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1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3" l="1"/>
  <c r="D61" i="13"/>
  <c r="D60" i="13"/>
  <c r="H56" i="13"/>
  <c r="G56" i="13"/>
  <c r="F56" i="13"/>
  <c r="E56" i="13"/>
  <c r="D56" i="13" s="1"/>
  <c r="H55" i="13"/>
  <c r="G55" i="13"/>
  <c r="F55" i="13"/>
  <c r="E55" i="13"/>
  <c r="H54" i="13"/>
  <c r="G54" i="13"/>
  <c r="F54" i="13"/>
  <c r="E54" i="13"/>
  <c r="D54" i="13" s="1"/>
  <c r="H53" i="13"/>
  <c r="G53" i="13"/>
  <c r="F53" i="13"/>
  <c r="F57" i="13" s="1"/>
  <c r="E53" i="13"/>
  <c r="E57" i="13" s="1"/>
  <c r="H49" i="13"/>
  <c r="G49" i="13"/>
  <c r="F49" i="13"/>
  <c r="E49" i="13"/>
  <c r="D49" i="13" s="1"/>
  <c r="H48" i="13"/>
  <c r="G48" i="13"/>
  <c r="F48" i="13"/>
  <c r="E48" i="13"/>
  <c r="H47" i="13"/>
  <c r="G47" i="13"/>
  <c r="F47" i="13"/>
  <c r="E47" i="13"/>
  <c r="D47" i="13" s="1"/>
  <c r="H46" i="13"/>
  <c r="G46" i="13"/>
  <c r="F46" i="13"/>
  <c r="E46" i="13"/>
  <c r="D46" i="13" s="1"/>
  <c r="H45" i="13"/>
  <c r="G45" i="13"/>
  <c r="F45" i="13"/>
  <c r="E45" i="13"/>
  <c r="D45" i="13" s="1"/>
  <c r="H44" i="13"/>
  <c r="G44" i="13"/>
  <c r="F44" i="13"/>
  <c r="E44" i="13"/>
  <c r="H43" i="13"/>
  <c r="G43" i="13"/>
  <c r="F43" i="13"/>
  <c r="E43" i="13"/>
  <c r="D43" i="13" s="1"/>
  <c r="H42" i="13"/>
  <c r="G42" i="13"/>
  <c r="F42" i="13"/>
  <c r="E42" i="13"/>
  <c r="D42" i="13" s="1"/>
  <c r="H41" i="13"/>
  <c r="G41" i="13"/>
  <c r="F41" i="13"/>
  <c r="E41" i="13"/>
  <c r="D41" i="13" s="1"/>
  <c r="H40" i="13"/>
  <c r="G40" i="13"/>
  <c r="F40" i="13"/>
  <c r="E40" i="13"/>
  <c r="H39" i="13"/>
  <c r="G39" i="13"/>
  <c r="F39" i="13"/>
  <c r="E39" i="13"/>
  <c r="D39" i="13" s="1"/>
  <c r="H38" i="13"/>
  <c r="G38" i="13"/>
  <c r="F38" i="13"/>
  <c r="E38" i="13"/>
  <c r="D38" i="13" s="1"/>
  <c r="H37" i="13"/>
  <c r="G37" i="13"/>
  <c r="F37" i="13"/>
  <c r="E37" i="13"/>
  <c r="D37" i="13" s="1"/>
  <c r="H36" i="13"/>
  <c r="G36" i="13"/>
  <c r="F36" i="13"/>
  <c r="E36" i="13"/>
  <c r="H35" i="13"/>
  <c r="G35" i="13"/>
  <c r="F35" i="13"/>
  <c r="E35" i="13"/>
  <c r="D35" i="13" s="1"/>
  <c r="H34" i="13"/>
  <c r="G34" i="13"/>
  <c r="F34" i="13"/>
  <c r="E34" i="13"/>
  <c r="D34" i="13" s="1"/>
  <c r="H33" i="13"/>
  <c r="G33" i="13"/>
  <c r="F33" i="13"/>
  <c r="E33" i="13"/>
  <c r="D33" i="13" s="1"/>
  <c r="H32" i="13"/>
  <c r="G32" i="13"/>
  <c r="F32" i="13"/>
  <c r="E32" i="13"/>
  <c r="H31" i="13"/>
  <c r="G31" i="13"/>
  <c r="F31" i="13"/>
  <c r="F50" i="13" s="1"/>
  <c r="E31" i="13"/>
  <c r="D31" i="13" s="1"/>
  <c r="Q27" i="13"/>
  <c r="P27" i="13"/>
  <c r="O27" i="13"/>
  <c r="N27" i="13"/>
  <c r="M27" i="13"/>
  <c r="L27" i="13"/>
  <c r="K27" i="13"/>
  <c r="J27" i="13"/>
  <c r="I27" i="13"/>
  <c r="H27" i="13"/>
  <c r="G27" i="13"/>
  <c r="D27" i="13" s="1"/>
  <c r="F27" i="13"/>
  <c r="E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 s="1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 s="1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Q23" i="13"/>
  <c r="P23" i="13"/>
  <c r="O23" i="13"/>
  <c r="N23" i="13"/>
  <c r="M23" i="13"/>
  <c r="L23" i="13"/>
  <c r="K23" i="13"/>
  <c r="J23" i="13"/>
  <c r="I23" i="13"/>
  <c r="H23" i="13"/>
  <c r="G23" i="13"/>
  <c r="D23" i="13" s="1"/>
  <c r="F23" i="13"/>
  <c r="E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 s="1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 s="1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Q19" i="13"/>
  <c r="P19" i="13"/>
  <c r="O19" i="13"/>
  <c r="N19" i="13"/>
  <c r="M19" i="13"/>
  <c r="L19" i="13"/>
  <c r="K19" i="13"/>
  <c r="J19" i="13"/>
  <c r="I19" i="13"/>
  <c r="H19" i="13"/>
  <c r="G19" i="13"/>
  <c r="D19" i="13" s="1"/>
  <c r="F19" i="13"/>
  <c r="E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 s="1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 s="1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Q15" i="13"/>
  <c r="P15" i="13"/>
  <c r="O15" i="13"/>
  <c r="N15" i="13"/>
  <c r="M15" i="13"/>
  <c r="L15" i="13"/>
  <c r="K15" i="13"/>
  <c r="J15" i="13"/>
  <c r="I15" i="13"/>
  <c r="H15" i="13"/>
  <c r="G15" i="13"/>
  <c r="D15" i="13" s="1"/>
  <c r="F15" i="13"/>
  <c r="E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 s="1"/>
  <c r="Q13" i="13"/>
  <c r="Q28" i="13" s="1"/>
  <c r="P13" i="13"/>
  <c r="O13" i="13"/>
  <c r="N13" i="13"/>
  <c r="M13" i="13"/>
  <c r="M28" i="13" s="1"/>
  <c r="L13" i="13"/>
  <c r="K13" i="13"/>
  <c r="J13" i="13"/>
  <c r="I13" i="13"/>
  <c r="I28" i="13" s="1"/>
  <c r="H13" i="13"/>
  <c r="G13" i="13"/>
  <c r="F13" i="13"/>
  <c r="E13" i="13"/>
  <c r="E28" i="13" s="1"/>
  <c r="Q12" i="13"/>
  <c r="P12" i="13"/>
  <c r="O12" i="13"/>
  <c r="N12" i="13"/>
  <c r="N28" i="13" s="1"/>
  <c r="M12" i="13"/>
  <c r="L12" i="13"/>
  <c r="K12" i="13"/>
  <c r="J12" i="13"/>
  <c r="J28" i="13" s="1"/>
  <c r="I12" i="13"/>
  <c r="H12" i="13"/>
  <c r="G12" i="13"/>
  <c r="F12" i="13"/>
  <c r="F28" i="13" s="1"/>
  <c r="E12" i="13"/>
  <c r="Q11" i="13"/>
  <c r="P11" i="13"/>
  <c r="O11" i="13"/>
  <c r="O28" i="13" s="1"/>
  <c r="N11" i="13"/>
  <c r="M11" i="13"/>
  <c r="L11" i="13"/>
  <c r="K11" i="13"/>
  <c r="K28" i="13" s="1"/>
  <c r="J11" i="13"/>
  <c r="I11" i="13"/>
  <c r="H11" i="13"/>
  <c r="G11" i="13"/>
  <c r="G28" i="13" s="1"/>
  <c r="F11" i="13"/>
  <c r="E11" i="13"/>
  <c r="D11" i="13" s="1"/>
  <c r="Q10" i="13"/>
  <c r="P10" i="13"/>
  <c r="O10" i="13"/>
  <c r="N10" i="13"/>
  <c r="M10" i="13"/>
  <c r="L10" i="13"/>
  <c r="K10" i="13"/>
  <c r="J10" i="13"/>
  <c r="I10" i="13"/>
  <c r="H10" i="13"/>
  <c r="D10" i="13" s="1"/>
  <c r="G10" i="13"/>
  <c r="F10" i="13"/>
  <c r="E10" i="13"/>
  <c r="H57" i="13"/>
  <c r="G57" i="13"/>
  <c r="D55" i="13"/>
  <c r="H50" i="13"/>
  <c r="G50" i="13"/>
  <c r="D48" i="13"/>
  <c r="D44" i="13"/>
  <c r="D40" i="13"/>
  <c r="D36" i="13"/>
  <c r="D32" i="13"/>
  <c r="P28" i="13"/>
  <c r="L28" i="13"/>
  <c r="H28" i="13"/>
  <c r="D24" i="13"/>
  <c r="D20" i="13"/>
  <c r="D16" i="13"/>
  <c r="D12" i="13"/>
  <c r="A5" i="13"/>
  <c r="A3" i="13"/>
  <c r="A2" i="13"/>
  <c r="D53" i="13" l="1"/>
  <c r="D57" i="13" s="1"/>
  <c r="E50" i="13"/>
  <c r="D50" i="13" s="1"/>
  <c r="D28" i="13"/>
  <c r="D13" i="13"/>
  <c r="H57" i="12"/>
  <c r="G57" i="12"/>
  <c r="F57" i="12"/>
  <c r="E57" i="12"/>
  <c r="D56" i="12"/>
  <c r="D55" i="12"/>
  <c r="D54" i="12"/>
  <c r="D53" i="12"/>
  <c r="D57" i="12" s="1"/>
  <c r="H50" i="12"/>
  <c r="G50" i="12"/>
  <c r="F50" i="12"/>
  <c r="E50" i="12"/>
  <c r="D50" i="12"/>
  <c r="D49" i="12"/>
  <c r="D48" i="12"/>
  <c r="D47" i="12"/>
  <c r="D46" i="12"/>
  <c r="D45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A5" i="12"/>
  <c r="A4" i="12"/>
  <c r="A3" i="12"/>
  <c r="A2" i="12"/>
  <c r="H57" i="11"/>
  <c r="G57" i="11"/>
  <c r="F57" i="11"/>
  <c r="E57" i="11"/>
  <c r="D56" i="11"/>
  <c r="D55" i="11"/>
  <c r="D54" i="11"/>
  <c r="D53" i="11"/>
  <c r="D57" i="11" s="1"/>
  <c r="H50" i="11"/>
  <c r="G50" i="11"/>
  <c r="F50" i="11"/>
  <c r="E50" i="11"/>
  <c r="D50" i="11"/>
  <c r="D49" i="11"/>
  <c r="D48" i="11"/>
  <c r="D47" i="11"/>
  <c r="D46" i="11"/>
  <c r="D45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A203" i="11" s="1"/>
  <c r="A5" i="11"/>
  <c r="A4" i="11"/>
  <c r="A3" i="11"/>
  <c r="A2" i="11"/>
  <c r="H57" i="10"/>
  <c r="G57" i="10"/>
  <c r="F57" i="10"/>
  <c r="E57" i="10"/>
  <c r="D56" i="10"/>
  <c r="D57" i="10" s="1"/>
  <c r="D55" i="10"/>
  <c r="D54" i="10"/>
  <c r="D53" i="10"/>
  <c r="H50" i="10"/>
  <c r="G50" i="10"/>
  <c r="F50" i="10"/>
  <c r="E50" i="10"/>
  <c r="D50" i="10"/>
  <c r="D49" i="10"/>
  <c r="D48" i="10"/>
  <c r="D47" i="10"/>
  <c r="D46" i="10"/>
  <c r="D45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A5" i="10"/>
  <c r="A4" i="10"/>
  <c r="A3" i="10"/>
  <c r="A2" i="10"/>
  <c r="A203" i="13" l="1"/>
  <c r="A203" i="12"/>
  <c r="A203" i="10"/>
  <c r="H57" i="9" l="1"/>
  <c r="G57" i="9"/>
  <c r="F57" i="9"/>
  <c r="E57" i="9"/>
  <c r="D56" i="9"/>
  <c r="D55" i="9"/>
  <c r="D54" i="9"/>
  <c r="D53" i="9"/>
  <c r="D57" i="9" s="1"/>
  <c r="H50" i="9"/>
  <c r="G50" i="9"/>
  <c r="F50" i="9"/>
  <c r="D50" i="9" s="1"/>
  <c r="E50" i="9"/>
  <c r="D49" i="9"/>
  <c r="D48" i="9"/>
  <c r="D47" i="9"/>
  <c r="D46" i="9"/>
  <c r="D45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 s="1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A203" i="9" s="1"/>
  <c r="A5" i="9"/>
  <c r="A4" i="9"/>
  <c r="A3" i="9"/>
  <c r="A2" i="9"/>
  <c r="H57" i="8"/>
  <c r="G57" i="8"/>
  <c r="F57" i="8"/>
  <c r="E57" i="8"/>
  <c r="D56" i="8"/>
  <c r="D55" i="8"/>
  <c r="D54" i="8"/>
  <c r="D53" i="8"/>
  <c r="D57" i="8" s="1"/>
  <c r="H50" i="8"/>
  <c r="G50" i="8"/>
  <c r="F50" i="8"/>
  <c r="E50" i="8"/>
  <c r="D50" i="8" s="1"/>
  <c r="D49" i="8"/>
  <c r="D48" i="8"/>
  <c r="D47" i="8"/>
  <c r="D46" i="8"/>
  <c r="D45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 s="1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A203" i="8" s="1"/>
  <c r="A5" i="8"/>
  <c r="A4" i="8"/>
  <c r="A3" i="8"/>
  <c r="A2" i="8"/>
  <c r="H57" i="7"/>
  <c r="G57" i="7"/>
  <c r="F57" i="7"/>
  <c r="E57" i="7"/>
  <c r="D56" i="7"/>
  <c r="D55" i="7"/>
  <c r="D54" i="7"/>
  <c r="D53" i="7"/>
  <c r="D57" i="7" s="1"/>
  <c r="H50" i="7"/>
  <c r="G50" i="7"/>
  <c r="F50" i="7"/>
  <c r="D50" i="7" s="1"/>
  <c r="E50" i="7"/>
  <c r="D49" i="7"/>
  <c r="D48" i="7"/>
  <c r="D47" i="7"/>
  <c r="D46" i="7"/>
  <c r="D45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Q28" i="7"/>
  <c r="P28" i="7"/>
  <c r="O28" i="7"/>
  <c r="N28" i="7"/>
  <c r="M28" i="7"/>
  <c r="L28" i="7"/>
  <c r="K28" i="7"/>
  <c r="J28" i="7"/>
  <c r="I28" i="7"/>
  <c r="H28" i="7"/>
  <c r="G28" i="7"/>
  <c r="F28" i="7"/>
  <c r="D28" i="7" s="1"/>
  <c r="E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A203" i="7" s="1"/>
  <c r="A5" i="7"/>
  <c r="A4" i="7"/>
  <c r="A3" i="7"/>
  <c r="A2" i="7"/>
  <c r="H57" i="6"/>
  <c r="G57" i="6"/>
  <c r="F57" i="6"/>
  <c r="E57" i="6"/>
  <c r="D56" i="6"/>
  <c r="D55" i="6"/>
  <c r="D54" i="6"/>
  <c r="D53" i="6"/>
  <c r="D57" i="6" s="1"/>
  <c r="H50" i="6"/>
  <c r="G50" i="6"/>
  <c r="F50" i="6"/>
  <c r="E50" i="6"/>
  <c r="D50" i="6" s="1"/>
  <c r="D49" i="6"/>
  <c r="D48" i="6"/>
  <c r="D47" i="6"/>
  <c r="D46" i="6"/>
  <c r="D45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 s="1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A203" i="6" s="1"/>
  <c r="A5" i="6"/>
  <c r="A4" i="6"/>
  <c r="A3" i="6"/>
  <c r="A2" i="6"/>
  <c r="H57" i="5" l="1"/>
  <c r="G57" i="5"/>
  <c r="F57" i="5"/>
  <c r="E57" i="5"/>
  <c r="D56" i="5"/>
  <c r="D55" i="5"/>
  <c r="D54" i="5"/>
  <c r="D53" i="5"/>
  <c r="D57" i="5" s="1"/>
  <c r="H50" i="5"/>
  <c r="D50" i="5" s="1"/>
  <c r="G50" i="5"/>
  <c r="F50" i="5"/>
  <c r="E50" i="5"/>
  <c r="D49" i="5"/>
  <c r="D48" i="5"/>
  <c r="D47" i="5"/>
  <c r="D46" i="5"/>
  <c r="D45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A203" i="5" s="1"/>
  <c r="A5" i="5"/>
  <c r="A4" i="5"/>
  <c r="A3" i="5"/>
  <c r="A2" i="5"/>
  <c r="H57" i="4"/>
  <c r="G57" i="4"/>
  <c r="F57" i="4"/>
  <c r="E57" i="4"/>
  <c r="D56" i="4"/>
  <c r="D55" i="4"/>
  <c r="D54" i="4"/>
  <c r="D53" i="4"/>
  <c r="D57" i="4" s="1"/>
  <c r="H50" i="4"/>
  <c r="G50" i="4"/>
  <c r="F50" i="4"/>
  <c r="E50" i="4"/>
  <c r="D50" i="4"/>
  <c r="D49" i="4"/>
  <c r="D48" i="4"/>
  <c r="D47" i="4"/>
  <c r="D46" i="4"/>
  <c r="D45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A203" i="4" s="1"/>
  <c r="A5" i="4"/>
  <c r="A4" i="4"/>
  <c r="A3" i="4"/>
  <c r="A2" i="4"/>
  <c r="H57" i="3"/>
  <c r="G57" i="3"/>
  <c r="F57" i="3"/>
  <c r="E57" i="3"/>
  <c r="D56" i="3"/>
  <c r="D55" i="3"/>
  <c r="D54" i="3"/>
  <c r="D53" i="3"/>
  <c r="D57" i="3" s="1"/>
  <c r="H50" i="3"/>
  <c r="G50" i="3"/>
  <c r="F50" i="3"/>
  <c r="E50" i="3"/>
  <c r="D50" i="3"/>
  <c r="D49" i="3"/>
  <c r="D48" i="3"/>
  <c r="D47" i="3"/>
  <c r="D46" i="3"/>
  <c r="D45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A203" i="3" s="1"/>
  <c r="A5" i="3"/>
  <c r="A4" i="3"/>
  <c r="A3" i="3"/>
  <c r="A2" i="3"/>
  <c r="H57" i="2"/>
  <c r="G57" i="2"/>
  <c r="F57" i="2"/>
  <c r="E57" i="2"/>
  <c r="D56" i="2"/>
  <c r="D55" i="2"/>
  <c r="D54" i="2"/>
  <c r="D53" i="2"/>
  <c r="D57" i="2" s="1"/>
  <c r="H50" i="2"/>
  <c r="G50" i="2"/>
  <c r="F50" i="2"/>
  <c r="E50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 s="1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A203" i="2" s="1"/>
  <c r="A5" i="2"/>
  <c r="A4" i="2"/>
  <c r="A3" i="2"/>
  <c r="A2" i="2"/>
  <c r="H57" i="1" l="1"/>
  <c r="G57" i="1"/>
  <c r="F57" i="1"/>
  <c r="E57" i="1"/>
  <c r="D56" i="1"/>
  <c r="D55" i="1"/>
  <c r="D54" i="1"/>
  <c r="D53" i="1"/>
  <c r="D57" i="1" s="1"/>
  <c r="H50" i="1"/>
  <c r="G50" i="1"/>
  <c r="F50" i="1"/>
  <c r="E50" i="1"/>
  <c r="D50" i="1" s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A5" i="1"/>
  <c r="A4" i="1"/>
  <c r="A3" i="1"/>
  <c r="A2" i="1"/>
  <c r="A203" i="1" l="1"/>
</calcChain>
</file>

<file path=xl/sharedStrings.xml><?xml version="1.0" encoding="utf-8"?>
<sst xmlns="http://schemas.openxmlformats.org/spreadsheetml/2006/main" count="1131" uniqueCount="62">
  <si>
    <t>SERVICIO DE SALUD</t>
  </si>
  <si>
    <t>REM-27.  EDUCACIÓN PARA LA SALUD</t>
  </si>
  <si>
    <t>SECCIÓN A: PERSONAS QUE INGRESAN A EDUCACIÓN GRUPAL SEGÚN ÁREAS TEMÁTICAS Y EDAD</t>
  </si>
  <si>
    <t>ÁREAS TEMÁTICAS DE PREVENCIÓN</t>
  </si>
  <si>
    <t>TOTAL</t>
  </si>
  <si>
    <t>Madre, padre o cuidador de menores de 1 año</t>
  </si>
  <si>
    <t>Madre, padre o cuidador de niños 12 a 23 meses</t>
  </si>
  <si>
    <t>Madre, padre o cuidador de niños de 2 a 5 años</t>
  </si>
  <si>
    <t>Madre, padre o cuidador de niños de 6 a 9 años</t>
  </si>
  <si>
    <t>10 a 14 años</t>
  </si>
  <si>
    <t>15 a 19 años</t>
  </si>
  <si>
    <t>20 a 24 años</t>
  </si>
  <si>
    <t>25 a 64 años</t>
  </si>
  <si>
    <t>65 y más años</t>
  </si>
  <si>
    <t>Gestantes</t>
  </si>
  <si>
    <t>Gestantes Alto Riesgo Obstétrico</t>
  </si>
  <si>
    <t>Familias de Riesgo</t>
  </si>
  <si>
    <t>APS</t>
  </si>
  <si>
    <t>MATERNIDAD</t>
  </si>
  <si>
    <t>EDUCACIÓN DE GRUPO</t>
  </si>
  <si>
    <t>ESTIMULACIÓN DESARROLLO PSICOMOTOR</t>
  </si>
  <si>
    <t>NUTRICIÓN</t>
  </si>
  <si>
    <t>PREVENCIÓN DE IRA - ERA</t>
  </si>
  <si>
    <t>PREVENCIÓN DE ACCIDENTES</t>
  </si>
  <si>
    <t>SALUD BUCO-DENTAL</t>
  </si>
  <si>
    <t>VIOLENCIA DE GÉNERO</t>
  </si>
  <si>
    <t>SALUD SEXUAL Y REPRODUCTIVA</t>
  </si>
  <si>
    <t>PREPARACIÓN PARA EL PARTO Y LA CRIANZA</t>
  </si>
  <si>
    <t>AUTOCUIDADO: ESTIMULACION Y NORMAS DE CRIANZA</t>
  </si>
  <si>
    <t>HABILIDADES PARENTALES "NADIE ES PERFECTO"</t>
  </si>
  <si>
    <t>AUTOCUIDADO</t>
  </si>
  <si>
    <t>APOYO MADRE A MADRE</t>
  </si>
  <si>
    <t>PREVENCIÓN DE ALCOHOL Y DROGAS</t>
  </si>
  <si>
    <t>ANTITABÁQUICA</t>
  </si>
  <si>
    <t>OTRAS ÁREAS TEMÁTICAS</t>
  </si>
  <si>
    <t>EDUCACIÓN ESPECIAL EN ADULTO MAYOR</t>
  </si>
  <si>
    <t>ESTIMULACIÓN DE MEMORIA</t>
  </si>
  <si>
    <t>PREVENCIÓN CAÍDAS</t>
  </si>
  <si>
    <t>ESTIMULACIÓN DE ACTIVIDAD FÍSICA</t>
  </si>
  <si>
    <t>SECCIÓN B: ACTIVIDADES DE EDUCACIÓN PARA LA SALUD SEGÚN PERSONAL QUE LAS REALIZA (SESIONES)</t>
  </si>
  <si>
    <t>TEMAS</t>
  </si>
  <si>
    <t>UN PROFESIONAL</t>
  </si>
  <si>
    <t>DOS O MÁS PROFESIONALES</t>
  </si>
  <si>
    <t>UN PROFESIONAL Y UN TÉCNICO PARAMÉDICO</t>
  </si>
  <si>
    <t>TÉCNICO 
PARAMÉ-
DICO</t>
  </si>
  <si>
    <t>REHABILITACIÓN FÍSICA</t>
  </si>
  <si>
    <t>SECCIÓN C: ACTIVIDAD FÍSICA GRUPAL PARA PROGRAMA SALUD CARDIOVASCULAR (SESIONES)</t>
  </si>
  <si>
    <t>GRUPO DE EDAD</t>
  </si>
  <si>
    <t>TOTAL SESIONES</t>
  </si>
  <si>
    <t>PROFESOR
EDUCACIÓN FÍSICA</t>
  </si>
  <si>
    <t>KINESIO-
LOGO</t>
  </si>
  <si>
    <t>OTROS PROFESIONALES</t>
  </si>
  <si>
    <t>TÉCNICO PARAMÉDICO</t>
  </si>
  <si>
    <t>10 A 19 AÑOS</t>
  </si>
  <si>
    <t>20 A 24 AÑOS</t>
  </si>
  <si>
    <t>25 A 64 AÑOS</t>
  </si>
  <si>
    <t>65 Y MÁS</t>
  </si>
  <si>
    <t>SECCIÓN D: EDUCACIÓN GRUPAL A GESTANTES DE ALTO RIESGO OBSTÉTRICO</t>
  </si>
  <si>
    <t>TOTAL 
SESIONES</t>
  </si>
  <si>
    <t>AUTOCUIDADO SEGÚN PATOLOGÍA</t>
  </si>
  <si>
    <t>PREPARACIÓN PARA EL PARTO</t>
  </si>
  <si>
    <t>TALLER DE EDUCACIÓN PRENATAL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</si>
</sst>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b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7" fillId="0" borderId="0" applyFont="0" applyBorder="0" applyAlignment="0" applyProtection="0"/>
    <xf numFmtId="41" fontId="1" fillId="0" borderId="0" applyFont="0" applyFill="0" applyBorder="0" applyAlignment="0" applyProtection="0"/>
    <xf numFmtId="0" fontId="1" fillId="4" borderId="34" applyBorder="0">
      <protection locked="0"/>
    </xf>
    <xf numFmtId="0" fontId="9" fillId="0" borderId="0"/>
  </cellStyleXfs>
  <cellXfs count="169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/>
    </xf>
    <xf numFmtId="0" fontId="6" fillId="0" borderId="0" xfId="0" applyNumberFormat="1" applyFont="1" applyFill="1" applyAlignment="1" applyProtection="1"/>
    <xf numFmtId="0" fontId="4" fillId="0" borderId="1" xfId="2" applyFont="1" applyFill="1" applyBorder="1" applyAlignment="1" applyProtection="1"/>
    <xf numFmtId="0" fontId="5" fillId="0" borderId="0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Protection="1"/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15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Protection="1"/>
    <xf numFmtId="164" fontId="6" fillId="0" borderId="19" xfId="4" applyNumberFormat="1" applyFont="1" applyFill="1" applyBorder="1" applyProtection="1"/>
    <xf numFmtId="41" fontId="6" fillId="2" borderId="20" xfId="4" applyFont="1" applyFill="1" applyBorder="1" applyProtection="1">
      <protection locked="0"/>
    </xf>
    <xf numFmtId="41" fontId="6" fillId="2" borderId="21" xfId="4" applyFont="1" applyFill="1" applyBorder="1" applyProtection="1">
      <protection locked="0"/>
    </xf>
    <xf numFmtId="164" fontId="6" fillId="3" borderId="21" xfId="4" applyNumberFormat="1" applyFont="1" applyFill="1" applyBorder="1" applyProtection="1"/>
    <xf numFmtId="164" fontId="6" fillId="3" borderId="22" xfId="4" applyNumberFormat="1" applyFont="1" applyFill="1" applyBorder="1" applyProtection="1"/>
    <xf numFmtId="41" fontId="6" fillId="2" borderId="23" xfId="4" applyFont="1" applyFill="1" applyBorder="1" applyProtection="1">
      <protection locked="0"/>
    </xf>
    <xf numFmtId="41" fontId="6" fillId="2" borderId="24" xfId="4" applyFont="1" applyFill="1" applyBorder="1" applyProtection="1">
      <protection locked="0"/>
    </xf>
    <xf numFmtId="0" fontId="6" fillId="0" borderId="0" xfId="2" applyFont="1" applyFill="1" applyProtection="1"/>
    <xf numFmtId="164" fontId="6" fillId="0" borderId="28" xfId="4" applyNumberFormat="1" applyFont="1" applyFill="1" applyBorder="1" applyProtection="1"/>
    <xf numFmtId="41" fontId="6" fillId="2" borderId="29" xfId="4" applyFont="1" applyFill="1" applyBorder="1" applyProtection="1">
      <protection locked="0"/>
    </xf>
    <xf numFmtId="41" fontId="6" fillId="2" borderId="30" xfId="4" applyFont="1" applyFill="1" applyBorder="1" applyProtection="1">
      <protection locked="0"/>
    </xf>
    <xf numFmtId="41" fontId="6" fillId="2" borderId="31" xfId="4" applyFont="1" applyFill="1" applyBorder="1" applyProtection="1">
      <protection locked="0"/>
    </xf>
    <xf numFmtId="41" fontId="6" fillId="2" borderId="32" xfId="4" applyFont="1" applyFill="1" applyBorder="1" applyProtection="1">
      <protection locked="0"/>
    </xf>
    <xf numFmtId="41" fontId="6" fillId="2" borderId="33" xfId="4" applyFont="1" applyFill="1" applyBorder="1" applyProtection="1">
      <protection locked="0"/>
    </xf>
    <xf numFmtId="164" fontId="6" fillId="3" borderId="29" xfId="5" applyNumberFormat="1" applyFont="1" applyFill="1" applyBorder="1" applyAlignment="1" applyProtection="1"/>
    <xf numFmtId="164" fontId="6" fillId="3" borderId="30" xfId="5" applyNumberFormat="1" applyFont="1" applyFill="1" applyBorder="1" applyAlignment="1" applyProtection="1"/>
    <xf numFmtId="164" fontId="6" fillId="3" borderId="32" xfId="5" applyNumberFormat="1" applyFont="1" applyFill="1" applyBorder="1" applyAlignment="1" applyProtection="1"/>
    <xf numFmtId="164" fontId="6" fillId="3" borderId="32" xfId="4" applyNumberFormat="1" applyFont="1" applyFill="1" applyBorder="1" applyProtection="1"/>
    <xf numFmtId="164" fontId="6" fillId="3" borderId="29" xfId="4" applyNumberFormat="1" applyFont="1" applyFill="1" applyBorder="1" applyProtection="1"/>
    <xf numFmtId="164" fontId="6" fillId="3" borderId="33" xfId="4" applyNumberFormat="1" applyFont="1" applyFill="1" applyBorder="1" applyProtection="1"/>
    <xf numFmtId="164" fontId="6" fillId="3" borderId="35" xfId="4" applyNumberFormat="1" applyFont="1" applyFill="1" applyBorder="1" applyProtection="1"/>
    <xf numFmtId="164" fontId="6" fillId="3" borderId="36" xfId="4" applyNumberFormat="1" applyFont="1" applyFill="1" applyBorder="1" applyProtection="1"/>
    <xf numFmtId="164" fontId="6" fillId="3" borderId="37" xfId="4" applyNumberFormat="1" applyFont="1" applyFill="1" applyBorder="1" applyProtection="1"/>
    <xf numFmtId="164" fontId="6" fillId="0" borderId="40" xfId="4" applyNumberFormat="1" applyFont="1" applyFill="1" applyBorder="1" applyProtection="1"/>
    <xf numFmtId="41" fontId="6" fillId="2" borderId="41" xfId="4" applyFont="1" applyFill="1" applyBorder="1" applyProtection="1">
      <protection locked="0"/>
    </xf>
    <xf numFmtId="41" fontId="6" fillId="2" borderId="42" xfId="4" applyFont="1" applyFill="1" applyBorder="1" applyProtection="1">
      <protection locked="0"/>
    </xf>
    <xf numFmtId="41" fontId="6" fillId="2" borderId="43" xfId="4" applyFont="1" applyFill="1" applyBorder="1" applyProtection="1">
      <protection locked="0"/>
    </xf>
    <xf numFmtId="41" fontId="6" fillId="2" borderId="44" xfId="4" applyFont="1" applyFill="1" applyBorder="1" applyProtection="1">
      <protection locked="0"/>
    </xf>
    <xf numFmtId="41" fontId="6" fillId="2" borderId="45" xfId="4" applyFont="1" applyFill="1" applyBorder="1" applyProtection="1">
      <protection locked="0"/>
    </xf>
    <xf numFmtId="0" fontId="3" fillId="0" borderId="47" xfId="2" applyFont="1" applyBorder="1" applyAlignment="1" applyProtection="1">
      <alignment horizontal="left" wrapText="1"/>
    </xf>
    <xf numFmtId="164" fontId="6" fillId="0" borderId="48" xfId="4" applyNumberFormat="1" applyFont="1" applyFill="1" applyBorder="1" applyProtection="1"/>
    <xf numFmtId="164" fontId="6" fillId="3" borderId="46" xfId="4" applyNumberFormat="1" applyFont="1" applyFill="1" applyBorder="1" applyProtection="1"/>
    <xf numFmtId="164" fontId="6" fillId="3" borderId="49" xfId="4" applyNumberFormat="1" applyFont="1" applyFill="1" applyBorder="1" applyProtection="1"/>
    <xf numFmtId="41" fontId="6" fillId="2" borderId="47" xfId="4" applyFont="1" applyFill="1" applyBorder="1" applyProtection="1">
      <protection locked="0"/>
    </xf>
    <xf numFmtId="164" fontId="6" fillId="3" borderId="50" xfId="4" applyNumberFormat="1" applyFont="1" applyFill="1" applyBorder="1" applyProtection="1"/>
    <xf numFmtId="164" fontId="6" fillId="3" borderId="51" xfId="4" applyNumberFormat="1" applyFont="1" applyFill="1" applyBorder="1" applyProtection="1"/>
    <xf numFmtId="0" fontId="3" fillId="0" borderId="31" xfId="2" applyFont="1" applyBorder="1" applyAlignment="1" applyProtection="1">
      <alignment horizontal="left" wrapText="1"/>
    </xf>
    <xf numFmtId="164" fontId="6" fillId="3" borderId="30" xfId="4" applyNumberFormat="1" applyFont="1" applyFill="1" applyBorder="1" applyProtection="1"/>
    <xf numFmtId="0" fontId="3" fillId="0" borderId="52" xfId="2" applyFont="1" applyBorder="1" applyAlignment="1" applyProtection="1">
      <alignment horizontal="left" wrapText="1"/>
    </xf>
    <xf numFmtId="164" fontId="6" fillId="3" borderId="53" xfId="4" applyNumberFormat="1" applyFont="1" applyFill="1" applyBorder="1" applyProtection="1"/>
    <xf numFmtId="41" fontId="6" fillId="2" borderId="52" xfId="4" applyFont="1" applyFill="1" applyBorder="1" applyProtection="1">
      <protection locked="0"/>
    </xf>
    <xf numFmtId="164" fontId="6" fillId="0" borderId="34" xfId="4" applyNumberFormat="1" applyFont="1" applyFill="1" applyBorder="1" applyProtection="1"/>
    <xf numFmtId="164" fontId="6" fillId="0" borderId="14" xfId="4" applyNumberFormat="1" applyFont="1" applyFill="1" applyBorder="1" applyProtection="1"/>
    <xf numFmtId="164" fontId="6" fillId="0" borderId="55" xfId="4" applyNumberFormat="1" applyFont="1" applyFill="1" applyBorder="1" applyProtection="1"/>
    <xf numFmtId="164" fontId="6" fillId="0" borderId="54" xfId="4" applyNumberFormat="1" applyFont="1" applyFill="1" applyBorder="1" applyProtection="1"/>
    <xf numFmtId="164" fontId="6" fillId="0" borderId="15" xfId="4" applyNumberFormat="1" applyFont="1" applyFill="1" applyBorder="1" applyProtection="1"/>
    <xf numFmtId="164" fontId="6" fillId="0" borderId="56" xfId="4" applyNumberFormat="1" applyFont="1" applyFill="1" applyBorder="1" applyProtection="1"/>
    <xf numFmtId="0" fontId="4" fillId="0" borderId="1" xfId="2" applyFont="1" applyFill="1" applyBorder="1" applyAlignment="1" applyProtection="1">
      <alignment horizontal="left"/>
    </xf>
    <xf numFmtId="0" fontId="8" fillId="0" borderId="1" xfId="2" applyFont="1" applyFill="1" applyBorder="1" applyProtection="1"/>
    <xf numFmtId="0" fontId="8" fillId="0" borderId="0" xfId="2" applyFont="1" applyProtection="1"/>
    <xf numFmtId="0" fontId="3" fillId="0" borderId="34" xfId="2" applyFont="1" applyFill="1" applyBorder="1" applyAlignment="1" applyProtection="1">
      <alignment horizontal="center" vertical="center" wrapText="1"/>
    </xf>
    <xf numFmtId="0" fontId="3" fillId="0" borderId="58" xfId="2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center" vertical="center" wrapText="1"/>
    </xf>
    <xf numFmtId="164" fontId="6" fillId="0" borderId="5" xfId="4" applyNumberFormat="1" applyFont="1" applyFill="1" applyBorder="1" applyProtection="1"/>
    <xf numFmtId="164" fontId="6" fillId="0" borderId="59" xfId="4" applyNumberFormat="1" applyFont="1" applyFill="1" applyBorder="1" applyProtection="1"/>
    <xf numFmtId="41" fontId="6" fillId="2" borderId="35" xfId="4" applyFont="1" applyFill="1" applyBorder="1" applyProtection="1">
      <protection locked="0"/>
    </xf>
    <xf numFmtId="41" fontId="6" fillId="2" borderId="53" xfId="4" applyFont="1" applyFill="1" applyBorder="1" applyProtection="1">
      <protection locked="0"/>
    </xf>
    <xf numFmtId="41" fontId="6" fillId="2" borderId="36" xfId="4" applyFont="1" applyFill="1" applyBorder="1" applyProtection="1">
      <protection locked="0"/>
    </xf>
    <xf numFmtId="0" fontId="3" fillId="0" borderId="7" xfId="2" applyFont="1" applyFill="1" applyBorder="1" applyAlignment="1" applyProtection="1">
      <alignment horizontal="center" vertical="center" wrapText="1"/>
    </xf>
    <xf numFmtId="0" fontId="6" fillId="0" borderId="60" xfId="2" applyFont="1" applyFill="1" applyBorder="1" applyProtection="1"/>
    <xf numFmtId="164" fontId="6" fillId="0" borderId="26" xfId="4" applyNumberFormat="1" applyFont="1" applyFill="1" applyBorder="1" applyProtection="1"/>
    <xf numFmtId="41" fontId="6" fillId="2" borderId="46" xfId="4" applyFont="1" applyFill="1" applyBorder="1" applyProtection="1">
      <protection locked="0"/>
    </xf>
    <xf numFmtId="41" fontId="6" fillId="2" borderId="49" xfId="4" applyFont="1" applyFill="1" applyBorder="1" applyProtection="1">
      <protection locked="0"/>
    </xf>
    <xf numFmtId="41" fontId="6" fillId="2" borderId="50" xfId="4" applyFont="1" applyFill="1" applyBorder="1" applyProtection="1">
      <protection locked="0"/>
    </xf>
    <xf numFmtId="164" fontId="6" fillId="0" borderId="61" xfId="4" applyNumberFormat="1" applyFont="1" applyFill="1" applyBorder="1" applyProtection="1"/>
    <xf numFmtId="164" fontId="6" fillId="0" borderId="7" xfId="4" applyNumberFormat="1" applyFont="1" applyFill="1" applyBorder="1" applyProtection="1"/>
    <xf numFmtId="0" fontId="4" fillId="0" borderId="1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left" wrapText="1"/>
    </xf>
    <xf numFmtId="0" fontId="10" fillId="0" borderId="0" xfId="2" applyNumberFormat="1" applyFont="1" applyFill="1" applyBorder="1" applyAlignment="1" applyProtection="1"/>
    <xf numFmtId="0" fontId="6" fillId="0" borderId="0" xfId="2" applyNumberFormat="1" applyFont="1" applyFill="1" applyBorder="1" applyAlignment="1" applyProtection="1">
      <alignment horizontal="left"/>
    </xf>
    <xf numFmtId="0" fontId="6" fillId="0" borderId="0" xfId="2" applyNumberFormat="1" applyFont="1" applyFill="1" applyBorder="1" applyAlignment="1" applyProtection="1"/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center" vertical="center" wrapText="1"/>
    </xf>
    <xf numFmtId="0" fontId="3" fillId="0" borderId="34" xfId="2" applyNumberFormat="1" applyFont="1" applyFill="1" applyBorder="1" applyAlignment="1" applyProtection="1">
      <alignment horizontal="center" wrapText="1"/>
    </xf>
    <xf numFmtId="0" fontId="6" fillId="0" borderId="0" xfId="2" applyNumberFormat="1" applyFont="1" applyFill="1" applyAlignment="1" applyProtection="1"/>
    <xf numFmtId="0" fontId="6" fillId="2" borderId="48" xfId="2" applyNumberFormat="1" applyFont="1" applyFill="1" applyBorder="1" applyAlignment="1" applyProtection="1">
      <alignment horizontal="center"/>
      <protection locked="0"/>
    </xf>
    <xf numFmtId="0" fontId="6" fillId="2" borderId="40" xfId="2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Alignment="1" applyProtection="1">
      <protection hidden="1"/>
    </xf>
    <xf numFmtId="164" fontId="6" fillId="5" borderId="34" xfId="0" applyNumberFormat="1" applyFont="1" applyFill="1" applyBorder="1" applyAlignment="1" applyProtection="1"/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164" fontId="6" fillId="3" borderId="59" xfId="4" applyNumberFormat="1" applyFont="1" applyFill="1" applyBorder="1" applyProtection="1">
      <protection hidden="1"/>
    </xf>
    <xf numFmtId="164" fontId="6" fillId="3" borderId="46" xfId="4" applyNumberFormat="1" applyFont="1" applyFill="1" applyBorder="1" applyProtection="1">
      <protection hidden="1"/>
    </xf>
    <xf numFmtId="41" fontId="6" fillId="3" borderId="30" xfId="4" applyFont="1" applyFill="1" applyBorder="1" applyProtection="1">
      <protection hidden="1"/>
    </xf>
    <xf numFmtId="41" fontId="6" fillId="3" borderId="32" xfId="4" applyFont="1" applyFill="1" applyBorder="1" applyProtection="1">
      <protection hidden="1"/>
    </xf>
    <xf numFmtId="0" fontId="5" fillId="0" borderId="0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3" fillId="0" borderId="2" xfId="3" applyNumberFormat="1" applyFont="1" applyFill="1" applyBorder="1" applyAlignment="1" applyProtection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3" fillId="0" borderId="4" xfId="3" applyNumberFormat="1" applyFont="1" applyFill="1" applyBorder="1" applyAlignment="1" applyProtection="1">
      <alignment horizontal="center" vertical="center"/>
    </xf>
    <xf numFmtId="0" fontId="3" fillId="0" borderId="10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1" xfId="3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</xf>
    <xf numFmtId="0" fontId="3" fillId="0" borderId="46" xfId="2" applyFont="1" applyFill="1" applyBorder="1" applyAlignment="1" applyProtection="1">
      <alignment horizontal="center" vertical="center" wrapText="1"/>
    </xf>
    <xf numFmtId="0" fontId="3" fillId="0" borderId="29" xfId="2" applyFont="1" applyFill="1" applyBorder="1" applyAlignment="1" applyProtection="1">
      <alignment horizontal="center" vertical="center" wrapText="1"/>
    </xf>
    <xf numFmtId="0" fontId="3" fillId="0" borderId="35" xfId="2" applyFont="1" applyFill="1" applyBorder="1" applyAlignment="1" applyProtection="1">
      <alignment horizontal="center" vertical="center" wrapText="1"/>
    </xf>
    <xf numFmtId="0" fontId="3" fillId="0" borderId="26" xfId="2" applyFont="1" applyFill="1" applyBorder="1" applyAlignment="1" applyProtection="1">
      <alignment horizontal="left" vertical="center"/>
    </xf>
    <xf numFmtId="0" fontId="3" fillId="0" borderId="27" xfId="2" applyFont="1" applyFill="1" applyBorder="1" applyAlignment="1" applyProtection="1">
      <alignment horizontal="left" vertical="center"/>
    </xf>
    <xf numFmtId="0" fontId="3" fillId="0" borderId="32" xfId="6" applyNumberFormat="1" applyFont="1" applyFill="1" applyBorder="1" applyAlignment="1" applyProtection="1">
      <alignment vertical="center" wrapText="1"/>
    </xf>
    <xf numFmtId="0" fontId="8" fillId="0" borderId="28" xfId="0" applyFont="1" applyBorder="1" applyAlignment="1" applyProtection="1">
      <alignment vertical="center" wrapText="1"/>
    </xf>
    <xf numFmtId="0" fontId="3" fillId="0" borderId="38" xfId="2" applyFont="1" applyFill="1" applyBorder="1" applyAlignment="1" applyProtection="1">
      <alignment horizontal="left" vertical="center"/>
    </xf>
    <xf numFmtId="0" fontId="3" fillId="0" borderId="39" xfId="2" applyFont="1" applyFill="1" applyBorder="1" applyAlignment="1" applyProtection="1">
      <alignment horizontal="left" vertical="center"/>
    </xf>
    <xf numFmtId="0" fontId="3" fillId="0" borderId="14" xfId="2" applyFont="1" applyFill="1" applyBorder="1" applyAlignment="1" applyProtection="1">
      <alignment horizontal="center" wrapText="1"/>
    </xf>
    <xf numFmtId="0" fontId="3" fillId="0" borderId="54" xfId="2" applyFont="1" applyBorder="1" applyAlignment="1" applyProtection="1">
      <alignment horizont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57" xfId="2" applyFont="1" applyFill="1" applyBorder="1" applyAlignment="1" applyProtection="1">
      <alignment horizontal="center" vertical="center" wrapText="1"/>
    </xf>
    <xf numFmtId="0" fontId="3" fillId="0" borderId="8" xfId="2" applyFont="1" applyFill="1" applyBorder="1" applyAlignment="1" applyProtection="1">
      <alignment horizontal="center" vertical="center" wrapText="1"/>
    </xf>
    <xf numFmtId="0" fontId="2" fillId="0" borderId="5" xfId="2" applyFont="1" applyFill="1" applyBorder="1" applyAlignment="1" applyProtection="1">
      <alignment horizontal="center" vertical="center" textRotation="90"/>
    </xf>
    <xf numFmtId="0" fontId="2" fillId="0" borderId="25" xfId="2" applyFont="1" applyFill="1" applyBorder="1" applyAlignment="1" applyProtection="1">
      <alignment horizontal="center" vertical="center" textRotation="90"/>
    </xf>
    <xf numFmtId="0" fontId="2" fillId="0" borderId="12" xfId="2" applyFont="1" applyFill="1" applyBorder="1" applyAlignment="1" applyProtection="1">
      <alignment horizontal="center" vertical="center" textRotation="90"/>
    </xf>
    <xf numFmtId="0" fontId="3" fillId="0" borderId="17" xfId="2" applyFont="1" applyFill="1" applyBorder="1" applyAlignment="1" applyProtection="1">
      <alignment horizontal="left" wrapText="1"/>
    </xf>
    <xf numFmtId="0" fontId="3" fillId="0" borderId="18" xfId="2" applyFont="1" applyFill="1" applyBorder="1" applyAlignment="1" applyProtection="1">
      <alignment horizontal="left" wrapText="1"/>
    </xf>
    <xf numFmtId="0" fontId="10" fillId="0" borderId="34" xfId="2" applyFont="1" applyFill="1" applyBorder="1" applyAlignment="1" applyProtection="1">
      <alignment horizontal="center" vertical="center" wrapText="1"/>
    </xf>
    <xf numFmtId="0" fontId="3" fillId="0" borderId="54" xfId="2" applyFont="1" applyFill="1" applyBorder="1" applyAlignment="1" applyProtection="1">
      <alignment horizontal="center" wrapText="1"/>
    </xf>
    <xf numFmtId="0" fontId="3" fillId="0" borderId="20" xfId="2" applyNumberFormat="1" applyFont="1" applyFill="1" applyBorder="1" applyAlignment="1" applyProtection="1">
      <alignment horizontal="left"/>
    </xf>
    <xf numFmtId="0" fontId="3" fillId="0" borderId="21" xfId="2" applyNumberFormat="1" applyFont="1" applyFill="1" applyBorder="1" applyAlignment="1" applyProtection="1">
      <alignment horizontal="left"/>
    </xf>
    <xf numFmtId="0" fontId="3" fillId="0" borderId="23" xfId="2" applyNumberFormat="1" applyFont="1" applyFill="1" applyBorder="1" applyAlignment="1" applyProtection="1">
      <alignment horizontal="left"/>
    </xf>
    <xf numFmtId="0" fontId="3" fillId="0" borderId="46" xfId="2" applyNumberFormat="1" applyFont="1" applyFill="1" applyBorder="1" applyAlignment="1" applyProtection="1">
      <alignment horizontal="left"/>
    </xf>
    <xf numFmtId="0" fontId="3" fillId="0" borderId="49" xfId="2" applyNumberFormat="1" applyFont="1" applyFill="1" applyBorder="1" applyAlignment="1" applyProtection="1">
      <alignment horizontal="left"/>
    </xf>
    <xf numFmtId="0" fontId="3" fillId="0" borderId="47" xfId="2" applyNumberFormat="1" applyFont="1" applyFill="1" applyBorder="1" applyAlignment="1" applyProtection="1">
      <alignment horizontal="left"/>
    </xf>
    <xf numFmtId="0" fontId="3" fillId="0" borderId="29" xfId="2" applyNumberFormat="1" applyFont="1" applyFill="1" applyBorder="1" applyAlignment="1" applyProtection="1">
      <alignment horizontal="left"/>
    </xf>
    <xf numFmtId="0" fontId="3" fillId="0" borderId="30" xfId="2" applyNumberFormat="1" applyFont="1" applyFill="1" applyBorder="1" applyAlignment="1" applyProtection="1">
      <alignment horizontal="left"/>
    </xf>
    <xf numFmtId="0" fontId="3" fillId="0" borderId="31" xfId="2" applyNumberFormat="1" applyFont="1" applyFill="1" applyBorder="1" applyAlignment="1" applyProtection="1">
      <alignment horizontal="left"/>
    </xf>
    <xf numFmtId="0" fontId="3" fillId="0" borderId="35" xfId="2" applyNumberFormat="1" applyFont="1" applyFill="1" applyBorder="1" applyAlignment="1" applyProtection="1">
      <alignment horizontal="left"/>
    </xf>
    <xf numFmtId="0" fontId="3" fillId="0" borderId="53" xfId="2" applyNumberFormat="1" applyFont="1" applyFill="1" applyBorder="1" applyAlignment="1" applyProtection="1">
      <alignment horizontal="left"/>
    </xf>
    <xf numFmtId="0" fontId="3" fillId="0" borderId="52" xfId="2" applyNumberFormat="1" applyFont="1" applyFill="1" applyBorder="1" applyAlignment="1" applyProtection="1">
      <alignment horizontal="left"/>
    </xf>
    <xf numFmtId="0" fontId="3" fillId="0" borderId="55" xfId="2" applyFont="1" applyFill="1" applyBorder="1" applyAlignment="1" applyProtection="1">
      <alignment horizontal="center" wrapText="1"/>
    </xf>
    <xf numFmtId="0" fontId="6" fillId="0" borderId="0" xfId="2" applyNumberFormat="1" applyFont="1" applyFill="1" applyBorder="1" applyAlignment="1" applyProtection="1">
      <alignment horizontal="center"/>
    </xf>
    <xf numFmtId="0" fontId="3" fillId="0" borderId="46" xfId="2" applyNumberFormat="1" applyFont="1" applyFill="1" applyBorder="1" applyAlignment="1" applyProtection="1"/>
    <xf numFmtId="0" fontId="3" fillId="0" borderId="49" xfId="2" applyNumberFormat="1" applyFont="1" applyFill="1" applyBorder="1" applyAlignment="1" applyProtection="1"/>
    <xf numFmtId="0" fontId="3" fillId="0" borderId="47" xfId="2" applyNumberFormat="1" applyFont="1" applyFill="1" applyBorder="1" applyAlignment="1" applyProtection="1"/>
    <xf numFmtId="41" fontId="3" fillId="0" borderId="41" xfId="2" applyNumberFormat="1" applyFont="1" applyFill="1" applyBorder="1" applyAlignment="1" applyProtection="1">
      <alignment horizontal="left"/>
    </xf>
    <xf numFmtId="41" fontId="3" fillId="0" borderId="42" xfId="2" applyNumberFormat="1" applyFont="1" applyFill="1" applyBorder="1" applyAlignment="1" applyProtection="1">
      <alignment horizontal="left"/>
    </xf>
    <xf numFmtId="41" fontId="3" fillId="0" borderId="43" xfId="2" applyNumberFormat="1" applyFont="1" applyFill="1" applyBorder="1" applyAlignment="1" applyProtection="1">
      <alignment horizontal="left"/>
    </xf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center" vertical="center" wrapText="1"/>
    </xf>
    <xf numFmtId="0" fontId="3" fillId="0" borderId="54" xfId="2" applyFont="1" applyFill="1" applyBorder="1" applyAlignment="1" applyProtection="1">
      <alignment horizontal="center" vertical="center" wrapText="1"/>
    </xf>
  </cellXfs>
  <cellStyles count="7">
    <cellStyle name="Escribir 2" xfId="5"/>
    <cellStyle name="Millares [0] 4" xfId="4"/>
    <cellStyle name="Normal" xfId="0" builtinId="0"/>
    <cellStyle name="Normal 3" xfId="2"/>
    <cellStyle name="Normal_REM 06-2002" xfId="6"/>
    <cellStyle name="Normal_REM 09-2002" xfId="3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2011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tabSelected="1" workbookViewId="0">
      <selection activeCell="D60" sqref="D60:D62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8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8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8" s="3" customFormat="1" ht="12.75" customHeight="1" x14ac:dyDescent="0.15">
      <c r="A5" s="1" t="str">
        <f>CONCATENATE("AÑO: ",[1]NOMBRE!B7)</f>
        <v>AÑO: 2011</v>
      </c>
      <c r="B5" s="2"/>
      <c r="C5" s="2"/>
      <c r="D5" s="2"/>
      <c r="E5" s="2"/>
      <c r="F5" s="2"/>
      <c r="G5" s="2"/>
      <c r="H5" s="2"/>
      <c r="I5" s="2"/>
      <c r="J5" s="2"/>
    </row>
    <row r="6" spans="1:18" s="6" customFormat="1" ht="39.950000000000003" customHeight="1" x14ac:dyDescent="0.2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5"/>
    </row>
    <row r="7" spans="1:18" s="6" customFormat="1" ht="39.950000000000003" customHeight="1" x14ac:dyDescent="0.2">
      <c r="A7" s="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5"/>
    </row>
    <row r="8" spans="1:18" s="6" customFormat="1" ht="23.1" customHeight="1" x14ac:dyDescent="0.2">
      <c r="A8" s="109" t="s">
        <v>3</v>
      </c>
      <c r="B8" s="110"/>
      <c r="C8" s="111"/>
      <c r="D8" s="115" t="s">
        <v>4</v>
      </c>
      <c r="E8" s="117" t="s">
        <v>5</v>
      </c>
      <c r="F8" s="117" t="s">
        <v>6</v>
      </c>
      <c r="G8" s="117" t="s">
        <v>7</v>
      </c>
      <c r="H8" s="117" t="s">
        <v>8</v>
      </c>
      <c r="I8" s="117" t="s">
        <v>9</v>
      </c>
      <c r="J8" s="117" t="s">
        <v>10</v>
      </c>
      <c r="K8" s="117" t="s">
        <v>11</v>
      </c>
      <c r="L8" s="117" t="s">
        <v>12</v>
      </c>
      <c r="M8" s="117" t="s">
        <v>13</v>
      </c>
      <c r="N8" s="119" t="s">
        <v>14</v>
      </c>
      <c r="O8" s="120"/>
      <c r="P8" s="121" t="s">
        <v>15</v>
      </c>
      <c r="Q8" s="123" t="s">
        <v>16</v>
      </c>
      <c r="R8" s="9"/>
    </row>
    <row r="9" spans="1:18" s="6" customFormat="1" ht="23.1" customHeight="1" x14ac:dyDescent="0.15">
      <c r="A9" s="112"/>
      <c r="B9" s="113"/>
      <c r="C9" s="114"/>
      <c r="D9" s="116"/>
      <c r="E9" s="118"/>
      <c r="F9" s="118"/>
      <c r="G9" s="118"/>
      <c r="H9" s="118"/>
      <c r="I9" s="118"/>
      <c r="J9" s="118"/>
      <c r="K9" s="118"/>
      <c r="L9" s="118"/>
      <c r="M9" s="118"/>
      <c r="N9" s="104" t="s">
        <v>17</v>
      </c>
      <c r="O9" s="11" t="s">
        <v>18</v>
      </c>
      <c r="P9" s="122"/>
      <c r="Q9" s="124"/>
      <c r="R9" s="12"/>
    </row>
    <row r="10" spans="1:18" s="6" customFormat="1" ht="15.95" customHeight="1" x14ac:dyDescent="0.15">
      <c r="A10" s="139" t="s">
        <v>19</v>
      </c>
      <c r="B10" s="142" t="s">
        <v>20</v>
      </c>
      <c r="C10" s="143"/>
      <c r="D10" s="13">
        <f>SUM(E10:Q10)</f>
        <v>1644</v>
      </c>
      <c r="E10" s="14">
        <f>ENERO!E10+FEBRERO!E10+MARZO!E10+ABRIL!E10+MAYO!E10+JUNIO!E10+JULIO!E10+AGOSTO!E10+SEPTIEMBRE!E10+OCTUBRE!E10+NOVIEMBRE!E10+DICIEMBRE!E10</f>
        <v>1514</v>
      </c>
      <c r="F10" s="15">
        <f>ENERO!F10+FEBRERO!F10+MARZO!F10+ABRIL!F10+MAYO!F10+JUNIO!F10+JULIO!F10+AGOSTO!F10+SEPTIEMBRE!F10+OCTUBRE!F10+NOVIEMBRE!F10+DICIEMBRE!F10</f>
        <v>114</v>
      </c>
      <c r="G10" s="15">
        <f>ENERO!G10+FEBRERO!G10+MARZO!G10+ABRIL!G10+MAYO!G10+JUNIO!G10+JULIO!G10+AGOSTO!G10+SEPTIEMBRE!G10+OCTUBRE!G10+NOVIEMBRE!G10+DICIEMBRE!G10</f>
        <v>16</v>
      </c>
      <c r="H10" s="16">
        <f>ENERO!H10+FEBRERO!H10+MARZO!H10+ABRIL!H10+MAYO!H10+JUNIO!H10+JULIO!H10+AGOSTO!H10+SEPTIEMBRE!H10+OCTUBRE!H10+NOVIEMBRE!H10+DICIEMBRE!H10</f>
        <v>0</v>
      </c>
      <c r="I10" s="16">
        <f>ENERO!I10+FEBRERO!I10+MARZO!I10+ABRIL!I10+MAYO!I10+JUNIO!I10+JULIO!I10+AGOSTO!I10+SEPTIEMBRE!I10+OCTUBRE!I10+NOVIEMBRE!I10+DICIEMBRE!I10</f>
        <v>0</v>
      </c>
      <c r="J10" s="16">
        <f>ENERO!J10+FEBRERO!J10+MARZO!J10+ABRIL!J10+MAYO!J10+JUNIO!J10+JULIO!J10+AGOSTO!J10+SEPTIEMBRE!J10+OCTUBRE!J10+NOVIEMBRE!J10+DICIEMBRE!J10</f>
        <v>0</v>
      </c>
      <c r="K10" s="16">
        <f>ENERO!K10+FEBRERO!K10+MARZO!K10+ABRIL!K10+MAYO!K10+JUNIO!K10+JULIO!K10+AGOSTO!K10+SEPTIEMBRE!K10+OCTUBRE!K10+NOVIEMBRE!K10+DICIEMBRE!K10</f>
        <v>0</v>
      </c>
      <c r="L10" s="16">
        <f>ENERO!L10+FEBRERO!L10+MARZO!L10+ABRIL!L10+MAYO!L10+JUNIO!L10+JULIO!L10+AGOSTO!L10+SEPTIEMBRE!L10+OCTUBRE!L10+NOVIEMBRE!L10+DICIEMBRE!L10</f>
        <v>0</v>
      </c>
      <c r="M10" s="17">
        <f>ENERO!M10+FEBRERO!M10+MARZO!M10+ABRIL!M10+MAYO!M10+JUNIO!M10+JULIO!M10+AGOSTO!M10+SEPTIEMBRE!M10+OCTUBRE!M10+NOVIEMBRE!M10+DICIEMBRE!M10</f>
        <v>0</v>
      </c>
      <c r="N10" s="14">
        <f>ENERO!N10+FEBRERO!N10+MARZO!N10+ABRIL!N10+MAYO!N10+JUNIO!N10+JULIO!N10+AGOSTO!N10+SEPTIEMBRE!N10+OCTUBRE!N10+NOVIEMBRE!N10+DICIEMBRE!N10</f>
        <v>0</v>
      </c>
      <c r="O10" s="18">
        <f>ENERO!O10+FEBRERO!O10+MARZO!O10+ABRIL!O10+MAYO!O10+JUNIO!O10+JULIO!O10+AGOSTO!O10+SEPTIEMBRE!O10+OCTUBRE!O10+NOVIEMBRE!O10+DICIEMBRE!O10</f>
        <v>0</v>
      </c>
      <c r="P10" s="19">
        <f>ENERO!P10+FEBRERO!P10+MARZO!P10+ABRIL!P10+MAYO!P10+JUNIO!P10+JULIO!P10+AGOSTO!P10+SEPTIEMBRE!P10+OCTUBRE!P10+NOVIEMBRE!P10+DICIEMBRE!P10</f>
        <v>0</v>
      </c>
      <c r="Q10" s="18">
        <f>ENERO!Q10+FEBRERO!Q10+MARZO!Q10+ABRIL!Q10+MAYO!Q10+JUNIO!Q10+JULIO!Q10+AGOSTO!Q10+SEPTIEMBRE!Q10+OCTUBRE!Q10+NOVIEMBRE!Q10+DICIEMBRE!Q10</f>
        <v>0</v>
      </c>
      <c r="R10" s="20"/>
    </row>
    <row r="11" spans="1:18" s="6" customFormat="1" ht="15.95" customHeight="1" x14ac:dyDescent="0.15">
      <c r="A11" s="140"/>
      <c r="B11" s="128" t="s">
        <v>21</v>
      </c>
      <c r="C11" s="129"/>
      <c r="D11" s="21">
        <f t="shared" ref="D11:D28" si="0">SUM(E11:Q11)</f>
        <v>3911</v>
      </c>
      <c r="E11" s="22">
        <f>ENERO!E11+FEBRERO!E11+MARZO!E11+ABRIL!E11+MAYO!E11+JUNIO!E11+JULIO!E11+AGOSTO!E11+SEPTIEMBRE!E11+OCTUBRE!E11+NOVIEMBRE!E11+DICIEMBRE!E11</f>
        <v>3536</v>
      </c>
      <c r="F11" s="23">
        <f>ENERO!F11+FEBRERO!F11+MARZO!F11+ABRIL!F11+MAYO!F11+JUNIO!F11+JULIO!F11+AGOSTO!F11+SEPTIEMBRE!F11+OCTUBRE!F11+NOVIEMBRE!F11+DICIEMBRE!F11</f>
        <v>195</v>
      </c>
      <c r="G11" s="23">
        <f>ENERO!G11+FEBRERO!G11+MARZO!G11+ABRIL!G11+MAYO!G11+JUNIO!G11+JULIO!G11+AGOSTO!G11+SEPTIEMBRE!G11+OCTUBRE!G11+NOVIEMBRE!G11+DICIEMBRE!G11</f>
        <v>36</v>
      </c>
      <c r="H11" s="23">
        <f>ENERO!H11+FEBRERO!H11+MARZO!H11+ABRIL!H11+MAYO!H11+JUNIO!H11+JULIO!H11+AGOSTO!H11+SEPTIEMBRE!H11+OCTUBRE!H11+NOVIEMBRE!H11+DICIEMBRE!H11</f>
        <v>1</v>
      </c>
      <c r="I11" s="23">
        <f>ENERO!I11+FEBRERO!I11+MARZO!I11+ABRIL!I11+MAYO!I11+JUNIO!I11+JULIO!I11+AGOSTO!I11+SEPTIEMBRE!I11+OCTUBRE!I11+NOVIEMBRE!I11+DICIEMBRE!I11</f>
        <v>11</v>
      </c>
      <c r="J11" s="23">
        <f>ENERO!J11+FEBRERO!J11+MARZO!J11+ABRIL!J11+MAYO!J11+JUNIO!J11+JULIO!J11+AGOSTO!J11+SEPTIEMBRE!J11+OCTUBRE!J11+NOVIEMBRE!J11+DICIEMBRE!J11</f>
        <v>0</v>
      </c>
      <c r="K11" s="23">
        <f>ENERO!K11+FEBRERO!K11+MARZO!K11+ABRIL!K11+MAYO!K11+JUNIO!K11+JULIO!K11+AGOSTO!K11+SEPTIEMBRE!K11+OCTUBRE!K11+NOVIEMBRE!K11+DICIEMBRE!K11</f>
        <v>34</v>
      </c>
      <c r="L11" s="23">
        <f>ENERO!L11+FEBRERO!L11+MARZO!L11+ABRIL!L11+MAYO!L11+JUNIO!L11+JULIO!L11+AGOSTO!L11+SEPTIEMBRE!L11+OCTUBRE!L11+NOVIEMBRE!L11+DICIEMBRE!L11</f>
        <v>89</v>
      </c>
      <c r="M11" s="24">
        <f>ENERO!M11+FEBRERO!M11+MARZO!M11+ABRIL!M11+MAYO!M11+JUNIO!M11+JULIO!M11+AGOSTO!M11+SEPTIEMBRE!M11+OCTUBRE!M11+NOVIEMBRE!M11+DICIEMBRE!M11</f>
        <v>0</v>
      </c>
      <c r="N11" s="22">
        <f>ENERO!N11+FEBRERO!N11+MARZO!N11+ABRIL!N11+MAYO!N11+JUNIO!N11+JULIO!N11+AGOSTO!N11+SEPTIEMBRE!N11+OCTUBRE!N11+NOVIEMBRE!N11+DICIEMBRE!N11</f>
        <v>0</v>
      </c>
      <c r="O11" s="25">
        <f>ENERO!O11+FEBRERO!O11+MARZO!O11+ABRIL!O11+MAYO!O11+JUNIO!O11+JULIO!O11+AGOSTO!O11+SEPTIEMBRE!O11+OCTUBRE!O11+NOVIEMBRE!O11+DICIEMBRE!O11</f>
        <v>9</v>
      </c>
      <c r="P11" s="26">
        <f>ENERO!P11+FEBRERO!P11+MARZO!P11+ABRIL!P11+MAYO!P11+JUNIO!P11+JULIO!P11+AGOSTO!P11+SEPTIEMBRE!P11+OCTUBRE!P11+NOVIEMBRE!P11+DICIEMBRE!P11</f>
        <v>0</v>
      </c>
      <c r="Q11" s="25">
        <f>ENERO!Q11+FEBRERO!Q11+MARZO!Q11+ABRIL!Q11+MAYO!Q11+JUNIO!Q11+JULIO!Q11+AGOSTO!Q11+SEPTIEMBRE!Q11+OCTUBRE!Q11+NOVIEMBRE!Q11+DICIEMBRE!Q11</f>
        <v>0</v>
      </c>
      <c r="R11" s="20"/>
    </row>
    <row r="12" spans="1:18" s="6" customFormat="1" ht="15.95" customHeight="1" x14ac:dyDescent="0.15">
      <c r="A12" s="140"/>
      <c r="B12" s="128" t="s">
        <v>22</v>
      </c>
      <c r="C12" s="129"/>
      <c r="D12" s="21">
        <f t="shared" si="0"/>
        <v>1154</v>
      </c>
      <c r="E12" s="22">
        <f>ENERO!E12+FEBRERO!E12+MARZO!E12+ABRIL!E12+MAYO!E12+JUNIO!E12+JULIO!E12+AGOSTO!E12+SEPTIEMBRE!E12+OCTUBRE!E12+NOVIEMBRE!E12+DICIEMBRE!E12</f>
        <v>940</v>
      </c>
      <c r="F12" s="23">
        <f>ENERO!F12+FEBRERO!F12+MARZO!F12+ABRIL!F12+MAYO!F12+JUNIO!F12+JULIO!F12+AGOSTO!F12+SEPTIEMBRE!F12+OCTUBRE!F12+NOVIEMBRE!F12+DICIEMBRE!F12</f>
        <v>112</v>
      </c>
      <c r="G12" s="23">
        <f>ENERO!G12+FEBRERO!G12+MARZO!G12+ABRIL!G12+MAYO!G12+JUNIO!G12+JULIO!G12+AGOSTO!G12+SEPTIEMBRE!G12+OCTUBRE!G12+NOVIEMBRE!G12+DICIEMBRE!G12</f>
        <v>102</v>
      </c>
      <c r="H12" s="23">
        <f>ENERO!H12+FEBRERO!H12+MARZO!H12+ABRIL!H12+MAYO!H12+JUNIO!H12+JULIO!H12+AGOSTO!H12+SEPTIEMBRE!H12+OCTUBRE!H12+NOVIEMBRE!H12+DICIEMBRE!H12</f>
        <v>0</v>
      </c>
      <c r="I12" s="23">
        <f>ENERO!I12+FEBRERO!I12+MARZO!I12+ABRIL!I12+MAYO!I12+JUNIO!I12+JULIO!I12+AGOSTO!I12+SEPTIEMBRE!I12+OCTUBRE!I12+NOVIEMBRE!I12+DICIEMBRE!I12</f>
        <v>0</v>
      </c>
      <c r="J12" s="23">
        <f>ENERO!J12+FEBRERO!J12+MARZO!J12+ABRIL!J12+MAYO!J12+JUNIO!J12+JULIO!J12+AGOSTO!J12+SEPTIEMBRE!J12+OCTUBRE!J12+NOVIEMBRE!J12+DICIEMBRE!J12</f>
        <v>0</v>
      </c>
      <c r="K12" s="23">
        <f>ENERO!K12+FEBRERO!K12+MARZO!K12+ABRIL!K12+MAYO!K12+JUNIO!K12+JULIO!K12+AGOSTO!K12+SEPTIEMBRE!K12+OCTUBRE!K12+NOVIEMBRE!K12+DICIEMBRE!K12</f>
        <v>0</v>
      </c>
      <c r="L12" s="23">
        <f>ENERO!L12+FEBRERO!L12+MARZO!L12+ABRIL!L12+MAYO!L12+JUNIO!L12+JULIO!L12+AGOSTO!L12+SEPTIEMBRE!L12+OCTUBRE!L12+NOVIEMBRE!L12+DICIEMBRE!L12</f>
        <v>0</v>
      </c>
      <c r="M12" s="24">
        <f>ENERO!M12+FEBRERO!M12+MARZO!M12+ABRIL!M12+MAYO!M12+JUNIO!M12+JULIO!M12+AGOSTO!M12+SEPTIEMBRE!M12+OCTUBRE!M12+NOVIEMBRE!M12+DICIEMBRE!M12</f>
        <v>0</v>
      </c>
      <c r="N12" s="22">
        <f>ENERO!N12+FEBRERO!N12+MARZO!N12+ABRIL!N12+MAYO!N12+JUNIO!N12+JULIO!N12+AGOSTO!N12+SEPTIEMBRE!N12+OCTUBRE!N12+NOVIEMBRE!N12+DICIEMBRE!N12</f>
        <v>0</v>
      </c>
      <c r="O12" s="25">
        <f>ENERO!O12+FEBRERO!O12+MARZO!O12+ABRIL!O12+MAYO!O12+JUNIO!O12+JULIO!O12+AGOSTO!O12+SEPTIEMBRE!O12+OCTUBRE!O12+NOVIEMBRE!O12+DICIEMBRE!O12</f>
        <v>0</v>
      </c>
      <c r="P12" s="26">
        <f>ENERO!P12+FEBRERO!P12+MARZO!P12+ABRIL!P12+MAYO!P12+JUNIO!P12+JULIO!P12+AGOSTO!P12+SEPTIEMBRE!P12+OCTUBRE!P12+NOVIEMBRE!P12+DICIEMBRE!P12</f>
        <v>0</v>
      </c>
      <c r="Q12" s="25">
        <f>ENERO!Q12+FEBRERO!Q12+MARZO!Q12+ABRIL!Q12+MAYO!Q12+JUNIO!Q12+JULIO!Q12+AGOSTO!Q12+SEPTIEMBRE!Q12+OCTUBRE!Q12+NOVIEMBRE!Q12+DICIEMBRE!Q12</f>
        <v>0</v>
      </c>
      <c r="R12" s="20"/>
    </row>
    <row r="13" spans="1:18" s="6" customFormat="1" ht="15.95" customHeight="1" x14ac:dyDescent="0.15">
      <c r="A13" s="140"/>
      <c r="B13" s="128" t="s">
        <v>23</v>
      </c>
      <c r="C13" s="129"/>
      <c r="D13" s="21">
        <f t="shared" si="0"/>
        <v>740</v>
      </c>
      <c r="E13" s="22">
        <f>ENERO!E13+FEBRERO!E13+MARZO!E13+ABRIL!E13+MAYO!E13+JUNIO!E13+JULIO!E13+AGOSTO!E13+SEPTIEMBRE!E13+OCTUBRE!E13+NOVIEMBRE!E13+DICIEMBRE!E13</f>
        <v>527</v>
      </c>
      <c r="F13" s="23">
        <f>ENERO!F13+FEBRERO!F13+MARZO!F13+ABRIL!F13+MAYO!F13+JUNIO!F13+JULIO!F13+AGOSTO!F13+SEPTIEMBRE!F13+OCTUBRE!F13+NOVIEMBRE!F13+DICIEMBRE!F13</f>
        <v>60</v>
      </c>
      <c r="G13" s="23">
        <f>ENERO!G13+FEBRERO!G13+MARZO!G13+ABRIL!G13+MAYO!G13+JUNIO!G13+JULIO!G13+AGOSTO!G13+SEPTIEMBRE!G13+OCTUBRE!G13+NOVIEMBRE!G13+DICIEMBRE!G13</f>
        <v>153</v>
      </c>
      <c r="H13" s="23">
        <f>ENERO!H13+FEBRERO!H13+MARZO!H13+ABRIL!H13+MAYO!H13+JUNIO!H13+JULIO!H13+AGOSTO!H13+SEPTIEMBRE!H13+OCTUBRE!H13+NOVIEMBRE!H13+DICIEMBRE!H13</f>
        <v>0</v>
      </c>
      <c r="I13" s="23">
        <f>ENERO!I13+FEBRERO!I13+MARZO!I13+ABRIL!I13+MAYO!I13+JUNIO!I13+JULIO!I13+AGOSTO!I13+SEPTIEMBRE!I13+OCTUBRE!I13+NOVIEMBRE!I13+DICIEMBRE!I13</f>
        <v>0</v>
      </c>
      <c r="J13" s="23">
        <f>ENERO!J13+FEBRERO!J13+MARZO!J13+ABRIL!J13+MAYO!J13+JUNIO!J13+JULIO!J13+AGOSTO!J13+SEPTIEMBRE!J13+OCTUBRE!J13+NOVIEMBRE!J13+DICIEMBRE!J13</f>
        <v>0</v>
      </c>
      <c r="K13" s="23">
        <f>ENERO!K13+FEBRERO!K13+MARZO!K13+ABRIL!K13+MAYO!K13+JUNIO!K13+JULIO!K13+AGOSTO!K13+SEPTIEMBRE!K13+OCTUBRE!K13+NOVIEMBRE!K13+DICIEMBRE!K13</f>
        <v>0</v>
      </c>
      <c r="L13" s="23">
        <f>ENERO!L13+FEBRERO!L13+MARZO!L13+ABRIL!L13+MAYO!L13+JUNIO!L13+JULIO!L13+AGOSTO!L13+SEPTIEMBRE!L13+OCTUBRE!L13+NOVIEMBRE!L13+DICIEMBRE!L13</f>
        <v>0</v>
      </c>
      <c r="M13" s="24">
        <f>ENERO!M13+FEBRERO!M13+MARZO!M13+ABRIL!M13+MAYO!M13+JUNIO!M13+JULIO!M13+AGOSTO!M13+SEPTIEMBRE!M13+OCTUBRE!M13+NOVIEMBRE!M13+DICIEMBRE!M13</f>
        <v>0</v>
      </c>
      <c r="N13" s="22">
        <f>ENERO!N13+FEBRERO!N13+MARZO!N13+ABRIL!N13+MAYO!N13+JUNIO!N13+JULIO!N13+AGOSTO!N13+SEPTIEMBRE!N13+OCTUBRE!N13+NOVIEMBRE!N13+DICIEMBRE!N13</f>
        <v>0</v>
      </c>
      <c r="O13" s="25">
        <f>ENERO!O13+FEBRERO!O13+MARZO!O13+ABRIL!O13+MAYO!O13+JUNIO!O13+JULIO!O13+AGOSTO!O13+SEPTIEMBRE!O13+OCTUBRE!O13+NOVIEMBRE!O13+DICIEMBRE!O13</f>
        <v>0</v>
      </c>
      <c r="P13" s="26">
        <f>ENERO!P13+FEBRERO!P13+MARZO!P13+ABRIL!P13+MAYO!P13+JUNIO!P13+JULIO!P13+AGOSTO!P13+SEPTIEMBRE!P13+OCTUBRE!P13+NOVIEMBRE!P13+DICIEMBRE!P13</f>
        <v>0</v>
      </c>
      <c r="Q13" s="25">
        <f>ENERO!Q13+FEBRERO!Q13+MARZO!Q13+ABRIL!Q13+MAYO!Q13+JUNIO!Q13+JULIO!Q13+AGOSTO!Q13+SEPTIEMBRE!Q13+OCTUBRE!Q13+NOVIEMBRE!Q13+DICIEMBRE!Q13</f>
        <v>0</v>
      </c>
      <c r="R13" s="20"/>
    </row>
    <row r="14" spans="1:18" s="6" customFormat="1" ht="15.95" customHeight="1" x14ac:dyDescent="0.15">
      <c r="A14" s="140"/>
      <c r="B14" s="128" t="s">
        <v>24</v>
      </c>
      <c r="C14" s="129"/>
      <c r="D14" s="21">
        <f t="shared" si="0"/>
        <v>368</v>
      </c>
      <c r="E14" s="22">
        <f>ENERO!E14+FEBRERO!E14+MARZO!E14+ABRIL!E14+MAYO!E14+JUNIO!E14+JULIO!E14+AGOSTO!E14+SEPTIEMBRE!E14+OCTUBRE!E14+NOVIEMBRE!E14+DICIEMBRE!E14</f>
        <v>208</v>
      </c>
      <c r="F14" s="23">
        <f>ENERO!F14+FEBRERO!F14+MARZO!F14+ABRIL!F14+MAYO!F14+JUNIO!F14+JULIO!F14+AGOSTO!F14+SEPTIEMBRE!F14+OCTUBRE!F14+NOVIEMBRE!F14+DICIEMBRE!F14</f>
        <v>9</v>
      </c>
      <c r="G14" s="23">
        <f>ENERO!G14+FEBRERO!G14+MARZO!G14+ABRIL!G14+MAYO!G14+JUNIO!G14+JULIO!G14+AGOSTO!G14+SEPTIEMBRE!G14+OCTUBRE!G14+NOVIEMBRE!G14+DICIEMBRE!G14</f>
        <v>118</v>
      </c>
      <c r="H14" s="23">
        <f>ENERO!H14+FEBRERO!H14+MARZO!H14+ABRIL!H14+MAYO!H14+JUNIO!H14+JULIO!H14+AGOSTO!H14+SEPTIEMBRE!H14+OCTUBRE!H14+NOVIEMBRE!H14+DICIEMBRE!H14</f>
        <v>33</v>
      </c>
      <c r="I14" s="23">
        <f>ENERO!I14+FEBRERO!I14+MARZO!I14+ABRIL!I14+MAYO!I14+JUNIO!I14+JULIO!I14+AGOSTO!I14+SEPTIEMBRE!I14+OCTUBRE!I14+NOVIEMBRE!I14+DICIEMBRE!I14</f>
        <v>0</v>
      </c>
      <c r="J14" s="23">
        <f>ENERO!J14+FEBRERO!J14+MARZO!J14+ABRIL!J14+MAYO!J14+JUNIO!J14+JULIO!J14+AGOSTO!J14+SEPTIEMBRE!J14+OCTUBRE!J14+NOVIEMBRE!J14+DICIEMBRE!J14</f>
        <v>0</v>
      </c>
      <c r="K14" s="23">
        <f>ENERO!K14+FEBRERO!K14+MARZO!K14+ABRIL!K14+MAYO!K14+JUNIO!K14+JULIO!K14+AGOSTO!K14+SEPTIEMBRE!K14+OCTUBRE!K14+NOVIEMBRE!K14+DICIEMBRE!K14</f>
        <v>0</v>
      </c>
      <c r="L14" s="23">
        <f>ENERO!L14+FEBRERO!L14+MARZO!L14+ABRIL!L14+MAYO!L14+JUNIO!L14+JULIO!L14+AGOSTO!L14+SEPTIEMBRE!L14+OCTUBRE!L14+NOVIEMBRE!L14+DICIEMBRE!L14</f>
        <v>0</v>
      </c>
      <c r="M14" s="24">
        <f>ENERO!M14+FEBRERO!M14+MARZO!M14+ABRIL!M14+MAYO!M14+JUNIO!M14+JULIO!M14+AGOSTO!M14+SEPTIEMBRE!M14+OCTUBRE!M14+NOVIEMBRE!M14+DICIEMBRE!M14</f>
        <v>0</v>
      </c>
      <c r="N14" s="22">
        <f>ENERO!N14+FEBRERO!N14+MARZO!N14+ABRIL!N14+MAYO!N14+JUNIO!N14+JULIO!N14+AGOSTO!N14+SEPTIEMBRE!N14+OCTUBRE!N14+NOVIEMBRE!N14+DICIEMBRE!N14</f>
        <v>0</v>
      </c>
      <c r="O14" s="25">
        <f>ENERO!O14+FEBRERO!O14+MARZO!O14+ABRIL!O14+MAYO!O14+JUNIO!O14+JULIO!O14+AGOSTO!O14+SEPTIEMBRE!O14+OCTUBRE!O14+NOVIEMBRE!O14+DICIEMBRE!O14</f>
        <v>0</v>
      </c>
      <c r="P14" s="26">
        <f>ENERO!P14+FEBRERO!P14+MARZO!P14+ABRIL!P14+MAYO!P14+JUNIO!P14+JULIO!P14+AGOSTO!P14+SEPTIEMBRE!P14+OCTUBRE!P14+NOVIEMBRE!P14+DICIEMBRE!P14</f>
        <v>0</v>
      </c>
      <c r="Q14" s="25">
        <f>ENERO!Q14+FEBRERO!Q14+MARZO!Q14+ABRIL!Q14+MAYO!Q14+JUNIO!Q14+JULIO!Q14+AGOSTO!Q14+SEPTIEMBRE!Q14+OCTUBRE!Q14+NOVIEMBRE!Q14+DICIEMBRE!Q14</f>
        <v>0</v>
      </c>
      <c r="R14" s="20"/>
    </row>
    <row r="15" spans="1:18" s="6" customFormat="1" ht="15.95" customHeight="1" x14ac:dyDescent="0.15">
      <c r="A15" s="140"/>
      <c r="B15" s="128" t="s">
        <v>25</v>
      </c>
      <c r="C15" s="129"/>
      <c r="D15" s="21">
        <f t="shared" si="0"/>
        <v>49</v>
      </c>
      <c r="E15" s="22">
        <f>ENERO!E15+FEBRERO!E15+MARZO!E15+ABRIL!E15+MAYO!E15+JUNIO!E15+JULIO!E15+AGOSTO!E15+SEPTIEMBRE!E15+OCTUBRE!E15+NOVIEMBRE!E15+DICIEMBRE!E15</f>
        <v>47</v>
      </c>
      <c r="F15" s="23">
        <f>ENERO!F15+FEBRERO!F15+MARZO!F15+ABRIL!F15+MAYO!F15+JUNIO!F15+JULIO!F15+AGOSTO!F15+SEPTIEMBRE!F15+OCTUBRE!F15+NOVIEMBRE!F15+DICIEMBRE!F15</f>
        <v>0</v>
      </c>
      <c r="G15" s="23">
        <f>ENERO!G15+FEBRERO!G15+MARZO!G15+ABRIL!G15+MAYO!G15+JUNIO!G15+JULIO!G15+AGOSTO!G15+SEPTIEMBRE!G15+OCTUBRE!G15+NOVIEMBRE!G15+DICIEMBRE!G15</f>
        <v>0</v>
      </c>
      <c r="H15" s="23">
        <f>ENERO!H15+FEBRERO!H15+MARZO!H15+ABRIL!H15+MAYO!H15+JUNIO!H15+JULIO!H15+AGOSTO!H15+SEPTIEMBRE!H15+OCTUBRE!H15+NOVIEMBRE!H15+DICIEMBRE!H15</f>
        <v>1</v>
      </c>
      <c r="I15" s="23">
        <f>ENERO!I15+FEBRERO!I15+MARZO!I15+ABRIL!I15+MAYO!I15+JUNIO!I15+JULIO!I15+AGOSTO!I15+SEPTIEMBRE!I15+OCTUBRE!I15+NOVIEMBRE!I15+DICIEMBRE!I15</f>
        <v>1</v>
      </c>
      <c r="J15" s="23">
        <f>ENERO!J15+FEBRERO!J15+MARZO!J15+ABRIL!J15+MAYO!J15+JUNIO!J15+JULIO!J15+AGOSTO!J15+SEPTIEMBRE!J15+OCTUBRE!J15+NOVIEMBRE!J15+DICIEMBRE!J15</f>
        <v>0</v>
      </c>
      <c r="K15" s="23">
        <f>ENERO!K15+FEBRERO!K15+MARZO!K15+ABRIL!K15+MAYO!K15+JUNIO!K15+JULIO!K15+AGOSTO!K15+SEPTIEMBRE!K15+OCTUBRE!K15+NOVIEMBRE!K15+DICIEMBRE!K15</f>
        <v>0</v>
      </c>
      <c r="L15" s="23">
        <f>ENERO!L15+FEBRERO!L15+MARZO!L15+ABRIL!L15+MAYO!L15+JUNIO!L15+JULIO!L15+AGOSTO!L15+SEPTIEMBRE!L15+OCTUBRE!L15+NOVIEMBRE!L15+DICIEMBRE!L15</f>
        <v>0</v>
      </c>
      <c r="M15" s="24">
        <f>ENERO!M15+FEBRERO!M15+MARZO!M15+ABRIL!M15+MAYO!M15+JUNIO!M15+JULIO!M15+AGOSTO!M15+SEPTIEMBRE!M15+OCTUBRE!M15+NOVIEMBRE!M15+DICIEMBRE!M15</f>
        <v>0</v>
      </c>
      <c r="N15" s="22">
        <f>ENERO!N15+FEBRERO!N15+MARZO!N15+ABRIL!N15+MAYO!N15+JUNIO!N15+JULIO!N15+AGOSTO!N15+SEPTIEMBRE!N15+OCTUBRE!N15+NOVIEMBRE!N15+DICIEMBRE!N15</f>
        <v>0</v>
      </c>
      <c r="O15" s="25">
        <f>ENERO!O15+FEBRERO!O15+MARZO!O15+ABRIL!O15+MAYO!O15+JUNIO!O15+JULIO!O15+AGOSTO!O15+SEPTIEMBRE!O15+OCTUBRE!O15+NOVIEMBRE!O15+DICIEMBRE!O15</f>
        <v>0</v>
      </c>
      <c r="P15" s="26">
        <f>ENERO!P15+FEBRERO!P15+MARZO!P15+ABRIL!P15+MAYO!P15+JUNIO!P15+JULIO!P15+AGOSTO!P15+SEPTIEMBRE!P15+OCTUBRE!P15+NOVIEMBRE!P15+DICIEMBRE!P15</f>
        <v>0</v>
      </c>
      <c r="Q15" s="25">
        <f>ENERO!Q15+FEBRERO!Q15+MARZO!Q15+ABRIL!Q15+MAYO!Q15+JUNIO!Q15+JULIO!Q15+AGOSTO!Q15+SEPTIEMBRE!Q15+OCTUBRE!Q15+NOVIEMBRE!Q15+DICIEMBRE!Q15</f>
        <v>0</v>
      </c>
      <c r="R15" s="20"/>
    </row>
    <row r="16" spans="1:18" s="6" customFormat="1" ht="15.95" customHeight="1" x14ac:dyDescent="0.15">
      <c r="A16" s="140"/>
      <c r="B16" s="128" t="s">
        <v>26</v>
      </c>
      <c r="C16" s="129"/>
      <c r="D16" s="21">
        <f t="shared" si="0"/>
        <v>464</v>
      </c>
      <c r="E16" s="22">
        <f>ENERO!E16+FEBRERO!E16+MARZO!E16+ABRIL!E16+MAYO!E16+JUNIO!E16+JULIO!E16+AGOSTO!E16+SEPTIEMBRE!E16+OCTUBRE!E16+NOVIEMBRE!E16+DICIEMBRE!E16</f>
        <v>426</v>
      </c>
      <c r="F16" s="23">
        <f>ENERO!F16+FEBRERO!F16+MARZO!F16+ABRIL!F16+MAYO!F16+JUNIO!F16+JULIO!F16+AGOSTO!F16+SEPTIEMBRE!F16+OCTUBRE!F16+NOVIEMBRE!F16+DICIEMBRE!F16</f>
        <v>1</v>
      </c>
      <c r="G16" s="23">
        <f>ENERO!G16+FEBRERO!G16+MARZO!G16+ABRIL!G16+MAYO!G16+JUNIO!G16+JULIO!G16+AGOSTO!G16+SEPTIEMBRE!G16+OCTUBRE!G16+NOVIEMBRE!G16+DICIEMBRE!G16</f>
        <v>1</v>
      </c>
      <c r="H16" s="23">
        <f>ENERO!H16+FEBRERO!H16+MARZO!H16+ABRIL!H16+MAYO!H16+JUNIO!H16+JULIO!H16+AGOSTO!H16+SEPTIEMBRE!H16+OCTUBRE!H16+NOVIEMBRE!H16+DICIEMBRE!H16</f>
        <v>2</v>
      </c>
      <c r="I16" s="23">
        <f>ENERO!I16+FEBRERO!I16+MARZO!I16+ABRIL!I16+MAYO!I16+JUNIO!I16+JULIO!I16+AGOSTO!I16+SEPTIEMBRE!I16+OCTUBRE!I16+NOVIEMBRE!I16+DICIEMBRE!I16</f>
        <v>29</v>
      </c>
      <c r="J16" s="23">
        <f>ENERO!J16+FEBRERO!J16+MARZO!J16+ABRIL!J16+MAYO!J16+JUNIO!J16+JULIO!J16+AGOSTO!J16+SEPTIEMBRE!J16+OCTUBRE!J16+NOVIEMBRE!J16+DICIEMBRE!J16</f>
        <v>1</v>
      </c>
      <c r="K16" s="23">
        <f>ENERO!K16+FEBRERO!K16+MARZO!K16+ABRIL!K16+MAYO!K16+JUNIO!K16+JULIO!K16+AGOSTO!K16+SEPTIEMBRE!K16+OCTUBRE!K16+NOVIEMBRE!K16+DICIEMBRE!K16</f>
        <v>0</v>
      </c>
      <c r="L16" s="23">
        <f>ENERO!L16+FEBRERO!L16+MARZO!L16+ABRIL!L16+MAYO!L16+JUNIO!L16+JULIO!L16+AGOSTO!L16+SEPTIEMBRE!L16+OCTUBRE!L16+NOVIEMBRE!L16+DICIEMBRE!L16</f>
        <v>4</v>
      </c>
      <c r="M16" s="24">
        <f>ENERO!M16+FEBRERO!M16+MARZO!M16+ABRIL!M16+MAYO!M16+JUNIO!M16+JULIO!M16+AGOSTO!M16+SEPTIEMBRE!M16+OCTUBRE!M16+NOVIEMBRE!M16+DICIEMBRE!M16</f>
        <v>0</v>
      </c>
      <c r="N16" s="22">
        <f>ENERO!N16+FEBRERO!N16+MARZO!N16+ABRIL!N16+MAYO!N16+JUNIO!N16+JULIO!N16+AGOSTO!N16+SEPTIEMBRE!N16+OCTUBRE!N16+NOVIEMBRE!N16+DICIEMBRE!N16</f>
        <v>0</v>
      </c>
      <c r="O16" s="25">
        <f>ENERO!O16+FEBRERO!O16+MARZO!O16+ABRIL!O16+MAYO!O16+JUNIO!O16+JULIO!O16+AGOSTO!O16+SEPTIEMBRE!O16+OCTUBRE!O16+NOVIEMBRE!O16+DICIEMBRE!O16</f>
        <v>0</v>
      </c>
      <c r="P16" s="26">
        <f>ENERO!P16+FEBRERO!P16+MARZO!P16+ABRIL!P16+MAYO!P16+JUNIO!P16+JULIO!P16+AGOSTO!P16+SEPTIEMBRE!P16+OCTUBRE!P16+NOVIEMBRE!P16+DICIEMBRE!P16</f>
        <v>0</v>
      </c>
      <c r="Q16" s="25">
        <f>ENERO!Q16+FEBRERO!Q16+MARZO!Q16+ABRIL!Q16+MAYO!Q16+JUNIO!Q16+JULIO!Q16+AGOSTO!Q16+SEPTIEMBRE!Q16+OCTUBRE!Q16+NOVIEMBRE!Q16+DICIEMBRE!Q16</f>
        <v>0</v>
      </c>
      <c r="R16" s="20"/>
    </row>
    <row r="17" spans="1:18" s="6" customFormat="1" ht="15.95" customHeight="1" x14ac:dyDescent="0.15">
      <c r="A17" s="140"/>
      <c r="B17" s="128" t="s">
        <v>27</v>
      </c>
      <c r="C17" s="129"/>
      <c r="D17" s="21">
        <f t="shared" si="0"/>
        <v>1011</v>
      </c>
      <c r="E17" s="27">
        <f>ENERO!E17+FEBRERO!E17+MARZO!E17+ABRIL!E17+MAYO!E17+JUNIO!E17+JULIO!E17+AGOSTO!E17+SEPTIEMBRE!E17+OCTUBRE!E17+NOVIEMBRE!E17+DICIEMBRE!E17</f>
        <v>0</v>
      </c>
      <c r="F17" s="28">
        <f>ENERO!F17+FEBRERO!F17+MARZO!F17+ABRIL!F17+MAYO!F17+JUNIO!F17+JULIO!F17+AGOSTO!F17+SEPTIEMBRE!F17+OCTUBRE!F17+NOVIEMBRE!F17+DICIEMBRE!F17</f>
        <v>0</v>
      </c>
      <c r="G17" s="28">
        <f>ENERO!G17+FEBRERO!G17+MARZO!G17+ABRIL!G17+MAYO!G17+JUNIO!G17+JULIO!G17+AGOSTO!G17+SEPTIEMBRE!G17+OCTUBRE!G17+NOVIEMBRE!G17+DICIEMBRE!G17</f>
        <v>0</v>
      </c>
      <c r="H17" s="28">
        <f>ENERO!H17+FEBRERO!H17+MARZO!H17+ABRIL!H17+MAYO!H17+JUNIO!H17+JULIO!H17+AGOSTO!H17+SEPTIEMBRE!H17+OCTUBRE!H17+NOVIEMBRE!H17+DICIEMBRE!H17</f>
        <v>0</v>
      </c>
      <c r="I17" s="28">
        <f>ENERO!I17+FEBRERO!I17+MARZO!I17+ABRIL!I17+MAYO!I17+JUNIO!I17+JULIO!I17+AGOSTO!I17+SEPTIEMBRE!I17+OCTUBRE!I17+NOVIEMBRE!I17+DICIEMBRE!I17</f>
        <v>0</v>
      </c>
      <c r="J17" s="28">
        <f>ENERO!J17+FEBRERO!J17+MARZO!J17+ABRIL!J17+MAYO!J17+JUNIO!J17+JULIO!J17+AGOSTO!J17+SEPTIEMBRE!J17+OCTUBRE!J17+NOVIEMBRE!J17+DICIEMBRE!J17</f>
        <v>0</v>
      </c>
      <c r="K17" s="28">
        <f>ENERO!K17+FEBRERO!K17+MARZO!K17+ABRIL!K17+MAYO!K17+JUNIO!K17+JULIO!K17+AGOSTO!K17+SEPTIEMBRE!K17+OCTUBRE!K17+NOVIEMBRE!K17+DICIEMBRE!K17</f>
        <v>0</v>
      </c>
      <c r="L17" s="28">
        <f>ENERO!L17+FEBRERO!L17+MARZO!L17+ABRIL!L17+MAYO!L17+JUNIO!L17+JULIO!L17+AGOSTO!L17+SEPTIEMBRE!L17+OCTUBRE!L17+NOVIEMBRE!L17+DICIEMBRE!L17</f>
        <v>0</v>
      </c>
      <c r="M17" s="29">
        <f>ENERO!M17+FEBRERO!M17+MARZO!M17+ABRIL!M17+MAYO!M17+JUNIO!M17+JULIO!M17+AGOSTO!M17+SEPTIEMBRE!M17+OCTUBRE!M17+NOVIEMBRE!M17+DICIEMBRE!M17</f>
        <v>0</v>
      </c>
      <c r="N17" s="22">
        <f>ENERO!N17+FEBRERO!N17+MARZO!N17+ABRIL!N17+MAYO!N17+JUNIO!N17+JULIO!N17+AGOSTO!N17+SEPTIEMBRE!N17+OCTUBRE!N17+NOVIEMBRE!N17+DICIEMBRE!N17</f>
        <v>0</v>
      </c>
      <c r="O17" s="25">
        <f>ENERO!O17+FEBRERO!O17+MARZO!O17+ABRIL!O17+MAYO!O17+JUNIO!O17+JULIO!O17+AGOSTO!O17+SEPTIEMBRE!O17+OCTUBRE!O17+NOVIEMBRE!O17+DICIEMBRE!O17</f>
        <v>1011</v>
      </c>
      <c r="P17" s="26">
        <f>ENERO!P17+FEBRERO!P17+MARZO!P17+ABRIL!P17+MAYO!P17+JUNIO!P17+JULIO!P17+AGOSTO!P17+SEPTIEMBRE!P17+OCTUBRE!P17+NOVIEMBRE!P17+DICIEMBRE!P17</f>
        <v>0</v>
      </c>
      <c r="Q17" s="30">
        <f>ENERO!Q17+FEBRERO!Q17+MARZO!Q17+ABRIL!Q17+MAYO!Q17+JUNIO!Q17+JULIO!Q17+AGOSTO!Q17+SEPTIEMBRE!Q17+OCTUBRE!Q17+NOVIEMBRE!Q17+DICIEMBRE!Q17</f>
        <v>0</v>
      </c>
      <c r="R17" s="20"/>
    </row>
    <row r="18" spans="1:18" s="6" customFormat="1" ht="23.25" customHeight="1" x14ac:dyDescent="0.15">
      <c r="A18" s="140"/>
      <c r="B18" s="130" t="s">
        <v>28</v>
      </c>
      <c r="C18" s="131"/>
      <c r="D18" s="21">
        <f t="shared" si="0"/>
        <v>1223</v>
      </c>
      <c r="E18" s="22">
        <f>ENERO!E18+FEBRERO!E18+MARZO!E18+ABRIL!E18+MAYO!E18+JUNIO!E18+JULIO!E18+AGOSTO!E18+SEPTIEMBRE!E18+OCTUBRE!E18+NOVIEMBRE!E18+DICIEMBRE!E18</f>
        <v>1216</v>
      </c>
      <c r="F18" s="23">
        <f>ENERO!F18+FEBRERO!F18+MARZO!F18+ABRIL!F18+MAYO!F18+JUNIO!F18+JULIO!F18+AGOSTO!F18+SEPTIEMBRE!F18+OCTUBRE!F18+NOVIEMBRE!F18+DICIEMBRE!F18</f>
        <v>5</v>
      </c>
      <c r="G18" s="23">
        <f>ENERO!G18+FEBRERO!G18+MARZO!G18+ABRIL!G18+MAYO!G18+JUNIO!G18+JULIO!G18+AGOSTO!G18+SEPTIEMBRE!G18+OCTUBRE!G18+NOVIEMBRE!G18+DICIEMBRE!G18</f>
        <v>2</v>
      </c>
      <c r="H18" s="23">
        <f>ENERO!H18+FEBRERO!H18+MARZO!H18+ABRIL!H18+MAYO!H18+JUNIO!H18+JULIO!H18+AGOSTO!H18+SEPTIEMBRE!H18+OCTUBRE!H18+NOVIEMBRE!H18+DICIEMBRE!H18</f>
        <v>0</v>
      </c>
      <c r="I18" s="28">
        <f>ENERO!I18+FEBRERO!I18+MARZO!I18+ABRIL!I18+MAYO!I18+JUNIO!I18+JULIO!I18+AGOSTO!I18+SEPTIEMBRE!I18+OCTUBRE!I18+NOVIEMBRE!I18+DICIEMBRE!I18</f>
        <v>0</v>
      </c>
      <c r="J18" s="28">
        <f>ENERO!J18+FEBRERO!J18+MARZO!J18+ABRIL!J18+MAYO!J18+JUNIO!J18+JULIO!J18+AGOSTO!J18+SEPTIEMBRE!J18+OCTUBRE!J18+NOVIEMBRE!J18+DICIEMBRE!J18</f>
        <v>0</v>
      </c>
      <c r="K18" s="28">
        <f>ENERO!K18+FEBRERO!K18+MARZO!K18+ABRIL!K18+MAYO!K18+JUNIO!K18+JULIO!K18+AGOSTO!K18+SEPTIEMBRE!K18+OCTUBRE!K18+NOVIEMBRE!K18+DICIEMBRE!K18</f>
        <v>0</v>
      </c>
      <c r="L18" s="28">
        <f>ENERO!L18+FEBRERO!L18+MARZO!L18+ABRIL!L18+MAYO!L18+JUNIO!L18+JULIO!L18+AGOSTO!L18+SEPTIEMBRE!L18+OCTUBRE!L18+NOVIEMBRE!L18+DICIEMBRE!L18</f>
        <v>0</v>
      </c>
      <c r="M18" s="29">
        <f>ENERO!M18+FEBRERO!M18+MARZO!M18+ABRIL!M18+MAYO!M18+JUNIO!M18+JULIO!M18+AGOSTO!M18+SEPTIEMBRE!M18+OCTUBRE!M18+NOVIEMBRE!M18+DICIEMBRE!M18</f>
        <v>0</v>
      </c>
      <c r="N18" s="31">
        <f>ENERO!N18+FEBRERO!N18+MARZO!N18+ABRIL!N18+MAYO!N18+JUNIO!N18+JULIO!N18+AGOSTO!N18+SEPTIEMBRE!N18+OCTUBRE!N18+NOVIEMBRE!N18+DICIEMBRE!N18</f>
        <v>0</v>
      </c>
      <c r="O18" s="30">
        <f>ENERO!O18+FEBRERO!O18+MARZO!O18+ABRIL!O18+MAYO!O18+JUNIO!O18+JULIO!O18+AGOSTO!O18+SEPTIEMBRE!O18+OCTUBRE!O18+NOVIEMBRE!O18+DICIEMBRE!O18</f>
        <v>0</v>
      </c>
      <c r="P18" s="32">
        <f>ENERO!P18+FEBRERO!P18+MARZO!P18+ABRIL!P18+MAYO!P18+JUNIO!P18+JULIO!P18+AGOSTO!P18+SEPTIEMBRE!P18+OCTUBRE!P18+NOVIEMBRE!P18+DICIEMBRE!P18</f>
        <v>0</v>
      </c>
      <c r="Q18" s="30">
        <f>ENERO!Q18+FEBRERO!Q18+MARZO!Q18+ABRIL!Q18+MAYO!Q18+JUNIO!Q18+JULIO!Q18+AGOSTO!Q18+SEPTIEMBRE!Q18+OCTUBRE!Q18+NOVIEMBRE!Q18+DICIEMBRE!Q18</f>
        <v>0</v>
      </c>
      <c r="R18" s="20"/>
    </row>
    <row r="19" spans="1:18" s="6" customFormat="1" ht="15.95" customHeight="1" x14ac:dyDescent="0.15">
      <c r="A19" s="140"/>
      <c r="B19" s="128" t="s">
        <v>29</v>
      </c>
      <c r="C19" s="129"/>
      <c r="D19" s="21">
        <f t="shared" si="0"/>
        <v>0</v>
      </c>
      <c r="E19" s="22">
        <f>ENERO!E19+FEBRERO!E19+MARZO!E19+ABRIL!E19+MAYO!E19+JUNIO!E19+JULIO!E19+AGOSTO!E19+SEPTIEMBRE!E19+OCTUBRE!E19+NOVIEMBRE!E19+DICIEMBRE!E19</f>
        <v>0</v>
      </c>
      <c r="F19" s="23">
        <f>ENERO!F19+FEBRERO!F19+MARZO!F19+ABRIL!F19+MAYO!F19+JUNIO!F19+JULIO!F19+AGOSTO!F19+SEPTIEMBRE!F19+OCTUBRE!F19+NOVIEMBRE!F19+DICIEMBRE!F19</f>
        <v>0</v>
      </c>
      <c r="G19" s="23">
        <f>ENERO!G19+FEBRERO!G19+MARZO!G19+ABRIL!G19+MAYO!G19+JUNIO!G19+JULIO!G19+AGOSTO!G19+SEPTIEMBRE!G19+OCTUBRE!G19+NOVIEMBRE!G19+DICIEMBRE!G19</f>
        <v>0</v>
      </c>
      <c r="H19" s="28">
        <f>ENERO!H19+FEBRERO!H19+MARZO!H19+ABRIL!H19+MAYO!H19+JUNIO!H19+JULIO!H19+AGOSTO!H19+SEPTIEMBRE!H19+OCTUBRE!H19+NOVIEMBRE!H19+DICIEMBRE!H19</f>
        <v>0</v>
      </c>
      <c r="I19" s="28">
        <f>ENERO!I19+FEBRERO!I19+MARZO!I19+ABRIL!I19+MAYO!I19+JUNIO!I19+JULIO!I19+AGOSTO!I19+SEPTIEMBRE!I19+OCTUBRE!I19+NOVIEMBRE!I19+DICIEMBRE!I19</f>
        <v>0</v>
      </c>
      <c r="J19" s="28">
        <f>ENERO!J19+FEBRERO!J19+MARZO!J19+ABRIL!J19+MAYO!J19+JUNIO!J19+JULIO!J19+AGOSTO!J19+SEPTIEMBRE!J19+OCTUBRE!J19+NOVIEMBRE!J19+DICIEMBRE!J19</f>
        <v>0</v>
      </c>
      <c r="K19" s="28">
        <f>ENERO!K19+FEBRERO!K19+MARZO!K19+ABRIL!K19+MAYO!K19+JUNIO!K19+JULIO!K19+AGOSTO!K19+SEPTIEMBRE!K19+OCTUBRE!K19+NOVIEMBRE!K19+DICIEMBRE!K19</f>
        <v>0</v>
      </c>
      <c r="L19" s="28">
        <f>ENERO!L19+FEBRERO!L19+MARZO!L19+ABRIL!L19+MAYO!L19+JUNIO!L19+JULIO!L19+AGOSTO!L19+SEPTIEMBRE!L19+OCTUBRE!L19+NOVIEMBRE!L19+DICIEMBRE!L19</f>
        <v>0</v>
      </c>
      <c r="M19" s="29">
        <f>ENERO!M19+FEBRERO!M19+MARZO!M19+ABRIL!M19+MAYO!M19+JUNIO!M19+JULIO!M19+AGOSTO!M19+SEPTIEMBRE!M19+OCTUBRE!M19+NOVIEMBRE!M19+DICIEMBRE!M19</f>
        <v>0</v>
      </c>
      <c r="N19" s="33">
        <f>ENERO!N19+FEBRERO!N19+MARZO!N19+ABRIL!N19+MAYO!N19+JUNIO!N19+JULIO!N19+AGOSTO!N19+SEPTIEMBRE!N19+OCTUBRE!N19+NOVIEMBRE!N19+DICIEMBRE!N19</f>
        <v>0</v>
      </c>
      <c r="O19" s="34">
        <f>ENERO!O19+FEBRERO!O19+MARZO!O19+ABRIL!O19+MAYO!O19+JUNIO!O19+JULIO!O19+AGOSTO!O19+SEPTIEMBRE!O19+OCTUBRE!O19+NOVIEMBRE!O19+DICIEMBRE!O19</f>
        <v>0</v>
      </c>
      <c r="P19" s="35">
        <f>ENERO!P19+FEBRERO!P19+MARZO!P19+ABRIL!P19+MAYO!P19+JUNIO!P19+JULIO!P19+AGOSTO!P19+SEPTIEMBRE!P19+OCTUBRE!P19+NOVIEMBRE!P19+DICIEMBRE!P19</f>
        <v>0</v>
      </c>
      <c r="Q19" s="25">
        <f>ENERO!Q19+FEBRERO!Q19+MARZO!Q19+ABRIL!Q19+MAYO!Q19+JUNIO!Q19+JULIO!Q19+AGOSTO!Q19+SEPTIEMBRE!Q19+OCTUBRE!Q19+NOVIEMBRE!Q19+DICIEMBRE!Q19</f>
        <v>0</v>
      </c>
      <c r="R19" s="20"/>
    </row>
    <row r="20" spans="1:18" s="6" customFormat="1" ht="15.95" customHeight="1" x14ac:dyDescent="0.15">
      <c r="A20" s="140"/>
      <c r="B20" s="128" t="s">
        <v>30</v>
      </c>
      <c r="C20" s="129"/>
      <c r="D20" s="21">
        <f t="shared" si="0"/>
        <v>311</v>
      </c>
      <c r="E20" s="22">
        <f>ENERO!E20+FEBRERO!E20+MARZO!E20+ABRIL!E20+MAYO!E20+JUNIO!E20+JULIO!E20+AGOSTO!E20+SEPTIEMBRE!E20+OCTUBRE!E20+NOVIEMBRE!E20+DICIEMBRE!E20</f>
        <v>0</v>
      </c>
      <c r="F20" s="23">
        <f>ENERO!F20+FEBRERO!F20+MARZO!F20+ABRIL!F20+MAYO!F20+JUNIO!F20+JULIO!F20+AGOSTO!F20+SEPTIEMBRE!F20+OCTUBRE!F20+NOVIEMBRE!F20+DICIEMBRE!F20</f>
        <v>0</v>
      </c>
      <c r="G20" s="23">
        <f>ENERO!G20+FEBRERO!G20+MARZO!G20+ABRIL!G20+MAYO!G20+JUNIO!G20+JULIO!G20+AGOSTO!G20+SEPTIEMBRE!G20+OCTUBRE!G20+NOVIEMBRE!G20+DICIEMBRE!G20</f>
        <v>0</v>
      </c>
      <c r="H20" s="23">
        <f>ENERO!H20+FEBRERO!H20+MARZO!H20+ABRIL!H20+MAYO!H20+JUNIO!H20+JULIO!H20+AGOSTO!H20+SEPTIEMBRE!H20+OCTUBRE!H20+NOVIEMBRE!H20+DICIEMBRE!H20</f>
        <v>0</v>
      </c>
      <c r="I20" s="23">
        <f>ENERO!I20+FEBRERO!I20+MARZO!I20+ABRIL!I20+MAYO!I20+JUNIO!I20+JULIO!I20+AGOSTO!I20+SEPTIEMBRE!I20+OCTUBRE!I20+NOVIEMBRE!I20+DICIEMBRE!I20</f>
        <v>0</v>
      </c>
      <c r="J20" s="23">
        <f>ENERO!J20+FEBRERO!J20+MARZO!J20+ABRIL!J20+MAYO!J20+JUNIO!J20+JULIO!J20+AGOSTO!J20+SEPTIEMBRE!J20+OCTUBRE!J20+NOVIEMBRE!J20+DICIEMBRE!J20</f>
        <v>0</v>
      </c>
      <c r="K20" s="23">
        <f>ENERO!K20+FEBRERO!K20+MARZO!K20+ABRIL!K20+MAYO!K20+JUNIO!K20+JULIO!K20+AGOSTO!K20+SEPTIEMBRE!K20+OCTUBRE!K20+NOVIEMBRE!K20+DICIEMBRE!K20</f>
        <v>143</v>
      </c>
      <c r="L20" s="23">
        <f>ENERO!L20+FEBRERO!L20+MARZO!L20+ABRIL!L20+MAYO!L20+JUNIO!L20+JULIO!L20+AGOSTO!L20+SEPTIEMBRE!L20+OCTUBRE!L20+NOVIEMBRE!L20+DICIEMBRE!L20</f>
        <v>168</v>
      </c>
      <c r="M20" s="24">
        <f>ENERO!M20+FEBRERO!M20+MARZO!M20+ABRIL!M20+MAYO!M20+JUNIO!M20+JULIO!M20+AGOSTO!M20+SEPTIEMBRE!M20+OCTUBRE!M20+NOVIEMBRE!M20+DICIEMBRE!M20</f>
        <v>0</v>
      </c>
      <c r="N20" s="22">
        <f>ENERO!N20+FEBRERO!N20+MARZO!N20+ABRIL!N20+MAYO!N20+JUNIO!N20+JULIO!N20+AGOSTO!N20+SEPTIEMBRE!N20+OCTUBRE!N20+NOVIEMBRE!N20+DICIEMBRE!N20</f>
        <v>0</v>
      </c>
      <c r="O20" s="25">
        <f>ENERO!O20+FEBRERO!O20+MARZO!O20+ABRIL!O20+MAYO!O20+JUNIO!O20+JULIO!O20+AGOSTO!O20+SEPTIEMBRE!O20+OCTUBRE!O20+NOVIEMBRE!O20+DICIEMBRE!O20</f>
        <v>0</v>
      </c>
      <c r="P20" s="26">
        <f>ENERO!P20+FEBRERO!P20+MARZO!P20+ABRIL!P20+MAYO!P20+JUNIO!P20+JULIO!P20+AGOSTO!P20+SEPTIEMBRE!P20+OCTUBRE!P20+NOVIEMBRE!P20+DICIEMBRE!P20</f>
        <v>0</v>
      </c>
      <c r="Q20" s="25">
        <f>ENERO!Q20+FEBRERO!Q20+MARZO!Q20+ABRIL!Q20+MAYO!Q20+JUNIO!Q20+JULIO!Q20+AGOSTO!Q20+SEPTIEMBRE!Q20+OCTUBRE!Q20+NOVIEMBRE!Q20+DICIEMBRE!Q20</f>
        <v>0</v>
      </c>
      <c r="R20" s="20"/>
    </row>
    <row r="21" spans="1:18" s="6" customFormat="1" ht="15.95" customHeight="1" x14ac:dyDescent="0.15">
      <c r="A21" s="140"/>
      <c r="B21" s="128" t="s">
        <v>31</v>
      </c>
      <c r="C21" s="129"/>
      <c r="D21" s="21">
        <f t="shared" si="0"/>
        <v>1633</v>
      </c>
      <c r="E21" s="22">
        <f>ENERO!E21+FEBRERO!E21+MARZO!E21+ABRIL!E21+MAYO!E21+JUNIO!E21+JULIO!E21+AGOSTO!E21+SEPTIEMBRE!E21+OCTUBRE!E21+NOVIEMBRE!E21+DICIEMBRE!E21</f>
        <v>1558</v>
      </c>
      <c r="F21" s="23">
        <f>ENERO!F21+FEBRERO!F21+MARZO!F21+ABRIL!F21+MAYO!F21+JUNIO!F21+JULIO!F21+AGOSTO!F21+SEPTIEMBRE!F21+OCTUBRE!F21+NOVIEMBRE!F21+DICIEMBRE!F21</f>
        <v>23</v>
      </c>
      <c r="G21" s="23">
        <f>ENERO!G21+FEBRERO!G21+MARZO!G21+ABRIL!G21+MAYO!G21+JUNIO!G21+JULIO!G21+AGOSTO!G21+SEPTIEMBRE!G21+OCTUBRE!G21+NOVIEMBRE!G21+DICIEMBRE!G21</f>
        <v>52</v>
      </c>
      <c r="H21" s="23">
        <f>ENERO!H21+FEBRERO!H21+MARZO!H21+ABRIL!H21+MAYO!H21+JUNIO!H21+JULIO!H21+AGOSTO!H21+SEPTIEMBRE!H21+OCTUBRE!H21+NOVIEMBRE!H21+DICIEMBRE!H21</f>
        <v>0</v>
      </c>
      <c r="I21" s="23">
        <f>ENERO!I21+FEBRERO!I21+MARZO!I21+ABRIL!I21+MAYO!I21+JUNIO!I21+JULIO!I21+AGOSTO!I21+SEPTIEMBRE!I21+OCTUBRE!I21+NOVIEMBRE!I21+DICIEMBRE!I21</f>
        <v>0</v>
      </c>
      <c r="J21" s="23">
        <f>ENERO!J21+FEBRERO!J21+MARZO!J21+ABRIL!J21+MAYO!J21+JUNIO!J21+JULIO!J21+AGOSTO!J21+SEPTIEMBRE!J21+OCTUBRE!J21+NOVIEMBRE!J21+DICIEMBRE!J21</f>
        <v>0</v>
      </c>
      <c r="K21" s="23">
        <f>ENERO!K21+FEBRERO!K21+MARZO!K21+ABRIL!K21+MAYO!K21+JUNIO!K21+JULIO!K21+AGOSTO!K21+SEPTIEMBRE!K21+OCTUBRE!K21+NOVIEMBRE!K21+DICIEMBRE!K21</f>
        <v>0</v>
      </c>
      <c r="L21" s="23">
        <f>ENERO!L21+FEBRERO!L21+MARZO!L21+ABRIL!L21+MAYO!L21+JUNIO!L21+JULIO!L21+AGOSTO!L21+SEPTIEMBRE!L21+OCTUBRE!L21+NOVIEMBRE!L21+DICIEMBRE!L21</f>
        <v>0</v>
      </c>
      <c r="M21" s="24">
        <f>ENERO!M21+FEBRERO!M21+MARZO!M21+ABRIL!M21+MAYO!M21+JUNIO!M21+JULIO!M21+AGOSTO!M21+SEPTIEMBRE!M21+OCTUBRE!M21+NOVIEMBRE!M21+DICIEMBRE!M21</f>
        <v>0</v>
      </c>
      <c r="N21" s="22">
        <f>ENERO!N21+FEBRERO!N21+MARZO!N21+ABRIL!N21+MAYO!N21+JUNIO!N21+JULIO!N21+AGOSTO!N21+SEPTIEMBRE!N21+OCTUBRE!N21+NOVIEMBRE!N21+DICIEMBRE!N21</f>
        <v>0</v>
      </c>
      <c r="O21" s="25">
        <f>ENERO!O21+FEBRERO!O21+MARZO!O21+ABRIL!O21+MAYO!O21+JUNIO!O21+JULIO!O21+AGOSTO!O21+SEPTIEMBRE!O21+OCTUBRE!O21+NOVIEMBRE!O21+DICIEMBRE!O21</f>
        <v>0</v>
      </c>
      <c r="P21" s="26">
        <f>ENERO!P21+FEBRERO!P21+MARZO!P21+ABRIL!P21+MAYO!P21+JUNIO!P21+JULIO!P21+AGOSTO!P21+SEPTIEMBRE!P21+OCTUBRE!P21+NOVIEMBRE!P21+DICIEMBRE!P21</f>
        <v>0</v>
      </c>
      <c r="Q21" s="25">
        <f>ENERO!Q21+FEBRERO!Q21+MARZO!Q21+ABRIL!Q21+MAYO!Q21+JUNIO!Q21+JULIO!Q21+AGOSTO!Q21+SEPTIEMBRE!Q21+OCTUBRE!Q21+NOVIEMBRE!Q21+DICIEMBRE!Q21</f>
        <v>0</v>
      </c>
      <c r="R21" s="20"/>
    </row>
    <row r="22" spans="1:18" s="6" customFormat="1" ht="15.95" customHeight="1" x14ac:dyDescent="0.15">
      <c r="A22" s="140"/>
      <c r="B22" s="128" t="s">
        <v>32</v>
      </c>
      <c r="C22" s="129"/>
      <c r="D22" s="21">
        <f t="shared" si="0"/>
        <v>323</v>
      </c>
      <c r="E22" s="22">
        <f>ENERO!E22+FEBRERO!E22+MARZO!E22+ABRIL!E22+MAYO!E22+JUNIO!E22+JULIO!E22+AGOSTO!E22+SEPTIEMBRE!E22+OCTUBRE!E22+NOVIEMBRE!E22+DICIEMBRE!E22</f>
        <v>301</v>
      </c>
      <c r="F22" s="23">
        <f>ENERO!F22+FEBRERO!F22+MARZO!F22+ABRIL!F22+MAYO!F22+JUNIO!F22+JULIO!F22+AGOSTO!F22+SEPTIEMBRE!F22+OCTUBRE!F22+NOVIEMBRE!F22+DICIEMBRE!F22</f>
        <v>4</v>
      </c>
      <c r="G22" s="23">
        <f>ENERO!G22+FEBRERO!G22+MARZO!G22+ABRIL!G22+MAYO!G22+JUNIO!G22+JULIO!G22+AGOSTO!G22+SEPTIEMBRE!G22+OCTUBRE!G22+NOVIEMBRE!G22+DICIEMBRE!G22</f>
        <v>5</v>
      </c>
      <c r="H22" s="23">
        <f>ENERO!H22+FEBRERO!H22+MARZO!H22+ABRIL!H22+MAYO!H22+JUNIO!H22+JULIO!H22+AGOSTO!H22+SEPTIEMBRE!H22+OCTUBRE!H22+NOVIEMBRE!H22+DICIEMBRE!H22</f>
        <v>10</v>
      </c>
      <c r="I22" s="23">
        <f>ENERO!I22+FEBRERO!I22+MARZO!I22+ABRIL!I22+MAYO!I22+JUNIO!I22+JULIO!I22+AGOSTO!I22+SEPTIEMBRE!I22+OCTUBRE!I22+NOVIEMBRE!I22+DICIEMBRE!I22</f>
        <v>0</v>
      </c>
      <c r="J22" s="23">
        <f>ENERO!J22+FEBRERO!J22+MARZO!J22+ABRIL!J22+MAYO!J22+JUNIO!J22+JULIO!J22+AGOSTO!J22+SEPTIEMBRE!J22+OCTUBRE!J22+NOVIEMBRE!J22+DICIEMBRE!J22</f>
        <v>0</v>
      </c>
      <c r="K22" s="23">
        <f>ENERO!K22+FEBRERO!K22+MARZO!K22+ABRIL!K22+MAYO!K22+JUNIO!K22+JULIO!K22+AGOSTO!K22+SEPTIEMBRE!K22+OCTUBRE!K22+NOVIEMBRE!K22+DICIEMBRE!K22</f>
        <v>0</v>
      </c>
      <c r="L22" s="23">
        <f>ENERO!L22+FEBRERO!L22+MARZO!L22+ABRIL!L22+MAYO!L22+JUNIO!L22+JULIO!L22+AGOSTO!L22+SEPTIEMBRE!L22+OCTUBRE!L22+NOVIEMBRE!L22+DICIEMBRE!L22</f>
        <v>3</v>
      </c>
      <c r="M22" s="24">
        <f>ENERO!M22+FEBRERO!M22+MARZO!M22+ABRIL!M22+MAYO!M22+JUNIO!M22+JULIO!M22+AGOSTO!M22+SEPTIEMBRE!M22+OCTUBRE!M22+NOVIEMBRE!M22+DICIEMBRE!M22</f>
        <v>0</v>
      </c>
      <c r="N22" s="22">
        <f>ENERO!N22+FEBRERO!N22+MARZO!N22+ABRIL!N22+MAYO!N22+JUNIO!N22+JULIO!N22+AGOSTO!N22+SEPTIEMBRE!N22+OCTUBRE!N22+NOVIEMBRE!N22+DICIEMBRE!N22</f>
        <v>0</v>
      </c>
      <c r="O22" s="25">
        <f>ENERO!O22+FEBRERO!O22+MARZO!O22+ABRIL!O22+MAYO!O22+JUNIO!O22+JULIO!O22+AGOSTO!O22+SEPTIEMBRE!O22+OCTUBRE!O22+NOVIEMBRE!O22+DICIEMBRE!O22</f>
        <v>0</v>
      </c>
      <c r="P22" s="26">
        <f>ENERO!P22+FEBRERO!P22+MARZO!P22+ABRIL!P22+MAYO!P22+JUNIO!P22+JULIO!P22+AGOSTO!P22+SEPTIEMBRE!P22+OCTUBRE!P22+NOVIEMBRE!P22+DICIEMBRE!P22</f>
        <v>0</v>
      </c>
      <c r="Q22" s="25">
        <f>ENERO!Q22+FEBRERO!Q22+MARZO!Q22+ABRIL!Q22+MAYO!Q22+JUNIO!Q22+JULIO!Q22+AGOSTO!Q22+SEPTIEMBRE!Q22+OCTUBRE!Q22+NOVIEMBRE!Q22+DICIEMBRE!Q22</f>
        <v>0</v>
      </c>
      <c r="R22" s="20"/>
    </row>
    <row r="23" spans="1:18" s="6" customFormat="1" ht="15.95" customHeight="1" x14ac:dyDescent="0.15">
      <c r="A23" s="140"/>
      <c r="B23" s="128" t="s">
        <v>33</v>
      </c>
      <c r="C23" s="129"/>
      <c r="D23" s="21">
        <f t="shared" si="0"/>
        <v>0</v>
      </c>
      <c r="E23" s="22">
        <f>ENERO!E23+FEBRERO!E23+MARZO!E23+ABRIL!E23+MAYO!E23+JUNIO!E23+JULIO!E23+AGOSTO!E23+SEPTIEMBRE!E23+OCTUBRE!E23+NOVIEMBRE!E23+DICIEMBRE!E23</f>
        <v>0</v>
      </c>
      <c r="F23" s="23">
        <f>ENERO!F23+FEBRERO!F23+MARZO!F23+ABRIL!F23+MAYO!F23+JUNIO!F23+JULIO!F23+AGOSTO!F23+SEPTIEMBRE!F23+OCTUBRE!F23+NOVIEMBRE!F23+DICIEMBRE!F23</f>
        <v>0</v>
      </c>
      <c r="G23" s="23">
        <f>ENERO!G23+FEBRERO!G23+MARZO!G23+ABRIL!G23+MAYO!G23+JUNIO!G23+JULIO!G23+AGOSTO!G23+SEPTIEMBRE!G23+OCTUBRE!G23+NOVIEMBRE!G23+DICIEMBRE!G23</f>
        <v>0</v>
      </c>
      <c r="H23" s="23">
        <f>ENERO!H23+FEBRERO!H23+MARZO!H23+ABRIL!H23+MAYO!H23+JUNIO!H23+JULIO!H23+AGOSTO!H23+SEPTIEMBRE!H23+OCTUBRE!H23+NOVIEMBRE!H23+DICIEMBRE!H23</f>
        <v>0</v>
      </c>
      <c r="I23" s="23">
        <f>ENERO!I23+FEBRERO!I23+MARZO!I23+ABRIL!I23+MAYO!I23+JUNIO!I23+JULIO!I23+AGOSTO!I23+SEPTIEMBRE!I23+OCTUBRE!I23+NOVIEMBRE!I23+DICIEMBRE!I23</f>
        <v>0</v>
      </c>
      <c r="J23" s="23">
        <f>ENERO!J23+FEBRERO!J23+MARZO!J23+ABRIL!J23+MAYO!J23+JUNIO!J23+JULIO!J23+AGOSTO!J23+SEPTIEMBRE!J23+OCTUBRE!J23+NOVIEMBRE!J23+DICIEMBRE!J23</f>
        <v>0</v>
      </c>
      <c r="K23" s="23">
        <f>ENERO!K23+FEBRERO!K23+MARZO!K23+ABRIL!K23+MAYO!K23+JUNIO!K23+JULIO!K23+AGOSTO!K23+SEPTIEMBRE!K23+OCTUBRE!K23+NOVIEMBRE!K23+DICIEMBRE!K23</f>
        <v>0</v>
      </c>
      <c r="L23" s="23">
        <f>ENERO!L23+FEBRERO!L23+MARZO!L23+ABRIL!L23+MAYO!L23+JUNIO!L23+JULIO!L23+AGOSTO!L23+SEPTIEMBRE!L23+OCTUBRE!L23+NOVIEMBRE!L23+DICIEMBRE!L23</f>
        <v>0</v>
      </c>
      <c r="M23" s="24">
        <f>ENERO!M23+FEBRERO!M23+MARZO!M23+ABRIL!M23+MAYO!M23+JUNIO!M23+JULIO!M23+AGOSTO!M23+SEPTIEMBRE!M23+OCTUBRE!M23+NOVIEMBRE!M23+DICIEMBRE!M23</f>
        <v>0</v>
      </c>
      <c r="N23" s="22">
        <f>ENERO!N23+FEBRERO!N23+MARZO!N23+ABRIL!N23+MAYO!N23+JUNIO!N23+JULIO!N23+AGOSTO!N23+SEPTIEMBRE!N23+OCTUBRE!N23+NOVIEMBRE!N23+DICIEMBRE!N23</f>
        <v>0</v>
      </c>
      <c r="O23" s="25">
        <f>ENERO!O23+FEBRERO!O23+MARZO!O23+ABRIL!O23+MAYO!O23+JUNIO!O23+JULIO!O23+AGOSTO!O23+SEPTIEMBRE!O23+OCTUBRE!O23+NOVIEMBRE!O23+DICIEMBRE!O23</f>
        <v>0</v>
      </c>
      <c r="P23" s="26">
        <f>ENERO!P23+FEBRERO!P23+MARZO!P23+ABRIL!P23+MAYO!P23+JUNIO!P23+JULIO!P23+AGOSTO!P23+SEPTIEMBRE!P23+OCTUBRE!P23+NOVIEMBRE!P23+DICIEMBRE!P23</f>
        <v>0</v>
      </c>
      <c r="Q23" s="25">
        <f>ENERO!Q23+FEBRERO!Q23+MARZO!Q23+ABRIL!Q23+MAYO!Q23+JUNIO!Q23+JULIO!Q23+AGOSTO!Q23+SEPTIEMBRE!Q23+OCTUBRE!Q23+NOVIEMBRE!Q23+DICIEMBRE!Q23</f>
        <v>0</v>
      </c>
      <c r="R23" s="20"/>
    </row>
    <row r="24" spans="1:18" s="6" customFormat="1" ht="15.95" customHeight="1" x14ac:dyDescent="0.15">
      <c r="A24" s="140"/>
      <c r="B24" s="132" t="s">
        <v>34</v>
      </c>
      <c r="C24" s="133"/>
      <c r="D24" s="36">
        <f t="shared" si="0"/>
        <v>1369</v>
      </c>
      <c r="E24" s="37">
        <f>ENERO!E24+FEBRERO!E24+MARZO!E24+ABRIL!E24+MAYO!E24+JUNIO!E24+JULIO!E24+AGOSTO!E24+SEPTIEMBRE!E24+OCTUBRE!E24+NOVIEMBRE!E24+DICIEMBRE!E24</f>
        <v>1083</v>
      </c>
      <c r="F24" s="38">
        <f>ENERO!F24+FEBRERO!F24+MARZO!F24+ABRIL!F24+MAYO!F24+JUNIO!F24+JULIO!F24+AGOSTO!F24+SEPTIEMBRE!F24+OCTUBRE!F24+NOVIEMBRE!F24+DICIEMBRE!F24</f>
        <v>0</v>
      </c>
      <c r="G24" s="38">
        <f>ENERO!G24+FEBRERO!G24+MARZO!G24+ABRIL!G24+MAYO!G24+JUNIO!G24+JULIO!G24+AGOSTO!G24+SEPTIEMBRE!G24+OCTUBRE!G24+NOVIEMBRE!G24+DICIEMBRE!G24</f>
        <v>0</v>
      </c>
      <c r="H24" s="38">
        <f>ENERO!H24+FEBRERO!H24+MARZO!H24+ABRIL!H24+MAYO!H24+JUNIO!H24+JULIO!H24+AGOSTO!H24+SEPTIEMBRE!H24+OCTUBRE!H24+NOVIEMBRE!H24+DICIEMBRE!H24</f>
        <v>0</v>
      </c>
      <c r="I24" s="38">
        <f>ENERO!I24+FEBRERO!I24+MARZO!I24+ABRIL!I24+MAYO!I24+JUNIO!I24+JULIO!I24+AGOSTO!I24+SEPTIEMBRE!I24+OCTUBRE!I24+NOVIEMBRE!I24+DICIEMBRE!I24</f>
        <v>0</v>
      </c>
      <c r="J24" s="38">
        <f>ENERO!J24+FEBRERO!J24+MARZO!J24+ABRIL!J24+MAYO!J24+JUNIO!J24+JULIO!J24+AGOSTO!J24+SEPTIEMBRE!J24+OCTUBRE!J24+NOVIEMBRE!J24+DICIEMBRE!J24</f>
        <v>0</v>
      </c>
      <c r="K24" s="38">
        <f>ENERO!K24+FEBRERO!K24+MARZO!K24+ABRIL!K24+MAYO!K24+JUNIO!K24+JULIO!K24+AGOSTO!K24+SEPTIEMBRE!K24+OCTUBRE!K24+NOVIEMBRE!K24+DICIEMBRE!K24</f>
        <v>4</v>
      </c>
      <c r="L24" s="38">
        <f>ENERO!L24+FEBRERO!L24+MARZO!L24+ABRIL!L24+MAYO!L24+JUNIO!L24+JULIO!L24+AGOSTO!L24+SEPTIEMBRE!L24+OCTUBRE!L24+NOVIEMBRE!L24+DICIEMBRE!L24</f>
        <v>139</v>
      </c>
      <c r="M24" s="39">
        <f>ENERO!M24+FEBRERO!M24+MARZO!M24+ABRIL!M24+MAYO!M24+JUNIO!M24+JULIO!M24+AGOSTO!M24+SEPTIEMBRE!M24+OCTUBRE!M24+NOVIEMBRE!M24+DICIEMBRE!M24</f>
        <v>0</v>
      </c>
      <c r="N24" s="37">
        <f>ENERO!N24+FEBRERO!N24+MARZO!N24+ABRIL!N24+MAYO!N24+JUNIO!N24+JULIO!N24+AGOSTO!N24+SEPTIEMBRE!N24+OCTUBRE!N24+NOVIEMBRE!N24+DICIEMBRE!N24</f>
        <v>0</v>
      </c>
      <c r="O24" s="40">
        <f>ENERO!O24+FEBRERO!O24+MARZO!O24+ABRIL!O24+MAYO!O24+JUNIO!O24+JULIO!O24+AGOSTO!O24+SEPTIEMBRE!O24+OCTUBRE!O24+NOVIEMBRE!O24+DICIEMBRE!O24</f>
        <v>143</v>
      </c>
      <c r="P24" s="41">
        <f>ENERO!P24+FEBRERO!P24+MARZO!P24+ABRIL!P24+MAYO!P24+JUNIO!P24+JULIO!P24+AGOSTO!P24+SEPTIEMBRE!P24+OCTUBRE!P24+NOVIEMBRE!P24+DICIEMBRE!P24</f>
        <v>0</v>
      </c>
      <c r="Q24" s="40">
        <f>ENERO!Q24+FEBRERO!Q24+MARZO!Q24+ABRIL!Q24+MAYO!Q24+JUNIO!Q24+JULIO!Q24+AGOSTO!Q24+SEPTIEMBRE!Q24+OCTUBRE!Q24+NOVIEMBRE!Q24+DICIEMBRE!Q24</f>
        <v>0</v>
      </c>
      <c r="R24" s="20"/>
    </row>
    <row r="25" spans="1:18" s="6" customFormat="1" ht="21.75" customHeight="1" x14ac:dyDescent="0.15">
      <c r="A25" s="140"/>
      <c r="B25" s="125" t="s">
        <v>35</v>
      </c>
      <c r="C25" s="42" t="s">
        <v>36</v>
      </c>
      <c r="D25" s="43">
        <f t="shared" si="0"/>
        <v>0</v>
      </c>
      <c r="E25" s="44">
        <f>ENERO!E25+FEBRERO!E25+MARZO!E25+ABRIL!E25+MAYO!E25+JUNIO!E25+JULIO!E25+AGOSTO!E25+SEPTIEMBRE!E25+OCTUBRE!E25+NOVIEMBRE!E25+DICIEMBRE!E25</f>
        <v>0</v>
      </c>
      <c r="F25" s="45">
        <f>ENERO!F25+FEBRERO!F25+MARZO!F25+ABRIL!F25+MAYO!F25+JUNIO!F25+JULIO!F25+AGOSTO!F25+SEPTIEMBRE!F25+OCTUBRE!F25+NOVIEMBRE!F25+DICIEMBRE!F25</f>
        <v>0</v>
      </c>
      <c r="G25" s="45">
        <f>ENERO!G25+FEBRERO!G25+MARZO!G25+ABRIL!G25+MAYO!G25+JUNIO!G25+JULIO!G25+AGOSTO!G25+SEPTIEMBRE!G25+OCTUBRE!G25+NOVIEMBRE!G25+DICIEMBRE!G25</f>
        <v>0</v>
      </c>
      <c r="H25" s="45">
        <f>ENERO!H25+FEBRERO!H25+MARZO!H25+ABRIL!H25+MAYO!H25+JUNIO!H25+JULIO!H25+AGOSTO!H25+SEPTIEMBRE!H25+OCTUBRE!H25+NOVIEMBRE!H25+DICIEMBRE!H25</f>
        <v>0</v>
      </c>
      <c r="I25" s="45">
        <f>ENERO!I25+FEBRERO!I25+MARZO!I25+ABRIL!I25+MAYO!I25+JUNIO!I25+JULIO!I25+AGOSTO!I25+SEPTIEMBRE!I25+OCTUBRE!I25+NOVIEMBRE!I25+DICIEMBRE!I25</f>
        <v>0</v>
      </c>
      <c r="J25" s="45">
        <f>ENERO!J25+FEBRERO!J25+MARZO!J25+ABRIL!J25+MAYO!J25+JUNIO!J25+JULIO!J25+AGOSTO!J25+SEPTIEMBRE!J25+OCTUBRE!J25+NOVIEMBRE!J25+DICIEMBRE!J25</f>
        <v>0</v>
      </c>
      <c r="K25" s="45">
        <f>ENERO!K25+FEBRERO!K25+MARZO!K25+ABRIL!K25+MAYO!K25+JUNIO!K25+JULIO!K25+AGOSTO!K25+SEPTIEMBRE!K25+OCTUBRE!K25+NOVIEMBRE!K25+DICIEMBRE!K25</f>
        <v>0</v>
      </c>
      <c r="L25" s="45">
        <f>ENERO!L25+FEBRERO!L25+MARZO!L25+ABRIL!L25+MAYO!L25+JUNIO!L25+JULIO!L25+AGOSTO!L25+SEPTIEMBRE!L25+OCTUBRE!L25+NOVIEMBRE!L25+DICIEMBRE!L25</f>
        <v>0</v>
      </c>
      <c r="M25" s="46">
        <f>ENERO!M25+FEBRERO!M25+MARZO!M25+ABRIL!M25+MAYO!M25+JUNIO!M25+JULIO!M25+AGOSTO!M25+SEPTIEMBRE!M25+OCTUBRE!M25+NOVIEMBRE!M25+DICIEMBRE!M25</f>
        <v>0</v>
      </c>
      <c r="N25" s="44">
        <f>ENERO!N25+FEBRERO!N25+MARZO!N25+ABRIL!N25+MAYO!N25+JUNIO!N25+JULIO!N25+AGOSTO!N25+SEPTIEMBRE!N25+OCTUBRE!N25+NOVIEMBRE!N25+DICIEMBRE!N25</f>
        <v>0</v>
      </c>
      <c r="O25" s="47">
        <f>ENERO!O25+FEBRERO!O25+MARZO!O25+ABRIL!O25+MAYO!O25+JUNIO!O25+JULIO!O25+AGOSTO!O25+SEPTIEMBRE!O25+OCTUBRE!O25+NOVIEMBRE!O25+DICIEMBRE!O25</f>
        <v>0</v>
      </c>
      <c r="P25" s="48">
        <f>ENERO!P25+FEBRERO!P25+MARZO!P25+ABRIL!P25+MAYO!P25+JUNIO!P25+JULIO!P25+AGOSTO!P25+SEPTIEMBRE!P25+OCTUBRE!P25+NOVIEMBRE!P25+DICIEMBRE!P25</f>
        <v>0</v>
      </c>
      <c r="Q25" s="47">
        <f>ENERO!Q25+FEBRERO!Q25+MARZO!Q25+ABRIL!Q25+MAYO!Q25+JUNIO!Q25+JULIO!Q25+AGOSTO!Q25+SEPTIEMBRE!Q25+OCTUBRE!Q25+NOVIEMBRE!Q25+DICIEMBRE!Q25</f>
        <v>0</v>
      </c>
      <c r="R25" s="20"/>
    </row>
    <row r="26" spans="1:18" s="6" customFormat="1" ht="15.95" customHeight="1" x14ac:dyDescent="0.15">
      <c r="A26" s="140"/>
      <c r="B26" s="126"/>
      <c r="C26" s="49" t="s">
        <v>37</v>
      </c>
      <c r="D26" s="21">
        <f t="shared" si="0"/>
        <v>0</v>
      </c>
      <c r="E26" s="31">
        <f>ENERO!E26+FEBRERO!E26+MARZO!E26+ABRIL!E26+MAYO!E26+JUNIO!E26+JULIO!E26+AGOSTO!E26+SEPTIEMBRE!E26+OCTUBRE!E26+NOVIEMBRE!E26+DICIEMBRE!E26</f>
        <v>0</v>
      </c>
      <c r="F26" s="50">
        <f>ENERO!F26+FEBRERO!F26+MARZO!F26+ABRIL!F26+MAYO!F26+JUNIO!F26+JULIO!F26+AGOSTO!F26+SEPTIEMBRE!F26+OCTUBRE!F26+NOVIEMBRE!F26+DICIEMBRE!F26</f>
        <v>0</v>
      </c>
      <c r="G26" s="50">
        <f>ENERO!G26+FEBRERO!G26+MARZO!G26+ABRIL!G26+MAYO!G26+JUNIO!G26+JULIO!G26+AGOSTO!G26+SEPTIEMBRE!G26+OCTUBRE!G26+NOVIEMBRE!G26+DICIEMBRE!G26</f>
        <v>0</v>
      </c>
      <c r="H26" s="50">
        <f>ENERO!H26+FEBRERO!H26+MARZO!H26+ABRIL!H26+MAYO!H26+JUNIO!H26+JULIO!H26+AGOSTO!H26+SEPTIEMBRE!H26+OCTUBRE!H26+NOVIEMBRE!H26+DICIEMBRE!H26</f>
        <v>0</v>
      </c>
      <c r="I26" s="50">
        <f>ENERO!I26+FEBRERO!I26+MARZO!I26+ABRIL!I26+MAYO!I26+JUNIO!I26+JULIO!I26+AGOSTO!I26+SEPTIEMBRE!I26+OCTUBRE!I26+NOVIEMBRE!I26+DICIEMBRE!I26</f>
        <v>0</v>
      </c>
      <c r="J26" s="50">
        <f>ENERO!J26+FEBRERO!J26+MARZO!J26+ABRIL!J26+MAYO!J26+JUNIO!J26+JULIO!J26+AGOSTO!J26+SEPTIEMBRE!J26+OCTUBRE!J26+NOVIEMBRE!J26+DICIEMBRE!J26</f>
        <v>0</v>
      </c>
      <c r="K26" s="50">
        <f>ENERO!K26+FEBRERO!K26+MARZO!K26+ABRIL!K26+MAYO!K26+JUNIO!K26+JULIO!K26+AGOSTO!K26+SEPTIEMBRE!K26+OCTUBRE!K26+NOVIEMBRE!K26+DICIEMBRE!K26</f>
        <v>0</v>
      </c>
      <c r="L26" s="50">
        <f>ENERO!L26+FEBRERO!L26+MARZO!L26+ABRIL!L26+MAYO!L26+JUNIO!L26+JULIO!L26+AGOSTO!L26+SEPTIEMBRE!L26+OCTUBRE!L26+NOVIEMBRE!L26+DICIEMBRE!L26</f>
        <v>0</v>
      </c>
      <c r="M26" s="24">
        <f>ENERO!M26+FEBRERO!M26+MARZO!M26+ABRIL!M26+MAYO!M26+JUNIO!M26+JULIO!M26+AGOSTO!M26+SEPTIEMBRE!M26+OCTUBRE!M26+NOVIEMBRE!M26+DICIEMBRE!M26</f>
        <v>0</v>
      </c>
      <c r="N26" s="31">
        <f>ENERO!N26+FEBRERO!N26+MARZO!N26+ABRIL!N26+MAYO!N26+JUNIO!N26+JULIO!N26+AGOSTO!N26+SEPTIEMBRE!N26+OCTUBRE!N26+NOVIEMBRE!N26+DICIEMBRE!N26</f>
        <v>0</v>
      </c>
      <c r="O26" s="30">
        <f>ENERO!O26+FEBRERO!O26+MARZO!O26+ABRIL!O26+MAYO!O26+JUNIO!O26+JULIO!O26+AGOSTO!O26+SEPTIEMBRE!O26+OCTUBRE!O26+NOVIEMBRE!O26+DICIEMBRE!O26</f>
        <v>0</v>
      </c>
      <c r="P26" s="32">
        <f>ENERO!P26+FEBRERO!P26+MARZO!P26+ABRIL!P26+MAYO!P26+JUNIO!P26+JULIO!P26+AGOSTO!P26+SEPTIEMBRE!P26+OCTUBRE!P26+NOVIEMBRE!P26+DICIEMBRE!P26</f>
        <v>0</v>
      </c>
      <c r="Q26" s="30">
        <f>ENERO!Q26+FEBRERO!Q26+MARZO!Q26+ABRIL!Q26+MAYO!Q26+JUNIO!Q26+JULIO!Q26+AGOSTO!Q26+SEPTIEMBRE!Q26+OCTUBRE!Q26+NOVIEMBRE!Q26+DICIEMBRE!Q26</f>
        <v>0</v>
      </c>
      <c r="R26" s="20"/>
    </row>
    <row r="27" spans="1:18" s="6" customFormat="1" ht="21" x14ac:dyDescent="0.15">
      <c r="A27" s="140"/>
      <c r="B27" s="127"/>
      <c r="C27" s="51" t="s">
        <v>38</v>
      </c>
      <c r="D27" s="36">
        <f t="shared" si="0"/>
        <v>0</v>
      </c>
      <c r="E27" s="33">
        <f>ENERO!E27+FEBRERO!E27+MARZO!E27+ABRIL!E27+MAYO!E27+JUNIO!E27+JULIO!E27+AGOSTO!E27+SEPTIEMBRE!E27+OCTUBRE!E27+NOVIEMBRE!E27+DICIEMBRE!E27</f>
        <v>0</v>
      </c>
      <c r="F27" s="52">
        <f>ENERO!F27+FEBRERO!F27+MARZO!F27+ABRIL!F27+MAYO!F27+JUNIO!F27+JULIO!F27+AGOSTO!F27+SEPTIEMBRE!F27+OCTUBRE!F27+NOVIEMBRE!F27+DICIEMBRE!F27</f>
        <v>0</v>
      </c>
      <c r="G27" s="52">
        <f>ENERO!G27+FEBRERO!G27+MARZO!G27+ABRIL!G27+MAYO!G27+JUNIO!G27+JULIO!G27+AGOSTO!G27+SEPTIEMBRE!G27+OCTUBRE!G27+NOVIEMBRE!G27+DICIEMBRE!G27</f>
        <v>0</v>
      </c>
      <c r="H27" s="52">
        <f>ENERO!H27+FEBRERO!H27+MARZO!H27+ABRIL!H27+MAYO!H27+JUNIO!H27+JULIO!H27+AGOSTO!H27+SEPTIEMBRE!H27+OCTUBRE!H27+NOVIEMBRE!H27+DICIEMBRE!H27</f>
        <v>0</v>
      </c>
      <c r="I27" s="52">
        <f>ENERO!I27+FEBRERO!I27+MARZO!I27+ABRIL!I27+MAYO!I27+JUNIO!I27+JULIO!I27+AGOSTO!I27+SEPTIEMBRE!I27+OCTUBRE!I27+NOVIEMBRE!I27+DICIEMBRE!I27</f>
        <v>0</v>
      </c>
      <c r="J27" s="52">
        <f>ENERO!J27+FEBRERO!J27+MARZO!J27+ABRIL!J27+MAYO!J27+JUNIO!J27+JULIO!J27+AGOSTO!J27+SEPTIEMBRE!J27+OCTUBRE!J27+NOVIEMBRE!J27+DICIEMBRE!J27</f>
        <v>0</v>
      </c>
      <c r="K27" s="52">
        <f>ENERO!K27+FEBRERO!K27+MARZO!K27+ABRIL!K27+MAYO!K27+JUNIO!K27+JULIO!K27+AGOSTO!K27+SEPTIEMBRE!K27+OCTUBRE!K27+NOVIEMBRE!K27+DICIEMBRE!K27</f>
        <v>0</v>
      </c>
      <c r="L27" s="52">
        <f>ENERO!L27+FEBRERO!L27+MARZO!L27+ABRIL!L27+MAYO!L27+JUNIO!L27+JULIO!L27+AGOSTO!L27+SEPTIEMBRE!L27+OCTUBRE!L27+NOVIEMBRE!L27+DICIEMBRE!L27</f>
        <v>0</v>
      </c>
      <c r="M27" s="53">
        <f>ENERO!M27+FEBRERO!M27+MARZO!M27+ABRIL!M27+MAYO!M27+JUNIO!M27+JULIO!M27+AGOSTO!M27+SEPTIEMBRE!M27+OCTUBRE!M27+NOVIEMBRE!M27+DICIEMBRE!M27</f>
        <v>0</v>
      </c>
      <c r="N27" s="33">
        <f>ENERO!N27+FEBRERO!N27+MARZO!N27+ABRIL!N27+MAYO!N27+JUNIO!N27+JULIO!N27+AGOSTO!N27+SEPTIEMBRE!N27+OCTUBRE!N27+NOVIEMBRE!N27+DICIEMBRE!N27</f>
        <v>0</v>
      </c>
      <c r="O27" s="34">
        <f>ENERO!O27+FEBRERO!O27+MARZO!O27+ABRIL!O27+MAYO!O27+JUNIO!O27+JULIO!O27+AGOSTO!O27+SEPTIEMBRE!O27+OCTUBRE!O27+NOVIEMBRE!O27+DICIEMBRE!O27</f>
        <v>0</v>
      </c>
      <c r="P27" s="35">
        <f>ENERO!P27+FEBRERO!P27+MARZO!P27+ABRIL!P27+MAYO!P27+JUNIO!P27+JULIO!P27+AGOSTO!P27+SEPTIEMBRE!P27+OCTUBRE!P27+NOVIEMBRE!P27+DICIEMBRE!P27</f>
        <v>0</v>
      </c>
      <c r="Q27" s="34">
        <f>ENERO!Q27+FEBRERO!Q27+MARZO!Q27+ABRIL!Q27+MAYO!Q27+JUNIO!Q27+JULIO!Q27+AGOSTO!Q27+SEPTIEMBRE!Q27+OCTUBRE!Q27+NOVIEMBRE!Q27+DICIEMBRE!Q27</f>
        <v>0</v>
      </c>
      <c r="R27" s="20"/>
    </row>
    <row r="28" spans="1:18" s="6" customFormat="1" ht="15.95" customHeight="1" x14ac:dyDescent="0.15">
      <c r="A28" s="141"/>
      <c r="B28" s="134" t="s">
        <v>4</v>
      </c>
      <c r="C28" s="135"/>
      <c r="D28" s="54">
        <f t="shared" si="0"/>
        <v>14200</v>
      </c>
      <c r="E28" s="55">
        <f>SUM(E10:E27)</f>
        <v>11356</v>
      </c>
      <c r="F28" s="56">
        <f t="shared" ref="F28:Q28" si="1">SUM(F10:F27)</f>
        <v>523</v>
      </c>
      <c r="G28" s="56">
        <f t="shared" si="1"/>
        <v>485</v>
      </c>
      <c r="H28" s="56">
        <f t="shared" si="1"/>
        <v>47</v>
      </c>
      <c r="I28" s="56">
        <f t="shared" si="1"/>
        <v>41</v>
      </c>
      <c r="J28" s="56">
        <f t="shared" si="1"/>
        <v>1</v>
      </c>
      <c r="K28" s="56">
        <f t="shared" si="1"/>
        <v>181</v>
      </c>
      <c r="L28" s="56">
        <f t="shared" si="1"/>
        <v>403</v>
      </c>
      <c r="M28" s="57">
        <f t="shared" si="1"/>
        <v>0</v>
      </c>
      <c r="N28" s="55">
        <f t="shared" si="1"/>
        <v>0</v>
      </c>
      <c r="O28" s="58">
        <f t="shared" si="1"/>
        <v>1163</v>
      </c>
      <c r="P28" s="59">
        <f t="shared" si="1"/>
        <v>0</v>
      </c>
      <c r="Q28" s="58">
        <f t="shared" si="1"/>
        <v>0</v>
      </c>
      <c r="R28" s="20"/>
    </row>
    <row r="29" spans="1:18" s="6" customFormat="1" ht="30" customHeight="1" x14ac:dyDescent="0.2">
      <c r="A29" s="60" t="s">
        <v>39</v>
      </c>
      <c r="B29" s="60"/>
      <c r="C29" s="60"/>
      <c r="D29" s="60"/>
      <c r="E29" s="60"/>
      <c r="F29" s="60"/>
      <c r="G29" s="61"/>
      <c r="H29" s="61"/>
      <c r="I29" s="20"/>
      <c r="J29" s="20"/>
      <c r="K29" s="20"/>
      <c r="L29" s="20"/>
      <c r="M29" s="20"/>
      <c r="N29" s="20"/>
      <c r="O29" s="62"/>
      <c r="P29" s="20"/>
    </row>
    <row r="30" spans="1:18" s="6" customFormat="1" ht="48" customHeight="1" x14ac:dyDescent="0.15">
      <c r="A30" s="136" t="s">
        <v>40</v>
      </c>
      <c r="B30" s="137"/>
      <c r="C30" s="138"/>
      <c r="D30" s="63" t="s">
        <v>4</v>
      </c>
      <c r="E30" s="64" t="s">
        <v>41</v>
      </c>
      <c r="F30" s="105" t="s">
        <v>42</v>
      </c>
      <c r="G30" s="105" t="s">
        <v>43</v>
      </c>
      <c r="H30" s="11" t="s">
        <v>44</v>
      </c>
      <c r="I30" s="20"/>
      <c r="J30" s="20"/>
      <c r="K30" s="20"/>
      <c r="L30" s="20"/>
      <c r="M30" s="20"/>
      <c r="N30" s="20"/>
      <c r="O30" s="20"/>
      <c r="P30" s="20"/>
    </row>
    <row r="31" spans="1:18" s="6" customFormat="1" ht="15.95" customHeight="1" x14ac:dyDescent="0.15">
      <c r="A31" s="139" t="s">
        <v>19</v>
      </c>
      <c r="B31" s="142" t="s">
        <v>20</v>
      </c>
      <c r="C31" s="143"/>
      <c r="D31" s="66">
        <f>SUM(E31:H31)</f>
        <v>1624</v>
      </c>
      <c r="E31" s="14">
        <f>ENERO!E31+FEBRERO!E31+MARZO!E31+ABRIL!E31+MAYO!E31+JUNIO!E31+JULIO!E31+AGOSTO!E31+SEPTIEMBRE!E31+OCTUBRE!E31+NOVIEMBRE!E31+DICIEMBRE!E31</f>
        <v>986</v>
      </c>
      <c r="F31" s="15">
        <f>ENERO!F31+FEBRERO!F31+MARZO!F31+ABRIL!F31+MAYO!F31+JUNIO!F31+JULIO!F31+AGOSTO!F31+SEPTIEMBRE!F31+OCTUBRE!F31+NOVIEMBRE!F31+DICIEMBRE!F31</f>
        <v>0</v>
      </c>
      <c r="G31" s="15">
        <f>ENERO!G31+FEBRERO!G31+MARZO!G31+ABRIL!G31+MAYO!G31+JUNIO!G31+JULIO!G31+AGOSTO!G31+SEPTIEMBRE!G31+OCTUBRE!G31+NOVIEMBRE!G31+DICIEMBRE!G31</f>
        <v>0</v>
      </c>
      <c r="H31" s="18">
        <f>ENERO!H31+FEBRERO!H31+MARZO!H31+ABRIL!H31+MAYO!H31+JUNIO!H31+JULIO!H31+AGOSTO!H31+SEPTIEMBRE!H31+OCTUBRE!H31+NOVIEMBRE!H31+DICIEMBRE!H31</f>
        <v>638</v>
      </c>
      <c r="I31" s="20"/>
      <c r="J31" s="20"/>
      <c r="K31" s="20"/>
      <c r="L31" s="20"/>
      <c r="M31" s="20"/>
      <c r="N31" s="20"/>
      <c r="O31" s="20"/>
      <c r="P31" s="20"/>
    </row>
    <row r="32" spans="1:18" s="6" customFormat="1" ht="15.95" customHeight="1" x14ac:dyDescent="0.2">
      <c r="A32" s="140"/>
      <c r="B32" s="128" t="s">
        <v>21</v>
      </c>
      <c r="C32" s="129"/>
      <c r="D32" s="67">
        <f t="shared" ref="D32:D50" si="2">SUM(E32:H32)</f>
        <v>3858</v>
      </c>
      <c r="E32" s="22">
        <f>ENERO!E32+FEBRERO!E32+MARZO!E32+ABRIL!E32+MAYO!E32+JUNIO!E32+JULIO!E32+AGOSTO!E32+SEPTIEMBRE!E32+OCTUBRE!E32+NOVIEMBRE!E32+DICIEMBRE!E32</f>
        <v>1733</v>
      </c>
      <c r="F32" s="23">
        <f>ENERO!F32+FEBRERO!F32+MARZO!F32+ABRIL!F32+MAYO!F32+JUNIO!F32+JULIO!F32+AGOSTO!F32+SEPTIEMBRE!F32+OCTUBRE!F32+NOVIEMBRE!F32+DICIEMBRE!F32</f>
        <v>5</v>
      </c>
      <c r="G32" s="23">
        <f>ENERO!G32+FEBRERO!G32+MARZO!G32+ABRIL!G32+MAYO!G32+JUNIO!G32+JULIO!G32+AGOSTO!G32+SEPTIEMBRE!G32+OCTUBRE!G32+NOVIEMBRE!G32+DICIEMBRE!G32</f>
        <v>0</v>
      </c>
      <c r="H32" s="25">
        <f>ENERO!H32+FEBRERO!H32+MARZO!H32+ABRIL!H32+MAYO!H32+JUNIO!H32+JULIO!H32+AGOSTO!H32+SEPTIEMBRE!H32+OCTUBRE!H32+NOVIEMBRE!H32+DICIEMBRE!H32</f>
        <v>2120</v>
      </c>
      <c r="I32" s="20"/>
      <c r="J32" s="20"/>
      <c r="K32" s="20"/>
      <c r="L32" s="20"/>
      <c r="M32" s="20"/>
      <c r="N32" s="20"/>
      <c r="O32" s="20"/>
      <c r="P32" s="62"/>
    </row>
    <row r="33" spans="1:16" s="6" customFormat="1" ht="15.95" customHeight="1" x14ac:dyDescent="0.15">
      <c r="A33" s="140"/>
      <c r="B33" s="128" t="s">
        <v>22</v>
      </c>
      <c r="C33" s="129"/>
      <c r="D33" s="67">
        <f t="shared" si="2"/>
        <v>1144</v>
      </c>
      <c r="E33" s="22">
        <f>ENERO!E33+FEBRERO!E33+MARZO!E33+ABRIL!E33+MAYO!E33+JUNIO!E33+JULIO!E33+AGOSTO!E33+SEPTIEMBRE!E33+OCTUBRE!E33+NOVIEMBRE!E33+DICIEMBRE!E33</f>
        <v>661</v>
      </c>
      <c r="F33" s="23">
        <f>ENERO!F33+FEBRERO!F33+MARZO!F33+ABRIL!F33+MAYO!F33+JUNIO!F33+JULIO!F33+AGOSTO!F33+SEPTIEMBRE!F33+OCTUBRE!F33+NOVIEMBRE!F33+DICIEMBRE!F33</f>
        <v>0</v>
      </c>
      <c r="G33" s="23">
        <f>ENERO!G33+FEBRERO!G33+MARZO!G33+ABRIL!G33+MAYO!G33+JUNIO!G33+JULIO!G33+AGOSTO!G33+SEPTIEMBRE!G33+OCTUBRE!G33+NOVIEMBRE!G33+DICIEMBRE!G33</f>
        <v>0</v>
      </c>
      <c r="H33" s="25">
        <f>ENERO!H33+FEBRERO!H33+MARZO!H33+ABRIL!H33+MAYO!H33+JUNIO!H33+JULIO!H33+AGOSTO!H33+SEPTIEMBRE!H33+OCTUBRE!H33+NOVIEMBRE!H33+DICIEMBRE!H33</f>
        <v>483</v>
      </c>
      <c r="I33" s="20"/>
      <c r="J33" s="20"/>
      <c r="K33" s="20"/>
      <c r="L33" s="20"/>
      <c r="M33" s="20"/>
      <c r="N33" s="20"/>
      <c r="O33" s="20"/>
      <c r="P33" s="20"/>
    </row>
    <row r="34" spans="1:16" s="6" customFormat="1" ht="15.95" customHeight="1" x14ac:dyDescent="0.15">
      <c r="A34" s="140"/>
      <c r="B34" s="128" t="s">
        <v>23</v>
      </c>
      <c r="C34" s="129"/>
      <c r="D34" s="67">
        <f t="shared" si="2"/>
        <v>708</v>
      </c>
      <c r="E34" s="22">
        <f>ENERO!E34+FEBRERO!E34+MARZO!E34+ABRIL!E34+MAYO!E34+JUNIO!E34+JULIO!E34+AGOSTO!E34+SEPTIEMBRE!E34+OCTUBRE!E34+NOVIEMBRE!E34+DICIEMBRE!E34</f>
        <v>144</v>
      </c>
      <c r="F34" s="23">
        <f>ENERO!F34+FEBRERO!F34+MARZO!F34+ABRIL!F34+MAYO!F34+JUNIO!F34+JULIO!F34+AGOSTO!F34+SEPTIEMBRE!F34+OCTUBRE!F34+NOVIEMBRE!F34+DICIEMBRE!F34</f>
        <v>0</v>
      </c>
      <c r="G34" s="23">
        <f>ENERO!G34+FEBRERO!G34+MARZO!G34+ABRIL!G34+MAYO!G34+JUNIO!G34+JULIO!G34+AGOSTO!G34+SEPTIEMBRE!G34+OCTUBRE!G34+NOVIEMBRE!G34+DICIEMBRE!G34</f>
        <v>0</v>
      </c>
      <c r="H34" s="25">
        <f>ENERO!H34+FEBRERO!H34+MARZO!H34+ABRIL!H34+MAYO!H34+JUNIO!H34+JULIO!H34+AGOSTO!H34+SEPTIEMBRE!H34+OCTUBRE!H34+NOVIEMBRE!H34+DICIEMBRE!H34</f>
        <v>564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0"/>
      <c r="B35" s="128" t="s">
        <v>24</v>
      </c>
      <c r="C35" s="129"/>
      <c r="D35" s="67">
        <f t="shared" si="2"/>
        <v>368</v>
      </c>
      <c r="E35" s="22">
        <f>ENERO!E35+FEBRERO!E35+MARZO!E35+ABRIL!E35+MAYO!E35+JUNIO!E35+JULIO!E35+AGOSTO!E35+SEPTIEMBRE!E35+OCTUBRE!E35+NOVIEMBRE!E35+DICIEMBRE!E35</f>
        <v>47</v>
      </c>
      <c r="F35" s="23">
        <f>ENERO!F35+FEBRERO!F35+MARZO!F35+ABRIL!F35+MAYO!F35+JUNIO!F35+JULIO!F35+AGOSTO!F35+SEPTIEMBRE!F35+OCTUBRE!F35+NOVIEMBRE!F35+DICIEMBRE!F35</f>
        <v>0</v>
      </c>
      <c r="G35" s="23">
        <f>ENERO!G35+FEBRERO!G35+MARZO!G35+ABRIL!G35+MAYO!G35+JUNIO!G35+JULIO!G35+AGOSTO!G35+SEPTIEMBRE!G35+OCTUBRE!G35+NOVIEMBRE!G35+DICIEMBRE!G35</f>
        <v>0</v>
      </c>
      <c r="H35" s="25">
        <f>ENERO!H35+FEBRERO!H35+MARZO!H35+ABRIL!H35+MAYO!H35+JUNIO!H35+JULIO!H35+AGOSTO!H35+SEPTIEMBRE!H35+OCTUBRE!H35+NOVIEMBRE!H35+DICIEMBRE!H35</f>
        <v>321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0"/>
      <c r="B36" s="128" t="s">
        <v>25</v>
      </c>
      <c r="C36" s="129"/>
      <c r="D36" s="67">
        <f t="shared" si="2"/>
        <v>47</v>
      </c>
      <c r="E36" s="22">
        <f>ENERO!E36+FEBRERO!E36+MARZO!E36+ABRIL!E36+MAYO!E36+JUNIO!E36+JULIO!E36+AGOSTO!E36+SEPTIEMBRE!E36+OCTUBRE!E36+NOVIEMBRE!E36+DICIEMBRE!E36</f>
        <v>0</v>
      </c>
      <c r="F36" s="23">
        <f>ENERO!F36+FEBRERO!F36+MARZO!F36+ABRIL!F36+MAYO!F36+JUNIO!F36+JULIO!F36+AGOSTO!F36+SEPTIEMBRE!F36+OCTUBRE!F36+NOVIEMBRE!F36+DICIEMBRE!F36</f>
        <v>0</v>
      </c>
      <c r="G36" s="23">
        <f>ENERO!G36+FEBRERO!G36+MARZO!G36+ABRIL!G36+MAYO!G36+JUNIO!G36+JULIO!G36+AGOSTO!G36+SEPTIEMBRE!G36+OCTUBRE!G36+NOVIEMBRE!G36+DICIEMBRE!G36</f>
        <v>0</v>
      </c>
      <c r="H36" s="25">
        <f>ENERO!H36+FEBRERO!H36+MARZO!H36+ABRIL!H36+MAYO!H36+JUNIO!H36+JULIO!H36+AGOSTO!H36+SEPTIEMBRE!H36+OCTUBRE!H36+NOVIEMBRE!H36+DICIEMBRE!H36</f>
        <v>47</v>
      </c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0"/>
      <c r="B37" s="128" t="s">
        <v>26</v>
      </c>
      <c r="C37" s="129"/>
      <c r="D37" s="67">
        <f t="shared" si="2"/>
        <v>512</v>
      </c>
      <c r="E37" s="22">
        <f>ENERO!E37+FEBRERO!E37+MARZO!E37+ABRIL!E37+MAYO!E37+JUNIO!E37+JULIO!E37+AGOSTO!E37+SEPTIEMBRE!E37+OCTUBRE!E37+NOVIEMBRE!E37+DICIEMBRE!E37</f>
        <v>14</v>
      </c>
      <c r="F37" s="23">
        <f>ENERO!F37+FEBRERO!F37+MARZO!F37+ABRIL!F37+MAYO!F37+JUNIO!F37+JULIO!F37+AGOSTO!F37+SEPTIEMBRE!F37+OCTUBRE!F37+NOVIEMBRE!F37+DICIEMBRE!F37</f>
        <v>48</v>
      </c>
      <c r="G37" s="23">
        <f>ENERO!G37+FEBRERO!G37+MARZO!G37+ABRIL!G37+MAYO!G37+JUNIO!G37+JULIO!G37+AGOSTO!G37+SEPTIEMBRE!G37+OCTUBRE!G37+NOVIEMBRE!G37+DICIEMBRE!G37</f>
        <v>0</v>
      </c>
      <c r="H37" s="25">
        <f>ENERO!H37+FEBRERO!H37+MARZO!H37+ABRIL!H37+MAYO!H37+JUNIO!H37+JULIO!H37+AGOSTO!H37+SEPTIEMBRE!H37+OCTUBRE!H37+NOVIEMBRE!H37+DICIEMBRE!H37</f>
        <v>450</v>
      </c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0"/>
      <c r="B38" s="128" t="s">
        <v>27</v>
      </c>
      <c r="C38" s="129"/>
      <c r="D38" s="67">
        <f t="shared" si="2"/>
        <v>247</v>
      </c>
      <c r="E38" s="22">
        <f>ENERO!E38+FEBRERO!E38+MARZO!E38+ABRIL!E38+MAYO!E38+JUNIO!E38+JULIO!E38+AGOSTO!E38+SEPTIEMBRE!E38+OCTUBRE!E38+NOVIEMBRE!E38+DICIEMBRE!E38</f>
        <v>112</v>
      </c>
      <c r="F38" s="23">
        <f>ENERO!F38+FEBRERO!F38+MARZO!F38+ABRIL!F38+MAYO!F38+JUNIO!F38+JULIO!F38+AGOSTO!F38+SEPTIEMBRE!F38+OCTUBRE!F38+NOVIEMBRE!F38+DICIEMBRE!F38</f>
        <v>124</v>
      </c>
      <c r="G38" s="23">
        <f>ENERO!G38+FEBRERO!G38+MARZO!G38+ABRIL!G38+MAYO!G38+JUNIO!G38+JULIO!G38+AGOSTO!G38+SEPTIEMBRE!G38+OCTUBRE!G38+NOVIEMBRE!G38+DICIEMBRE!G38</f>
        <v>0</v>
      </c>
      <c r="H38" s="25">
        <f>ENERO!H38+FEBRERO!H38+MARZO!H38+ABRIL!H38+MAYO!H38+JUNIO!H38+JULIO!H38+AGOSTO!H38+SEPTIEMBRE!H38+OCTUBRE!H38+NOVIEMBRE!H38+DICIEMBRE!H38</f>
        <v>11</v>
      </c>
      <c r="I38" s="20"/>
      <c r="J38" s="20"/>
      <c r="K38" s="20"/>
      <c r="L38" s="20"/>
      <c r="M38" s="20"/>
      <c r="N38" s="20"/>
      <c r="O38" s="20"/>
      <c r="P38" s="20"/>
    </row>
    <row r="39" spans="1:16" s="6" customFormat="1" ht="25.5" customHeight="1" x14ac:dyDescent="0.15">
      <c r="A39" s="140"/>
      <c r="B39" s="130" t="s">
        <v>28</v>
      </c>
      <c r="C39" s="131"/>
      <c r="D39" s="67">
        <f t="shared" si="2"/>
        <v>410</v>
      </c>
      <c r="E39" s="22">
        <f>ENERO!E39+FEBRERO!E39+MARZO!E39+ABRIL!E39+MAYO!E39+JUNIO!E39+JULIO!E39+AGOSTO!E39+SEPTIEMBRE!E39+OCTUBRE!E39+NOVIEMBRE!E39+DICIEMBRE!E39</f>
        <v>388</v>
      </c>
      <c r="F39" s="23">
        <f>ENERO!F39+FEBRERO!F39+MARZO!F39+ABRIL!F39+MAYO!F39+JUNIO!F39+JULIO!F39+AGOSTO!F39+SEPTIEMBRE!F39+OCTUBRE!F39+NOVIEMBRE!F39+DICIEMBRE!F39</f>
        <v>21</v>
      </c>
      <c r="G39" s="23">
        <f>ENERO!G39+FEBRERO!G39+MARZO!G39+ABRIL!G39+MAYO!G39+JUNIO!G39+JULIO!G39+AGOSTO!G39+SEPTIEMBRE!G39+OCTUBRE!G39+NOVIEMBRE!G39+DICIEMBRE!G39</f>
        <v>0</v>
      </c>
      <c r="H39" s="25">
        <f>ENERO!H39+FEBRERO!H39+MARZO!H39+ABRIL!H39+MAYO!H39+JUNIO!H39+JULIO!H39+AGOSTO!H39+SEPTIEMBRE!H39+OCTUBRE!H39+NOVIEMBRE!H39+DICIEMBRE!H39</f>
        <v>1</v>
      </c>
      <c r="I39" s="20"/>
      <c r="J39" s="20"/>
      <c r="K39" s="20"/>
      <c r="L39" s="20"/>
      <c r="M39" s="20"/>
      <c r="N39" s="20"/>
      <c r="O39" s="20"/>
      <c r="P39" s="20"/>
    </row>
    <row r="40" spans="1:16" s="6" customFormat="1" ht="15.95" customHeight="1" x14ac:dyDescent="0.15">
      <c r="A40" s="140"/>
      <c r="B40" s="128" t="s">
        <v>29</v>
      </c>
      <c r="C40" s="129"/>
      <c r="D40" s="67">
        <f t="shared" si="2"/>
        <v>0</v>
      </c>
      <c r="E40" s="22">
        <f>ENERO!E40+FEBRERO!E40+MARZO!E40+ABRIL!E40+MAYO!E40+JUNIO!E40+JULIO!E40+AGOSTO!E40+SEPTIEMBRE!E40+OCTUBRE!E40+NOVIEMBRE!E40+DICIEMBRE!E40</f>
        <v>0</v>
      </c>
      <c r="F40" s="23">
        <f>ENERO!F40+FEBRERO!F40+MARZO!F40+ABRIL!F40+MAYO!F40+JUNIO!F40+JULIO!F40+AGOSTO!F40+SEPTIEMBRE!F40+OCTUBRE!F40+NOVIEMBRE!F40+DICIEMBRE!F40</f>
        <v>0</v>
      </c>
      <c r="G40" s="23">
        <f>ENERO!G40+FEBRERO!G40+MARZO!G40+ABRIL!G40+MAYO!G40+JUNIO!G40+JULIO!G40+AGOSTO!G40+SEPTIEMBRE!G40+OCTUBRE!G40+NOVIEMBRE!G40+DICIEMBRE!G40</f>
        <v>0</v>
      </c>
      <c r="H40" s="25">
        <f>ENERO!H40+FEBRERO!H40+MARZO!H40+ABRIL!H40+MAYO!H40+JUNIO!H40+JULIO!H40+AGOSTO!H40+SEPTIEMBRE!H40+OCTUBRE!H40+NOVIEMBRE!H40+DICIEMBRE!H40</f>
        <v>0</v>
      </c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0"/>
      <c r="B41" s="128" t="s">
        <v>30</v>
      </c>
      <c r="C41" s="129"/>
      <c r="D41" s="67">
        <f t="shared" si="2"/>
        <v>605</v>
      </c>
      <c r="E41" s="22">
        <f>ENERO!E41+FEBRERO!E41+MARZO!E41+ABRIL!E41+MAYO!E41+JUNIO!E41+JULIO!E41+AGOSTO!E41+SEPTIEMBRE!E41+OCTUBRE!E41+NOVIEMBRE!E41+DICIEMBRE!E41</f>
        <v>605</v>
      </c>
      <c r="F41" s="23">
        <f>ENERO!F41+FEBRERO!F41+MARZO!F41+ABRIL!F41+MAYO!F41+JUNIO!F41+JULIO!F41+AGOSTO!F41+SEPTIEMBRE!F41+OCTUBRE!F41+NOVIEMBRE!F41+DICIEMBRE!F41</f>
        <v>0</v>
      </c>
      <c r="G41" s="23">
        <f>ENERO!G41+FEBRERO!G41+MARZO!G41+ABRIL!G41+MAYO!G41+JUNIO!G41+JULIO!G41+AGOSTO!G41+SEPTIEMBRE!G41+OCTUBRE!G41+NOVIEMBRE!G41+DICIEMBRE!G41</f>
        <v>0</v>
      </c>
      <c r="H41" s="25">
        <f>ENERO!H41+FEBRERO!H41+MARZO!H41+ABRIL!H41+MAYO!H41+JUNIO!H41+JULIO!H41+AGOSTO!H41+SEPTIEMBRE!H41+OCTUBRE!H41+NOVIEMBRE!H41+DICIEMBRE!H41</f>
        <v>0</v>
      </c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0"/>
      <c r="B42" s="128" t="s">
        <v>31</v>
      </c>
      <c r="C42" s="129"/>
      <c r="D42" s="67">
        <f t="shared" si="2"/>
        <v>1544</v>
      </c>
      <c r="E42" s="22">
        <f>ENERO!E42+FEBRERO!E42+MARZO!E42+ABRIL!E42+MAYO!E42+JUNIO!E42+JULIO!E42+AGOSTO!E42+SEPTIEMBRE!E42+OCTUBRE!E42+NOVIEMBRE!E42+DICIEMBRE!E42</f>
        <v>985</v>
      </c>
      <c r="F42" s="23">
        <f>ENERO!F42+FEBRERO!F42+MARZO!F42+ABRIL!F42+MAYO!F42+JUNIO!F42+JULIO!F42+AGOSTO!F42+SEPTIEMBRE!F42+OCTUBRE!F42+NOVIEMBRE!F42+DICIEMBRE!F42</f>
        <v>0</v>
      </c>
      <c r="G42" s="23">
        <f>ENERO!G42+FEBRERO!G42+MARZO!G42+ABRIL!G42+MAYO!G42+JUNIO!G42+JULIO!G42+AGOSTO!G42+SEPTIEMBRE!G42+OCTUBRE!G42+NOVIEMBRE!G42+DICIEMBRE!G42</f>
        <v>0</v>
      </c>
      <c r="H42" s="25">
        <f>ENERO!H42+FEBRERO!H42+MARZO!H42+ABRIL!H42+MAYO!H42+JUNIO!H42+JULIO!H42+AGOSTO!H42+SEPTIEMBRE!H42+OCTUBRE!H42+NOVIEMBRE!H42+DICIEMBRE!H42</f>
        <v>559</v>
      </c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0"/>
      <c r="B43" s="128" t="s">
        <v>32</v>
      </c>
      <c r="C43" s="129"/>
      <c r="D43" s="67">
        <f t="shared" si="2"/>
        <v>367</v>
      </c>
      <c r="E43" s="22">
        <f>ENERO!E43+FEBRERO!E43+MARZO!E43+ABRIL!E43+MAYO!E43+JUNIO!E43+JULIO!E43+AGOSTO!E43+SEPTIEMBRE!E43+OCTUBRE!E43+NOVIEMBRE!E43+DICIEMBRE!E43</f>
        <v>29</v>
      </c>
      <c r="F43" s="23">
        <f>ENERO!F43+FEBRERO!F43+MARZO!F43+ABRIL!F43+MAYO!F43+JUNIO!F43+JULIO!F43+AGOSTO!F43+SEPTIEMBRE!F43+OCTUBRE!F43+NOVIEMBRE!F43+DICIEMBRE!F43</f>
        <v>0</v>
      </c>
      <c r="G43" s="23">
        <f>ENERO!G43+FEBRERO!G43+MARZO!G43+ABRIL!G43+MAYO!G43+JUNIO!G43+JULIO!G43+AGOSTO!G43+SEPTIEMBRE!G43+OCTUBRE!G43+NOVIEMBRE!G43+DICIEMBRE!G43</f>
        <v>0</v>
      </c>
      <c r="H43" s="25">
        <f>ENERO!H43+FEBRERO!H43+MARZO!H43+ABRIL!H43+MAYO!H43+JUNIO!H43+JULIO!H43+AGOSTO!H43+SEPTIEMBRE!H43+OCTUBRE!H43+NOVIEMBRE!H43+DICIEMBRE!H43</f>
        <v>338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0"/>
      <c r="B44" s="128" t="s">
        <v>45</v>
      </c>
      <c r="C44" s="129"/>
      <c r="D44" s="67">
        <f t="shared" si="2"/>
        <v>0</v>
      </c>
      <c r="E44" s="22">
        <f>ENERO!E44+FEBRERO!E44+MARZO!E44+ABRIL!E44+MAYO!E44+JUNIO!E44+JULIO!E44+AGOSTO!E44+SEPTIEMBRE!E44+OCTUBRE!E44+NOVIEMBRE!E44+DICIEMBRE!E44</f>
        <v>0</v>
      </c>
      <c r="F44" s="23">
        <f>ENERO!F44+FEBRERO!F44+MARZO!F44+ABRIL!F44+MAYO!F44+JUNIO!F44+JULIO!F44+AGOSTO!F44+SEPTIEMBRE!F44+OCTUBRE!F44+NOVIEMBRE!F44+DICIEMBRE!F44</f>
        <v>0</v>
      </c>
      <c r="G44" s="23">
        <f>ENERO!G44+FEBRERO!G44+MARZO!G44+ABRIL!G44+MAYO!G44+JUNIO!G44+JULIO!G44+AGOSTO!G44+SEPTIEMBRE!G44+OCTUBRE!G44+NOVIEMBRE!G44+DICIEMBRE!G44</f>
        <v>0</v>
      </c>
      <c r="H44" s="25">
        <f>ENERO!H44+FEBRERO!H44+MARZO!H44+ABRIL!H44+MAYO!H44+JUNIO!H44+JULIO!H44+AGOSTO!H44+SEPTIEMBRE!H44+OCTUBRE!H44+NOVIEMBRE!H44+DICIEMBRE!H44</f>
        <v>0</v>
      </c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0"/>
      <c r="B45" s="128" t="s">
        <v>33</v>
      </c>
      <c r="C45" s="129"/>
      <c r="D45" s="67">
        <f t="shared" si="2"/>
        <v>0</v>
      </c>
      <c r="E45" s="22">
        <f>ENERO!E45+FEBRERO!E45+MARZO!E45+ABRIL!E45+MAYO!E45+JUNIO!E45+JULIO!E45+AGOSTO!E45+SEPTIEMBRE!E45+OCTUBRE!E45+NOVIEMBRE!E45+DICIEMBRE!E45</f>
        <v>0</v>
      </c>
      <c r="F45" s="23">
        <f>ENERO!F45+FEBRERO!F45+MARZO!F45+ABRIL!F45+MAYO!F45+JUNIO!F45+JULIO!F45+AGOSTO!F45+SEPTIEMBRE!F45+OCTUBRE!F45+NOVIEMBRE!F45+DICIEMBRE!F45</f>
        <v>0</v>
      </c>
      <c r="G45" s="23">
        <f>ENERO!G45+FEBRERO!G45+MARZO!G45+ABRIL!G45+MAYO!G45+JUNIO!G45+JULIO!G45+AGOSTO!G45+SEPTIEMBRE!G45+OCTUBRE!G45+NOVIEMBRE!G45+DICIEMBRE!G45</f>
        <v>0</v>
      </c>
      <c r="H45" s="25">
        <f>ENERO!H45+FEBRERO!H45+MARZO!H45+ABRIL!H45+MAYO!H45+JUNIO!H45+JULIO!H45+AGOSTO!H45+SEPTIEMBRE!H45+OCTUBRE!H45+NOVIEMBRE!H45+DICIEMBRE!H45</f>
        <v>0</v>
      </c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0"/>
      <c r="B46" s="132" t="s">
        <v>34</v>
      </c>
      <c r="C46" s="133"/>
      <c r="D46" s="67">
        <f t="shared" si="2"/>
        <v>729</v>
      </c>
      <c r="E46" s="68">
        <f>ENERO!E46+FEBRERO!E46+MARZO!E46+ABRIL!E46+MAYO!E46+JUNIO!E46+JULIO!E46+AGOSTO!E46+SEPTIEMBRE!E46+OCTUBRE!E46+NOVIEMBRE!E46+DICIEMBRE!E46</f>
        <v>598</v>
      </c>
      <c r="F46" s="69">
        <f>ENERO!F46+FEBRERO!F46+MARZO!F46+ABRIL!F46+MAYO!F46+JUNIO!F46+JULIO!F46+AGOSTO!F46+SEPTIEMBRE!F46+OCTUBRE!F46+NOVIEMBRE!F46+DICIEMBRE!F46</f>
        <v>131</v>
      </c>
      <c r="G46" s="69">
        <f>ENERO!G46+FEBRERO!G46+MARZO!G46+ABRIL!G46+MAYO!G46+JUNIO!G46+JULIO!G46+AGOSTO!G46+SEPTIEMBRE!G46+OCTUBRE!G46+NOVIEMBRE!G46+DICIEMBRE!G46</f>
        <v>0</v>
      </c>
      <c r="H46" s="70">
        <f>ENERO!H46+FEBRERO!H46+MARZO!H46+ABRIL!H46+MAYO!H46+JUNIO!H46+JULIO!H46+AGOSTO!H46+SEPTIEMBRE!H46+OCTUBRE!H46+NOVIEMBRE!H46+DICIEMBRE!H46</f>
        <v>0</v>
      </c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0"/>
      <c r="B47" s="125" t="s">
        <v>35</v>
      </c>
      <c r="C47" s="42" t="s">
        <v>36</v>
      </c>
      <c r="D47" s="66">
        <f t="shared" si="2"/>
        <v>0</v>
      </c>
      <c r="E47" s="14">
        <f>ENERO!E47+FEBRERO!E47+MARZO!E47+ABRIL!E47+MAYO!E47+JUNIO!E47+JULIO!E47+AGOSTO!E47+SEPTIEMBRE!E47+OCTUBRE!E47+NOVIEMBRE!E47+DICIEMBRE!E47</f>
        <v>0</v>
      </c>
      <c r="F47" s="15">
        <f>ENERO!F47+FEBRERO!F47+MARZO!F47+ABRIL!F47+MAYO!F47+JUNIO!F47+JULIO!F47+AGOSTO!F47+SEPTIEMBRE!F47+OCTUBRE!F47+NOVIEMBRE!F47+DICIEMBRE!F47</f>
        <v>0</v>
      </c>
      <c r="G47" s="15">
        <f>ENERO!G47+FEBRERO!G47+MARZO!G47+ABRIL!G47+MAYO!G47+JUNIO!G47+JULIO!G47+AGOSTO!G47+SEPTIEMBRE!G47+OCTUBRE!G47+NOVIEMBRE!G47+DICIEMBRE!G47</f>
        <v>0</v>
      </c>
      <c r="H47" s="18">
        <f>ENERO!H47+FEBRERO!H47+MARZO!H47+ABRIL!H47+MAYO!H47+JUNIO!H47+JULIO!H47+AGOSTO!H47+SEPTIEMBRE!H47+OCTUBRE!H47+NOVIEMBRE!H47+DICIEMBRE!H47</f>
        <v>0</v>
      </c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0"/>
      <c r="B48" s="126"/>
      <c r="C48" s="49" t="s">
        <v>37</v>
      </c>
      <c r="D48" s="67">
        <f t="shared" si="2"/>
        <v>0</v>
      </c>
      <c r="E48" s="22">
        <f>ENERO!E48+FEBRERO!E48+MARZO!E48+ABRIL!E48+MAYO!E48+JUNIO!E48+JULIO!E48+AGOSTO!E48+SEPTIEMBRE!E48+OCTUBRE!E48+NOVIEMBRE!E48+DICIEMBRE!E48</f>
        <v>0</v>
      </c>
      <c r="F48" s="23">
        <f>ENERO!F48+FEBRERO!F48+MARZO!F48+ABRIL!F48+MAYO!F48+JUNIO!F48+JULIO!F48+AGOSTO!F48+SEPTIEMBRE!F48+OCTUBRE!F48+NOVIEMBRE!F48+DICIEMBRE!F48</f>
        <v>0</v>
      </c>
      <c r="G48" s="23">
        <f>ENERO!G48+FEBRERO!G48+MARZO!G48+ABRIL!G48+MAYO!G48+JUNIO!G48+JULIO!G48+AGOSTO!G48+SEPTIEMBRE!G48+OCTUBRE!G48+NOVIEMBRE!G48+DICIEMBRE!G48</f>
        <v>0</v>
      </c>
      <c r="H48" s="25">
        <f>ENERO!H48+FEBRERO!H48+MARZO!H48+ABRIL!H48+MAYO!H48+JUNIO!H48+JULIO!H48+AGOSTO!H48+SEPTIEMBRE!H48+OCTUBRE!H48+NOVIEMBRE!H48+DICIEMBRE!H48</f>
        <v>0</v>
      </c>
      <c r="I48" s="20"/>
      <c r="J48" s="20"/>
      <c r="K48" s="20"/>
      <c r="L48" s="20"/>
      <c r="M48" s="20"/>
      <c r="N48" s="20"/>
      <c r="O48" s="20"/>
      <c r="P48" s="20"/>
    </row>
    <row r="49" spans="1:16" s="6" customFormat="1" ht="21" x14ac:dyDescent="0.15">
      <c r="A49" s="140"/>
      <c r="B49" s="127"/>
      <c r="C49" s="51" t="s">
        <v>38</v>
      </c>
      <c r="D49" s="36">
        <f t="shared" si="2"/>
        <v>0</v>
      </c>
      <c r="E49" s="37">
        <f>ENERO!E49+FEBRERO!E49+MARZO!E49+ABRIL!E49+MAYO!E49+JUNIO!E49+JULIO!E49+AGOSTO!E49+SEPTIEMBRE!E49+OCTUBRE!E49+NOVIEMBRE!E49+DICIEMBRE!E49</f>
        <v>0</v>
      </c>
      <c r="F49" s="38">
        <f>ENERO!F49+FEBRERO!F49+MARZO!F49+ABRIL!F49+MAYO!F49+JUNIO!F49+JULIO!F49+AGOSTO!F49+SEPTIEMBRE!F49+OCTUBRE!F49+NOVIEMBRE!F49+DICIEMBRE!F49</f>
        <v>0</v>
      </c>
      <c r="G49" s="38">
        <f>ENERO!G49+FEBRERO!G49+MARZO!G49+ABRIL!G49+MAYO!G49+JUNIO!G49+JULIO!G49+AGOSTO!G49+SEPTIEMBRE!G49+OCTUBRE!G49+NOVIEMBRE!G49+DICIEMBRE!G49</f>
        <v>0</v>
      </c>
      <c r="H49" s="40">
        <f>ENERO!H49+FEBRERO!H49+MARZO!H49+ABRIL!H49+MAYO!H49+JUNIO!H49+JULIO!H49+AGOSTO!H49+SEPTIEMBRE!H49+OCTUBRE!H49+NOVIEMBRE!H49+DICIEMBRE!H49</f>
        <v>0</v>
      </c>
      <c r="I49" s="20"/>
      <c r="J49" s="20"/>
      <c r="K49" s="20"/>
      <c r="L49" s="20"/>
      <c r="M49" s="20"/>
      <c r="N49" s="20"/>
      <c r="O49" s="20"/>
      <c r="P49" s="20"/>
    </row>
    <row r="50" spans="1:16" s="6" customFormat="1" ht="15.95" customHeight="1" x14ac:dyDescent="0.15">
      <c r="A50" s="141"/>
      <c r="B50" s="134" t="s">
        <v>4</v>
      </c>
      <c r="C50" s="145"/>
      <c r="D50" s="54">
        <f t="shared" si="2"/>
        <v>12163</v>
      </c>
      <c r="E50" s="55">
        <f>SUM(E31:E49)</f>
        <v>6302</v>
      </c>
      <c r="F50" s="56">
        <f>SUM(F31:F49)</f>
        <v>329</v>
      </c>
      <c r="G50" s="56">
        <f>SUM(G31:G49)</f>
        <v>0</v>
      </c>
      <c r="H50" s="58">
        <f>SUM(H31:H49)</f>
        <v>5532</v>
      </c>
      <c r="I50" s="20"/>
      <c r="J50" s="20"/>
      <c r="K50" s="20"/>
      <c r="L50" s="20"/>
      <c r="M50" s="20"/>
      <c r="N50" s="20"/>
      <c r="O50" s="20"/>
      <c r="P50" s="20"/>
    </row>
    <row r="51" spans="1:16" s="6" customFormat="1" ht="30" customHeight="1" x14ac:dyDescent="0.2">
      <c r="A51" s="60" t="s">
        <v>46</v>
      </c>
      <c r="B51" s="60"/>
      <c r="C51" s="60"/>
      <c r="D51" s="60"/>
      <c r="E51" s="60"/>
      <c r="F51" s="60"/>
      <c r="G51" s="61"/>
      <c r="H51" s="61"/>
      <c r="I51" s="9"/>
      <c r="J51" s="9"/>
      <c r="K51" s="9"/>
      <c r="L51" s="9"/>
      <c r="M51" s="9"/>
      <c r="N51" s="9"/>
      <c r="O51" s="62"/>
      <c r="P51" s="20"/>
    </row>
    <row r="52" spans="1:16" s="6" customFormat="1" ht="36.75" customHeight="1" x14ac:dyDescent="0.15">
      <c r="A52" s="144" t="s">
        <v>47</v>
      </c>
      <c r="B52" s="144"/>
      <c r="C52" s="144"/>
      <c r="D52" s="106" t="s">
        <v>48</v>
      </c>
      <c r="E52" s="104" t="s">
        <v>49</v>
      </c>
      <c r="F52" s="105" t="s">
        <v>50</v>
      </c>
      <c r="G52" s="105" t="s">
        <v>51</v>
      </c>
      <c r="H52" s="11" t="s">
        <v>52</v>
      </c>
      <c r="I52" s="72"/>
      <c r="J52" s="12"/>
      <c r="K52" s="12"/>
      <c r="L52" s="12"/>
      <c r="M52" s="12"/>
      <c r="N52" s="12"/>
      <c r="O52" s="12"/>
      <c r="P52" s="20"/>
    </row>
    <row r="53" spans="1:16" s="6" customFormat="1" ht="15.95" customHeight="1" x14ac:dyDescent="0.15">
      <c r="A53" s="146" t="s">
        <v>53</v>
      </c>
      <c r="B53" s="147"/>
      <c r="C53" s="148"/>
      <c r="D53" s="73">
        <f>SUM(E53:H53)</f>
        <v>0</v>
      </c>
      <c r="E53" s="14">
        <f>ENERO!E53+FEBRERO!E53+MARZO!E53+ABRIL!E53+MAYO!E53+JUNIO!E53+JULIO!E53+AGOSTO!E53+SEPTIEMBRE!E53+OCTUBRE!E53+NOVIEMBRE!E53+DICIEMBRE!E53</f>
        <v>0</v>
      </c>
      <c r="F53" s="15">
        <f>ENERO!F53+FEBRERO!F53+MARZO!F53+ABRIL!F53+MAYO!F53+JUNIO!F53+JULIO!F53+AGOSTO!F53+SEPTIEMBRE!F53+OCTUBRE!F53+NOVIEMBRE!F53+DICIEMBRE!F53</f>
        <v>0</v>
      </c>
      <c r="G53" s="15">
        <f>ENERO!G53+FEBRERO!G53+MARZO!G53+ABRIL!G53+MAYO!G53+JUNIO!G53+JULIO!G53+AGOSTO!G53+SEPTIEMBRE!G53+OCTUBRE!G53+NOVIEMBRE!G53+DICIEMBRE!G53</f>
        <v>0</v>
      </c>
      <c r="H53" s="18">
        <f>ENERO!H53+FEBRERO!H53+MARZO!H53+ABRIL!H53+MAYO!H53+JUNIO!H53+JULIO!H53+AGOSTO!H53+SEPTIEMBRE!H53+OCTUBRE!H53+NOVIEMBRE!H53+DICIEMBRE!H53</f>
        <v>0</v>
      </c>
      <c r="I53" s="1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2">
      <c r="A54" s="149" t="s">
        <v>54</v>
      </c>
      <c r="B54" s="150"/>
      <c r="C54" s="151"/>
      <c r="D54" s="73">
        <f>SUM(E54:H54)</f>
        <v>0</v>
      </c>
      <c r="E54" s="74">
        <f>ENERO!E54+FEBRERO!E54+MARZO!E54+ABRIL!E54+MAYO!E54+JUNIO!E54+JULIO!E54+AGOSTO!E54+SEPTIEMBRE!E54+OCTUBRE!E54+NOVIEMBRE!E54+DICIEMBRE!E54</f>
        <v>0</v>
      </c>
      <c r="F54" s="75">
        <f>ENERO!F54+FEBRERO!F54+MARZO!F54+ABRIL!F54+MAYO!F54+JUNIO!F54+JULIO!F54+AGOSTO!F54+SEPTIEMBRE!F54+OCTUBRE!F54+NOVIEMBRE!F54+DICIEMBRE!F54</f>
        <v>0</v>
      </c>
      <c r="G54" s="75">
        <f>ENERO!G54+FEBRERO!G54+MARZO!G54+ABRIL!G54+MAYO!G54+JUNIO!G54+JULIO!G54+AGOSTO!G54+SEPTIEMBRE!G54+OCTUBRE!G54+NOVIEMBRE!G54+DICIEMBRE!G54</f>
        <v>0</v>
      </c>
      <c r="H54" s="76">
        <f>ENERO!H54+FEBRERO!H54+MARZO!H54+ABRIL!H54+MAYO!H54+JUNIO!H54+JULIO!H54+AGOSTO!H54+SEPTIEMBRE!H54+OCTUBRE!H54+NOVIEMBRE!H54+DICIEMBRE!H54</f>
        <v>0</v>
      </c>
      <c r="I54" s="12"/>
      <c r="J54" s="12"/>
      <c r="K54" s="12"/>
      <c r="L54" s="12"/>
      <c r="M54" s="12"/>
      <c r="N54" s="12"/>
      <c r="O54" s="12"/>
      <c r="P54" s="62"/>
    </row>
    <row r="55" spans="1:16" s="6" customFormat="1" ht="15.95" customHeight="1" x14ac:dyDescent="0.15">
      <c r="A55" s="152" t="s">
        <v>55</v>
      </c>
      <c r="B55" s="153"/>
      <c r="C55" s="154"/>
      <c r="D55" s="73">
        <f>SUM(E55:H55)</f>
        <v>0</v>
      </c>
      <c r="E55" s="22">
        <f>ENERO!E55+FEBRERO!E55+MARZO!E55+ABRIL!E55+MAYO!E55+JUNIO!E55+JULIO!E55+AGOSTO!E55+SEPTIEMBRE!E55+OCTUBRE!E55+NOVIEMBRE!E55+DICIEMBRE!E55</f>
        <v>0</v>
      </c>
      <c r="F55" s="23">
        <f>ENERO!F55+FEBRERO!F55+MARZO!F55+ABRIL!F55+MAYO!F55+JUNIO!F55+JULIO!F55+AGOSTO!F55+SEPTIEMBRE!F55+OCTUBRE!F55+NOVIEMBRE!F55+DICIEMBRE!F55</f>
        <v>0</v>
      </c>
      <c r="G55" s="23">
        <f>ENERO!G55+FEBRERO!G55+MARZO!G55+ABRIL!G55+MAYO!G55+JUNIO!G55+JULIO!G55+AGOSTO!G55+SEPTIEMBRE!G55+OCTUBRE!G55+NOVIEMBRE!G55+DICIEMBRE!G55</f>
        <v>0</v>
      </c>
      <c r="H55" s="25">
        <f>ENERO!H55+FEBRERO!H55+MARZO!H55+ABRIL!H55+MAYO!H55+JUNIO!H55+JULIO!H55+AGOSTO!H55+SEPTIEMBRE!H55+OCTUBRE!H55+NOVIEMBRE!H55+DICIEMBRE!H55</f>
        <v>0</v>
      </c>
      <c r="I55" s="12"/>
      <c r="J55" s="12"/>
      <c r="K55" s="12"/>
      <c r="L55" s="12"/>
      <c r="M55" s="12"/>
      <c r="N55" s="12"/>
      <c r="O55" s="12"/>
      <c r="P55" s="12"/>
    </row>
    <row r="56" spans="1:16" s="6" customFormat="1" ht="15.95" customHeight="1" x14ac:dyDescent="0.15">
      <c r="A56" s="155" t="s">
        <v>56</v>
      </c>
      <c r="B56" s="156"/>
      <c r="C56" s="157"/>
      <c r="D56" s="77">
        <f>SUM(E56:H56)</f>
        <v>0</v>
      </c>
      <c r="E56" s="68">
        <f>ENERO!E56+FEBRERO!E56+MARZO!E56+ABRIL!E56+MAYO!E56+JUNIO!E56+JULIO!E56+AGOSTO!E56+SEPTIEMBRE!E56+OCTUBRE!E56+NOVIEMBRE!E56+DICIEMBRE!E56</f>
        <v>0</v>
      </c>
      <c r="F56" s="69">
        <f>ENERO!F56+FEBRERO!F56+MARZO!F56+ABRIL!F56+MAYO!F56+JUNIO!F56+JULIO!F56+AGOSTO!F56+SEPTIEMBRE!F56+OCTUBRE!F56+NOVIEMBRE!F56+DICIEMBRE!F56</f>
        <v>0</v>
      </c>
      <c r="G56" s="69">
        <f>ENERO!G56+FEBRERO!G56+MARZO!G56+ABRIL!G56+MAYO!G56+JUNIO!G56+JULIO!G56+AGOSTO!G56+SEPTIEMBRE!G56+OCTUBRE!G56+NOVIEMBRE!G56+DICIEMBRE!G56</f>
        <v>0</v>
      </c>
      <c r="H56" s="70">
        <f>ENERO!H56+FEBRERO!H56+MARZO!H56+ABRIL!H56+MAYO!H56+JUNIO!H56+JULIO!H56+AGOSTO!H56+SEPTIEMBRE!H56+OCTUBRE!H56+NOVIEMBRE!H56+DICIEMBRE!H56</f>
        <v>0</v>
      </c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4" t="s">
        <v>4</v>
      </c>
      <c r="B57" s="158"/>
      <c r="C57" s="145"/>
      <c r="D57" s="78">
        <f>SUM(D53:D56)</f>
        <v>0</v>
      </c>
      <c r="E57" s="55">
        <f>SUM(E53:E56)</f>
        <v>0</v>
      </c>
      <c r="F57" s="56">
        <f>SUM(F53:F56)</f>
        <v>0</v>
      </c>
      <c r="G57" s="56">
        <f>SUM(G53:G56)</f>
        <v>0</v>
      </c>
      <c r="H57" s="58">
        <f>SUM(H53:H56)</f>
        <v>0</v>
      </c>
      <c r="I57" s="20"/>
      <c r="J57" s="20"/>
      <c r="K57" s="20"/>
      <c r="L57" s="20"/>
      <c r="M57" s="20"/>
      <c r="N57" s="20"/>
      <c r="O57" s="20"/>
      <c r="P57" s="12"/>
    </row>
    <row r="58" spans="1:16" s="6" customFormat="1" ht="30" customHeight="1" x14ac:dyDescent="0.2">
      <c r="A58" s="79" t="s">
        <v>57</v>
      </c>
      <c r="B58" s="79"/>
      <c r="C58" s="79"/>
      <c r="D58" s="79"/>
      <c r="E58" s="80"/>
      <c r="F58" s="80"/>
      <c r="G58" s="80"/>
      <c r="H58" s="80"/>
      <c r="I58" s="80"/>
      <c r="J58" s="80"/>
      <c r="K58" s="81"/>
      <c r="L58" s="81"/>
      <c r="M58" s="81"/>
      <c r="N58" s="82"/>
      <c r="O58" s="83"/>
      <c r="P58" s="12"/>
    </row>
    <row r="59" spans="1:16" s="6" customFormat="1" ht="24.75" customHeight="1" x14ac:dyDescent="0.15">
      <c r="A59" s="166" t="s">
        <v>40</v>
      </c>
      <c r="B59" s="167"/>
      <c r="C59" s="168"/>
      <c r="D59" s="86" t="s">
        <v>58</v>
      </c>
      <c r="E59" s="159"/>
      <c r="F59" s="159"/>
      <c r="G59" s="87"/>
      <c r="H59" s="87"/>
      <c r="I59" s="87"/>
      <c r="J59" s="87"/>
      <c r="K59" s="87"/>
      <c r="L59" s="87"/>
      <c r="M59" s="87"/>
      <c r="N59" s="87"/>
      <c r="O59" s="87"/>
      <c r="P59" s="12"/>
    </row>
    <row r="60" spans="1:16" s="6" customFormat="1" ht="15.95" customHeight="1" x14ac:dyDescent="0.15">
      <c r="A60" s="160" t="s">
        <v>59</v>
      </c>
      <c r="B60" s="161"/>
      <c r="C60" s="162"/>
      <c r="D60" s="88">
        <f>ENERO!D60+FEBRERO!D60+MARZO!D60+ABRIL!D60+MAYO!D60+JUNIO!D60+JULIO!D60+AGOSTO!D60+SEPTIEMBRE!D60+OCTUBRE!D60+NOVIEMBRE!D60+DICIEMBRE!D60</f>
        <v>0</v>
      </c>
      <c r="E60" s="159"/>
      <c r="F60" s="159"/>
      <c r="G60" s="87"/>
      <c r="H60" s="87"/>
      <c r="I60" s="87"/>
      <c r="J60" s="87"/>
      <c r="K60" s="87"/>
      <c r="L60" s="87"/>
      <c r="M60" s="87"/>
      <c r="N60" s="87"/>
      <c r="O60" s="87"/>
      <c r="P60" s="20"/>
    </row>
    <row r="61" spans="1:16" s="6" customFormat="1" ht="15.95" customHeight="1" x14ac:dyDescent="0.15">
      <c r="A61" s="152" t="s">
        <v>60</v>
      </c>
      <c r="B61" s="153"/>
      <c r="C61" s="154"/>
      <c r="D61" s="88">
        <f>ENERO!D61+FEBRERO!D61+MARZO!D61+ABRIL!D61+MAYO!D61+JUNIO!D61+JULIO!D61+AGOSTO!D61+SEPTIEMBRE!D61+OCTUBRE!D61+NOVIEMBRE!D61+DICIEMBRE!D61</f>
        <v>31</v>
      </c>
      <c r="E61" s="159"/>
      <c r="F61" s="159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s="6" customFormat="1" ht="15.95" customHeight="1" x14ac:dyDescent="0.15">
      <c r="A62" s="163" t="s">
        <v>61</v>
      </c>
      <c r="B62" s="164"/>
      <c r="C62" s="165"/>
      <c r="D62" s="89">
        <f>ENERO!D62+FEBRERO!D62+MARZO!D62+ABRIL!D62+MAYO!D62+JUNIO!D62+JULIO!D62+AGOSTO!D62+SEPTIEMBRE!D62+OCTUBRE!D62+NOVIEMBRE!D62+DICIEMBRE!D62</f>
        <v>0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x14ac:dyDescent="0.15">
      <c r="A63" s="87"/>
      <c r="B63" s="87"/>
      <c r="C63" s="87"/>
      <c r="D63" s="159"/>
      <c r="E63" s="159"/>
      <c r="F63" s="159"/>
      <c r="G63" s="159"/>
      <c r="H63" s="159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/>
    <row r="67" spans="1:16" s="6" customFormat="1" x14ac:dyDescent="0.15"/>
    <row r="202" spans="1:1" hidden="1" x14ac:dyDescent="0.15"/>
    <row r="203" spans="1:1" hidden="1" x14ac:dyDescent="0.15">
      <c r="A203" s="91">
        <f>SUM(A7:Q62)</f>
        <v>105483</v>
      </c>
    </row>
    <row r="204" spans="1:1" hidden="1" x14ac:dyDescent="0.15"/>
  </sheetData>
  <mergeCells count="68">
    <mergeCell ref="D63:F63"/>
    <mergeCell ref="G63:H63"/>
    <mergeCell ref="E59:F59"/>
    <mergeCell ref="A60:C60"/>
    <mergeCell ref="E60:F60"/>
    <mergeCell ref="A61:C61"/>
    <mergeCell ref="E61:F61"/>
    <mergeCell ref="A62:C62"/>
    <mergeCell ref="A53:C53"/>
    <mergeCell ref="A54:C54"/>
    <mergeCell ref="A55:C55"/>
    <mergeCell ref="A56:C56"/>
    <mergeCell ref="A57:C57"/>
    <mergeCell ref="A59:C59"/>
    <mergeCell ref="B44:C44"/>
    <mergeCell ref="B45:C45"/>
    <mergeCell ref="B46:C46"/>
    <mergeCell ref="B47:B49"/>
    <mergeCell ref="B50:C50"/>
    <mergeCell ref="A52:C52"/>
    <mergeCell ref="B38:C38"/>
    <mergeCell ref="B39:C39"/>
    <mergeCell ref="B40:C40"/>
    <mergeCell ref="B41:C41"/>
    <mergeCell ref="B42:C42"/>
    <mergeCell ref="B43:C43"/>
    <mergeCell ref="B28:C28"/>
    <mergeCell ref="A30:C30"/>
    <mergeCell ref="A31:A50"/>
    <mergeCell ref="B31:C31"/>
    <mergeCell ref="B32:C32"/>
    <mergeCell ref="B33:C33"/>
    <mergeCell ref="B34:C34"/>
    <mergeCell ref="B35:C35"/>
    <mergeCell ref="B36:C36"/>
    <mergeCell ref="B37:C37"/>
    <mergeCell ref="B20:C20"/>
    <mergeCell ref="B21:C21"/>
    <mergeCell ref="B22:C22"/>
    <mergeCell ref="B23:C23"/>
    <mergeCell ref="B24:C24"/>
    <mergeCell ref="B25:B27"/>
    <mergeCell ref="B14:C14"/>
    <mergeCell ref="B15:C15"/>
    <mergeCell ref="B16:C16"/>
    <mergeCell ref="B17:C17"/>
    <mergeCell ref="B18:C18"/>
    <mergeCell ref="B19:C19"/>
    <mergeCell ref="L8:L9"/>
    <mergeCell ref="M8:M9"/>
    <mergeCell ref="N8:O8"/>
    <mergeCell ref="P8:P9"/>
    <mergeCell ref="Q8:Q9"/>
    <mergeCell ref="A10:A28"/>
    <mergeCell ref="B10:C10"/>
    <mergeCell ref="B11:C11"/>
    <mergeCell ref="B12:C12"/>
    <mergeCell ref="B13:C13"/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workbookViewId="0">
      <selection sqref="A1:XFD104857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8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8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</row>
    <row r="5" spans="1:18" s="3" customFormat="1" ht="12.75" customHeight="1" x14ac:dyDescent="0.15">
      <c r="A5" s="1" t="str">
        <f>CONCATENATE("AÑO: ",[1]NOMBRE!B7)</f>
        <v>AÑO: 2011</v>
      </c>
      <c r="B5" s="2"/>
      <c r="C5" s="2"/>
      <c r="D5" s="2"/>
      <c r="E5" s="2"/>
      <c r="F5" s="2"/>
      <c r="G5" s="2"/>
      <c r="H5" s="2"/>
      <c r="I5" s="2"/>
      <c r="J5" s="2"/>
    </row>
    <row r="6" spans="1:18" s="6" customFormat="1" ht="39.950000000000003" customHeight="1" x14ac:dyDescent="0.2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5"/>
    </row>
    <row r="7" spans="1:18" s="6" customFormat="1" ht="39.950000000000003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5"/>
    </row>
    <row r="8" spans="1:18" s="6" customFormat="1" ht="23.1" customHeight="1" x14ac:dyDescent="0.2">
      <c r="A8" s="109" t="s">
        <v>3</v>
      </c>
      <c r="B8" s="110"/>
      <c r="C8" s="111"/>
      <c r="D8" s="115" t="s">
        <v>4</v>
      </c>
      <c r="E8" s="117" t="s">
        <v>5</v>
      </c>
      <c r="F8" s="117" t="s">
        <v>6</v>
      </c>
      <c r="G8" s="117" t="s">
        <v>7</v>
      </c>
      <c r="H8" s="117" t="s">
        <v>8</v>
      </c>
      <c r="I8" s="117" t="s">
        <v>9</v>
      </c>
      <c r="J8" s="117" t="s">
        <v>10</v>
      </c>
      <c r="K8" s="117" t="s">
        <v>11</v>
      </c>
      <c r="L8" s="117" t="s">
        <v>12</v>
      </c>
      <c r="M8" s="117" t="s">
        <v>13</v>
      </c>
      <c r="N8" s="119" t="s">
        <v>14</v>
      </c>
      <c r="O8" s="120"/>
      <c r="P8" s="121" t="s">
        <v>15</v>
      </c>
      <c r="Q8" s="123" t="s">
        <v>16</v>
      </c>
      <c r="R8" s="9"/>
    </row>
    <row r="9" spans="1:18" s="6" customFormat="1" ht="23.1" customHeight="1" x14ac:dyDescent="0.15">
      <c r="A9" s="112"/>
      <c r="B9" s="113"/>
      <c r="C9" s="114"/>
      <c r="D9" s="116"/>
      <c r="E9" s="118"/>
      <c r="F9" s="118"/>
      <c r="G9" s="118"/>
      <c r="H9" s="118"/>
      <c r="I9" s="118"/>
      <c r="J9" s="118"/>
      <c r="K9" s="118"/>
      <c r="L9" s="118"/>
      <c r="M9" s="118"/>
      <c r="N9" s="10" t="s">
        <v>17</v>
      </c>
      <c r="O9" s="11" t="s">
        <v>18</v>
      </c>
      <c r="P9" s="122"/>
      <c r="Q9" s="124"/>
      <c r="R9" s="12"/>
    </row>
    <row r="10" spans="1:18" s="6" customFormat="1" ht="15.95" customHeight="1" x14ac:dyDescent="0.15">
      <c r="A10" s="139" t="s">
        <v>19</v>
      </c>
      <c r="B10" s="142" t="s">
        <v>20</v>
      </c>
      <c r="C10" s="143"/>
      <c r="D10" s="13">
        <f>SUM(E10:Q10)</f>
        <v>94</v>
      </c>
      <c r="E10" s="14">
        <v>71</v>
      </c>
      <c r="F10" s="15">
        <v>22</v>
      </c>
      <c r="G10" s="15">
        <v>1</v>
      </c>
      <c r="H10" s="16"/>
      <c r="I10" s="16"/>
      <c r="J10" s="16"/>
      <c r="K10" s="16"/>
      <c r="L10" s="16"/>
      <c r="M10" s="17"/>
      <c r="N10" s="14"/>
      <c r="O10" s="18"/>
      <c r="P10" s="19"/>
      <c r="Q10" s="18"/>
      <c r="R10" s="20"/>
    </row>
    <row r="11" spans="1:18" s="6" customFormat="1" ht="15.95" customHeight="1" x14ac:dyDescent="0.15">
      <c r="A11" s="140"/>
      <c r="B11" s="128" t="s">
        <v>21</v>
      </c>
      <c r="C11" s="129"/>
      <c r="D11" s="21">
        <f t="shared" ref="D11:D28" si="0">SUM(E11:Q11)</f>
        <v>223</v>
      </c>
      <c r="E11" s="22">
        <v>200</v>
      </c>
      <c r="F11" s="23">
        <v>22</v>
      </c>
      <c r="G11" s="23">
        <v>1</v>
      </c>
      <c r="H11" s="23"/>
      <c r="I11" s="23"/>
      <c r="J11" s="23"/>
      <c r="K11" s="23"/>
      <c r="L11" s="23"/>
      <c r="M11" s="24"/>
      <c r="N11" s="22"/>
      <c r="O11" s="25"/>
      <c r="P11" s="26"/>
      <c r="Q11" s="25"/>
      <c r="R11" s="20"/>
    </row>
    <row r="12" spans="1:18" s="6" customFormat="1" ht="15.95" customHeight="1" x14ac:dyDescent="0.15">
      <c r="A12" s="140"/>
      <c r="B12" s="128" t="s">
        <v>22</v>
      </c>
      <c r="C12" s="129"/>
      <c r="D12" s="21">
        <f t="shared" si="0"/>
        <v>36</v>
      </c>
      <c r="E12" s="22">
        <v>35</v>
      </c>
      <c r="F12" s="23">
        <v>1</v>
      </c>
      <c r="G12" s="23"/>
      <c r="H12" s="23"/>
      <c r="I12" s="23"/>
      <c r="J12" s="23"/>
      <c r="K12" s="23"/>
      <c r="L12" s="23"/>
      <c r="M12" s="24"/>
      <c r="N12" s="22"/>
      <c r="O12" s="25"/>
      <c r="P12" s="26"/>
      <c r="Q12" s="25"/>
      <c r="R12" s="20"/>
    </row>
    <row r="13" spans="1:18" s="6" customFormat="1" ht="15.95" customHeight="1" x14ac:dyDescent="0.15">
      <c r="A13" s="140"/>
      <c r="B13" s="128" t="s">
        <v>23</v>
      </c>
      <c r="C13" s="129"/>
      <c r="D13" s="21">
        <f t="shared" si="0"/>
        <v>37</v>
      </c>
      <c r="E13" s="22">
        <v>14</v>
      </c>
      <c r="F13" s="23"/>
      <c r="G13" s="23">
        <v>23</v>
      </c>
      <c r="H13" s="23"/>
      <c r="I13" s="23"/>
      <c r="J13" s="23"/>
      <c r="K13" s="23"/>
      <c r="L13" s="23"/>
      <c r="M13" s="24"/>
      <c r="N13" s="22"/>
      <c r="O13" s="25"/>
      <c r="P13" s="26"/>
      <c r="Q13" s="25"/>
      <c r="R13" s="20"/>
    </row>
    <row r="14" spans="1:18" s="6" customFormat="1" ht="15.95" customHeight="1" x14ac:dyDescent="0.15">
      <c r="A14" s="140"/>
      <c r="B14" s="128" t="s">
        <v>24</v>
      </c>
      <c r="C14" s="129"/>
      <c r="D14" s="21">
        <f t="shared" si="0"/>
        <v>26</v>
      </c>
      <c r="E14" s="22">
        <v>3</v>
      </c>
      <c r="F14" s="23"/>
      <c r="G14" s="23">
        <v>1</v>
      </c>
      <c r="H14" s="23">
        <v>22</v>
      </c>
      <c r="I14" s="23"/>
      <c r="J14" s="23"/>
      <c r="K14" s="23"/>
      <c r="L14" s="23"/>
      <c r="M14" s="24"/>
      <c r="N14" s="22"/>
      <c r="O14" s="25"/>
      <c r="P14" s="26"/>
      <c r="Q14" s="25"/>
      <c r="R14" s="20"/>
    </row>
    <row r="15" spans="1:18" s="6" customFormat="1" ht="15.95" customHeight="1" x14ac:dyDescent="0.15">
      <c r="A15" s="140"/>
      <c r="B15" s="128" t="s">
        <v>25</v>
      </c>
      <c r="C15" s="129"/>
      <c r="D15" s="21">
        <f t="shared" si="0"/>
        <v>0</v>
      </c>
      <c r="E15" s="22"/>
      <c r="F15" s="23"/>
      <c r="G15" s="23"/>
      <c r="H15" s="23"/>
      <c r="I15" s="23"/>
      <c r="J15" s="23"/>
      <c r="K15" s="23"/>
      <c r="L15" s="23"/>
      <c r="M15" s="24"/>
      <c r="N15" s="22"/>
      <c r="O15" s="25"/>
      <c r="P15" s="26"/>
      <c r="Q15" s="25"/>
      <c r="R15" s="20"/>
    </row>
    <row r="16" spans="1:18" s="6" customFormat="1" ht="15.95" customHeight="1" x14ac:dyDescent="0.15">
      <c r="A16" s="140"/>
      <c r="B16" s="128" t="s">
        <v>26</v>
      </c>
      <c r="C16" s="129"/>
      <c r="D16" s="21">
        <f t="shared" si="0"/>
        <v>56</v>
      </c>
      <c r="E16" s="22">
        <v>34</v>
      </c>
      <c r="F16" s="23"/>
      <c r="G16" s="23"/>
      <c r="H16" s="23"/>
      <c r="I16" s="23">
        <v>22</v>
      </c>
      <c r="J16" s="23"/>
      <c r="K16" s="23"/>
      <c r="L16" s="23"/>
      <c r="M16" s="24"/>
      <c r="N16" s="22"/>
      <c r="O16" s="25"/>
      <c r="P16" s="26"/>
      <c r="Q16" s="25"/>
      <c r="R16" s="20"/>
    </row>
    <row r="17" spans="1:18" s="6" customFormat="1" ht="15.95" customHeight="1" x14ac:dyDescent="0.15">
      <c r="A17" s="140"/>
      <c r="B17" s="128" t="s">
        <v>27</v>
      </c>
      <c r="C17" s="129"/>
      <c r="D17" s="21">
        <f t="shared" si="0"/>
        <v>91</v>
      </c>
      <c r="E17" s="27"/>
      <c r="F17" s="28"/>
      <c r="G17" s="28"/>
      <c r="H17" s="28"/>
      <c r="I17" s="28"/>
      <c r="J17" s="28"/>
      <c r="K17" s="28"/>
      <c r="L17" s="28"/>
      <c r="M17" s="29"/>
      <c r="N17" s="22"/>
      <c r="O17" s="25">
        <v>91</v>
      </c>
      <c r="P17" s="26"/>
      <c r="Q17" s="30"/>
      <c r="R17" s="20"/>
    </row>
    <row r="18" spans="1:18" s="6" customFormat="1" ht="23.25" customHeight="1" x14ac:dyDescent="0.15">
      <c r="A18" s="140"/>
      <c r="B18" s="130" t="s">
        <v>28</v>
      </c>
      <c r="C18" s="131"/>
      <c r="D18" s="21">
        <f t="shared" si="0"/>
        <v>3</v>
      </c>
      <c r="E18" s="22"/>
      <c r="F18" s="23">
        <v>1</v>
      </c>
      <c r="G18" s="23">
        <v>2</v>
      </c>
      <c r="H18" s="23"/>
      <c r="I18" s="28"/>
      <c r="J18" s="28"/>
      <c r="K18" s="28"/>
      <c r="L18" s="28"/>
      <c r="M18" s="29"/>
      <c r="N18" s="31"/>
      <c r="O18" s="30"/>
      <c r="P18" s="32"/>
      <c r="Q18" s="30"/>
      <c r="R18" s="20"/>
    </row>
    <row r="19" spans="1:18" s="6" customFormat="1" ht="15.95" customHeight="1" x14ac:dyDescent="0.15">
      <c r="A19" s="140"/>
      <c r="B19" s="128" t="s">
        <v>29</v>
      </c>
      <c r="C19" s="129"/>
      <c r="D19" s="21">
        <f t="shared" si="0"/>
        <v>0</v>
      </c>
      <c r="E19" s="22"/>
      <c r="F19" s="23"/>
      <c r="G19" s="23"/>
      <c r="H19" s="28"/>
      <c r="I19" s="28"/>
      <c r="J19" s="28"/>
      <c r="K19" s="28"/>
      <c r="L19" s="28"/>
      <c r="M19" s="29"/>
      <c r="N19" s="33"/>
      <c r="O19" s="34"/>
      <c r="P19" s="35"/>
      <c r="Q19" s="25"/>
      <c r="R19" s="20"/>
    </row>
    <row r="20" spans="1:18" s="6" customFormat="1" ht="15.95" customHeight="1" x14ac:dyDescent="0.15">
      <c r="A20" s="140"/>
      <c r="B20" s="128" t="s">
        <v>30</v>
      </c>
      <c r="C20" s="129"/>
      <c r="D20" s="21">
        <f t="shared" si="0"/>
        <v>0</v>
      </c>
      <c r="E20" s="22"/>
      <c r="F20" s="23"/>
      <c r="G20" s="23"/>
      <c r="H20" s="23"/>
      <c r="I20" s="23"/>
      <c r="J20" s="23"/>
      <c r="K20" s="23"/>
      <c r="L20" s="23"/>
      <c r="M20" s="24"/>
      <c r="N20" s="22"/>
      <c r="O20" s="25"/>
      <c r="P20" s="26"/>
      <c r="Q20" s="25"/>
      <c r="R20" s="20"/>
    </row>
    <row r="21" spans="1:18" s="6" customFormat="1" ht="15.95" customHeight="1" x14ac:dyDescent="0.15">
      <c r="A21" s="140"/>
      <c r="B21" s="128" t="s">
        <v>31</v>
      </c>
      <c r="C21" s="129"/>
      <c r="D21" s="21">
        <f t="shared" si="0"/>
        <v>87</v>
      </c>
      <c r="E21" s="22">
        <v>86</v>
      </c>
      <c r="F21" s="23">
        <v>1</v>
      </c>
      <c r="G21" s="23"/>
      <c r="H21" s="23"/>
      <c r="I21" s="23"/>
      <c r="J21" s="23"/>
      <c r="K21" s="23"/>
      <c r="L21" s="23"/>
      <c r="M21" s="24"/>
      <c r="N21" s="22"/>
      <c r="O21" s="25"/>
      <c r="P21" s="26"/>
      <c r="Q21" s="25"/>
      <c r="R21" s="20"/>
    </row>
    <row r="22" spans="1:18" s="6" customFormat="1" ht="15.95" customHeight="1" x14ac:dyDescent="0.15">
      <c r="A22" s="140"/>
      <c r="B22" s="128" t="s">
        <v>32</v>
      </c>
      <c r="C22" s="129"/>
      <c r="D22" s="21">
        <f t="shared" si="0"/>
        <v>49</v>
      </c>
      <c r="E22" s="22">
        <v>49</v>
      </c>
      <c r="F22" s="23"/>
      <c r="G22" s="23"/>
      <c r="H22" s="23"/>
      <c r="I22" s="23"/>
      <c r="J22" s="23"/>
      <c r="K22" s="23"/>
      <c r="L22" s="23"/>
      <c r="M22" s="24"/>
      <c r="N22" s="22"/>
      <c r="O22" s="25"/>
      <c r="P22" s="26"/>
      <c r="Q22" s="25"/>
      <c r="R22" s="20"/>
    </row>
    <row r="23" spans="1:18" s="6" customFormat="1" ht="15.95" customHeight="1" x14ac:dyDescent="0.15">
      <c r="A23" s="140"/>
      <c r="B23" s="128" t="s">
        <v>33</v>
      </c>
      <c r="C23" s="129"/>
      <c r="D23" s="21">
        <f t="shared" si="0"/>
        <v>0</v>
      </c>
      <c r="E23" s="22"/>
      <c r="F23" s="23"/>
      <c r="G23" s="23"/>
      <c r="H23" s="23"/>
      <c r="I23" s="23"/>
      <c r="J23" s="23"/>
      <c r="K23" s="23"/>
      <c r="L23" s="23"/>
      <c r="M23" s="24"/>
      <c r="N23" s="22"/>
      <c r="O23" s="25"/>
      <c r="P23" s="26"/>
      <c r="Q23" s="25"/>
      <c r="R23" s="20"/>
    </row>
    <row r="24" spans="1:18" s="6" customFormat="1" ht="15.95" customHeight="1" x14ac:dyDescent="0.15">
      <c r="A24" s="140"/>
      <c r="B24" s="132" t="s">
        <v>34</v>
      </c>
      <c r="C24" s="133"/>
      <c r="D24" s="36">
        <f t="shared" si="0"/>
        <v>0</v>
      </c>
      <c r="E24" s="37"/>
      <c r="F24" s="38"/>
      <c r="G24" s="38"/>
      <c r="H24" s="38"/>
      <c r="I24" s="38"/>
      <c r="J24" s="38"/>
      <c r="K24" s="38"/>
      <c r="L24" s="38"/>
      <c r="M24" s="39"/>
      <c r="N24" s="37"/>
      <c r="O24" s="40"/>
      <c r="P24" s="41"/>
      <c r="Q24" s="40"/>
      <c r="R24" s="20"/>
    </row>
    <row r="25" spans="1:18" s="6" customFormat="1" ht="21.75" customHeight="1" x14ac:dyDescent="0.15">
      <c r="A25" s="140"/>
      <c r="B25" s="125" t="s">
        <v>35</v>
      </c>
      <c r="C25" s="42" t="s">
        <v>36</v>
      </c>
      <c r="D25" s="43">
        <f t="shared" si="0"/>
        <v>0</v>
      </c>
      <c r="E25" s="44"/>
      <c r="F25" s="45"/>
      <c r="G25" s="45"/>
      <c r="H25" s="45"/>
      <c r="I25" s="45"/>
      <c r="J25" s="45"/>
      <c r="K25" s="45"/>
      <c r="L25" s="45"/>
      <c r="M25" s="46"/>
      <c r="N25" s="44"/>
      <c r="O25" s="47"/>
      <c r="P25" s="48"/>
      <c r="Q25" s="47"/>
      <c r="R25" s="20"/>
    </row>
    <row r="26" spans="1:18" s="6" customFormat="1" ht="15.95" customHeight="1" x14ac:dyDescent="0.15">
      <c r="A26" s="140"/>
      <c r="B26" s="126"/>
      <c r="C26" s="49" t="s">
        <v>37</v>
      </c>
      <c r="D26" s="21">
        <f t="shared" si="0"/>
        <v>0</v>
      </c>
      <c r="E26" s="31"/>
      <c r="F26" s="50"/>
      <c r="G26" s="50"/>
      <c r="H26" s="50"/>
      <c r="I26" s="50"/>
      <c r="J26" s="50"/>
      <c r="K26" s="50"/>
      <c r="L26" s="50"/>
      <c r="M26" s="24"/>
      <c r="N26" s="31"/>
      <c r="O26" s="30"/>
      <c r="P26" s="32"/>
      <c r="Q26" s="30"/>
      <c r="R26" s="20"/>
    </row>
    <row r="27" spans="1:18" s="6" customFormat="1" ht="21" x14ac:dyDescent="0.15">
      <c r="A27" s="140"/>
      <c r="B27" s="127"/>
      <c r="C27" s="51" t="s">
        <v>38</v>
      </c>
      <c r="D27" s="36">
        <f t="shared" si="0"/>
        <v>0</v>
      </c>
      <c r="E27" s="33"/>
      <c r="F27" s="52"/>
      <c r="G27" s="52"/>
      <c r="H27" s="52"/>
      <c r="I27" s="52"/>
      <c r="J27" s="52"/>
      <c r="K27" s="52"/>
      <c r="L27" s="52"/>
      <c r="M27" s="53"/>
      <c r="N27" s="33"/>
      <c r="O27" s="34"/>
      <c r="P27" s="35"/>
      <c r="Q27" s="34"/>
      <c r="R27" s="20"/>
    </row>
    <row r="28" spans="1:18" s="6" customFormat="1" ht="15.95" customHeight="1" x14ac:dyDescent="0.15">
      <c r="A28" s="141"/>
      <c r="B28" s="134" t="s">
        <v>4</v>
      </c>
      <c r="C28" s="135"/>
      <c r="D28" s="54">
        <f t="shared" si="0"/>
        <v>702</v>
      </c>
      <c r="E28" s="55">
        <f>SUM(E10:E27)</f>
        <v>492</v>
      </c>
      <c r="F28" s="56">
        <f t="shared" ref="F28:Q28" si="1">SUM(F10:F27)</f>
        <v>47</v>
      </c>
      <c r="G28" s="56">
        <f t="shared" si="1"/>
        <v>28</v>
      </c>
      <c r="H28" s="56">
        <f t="shared" si="1"/>
        <v>22</v>
      </c>
      <c r="I28" s="56">
        <f t="shared" si="1"/>
        <v>22</v>
      </c>
      <c r="J28" s="56">
        <f t="shared" si="1"/>
        <v>0</v>
      </c>
      <c r="K28" s="56">
        <f t="shared" si="1"/>
        <v>0</v>
      </c>
      <c r="L28" s="56">
        <f t="shared" si="1"/>
        <v>0</v>
      </c>
      <c r="M28" s="57">
        <f t="shared" si="1"/>
        <v>0</v>
      </c>
      <c r="N28" s="55">
        <f t="shared" si="1"/>
        <v>0</v>
      </c>
      <c r="O28" s="58">
        <f t="shared" si="1"/>
        <v>91</v>
      </c>
      <c r="P28" s="59">
        <f t="shared" si="1"/>
        <v>0</v>
      </c>
      <c r="Q28" s="58">
        <f t="shared" si="1"/>
        <v>0</v>
      </c>
      <c r="R28" s="20"/>
    </row>
    <row r="29" spans="1:18" s="6" customFormat="1" ht="30" customHeight="1" x14ac:dyDescent="0.2">
      <c r="A29" s="60" t="s">
        <v>39</v>
      </c>
      <c r="B29" s="60"/>
      <c r="C29" s="60"/>
      <c r="D29" s="60"/>
      <c r="E29" s="60"/>
      <c r="F29" s="60"/>
      <c r="G29" s="61"/>
      <c r="H29" s="61"/>
      <c r="I29" s="20"/>
      <c r="J29" s="20"/>
      <c r="K29" s="20"/>
      <c r="L29" s="20"/>
      <c r="M29" s="20"/>
      <c r="N29" s="20"/>
      <c r="O29" s="62"/>
      <c r="P29" s="20"/>
    </row>
    <row r="30" spans="1:18" s="6" customFormat="1" ht="48" customHeight="1" x14ac:dyDescent="0.15">
      <c r="A30" s="136" t="s">
        <v>40</v>
      </c>
      <c r="B30" s="137"/>
      <c r="C30" s="138"/>
      <c r="D30" s="63" t="s">
        <v>4</v>
      </c>
      <c r="E30" s="64" t="s">
        <v>41</v>
      </c>
      <c r="F30" s="65" t="s">
        <v>42</v>
      </c>
      <c r="G30" s="65" t="s">
        <v>43</v>
      </c>
      <c r="H30" s="11" t="s">
        <v>44</v>
      </c>
      <c r="I30" s="20"/>
      <c r="J30" s="20"/>
      <c r="K30" s="20"/>
      <c r="L30" s="20"/>
      <c r="M30" s="20"/>
      <c r="N30" s="20"/>
      <c r="O30" s="20"/>
      <c r="P30" s="20"/>
    </row>
    <row r="31" spans="1:18" s="6" customFormat="1" ht="15.95" customHeight="1" x14ac:dyDescent="0.15">
      <c r="A31" s="139" t="s">
        <v>19</v>
      </c>
      <c r="B31" s="142" t="s">
        <v>20</v>
      </c>
      <c r="C31" s="143"/>
      <c r="D31" s="66">
        <f>SUM(E31:H31)</f>
        <v>94</v>
      </c>
      <c r="E31" s="14">
        <v>3</v>
      </c>
      <c r="F31" s="15"/>
      <c r="G31" s="15"/>
      <c r="H31" s="18">
        <v>91</v>
      </c>
      <c r="I31" s="20"/>
      <c r="J31" s="20"/>
      <c r="K31" s="20"/>
      <c r="L31" s="20"/>
      <c r="M31" s="20"/>
      <c r="N31" s="20"/>
      <c r="O31" s="20"/>
      <c r="P31" s="20"/>
    </row>
    <row r="32" spans="1:18" s="6" customFormat="1" ht="15.95" customHeight="1" x14ac:dyDescent="0.2">
      <c r="A32" s="140"/>
      <c r="B32" s="128" t="s">
        <v>21</v>
      </c>
      <c r="C32" s="129"/>
      <c r="D32" s="67">
        <f t="shared" ref="D32:D50" si="2">SUM(E32:H32)</f>
        <v>223</v>
      </c>
      <c r="E32" s="22"/>
      <c r="F32" s="23"/>
      <c r="G32" s="23"/>
      <c r="H32" s="25">
        <v>223</v>
      </c>
      <c r="I32" s="20"/>
      <c r="J32" s="20"/>
      <c r="K32" s="20"/>
      <c r="L32" s="20"/>
      <c r="M32" s="20"/>
      <c r="N32" s="20"/>
      <c r="O32" s="20"/>
      <c r="P32" s="62"/>
    </row>
    <row r="33" spans="1:16" s="6" customFormat="1" ht="15.95" customHeight="1" x14ac:dyDescent="0.15">
      <c r="A33" s="140"/>
      <c r="B33" s="128" t="s">
        <v>22</v>
      </c>
      <c r="C33" s="129"/>
      <c r="D33" s="67">
        <f t="shared" si="2"/>
        <v>36</v>
      </c>
      <c r="E33" s="22"/>
      <c r="F33" s="23"/>
      <c r="G33" s="23"/>
      <c r="H33" s="25">
        <v>36</v>
      </c>
      <c r="I33" s="20"/>
      <c r="J33" s="20"/>
      <c r="K33" s="20"/>
      <c r="L33" s="20"/>
      <c r="M33" s="20"/>
      <c r="N33" s="20"/>
      <c r="O33" s="20"/>
      <c r="P33" s="20"/>
    </row>
    <row r="34" spans="1:16" s="6" customFormat="1" ht="15.95" customHeight="1" x14ac:dyDescent="0.15">
      <c r="A34" s="140"/>
      <c r="B34" s="128" t="s">
        <v>23</v>
      </c>
      <c r="C34" s="129"/>
      <c r="D34" s="67">
        <f t="shared" si="2"/>
        <v>37</v>
      </c>
      <c r="E34" s="22">
        <v>1</v>
      </c>
      <c r="F34" s="23"/>
      <c r="G34" s="23"/>
      <c r="H34" s="25">
        <v>36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0"/>
      <c r="B35" s="128" t="s">
        <v>24</v>
      </c>
      <c r="C35" s="129"/>
      <c r="D35" s="67">
        <f t="shared" si="2"/>
        <v>26</v>
      </c>
      <c r="E35" s="22">
        <v>1</v>
      </c>
      <c r="F35" s="23"/>
      <c r="G35" s="23"/>
      <c r="H35" s="25">
        <v>25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0"/>
      <c r="B36" s="128" t="s">
        <v>25</v>
      </c>
      <c r="C36" s="129"/>
      <c r="D36" s="67">
        <f t="shared" si="2"/>
        <v>0</v>
      </c>
      <c r="E36" s="22"/>
      <c r="F36" s="23"/>
      <c r="G36" s="23"/>
      <c r="H36" s="25"/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0"/>
      <c r="B37" s="128" t="s">
        <v>26</v>
      </c>
      <c r="C37" s="129"/>
      <c r="D37" s="67">
        <f t="shared" si="2"/>
        <v>56</v>
      </c>
      <c r="E37" s="22"/>
      <c r="F37" s="23"/>
      <c r="G37" s="23"/>
      <c r="H37" s="25">
        <v>56</v>
      </c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0"/>
      <c r="B38" s="128" t="s">
        <v>27</v>
      </c>
      <c r="C38" s="129"/>
      <c r="D38" s="67">
        <f t="shared" si="2"/>
        <v>18</v>
      </c>
      <c r="E38" s="22">
        <v>18</v>
      </c>
      <c r="F38" s="23"/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25.5" customHeight="1" x14ac:dyDescent="0.15">
      <c r="A39" s="140"/>
      <c r="B39" s="130" t="s">
        <v>28</v>
      </c>
      <c r="C39" s="131"/>
      <c r="D39" s="67">
        <f t="shared" si="2"/>
        <v>24</v>
      </c>
      <c r="E39" s="22">
        <v>23</v>
      </c>
      <c r="F39" s="23"/>
      <c r="G39" s="23"/>
      <c r="H39" s="25">
        <v>1</v>
      </c>
      <c r="I39" s="20"/>
      <c r="J39" s="20"/>
      <c r="K39" s="20"/>
      <c r="L39" s="20"/>
      <c r="M39" s="20"/>
      <c r="N39" s="20"/>
      <c r="O39" s="20"/>
      <c r="P39" s="20"/>
    </row>
    <row r="40" spans="1:16" s="6" customFormat="1" ht="15.95" customHeight="1" x14ac:dyDescent="0.15">
      <c r="A40" s="140"/>
      <c r="B40" s="128" t="s">
        <v>29</v>
      </c>
      <c r="C40" s="129"/>
      <c r="D40" s="67">
        <f t="shared" si="2"/>
        <v>0</v>
      </c>
      <c r="E40" s="22"/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0"/>
      <c r="B41" s="128" t="s">
        <v>30</v>
      </c>
      <c r="C41" s="129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0"/>
      <c r="B42" s="128" t="s">
        <v>31</v>
      </c>
      <c r="C42" s="129"/>
      <c r="D42" s="67">
        <f t="shared" si="2"/>
        <v>87</v>
      </c>
      <c r="E42" s="22">
        <v>1</v>
      </c>
      <c r="F42" s="23"/>
      <c r="G42" s="23"/>
      <c r="H42" s="25">
        <v>86</v>
      </c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0"/>
      <c r="B43" s="128" t="s">
        <v>32</v>
      </c>
      <c r="C43" s="129"/>
      <c r="D43" s="67">
        <f t="shared" si="2"/>
        <v>53</v>
      </c>
      <c r="E43" s="22">
        <v>4</v>
      </c>
      <c r="F43" s="23"/>
      <c r="G43" s="23"/>
      <c r="H43" s="25">
        <v>49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0"/>
      <c r="B44" s="128" t="s">
        <v>45</v>
      </c>
      <c r="C44" s="129"/>
      <c r="D44" s="67">
        <f t="shared" si="2"/>
        <v>0</v>
      </c>
      <c r="E44" s="22"/>
      <c r="F44" s="23"/>
      <c r="G44" s="23"/>
      <c r="H44" s="25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0"/>
      <c r="B45" s="128" t="s">
        <v>33</v>
      </c>
      <c r="C45" s="129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0"/>
      <c r="B46" s="132" t="s">
        <v>34</v>
      </c>
      <c r="C46" s="133"/>
      <c r="D46" s="67">
        <f t="shared" si="2"/>
        <v>81</v>
      </c>
      <c r="E46" s="68">
        <v>81</v>
      </c>
      <c r="F46" s="69"/>
      <c r="G46" s="69"/>
      <c r="H46" s="70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0"/>
      <c r="B47" s="125" t="s">
        <v>35</v>
      </c>
      <c r="C47" s="42" t="s">
        <v>36</v>
      </c>
      <c r="D47" s="66">
        <f t="shared" si="2"/>
        <v>0</v>
      </c>
      <c r="E47" s="14"/>
      <c r="F47" s="15"/>
      <c r="G47" s="15"/>
      <c r="H47" s="18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0"/>
      <c r="B48" s="126"/>
      <c r="C48" s="49" t="s">
        <v>37</v>
      </c>
      <c r="D48" s="67">
        <f t="shared" si="2"/>
        <v>0</v>
      </c>
      <c r="E48" s="22"/>
      <c r="F48" s="23"/>
      <c r="G48" s="23"/>
      <c r="H48" s="25"/>
      <c r="I48" s="20"/>
      <c r="J48" s="20"/>
      <c r="K48" s="20"/>
      <c r="L48" s="20"/>
      <c r="M48" s="20"/>
      <c r="N48" s="20"/>
      <c r="O48" s="20"/>
      <c r="P48" s="20"/>
    </row>
    <row r="49" spans="1:16" s="6" customFormat="1" ht="21" x14ac:dyDescent="0.15">
      <c r="A49" s="140"/>
      <c r="B49" s="127"/>
      <c r="C49" s="51" t="s">
        <v>38</v>
      </c>
      <c r="D49" s="36">
        <f t="shared" si="2"/>
        <v>0</v>
      </c>
      <c r="E49" s="37"/>
      <c r="F49" s="38"/>
      <c r="G49" s="38"/>
      <c r="H49" s="40"/>
      <c r="I49" s="20"/>
      <c r="J49" s="20"/>
      <c r="K49" s="20"/>
      <c r="L49" s="20"/>
      <c r="M49" s="20"/>
      <c r="N49" s="20"/>
      <c r="O49" s="20"/>
      <c r="P49" s="20"/>
    </row>
    <row r="50" spans="1:16" s="6" customFormat="1" ht="15.95" customHeight="1" x14ac:dyDescent="0.15">
      <c r="A50" s="141"/>
      <c r="B50" s="134" t="s">
        <v>4</v>
      </c>
      <c r="C50" s="145"/>
      <c r="D50" s="54">
        <f t="shared" si="2"/>
        <v>735</v>
      </c>
      <c r="E50" s="55">
        <f>SUM(E31:E49)</f>
        <v>132</v>
      </c>
      <c r="F50" s="56">
        <f>SUM(F31:F49)</f>
        <v>0</v>
      </c>
      <c r="G50" s="56">
        <f>SUM(G31:G49)</f>
        <v>0</v>
      </c>
      <c r="H50" s="58">
        <f>SUM(H31:H49)</f>
        <v>603</v>
      </c>
      <c r="I50" s="20"/>
      <c r="J50" s="20"/>
      <c r="K50" s="20"/>
      <c r="L50" s="20"/>
      <c r="M50" s="20"/>
      <c r="N50" s="20"/>
      <c r="O50" s="20"/>
      <c r="P50" s="20"/>
    </row>
    <row r="51" spans="1:16" s="6" customFormat="1" ht="30" customHeight="1" x14ac:dyDescent="0.2">
      <c r="A51" s="60" t="s">
        <v>46</v>
      </c>
      <c r="B51" s="60"/>
      <c r="C51" s="60"/>
      <c r="D51" s="60"/>
      <c r="E51" s="60"/>
      <c r="F51" s="60"/>
      <c r="G51" s="61"/>
      <c r="H51" s="61"/>
      <c r="I51" s="9"/>
      <c r="J51" s="9"/>
      <c r="K51" s="9"/>
      <c r="L51" s="9"/>
      <c r="M51" s="9"/>
      <c r="N51" s="9"/>
      <c r="O51" s="62"/>
      <c r="P51" s="20"/>
    </row>
    <row r="52" spans="1:16" s="6" customFormat="1" ht="36.75" customHeight="1" x14ac:dyDescent="0.15">
      <c r="A52" s="144" t="s">
        <v>47</v>
      </c>
      <c r="B52" s="144"/>
      <c r="C52" s="144"/>
      <c r="D52" s="71" t="s">
        <v>48</v>
      </c>
      <c r="E52" s="10" t="s">
        <v>49</v>
      </c>
      <c r="F52" s="65" t="s">
        <v>50</v>
      </c>
      <c r="G52" s="65" t="s">
        <v>51</v>
      </c>
      <c r="H52" s="11" t="s">
        <v>52</v>
      </c>
      <c r="I52" s="72"/>
      <c r="J52" s="12"/>
      <c r="K52" s="12"/>
      <c r="L52" s="12"/>
      <c r="M52" s="12"/>
      <c r="N52" s="12"/>
      <c r="O52" s="12"/>
      <c r="P52" s="20"/>
    </row>
    <row r="53" spans="1:16" s="6" customFormat="1" ht="15.95" customHeight="1" x14ac:dyDescent="0.15">
      <c r="A53" s="146" t="s">
        <v>53</v>
      </c>
      <c r="B53" s="147"/>
      <c r="C53" s="148"/>
      <c r="D53" s="73">
        <f>SUM(E53:H53)</f>
        <v>0</v>
      </c>
      <c r="E53" s="14"/>
      <c r="F53" s="15"/>
      <c r="G53" s="15"/>
      <c r="H53" s="18"/>
      <c r="I53" s="1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2">
      <c r="A54" s="149" t="s">
        <v>54</v>
      </c>
      <c r="B54" s="150"/>
      <c r="C54" s="151"/>
      <c r="D54" s="73">
        <f>SUM(E54:H54)</f>
        <v>0</v>
      </c>
      <c r="E54" s="74"/>
      <c r="F54" s="75"/>
      <c r="G54" s="75"/>
      <c r="H54" s="76"/>
      <c r="I54" s="12"/>
      <c r="J54" s="12"/>
      <c r="K54" s="12"/>
      <c r="L54" s="12"/>
      <c r="M54" s="12"/>
      <c r="N54" s="12"/>
      <c r="O54" s="12"/>
      <c r="P54" s="62"/>
    </row>
    <row r="55" spans="1:16" s="6" customFormat="1" ht="15.95" customHeight="1" x14ac:dyDescent="0.15">
      <c r="A55" s="152" t="s">
        <v>55</v>
      </c>
      <c r="B55" s="153"/>
      <c r="C55" s="154"/>
      <c r="D55" s="73">
        <f>SUM(E55:H55)</f>
        <v>0</v>
      </c>
      <c r="E55" s="22"/>
      <c r="F55" s="23"/>
      <c r="G55" s="23"/>
      <c r="H55" s="25"/>
      <c r="I55" s="12"/>
      <c r="J55" s="12"/>
      <c r="K55" s="12"/>
      <c r="L55" s="12"/>
      <c r="M55" s="12"/>
      <c r="N55" s="12"/>
      <c r="O55" s="12"/>
      <c r="P55" s="12"/>
    </row>
    <row r="56" spans="1:16" s="6" customFormat="1" ht="15.95" customHeight="1" x14ac:dyDescent="0.15">
      <c r="A56" s="155" t="s">
        <v>56</v>
      </c>
      <c r="B56" s="156"/>
      <c r="C56" s="157"/>
      <c r="D56" s="77">
        <f>SUM(E56:H56)</f>
        <v>0</v>
      </c>
      <c r="E56" s="68"/>
      <c r="F56" s="69"/>
      <c r="G56" s="69"/>
      <c r="H56" s="70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4" t="s">
        <v>4</v>
      </c>
      <c r="B57" s="158"/>
      <c r="C57" s="145"/>
      <c r="D57" s="78">
        <f>SUM(D53:D56)</f>
        <v>0</v>
      </c>
      <c r="E57" s="55">
        <f>SUM(E53:E56)</f>
        <v>0</v>
      </c>
      <c r="F57" s="56">
        <f>SUM(F53:F56)</f>
        <v>0</v>
      </c>
      <c r="G57" s="56">
        <f>SUM(G53:G56)</f>
        <v>0</v>
      </c>
      <c r="H57" s="58">
        <f>SUM(H53:H56)</f>
        <v>0</v>
      </c>
      <c r="I57" s="20"/>
      <c r="J57" s="20"/>
      <c r="K57" s="20"/>
      <c r="L57" s="20"/>
      <c r="M57" s="20"/>
      <c r="N57" s="20"/>
      <c r="O57" s="20"/>
      <c r="P57" s="12"/>
    </row>
    <row r="58" spans="1:16" s="6" customFormat="1" ht="30" customHeight="1" x14ac:dyDescent="0.2">
      <c r="A58" s="79" t="s">
        <v>57</v>
      </c>
      <c r="B58" s="79"/>
      <c r="C58" s="79"/>
      <c r="D58" s="79"/>
      <c r="E58" s="80"/>
      <c r="F58" s="80"/>
      <c r="G58" s="80"/>
      <c r="H58" s="80"/>
      <c r="I58" s="80"/>
      <c r="J58" s="80"/>
      <c r="K58" s="81"/>
      <c r="L58" s="81"/>
      <c r="M58" s="81"/>
      <c r="N58" s="82"/>
      <c r="O58" s="83"/>
      <c r="P58" s="12"/>
    </row>
    <row r="59" spans="1:16" s="6" customFormat="1" ht="24.75" customHeight="1" x14ac:dyDescent="0.15">
      <c r="A59" s="166" t="s">
        <v>40</v>
      </c>
      <c r="B59" s="167"/>
      <c r="C59" s="168"/>
      <c r="D59" s="86" t="s">
        <v>58</v>
      </c>
      <c r="E59" s="159"/>
      <c r="F59" s="159"/>
      <c r="G59" s="87"/>
      <c r="H59" s="87"/>
      <c r="I59" s="87"/>
      <c r="J59" s="87"/>
      <c r="K59" s="87"/>
      <c r="L59" s="87"/>
      <c r="M59" s="87"/>
      <c r="N59" s="87"/>
      <c r="O59" s="87"/>
      <c r="P59" s="12"/>
    </row>
    <row r="60" spans="1:16" s="6" customFormat="1" ht="15.95" customHeight="1" x14ac:dyDescent="0.15">
      <c r="A60" s="160" t="s">
        <v>59</v>
      </c>
      <c r="B60" s="161"/>
      <c r="C60" s="162"/>
      <c r="D60" s="88"/>
      <c r="E60" s="159"/>
      <c r="F60" s="159"/>
      <c r="G60" s="87"/>
      <c r="H60" s="87"/>
      <c r="I60" s="87"/>
      <c r="J60" s="87"/>
      <c r="K60" s="87"/>
      <c r="L60" s="87"/>
      <c r="M60" s="87"/>
      <c r="N60" s="87"/>
      <c r="O60" s="87"/>
      <c r="P60" s="20"/>
    </row>
    <row r="61" spans="1:16" s="6" customFormat="1" ht="15.95" customHeight="1" x14ac:dyDescent="0.15">
      <c r="A61" s="152" t="s">
        <v>60</v>
      </c>
      <c r="B61" s="153"/>
      <c r="C61" s="154"/>
      <c r="D61" s="88"/>
      <c r="E61" s="159"/>
      <c r="F61" s="159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s="6" customFormat="1" ht="15.95" customHeight="1" x14ac:dyDescent="0.15">
      <c r="A62" s="163" t="s">
        <v>61</v>
      </c>
      <c r="B62" s="164"/>
      <c r="C62" s="165"/>
      <c r="D62" s="89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x14ac:dyDescent="0.15">
      <c r="A63" s="87"/>
      <c r="B63" s="87"/>
      <c r="C63" s="87"/>
      <c r="D63" s="159"/>
      <c r="E63" s="159"/>
      <c r="F63" s="159"/>
      <c r="G63" s="159"/>
      <c r="H63" s="159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/>
    <row r="67" spans="1:16" s="6" customFormat="1" x14ac:dyDescent="0.15"/>
    <row r="202" spans="1:1" hidden="1" x14ac:dyDescent="0.15"/>
    <row r="203" spans="1:1" hidden="1" x14ac:dyDescent="0.15">
      <c r="A203" s="91">
        <f>SUM(A7:Q62)</f>
        <v>5748</v>
      </c>
    </row>
    <row r="204" spans="1:1" hidden="1" x14ac:dyDescent="0.15"/>
  </sheetData>
  <mergeCells count="68">
    <mergeCell ref="D63:F63"/>
    <mergeCell ref="G63:H63"/>
    <mergeCell ref="E59:F59"/>
    <mergeCell ref="A60:C60"/>
    <mergeCell ref="E60:F60"/>
    <mergeCell ref="A61:C61"/>
    <mergeCell ref="E61:F61"/>
    <mergeCell ref="A62:C62"/>
    <mergeCell ref="A59:C59"/>
    <mergeCell ref="A53:C53"/>
    <mergeCell ref="A54:C54"/>
    <mergeCell ref="A55:C55"/>
    <mergeCell ref="A56:C56"/>
    <mergeCell ref="A57:C57"/>
    <mergeCell ref="A52:C52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28:C28"/>
    <mergeCell ref="A30:C30"/>
    <mergeCell ref="A31:A50"/>
    <mergeCell ref="B31:C31"/>
    <mergeCell ref="B32:C32"/>
    <mergeCell ref="B33:C33"/>
    <mergeCell ref="B34:C34"/>
    <mergeCell ref="B35:C35"/>
    <mergeCell ref="B36:C36"/>
    <mergeCell ref="B37:C37"/>
    <mergeCell ref="A10:A28"/>
    <mergeCell ref="B10:C10"/>
    <mergeCell ref="B11:C11"/>
    <mergeCell ref="B12:C12"/>
    <mergeCell ref="B13:C13"/>
    <mergeCell ref="P8:P9"/>
    <mergeCell ref="Q8:Q9"/>
    <mergeCell ref="B25:B2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workbookViewId="0">
      <selection sqref="A1:XFD104857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s="3" customFormat="1" ht="12.75" customHeight="1" x14ac:dyDescent="0.15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8" s="3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8" s="3" customFormat="1" ht="12.75" customHeight="1" x14ac:dyDescent="0.15">
      <c r="A4" s="1" t="str">
        <f>CONCATENATE("MES: ",[2]NOMBRE!B6," - ","( ",[2]NOMBRE!C6,[2]NOMBRE!D6,"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</row>
    <row r="5" spans="1:18" s="3" customFormat="1" ht="12.75" customHeight="1" x14ac:dyDescent="0.15">
      <c r="A5" s="1" t="str">
        <f>CONCATENATE("AÑO: ",[2]NOMBRE!B7)</f>
        <v>AÑO: 2011</v>
      </c>
      <c r="B5" s="2"/>
      <c r="C5" s="2"/>
      <c r="D5" s="2"/>
      <c r="E5" s="2"/>
      <c r="F5" s="2"/>
      <c r="G5" s="2"/>
      <c r="H5" s="2"/>
      <c r="I5" s="2"/>
      <c r="J5" s="2"/>
    </row>
    <row r="6" spans="1:18" s="6" customFormat="1" ht="39.950000000000003" customHeight="1" x14ac:dyDescent="0.2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5"/>
    </row>
    <row r="7" spans="1:18" s="6" customFormat="1" ht="39.950000000000003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5"/>
    </row>
    <row r="8" spans="1:18" s="6" customFormat="1" ht="23.1" customHeight="1" x14ac:dyDescent="0.2">
      <c r="A8" s="109" t="s">
        <v>3</v>
      </c>
      <c r="B8" s="110"/>
      <c r="C8" s="111"/>
      <c r="D8" s="115" t="s">
        <v>4</v>
      </c>
      <c r="E8" s="117" t="s">
        <v>5</v>
      </c>
      <c r="F8" s="117" t="s">
        <v>6</v>
      </c>
      <c r="G8" s="117" t="s">
        <v>7</v>
      </c>
      <c r="H8" s="117" t="s">
        <v>8</v>
      </c>
      <c r="I8" s="117" t="s">
        <v>9</v>
      </c>
      <c r="J8" s="117" t="s">
        <v>10</v>
      </c>
      <c r="K8" s="117" t="s">
        <v>11</v>
      </c>
      <c r="L8" s="117" t="s">
        <v>12</v>
      </c>
      <c r="M8" s="117" t="s">
        <v>13</v>
      </c>
      <c r="N8" s="119" t="s">
        <v>14</v>
      </c>
      <c r="O8" s="120"/>
      <c r="P8" s="121" t="s">
        <v>15</v>
      </c>
      <c r="Q8" s="123" t="s">
        <v>16</v>
      </c>
      <c r="R8" s="9"/>
    </row>
    <row r="9" spans="1:18" s="6" customFormat="1" ht="23.1" customHeight="1" x14ac:dyDescent="0.15">
      <c r="A9" s="112"/>
      <c r="B9" s="113"/>
      <c r="C9" s="114"/>
      <c r="D9" s="116"/>
      <c r="E9" s="118"/>
      <c r="F9" s="118"/>
      <c r="G9" s="118"/>
      <c r="H9" s="118"/>
      <c r="I9" s="118"/>
      <c r="J9" s="118"/>
      <c r="K9" s="118"/>
      <c r="L9" s="118"/>
      <c r="M9" s="118"/>
      <c r="N9" s="84" t="s">
        <v>17</v>
      </c>
      <c r="O9" s="11" t="s">
        <v>18</v>
      </c>
      <c r="P9" s="122"/>
      <c r="Q9" s="124"/>
      <c r="R9" s="12"/>
    </row>
    <row r="10" spans="1:18" s="6" customFormat="1" ht="15.95" customHeight="1" x14ac:dyDescent="0.15">
      <c r="A10" s="139" t="s">
        <v>19</v>
      </c>
      <c r="B10" s="142" t="s">
        <v>20</v>
      </c>
      <c r="C10" s="143"/>
      <c r="D10" s="13">
        <f>SUM(E10:Q10)</f>
        <v>89</v>
      </c>
      <c r="E10" s="14">
        <v>53</v>
      </c>
      <c r="F10" s="15">
        <v>35</v>
      </c>
      <c r="G10" s="15">
        <v>1</v>
      </c>
      <c r="H10" s="16"/>
      <c r="I10" s="16"/>
      <c r="J10" s="16"/>
      <c r="K10" s="16"/>
      <c r="L10" s="16"/>
      <c r="M10" s="17"/>
      <c r="N10" s="14"/>
      <c r="O10" s="18"/>
      <c r="P10" s="19"/>
      <c r="Q10" s="18"/>
      <c r="R10" s="20"/>
    </row>
    <row r="11" spans="1:18" s="6" customFormat="1" ht="15.95" customHeight="1" x14ac:dyDescent="0.15">
      <c r="A11" s="140"/>
      <c r="B11" s="128" t="s">
        <v>21</v>
      </c>
      <c r="C11" s="129"/>
      <c r="D11" s="21">
        <f t="shared" ref="D11:D28" si="0">SUM(E11:Q11)</f>
        <v>137</v>
      </c>
      <c r="E11" s="22">
        <v>69</v>
      </c>
      <c r="F11" s="23">
        <v>65</v>
      </c>
      <c r="G11" s="23">
        <v>3</v>
      </c>
      <c r="H11" s="23"/>
      <c r="I11" s="23"/>
      <c r="J11" s="23"/>
      <c r="K11" s="23"/>
      <c r="L11" s="23"/>
      <c r="M11" s="24"/>
      <c r="N11" s="22"/>
      <c r="O11" s="25"/>
      <c r="P11" s="26"/>
      <c r="Q11" s="25"/>
      <c r="R11" s="20"/>
    </row>
    <row r="12" spans="1:18" s="6" customFormat="1" ht="15.95" customHeight="1" x14ac:dyDescent="0.15">
      <c r="A12" s="140"/>
      <c r="B12" s="128" t="s">
        <v>22</v>
      </c>
      <c r="C12" s="129"/>
      <c r="D12" s="21">
        <f t="shared" si="0"/>
        <v>25</v>
      </c>
      <c r="E12" s="22">
        <v>17</v>
      </c>
      <c r="F12" s="23">
        <v>2</v>
      </c>
      <c r="G12" s="23">
        <v>6</v>
      </c>
      <c r="H12" s="23"/>
      <c r="I12" s="23"/>
      <c r="J12" s="23"/>
      <c r="K12" s="23"/>
      <c r="L12" s="23"/>
      <c r="M12" s="24"/>
      <c r="N12" s="22"/>
      <c r="O12" s="25"/>
      <c r="P12" s="26"/>
      <c r="Q12" s="25"/>
      <c r="R12" s="20"/>
    </row>
    <row r="13" spans="1:18" s="6" customFormat="1" ht="15.95" customHeight="1" x14ac:dyDescent="0.15">
      <c r="A13" s="140"/>
      <c r="B13" s="128" t="s">
        <v>23</v>
      </c>
      <c r="C13" s="129"/>
      <c r="D13" s="21">
        <f t="shared" si="0"/>
        <v>24</v>
      </c>
      <c r="E13" s="22">
        <v>15</v>
      </c>
      <c r="F13" s="23">
        <v>2</v>
      </c>
      <c r="G13" s="23">
        <v>7</v>
      </c>
      <c r="H13" s="23"/>
      <c r="I13" s="23"/>
      <c r="J13" s="23"/>
      <c r="K13" s="23"/>
      <c r="L13" s="23"/>
      <c r="M13" s="24"/>
      <c r="N13" s="22"/>
      <c r="O13" s="25"/>
      <c r="P13" s="26"/>
      <c r="Q13" s="25"/>
      <c r="R13" s="20"/>
    </row>
    <row r="14" spans="1:18" s="6" customFormat="1" ht="15.95" customHeight="1" x14ac:dyDescent="0.15">
      <c r="A14" s="140"/>
      <c r="B14" s="128" t="s">
        <v>24</v>
      </c>
      <c r="C14" s="129"/>
      <c r="D14" s="21">
        <f t="shared" si="0"/>
        <v>7</v>
      </c>
      <c r="E14" s="22"/>
      <c r="F14" s="23"/>
      <c r="G14" s="23">
        <v>7</v>
      </c>
      <c r="H14" s="23"/>
      <c r="I14" s="23"/>
      <c r="J14" s="23"/>
      <c r="K14" s="23"/>
      <c r="L14" s="23"/>
      <c r="M14" s="24"/>
      <c r="N14" s="22"/>
      <c r="O14" s="25"/>
      <c r="P14" s="26"/>
      <c r="Q14" s="25"/>
      <c r="R14" s="20"/>
    </row>
    <row r="15" spans="1:18" s="6" customFormat="1" ht="15.95" customHeight="1" x14ac:dyDescent="0.15">
      <c r="A15" s="140"/>
      <c r="B15" s="128" t="s">
        <v>25</v>
      </c>
      <c r="C15" s="129"/>
      <c r="D15" s="21">
        <f t="shared" si="0"/>
        <v>1</v>
      </c>
      <c r="E15" s="22"/>
      <c r="F15" s="23"/>
      <c r="G15" s="23"/>
      <c r="H15" s="23">
        <v>1</v>
      </c>
      <c r="I15" s="23"/>
      <c r="J15" s="23"/>
      <c r="K15" s="23"/>
      <c r="L15" s="23"/>
      <c r="M15" s="24"/>
      <c r="N15" s="22"/>
      <c r="O15" s="25"/>
      <c r="P15" s="26"/>
      <c r="Q15" s="25"/>
      <c r="R15" s="20"/>
    </row>
    <row r="16" spans="1:18" s="6" customFormat="1" ht="15.95" customHeight="1" x14ac:dyDescent="0.15">
      <c r="A16" s="140"/>
      <c r="B16" s="128" t="s">
        <v>26</v>
      </c>
      <c r="C16" s="129"/>
      <c r="D16" s="21">
        <f t="shared" si="0"/>
        <v>0</v>
      </c>
      <c r="E16" s="22"/>
      <c r="F16" s="23"/>
      <c r="G16" s="23"/>
      <c r="H16" s="23"/>
      <c r="I16" s="23"/>
      <c r="J16" s="23"/>
      <c r="K16" s="23"/>
      <c r="L16" s="23"/>
      <c r="M16" s="24"/>
      <c r="N16" s="22"/>
      <c r="O16" s="25"/>
      <c r="P16" s="26"/>
      <c r="Q16" s="25"/>
      <c r="R16" s="20"/>
    </row>
    <row r="17" spans="1:18" s="6" customFormat="1" ht="15.95" customHeight="1" x14ac:dyDescent="0.15">
      <c r="A17" s="140"/>
      <c r="B17" s="128" t="s">
        <v>27</v>
      </c>
      <c r="C17" s="129"/>
      <c r="D17" s="21">
        <f t="shared" si="0"/>
        <v>59</v>
      </c>
      <c r="E17" s="27"/>
      <c r="F17" s="28"/>
      <c r="G17" s="28"/>
      <c r="H17" s="28"/>
      <c r="I17" s="28"/>
      <c r="J17" s="28"/>
      <c r="K17" s="28"/>
      <c r="L17" s="28"/>
      <c r="M17" s="29"/>
      <c r="N17" s="22"/>
      <c r="O17" s="25">
        <v>59</v>
      </c>
      <c r="P17" s="26"/>
      <c r="Q17" s="30"/>
      <c r="R17" s="20"/>
    </row>
    <row r="18" spans="1:18" s="6" customFormat="1" ht="23.25" customHeight="1" x14ac:dyDescent="0.15">
      <c r="A18" s="140"/>
      <c r="B18" s="130" t="s">
        <v>28</v>
      </c>
      <c r="C18" s="131"/>
      <c r="D18" s="21">
        <f t="shared" si="0"/>
        <v>96</v>
      </c>
      <c r="E18" s="22">
        <v>96</v>
      </c>
      <c r="F18" s="23"/>
      <c r="G18" s="23"/>
      <c r="H18" s="23"/>
      <c r="I18" s="28"/>
      <c r="J18" s="28"/>
      <c r="K18" s="28"/>
      <c r="L18" s="28"/>
      <c r="M18" s="29"/>
      <c r="N18" s="31"/>
      <c r="O18" s="30"/>
      <c r="P18" s="32"/>
      <c r="Q18" s="30"/>
      <c r="R18" s="20"/>
    </row>
    <row r="19" spans="1:18" s="6" customFormat="1" ht="15.95" customHeight="1" x14ac:dyDescent="0.15">
      <c r="A19" s="140"/>
      <c r="B19" s="128" t="s">
        <v>29</v>
      </c>
      <c r="C19" s="129"/>
      <c r="D19" s="21">
        <f t="shared" si="0"/>
        <v>0</v>
      </c>
      <c r="E19" s="22"/>
      <c r="F19" s="23"/>
      <c r="G19" s="23"/>
      <c r="H19" s="28"/>
      <c r="I19" s="28"/>
      <c r="J19" s="28"/>
      <c r="K19" s="28"/>
      <c r="L19" s="28"/>
      <c r="M19" s="29"/>
      <c r="N19" s="33"/>
      <c r="O19" s="34"/>
      <c r="P19" s="35"/>
      <c r="Q19" s="25"/>
      <c r="R19" s="20"/>
    </row>
    <row r="20" spans="1:18" s="6" customFormat="1" ht="15.95" customHeight="1" x14ac:dyDescent="0.15">
      <c r="A20" s="140"/>
      <c r="B20" s="128" t="s">
        <v>30</v>
      </c>
      <c r="C20" s="129"/>
      <c r="D20" s="21">
        <f t="shared" si="0"/>
        <v>0</v>
      </c>
      <c r="E20" s="22"/>
      <c r="F20" s="23"/>
      <c r="G20" s="23"/>
      <c r="H20" s="23"/>
      <c r="I20" s="23"/>
      <c r="J20" s="23"/>
      <c r="K20" s="23"/>
      <c r="L20" s="23"/>
      <c r="M20" s="24"/>
      <c r="N20" s="22"/>
      <c r="O20" s="25"/>
      <c r="P20" s="26"/>
      <c r="Q20" s="25"/>
      <c r="R20" s="20"/>
    </row>
    <row r="21" spans="1:18" s="6" customFormat="1" ht="15.95" customHeight="1" x14ac:dyDescent="0.15">
      <c r="A21" s="140"/>
      <c r="B21" s="128" t="s">
        <v>31</v>
      </c>
      <c r="C21" s="129"/>
      <c r="D21" s="21">
        <f t="shared" si="0"/>
        <v>93</v>
      </c>
      <c r="E21" s="22">
        <v>93</v>
      </c>
      <c r="F21" s="23"/>
      <c r="G21" s="23"/>
      <c r="H21" s="23"/>
      <c r="I21" s="23"/>
      <c r="J21" s="23"/>
      <c r="K21" s="23"/>
      <c r="L21" s="23"/>
      <c r="M21" s="24"/>
      <c r="N21" s="22"/>
      <c r="O21" s="25"/>
      <c r="P21" s="26"/>
      <c r="Q21" s="25"/>
      <c r="R21" s="20"/>
    </row>
    <row r="22" spans="1:18" s="6" customFormat="1" ht="15.95" customHeight="1" x14ac:dyDescent="0.15">
      <c r="A22" s="140"/>
      <c r="B22" s="128" t="s">
        <v>32</v>
      </c>
      <c r="C22" s="129"/>
      <c r="D22" s="21">
        <f t="shared" si="0"/>
        <v>1</v>
      </c>
      <c r="E22" s="22"/>
      <c r="F22" s="23"/>
      <c r="G22" s="23"/>
      <c r="H22" s="23">
        <v>1</v>
      </c>
      <c r="I22" s="23"/>
      <c r="J22" s="23"/>
      <c r="K22" s="23"/>
      <c r="L22" s="23"/>
      <c r="M22" s="24"/>
      <c r="N22" s="22"/>
      <c r="O22" s="25"/>
      <c r="P22" s="26"/>
      <c r="Q22" s="25"/>
      <c r="R22" s="20"/>
    </row>
    <row r="23" spans="1:18" s="6" customFormat="1" ht="15.95" customHeight="1" x14ac:dyDescent="0.15">
      <c r="A23" s="140"/>
      <c r="B23" s="128" t="s">
        <v>33</v>
      </c>
      <c r="C23" s="129"/>
      <c r="D23" s="21">
        <f t="shared" si="0"/>
        <v>0</v>
      </c>
      <c r="E23" s="22"/>
      <c r="F23" s="23"/>
      <c r="G23" s="23"/>
      <c r="H23" s="23"/>
      <c r="I23" s="23"/>
      <c r="J23" s="23"/>
      <c r="K23" s="23"/>
      <c r="L23" s="23"/>
      <c r="M23" s="24"/>
      <c r="N23" s="22"/>
      <c r="O23" s="25"/>
      <c r="P23" s="26"/>
      <c r="Q23" s="25"/>
      <c r="R23" s="20"/>
    </row>
    <row r="24" spans="1:18" s="6" customFormat="1" ht="15.95" customHeight="1" x14ac:dyDescent="0.15">
      <c r="A24" s="140"/>
      <c r="B24" s="132" t="s">
        <v>34</v>
      </c>
      <c r="C24" s="133"/>
      <c r="D24" s="36">
        <f t="shared" si="0"/>
        <v>0</v>
      </c>
      <c r="E24" s="37"/>
      <c r="F24" s="38"/>
      <c r="G24" s="38"/>
      <c r="H24" s="38"/>
      <c r="I24" s="38"/>
      <c r="J24" s="38"/>
      <c r="K24" s="38"/>
      <c r="L24" s="38"/>
      <c r="M24" s="39"/>
      <c r="N24" s="37"/>
      <c r="O24" s="40"/>
      <c r="P24" s="41"/>
      <c r="Q24" s="40"/>
      <c r="R24" s="20"/>
    </row>
    <row r="25" spans="1:18" s="6" customFormat="1" ht="21.75" customHeight="1" x14ac:dyDescent="0.15">
      <c r="A25" s="140"/>
      <c r="B25" s="125" t="s">
        <v>35</v>
      </c>
      <c r="C25" s="42" t="s">
        <v>36</v>
      </c>
      <c r="D25" s="43">
        <f t="shared" si="0"/>
        <v>0</v>
      </c>
      <c r="E25" s="44"/>
      <c r="F25" s="45"/>
      <c r="G25" s="45"/>
      <c r="H25" s="45"/>
      <c r="I25" s="45"/>
      <c r="J25" s="45"/>
      <c r="K25" s="45"/>
      <c r="L25" s="45"/>
      <c r="M25" s="46"/>
      <c r="N25" s="44"/>
      <c r="O25" s="47"/>
      <c r="P25" s="48"/>
      <c r="Q25" s="47"/>
      <c r="R25" s="20"/>
    </row>
    <row r="26" spans="1:18" s="6" customFormat="1" ht="15.95" customHeight="1" x14ac:dyDescent="0.15">
      <c r="A26" s="140"/>
      <c r="B26" s="126"/>
      <c r="C26" s="49" t="s">
        <v>37</v>
      </c>
      <c r="D26" s="21">
        <f t="shared" si="0"/>
        <v>0</v>
      </c>
      <c r="E26" s="31"/>
      <c r="F26" s="50"/>
      <c r="G26" s="50"/>
      <c r="H26" s="50"/>
      <c r="I26" s="50"/>
      <c r="J26" s="50"/>
      <c r="K26" s="50"/>
      <c r="L26" s="50"/>
      <c r="M26" s="24"/>
      <c r="N26" s="31"/>
      <c r="O26" s="30"/>
      <c r="P26" s="32"/>
      <c r="Q26" s="30"/>
      <c r="R26" s="20"/>
    </row>
    <row r="27" spans="1:18" s="6" customFormat="1" ht="21" x14ac:dyDescent="0.15">
      <c r="A27" s="140"/>
      <c r="B27" s="127"/>
      <c r="C27" s="51" t="s">
        <v>38</v>
      </c>
      <c r="D27" s="36">
        <f t="shared" si="0"/>
        <v>0</v>
      </c>
      <c r="E27" s="33"/>
      <c r="F27" s="52"/>
      <c r="G27" s="52"/>
      <c r="H27" s="52"/>
      <c r="I27" s="52"/>
      <c r="J27" s="52"/>
      <c r="K27" s="52"/>
      <c r="L27" s="52"/>
      <c r="M27" s="53"/>
      <c r="N27" s="33"/>
      <c r="O27" s="34"/>
      <c r="P27" s="35"/>
      <c r="Q27" s="34"/>
      <c r="R27" s="20"/>
    </row>
    <row r="28" spans="1:18" s="6" customFormat="1" ht="15.95" customHeight="1" x14ac:dyDescent="0.15">
      <c r="A28" s="141"/>
      <c r="B28" s="134" t="s">
        <v>4</v>
      </c>
      <c r="C28" s="135"/>
      <c r="D28" s="54">
        <f t="shared" si="0"/>
        <v>532</v>
      </c>
      <c r="E28" s="55">
        <f>SUM(E10:E27)</f>
        <v>343</v>
      </c>
      <c r="F28" s="56">
        <f t="shared" ref="F28:Q28" si="1">SUM(F10:F27)</f>
        <v>104</v>
      </c>
      <c r="G28" s="56">
        <f t="shared" si="1"/>
        <v>24</v>
      </c>
      <c r="H28" s="56">
        <f t="shared" si="1"/>
        <v>2</v>
      </c>
      <c r="I28" s="56">
        <f t="shared" si="1"/>
        <v>0</v>
      </c>
      <c r="J28" s="56">
        <f t="shared" si="1"/>
        <v>0</v>
      </c>
      <c r="K28" s="56">
        <f t="shared" si="1"/>
        <v>0</v>
      </c>
      <c r="L28" s="56">
        <f t="shared" si="1"/>
        <v>0</v>
      </c>
      <c r="M28" s="57">
        <f t="shared" si="1"/>
        <v>0</v>
      </c>
      <c r="N28" s="55">
        <f t="shared" si="1"/>
        <v>0</v>
      </c>
      <c r="O28" s="58">
        <f t="shared" si="1"/>
        <v>59</v>
      </c>
      <c r="P28" s="59">
        <f t="shared" si="1"/>
        <v>0</v>
      </c>
      <c r="Q28" s="58">
        <f t="shared" si="1"/>
        <v>0</v>
      </c>
      <c r="R28" s="20"/>
    </row>
    <row r="29" spans="1:18" s="6" customFormat="1" ht="30" customHeight="1" x14ac:dyDescent="0.2">
      <c r="A29" s="60" t="s">
        <v>39</v>
      </c>
      <c r="B29" s="60"/>
      <c r="C29" s="60"/>
      <c r="D29" s="60"/>
      <c r="E29" s="60"/>
      <c r="F29" s="60"/>
      <c r="G29" s="61"/>
      <c r="H29" s="61"/>
      <c r="I29" s="20"/>
      <c r="J29" s="20"/>
      <c r="K29" s="20"/>
      <c r="L29" s="20"/>
      <c r="M29" s="20"/>
      <c r="N29" s="20"/>
      <c r="O29" s="62"/>
      <c r="P29" s="20"/>
    </row>
    <row r="30" spans="1:18" s="6" customFormat="1" ht="48" customHeight="1" x14ac:dyDescent="0.15">
      <c r="A30" s="136" t="s">
        <v>40</v>
      </c>
      <c r="B30" s="137"/>
      <c r="C30" s="138"/>
      <c r="D30" s="63" t="s">
        <v>4</v>
      </c>
      <c r="E30" s="64" t="s">
        <v>41</v>
      </c>
      <c r="F30" s="85" t="s">
        <v>42</v>
      </c>
      <c r="G30" s="85" t="s">
        <v>43</v>
      </c>
      <c r="H30" s="11" t="s">
        <v>44</v>
      </c>
      <c r="I30" s="20"/>
      <c r="J30" s="20"/>
      <c r="K30" s="20"/>
      <c r="L30" s="20"/>
      <c r="M30" s="20"/>
      <c r="N30" s="20"/>
      <c r="O30" s="20"/>
      <c r="P30" s="20"/>
    </row>
    <row r="31" spans="1:18" s="6" customFormat="1" ht="15.95" customHeight="1" x14ac:dyDescent="0.15">
      <c r="A31" s="139" t="s">
        <v>19</v>
      </c>
      <c r="B31" s="142" t="s">
        <v>20</v>
      </c>
      <c r="C31" s="143"/>
      <c r="D31" s="66">
        <f>SUM(E31:H31)</f>
        <v>89</v>
      </c>
      <c r="E31" s="14">
        <v>3</v>
      </c>
      <c r="F31" s="15"/>
      <c r="G31" s="15"/>
      <c r="H31" s="18">
        <v>86</v>
      </c>
      <c r="I31" s="20"/>
      <c r="J31" s="20"/>
      <c r="K31" s="20"/>
      <c r="L31" s="20"/>
      <c r="M31" s="20"/>
      <c r="N31" s="20"/>
      <c r="O31" s="20"/>
      <c r="P31" s="20"/>
    </row>
    <row r="32" spans="1:18" s="6" customFormat="1" ht="15.95" customHeight="1" x14ac:dyDescent="0.2">
      <c r="A32" s="140"/>
      <c r="B32" s="128" t="s">
        <v>21</v>
      </c>
      <c r="C32" s="129"/>
      <c r="D32" s="67">
        <f t="shared" ref="D32:D50" si="2">SUM(E32:H32)</f>
        <v>28</v>
      </c>
      <c r="E32" s="22">
        <v>28</v>
      </c>
      <c r="F32" s="23"/>
      <c r="G32" s="23"/>
      <c r="H32" s="25"/>
      <c r="I32" s="20"/>
      <c r="J32" s="20"/>
      <c r="K32" s="20"/>
      <c r="L32" s="20"/>
      <c r="M32" s="20"/>
      <c r="N32" s="20"/>
      <c r="O32" s="20"/>
      <c r="P32" s="62"/>
    </row>
    <row r="33" spans="1:16" s="6" customFormat="1" ht="15.95" customHeight="1" x14ac:dyDescent="0.15">
      <c r="A33" s="140"/>
      <c r="B33" s="128" t="s">
        <v>22</v>
      </c>
      <c r="C33" s="129"/>
      <c r="D33" s="67">
        <f t="shared" si="2"/>
        <v>0</v>
      </c>
      <c r="E33" s="22"/>
      <c r="F33" s="23"/>
      <c r="G33" s="23"/>
      <c r="H33" s="25"/>
      <c r="I33" s="20"/>
      <c r="J33" s="20"/>
      <c r="K33" s="20"/>
      <c r="L33" s="20"/>
      <c r="M33" s="20"/>
      <c r="N33" s="20"/>
      <c r="O33" s="20"/>
      <c r="P33" s="20"/>
    </row>
    <row r="34" spans="1:16" s="6" customFormat="1" ht="15.95" customHeight="1" x14ac:dyDescent="0.15">
      <c r="A34" s="140"/>
      <c r="B34" s="128" t="s">
        <v>23</v>
      </c>
      <c r="C34" s="129"/>
      <c r="D34" s="67">
        <f t="shared" si="2"/>
        <v>24</v>
      </c>
      <c r="E34" s="22">
        <v>1</v>
      </c>
      <c r="F34" s="23"/>
      <c r="G34" s="23"/>
      <c r="H34" s="25">
        <v>23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0"/>
      <c r="B35" s="128" t="s">
        <v>24</v>
      </c>
      <c r="C35" s="129"/>
      <c r="D35" s="67">
        <f t="shared" si="2"/>
        <v>7</v>
      </c>
      <c r="E35" s="22">
        <v>2</v>
      </c>
      <c r="F35" s="23"/>
      <c r="G35" s="23"/>
      <c r="H35" s="25">
        <v>5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0"/>
      <c r="B36" s="128" t="s">
        <v>25</v>
      </c>
      <c r="C36" s="129"/>
      <c r="D36" s="67">
        <f t="shared" si="2"/>
        <v>0</v>
      </c>
      <c r="E36" s="22"/>
      <c r="F36" s="23"/>
      <c r="G36" s="23"/>
      <c r="H36" s="25"/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0"/>
      <c r="B37" s="128" t="s">
        <v>26</v>
      </c>
      <c r="C37" s="129"/>
      <c r="D37" s="67">
        <f t="shared" si="2"/>
        <v>0</v>
      </c>
      <c r="E37" s="22"/>
      <c r="F37" s="23"/>
      <c r="G37" s="23"/>
      <c r="H37" s="25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0"/>
      <c r="B38" s="128" t="s">
        <v>27</v>
      </c>
      <c r="C38" s="129"/>
      <c r="D38" s="67">
        <f t="shared" si="2"/>
        <v>13</v>
      </c>
      <c r="E38" s="22">
        <v>13</v>
      </c>
      <c r="F38" s="23"/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25.5" customHeight="1" x14ac:dyDescent="0.15">
      <c r="A39" s="140"/>
      <c r="B39" s="130" t="s">
        <v>28</v>
      </c>
      <c r="C39" s="131"/>
      <c r="D39" s="67">
        <f t="shared" si="2"/>
        <v>78</v>
      </c>
      <c r="E39" s="22">
        <v>57</v>
      </c>
      <c r="F39" s="23">
        <v>21</v>
      </c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15.95" customHeight="1" x14ac:dyDescent="0.15">
      <c r="A40" s="140"/>
      <c r="B40" s="128" t="s">
        <v>29</v>
      </c>
      <c r="C40" s="129"/>
      <c r="D40" s="67">
        <f t="shared" si="2"/>
        <v>0</v>
      </c>
      <c r="E40" s="22"/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0"/>
      <c r="B41" s="128" t="s">
        <v>30</v>
      </c>
      <c r="C41" s="129"/>
      <c r="D41" s="67">
        <f t="shared" si="2"/>
        <v>66</v>
      </c>
      <c r="E41" s="22">
        <v>66</v>
      </c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0"/>
      <c r="B42" s="128" t="s">
        <v>31</v>
      </c>
      <c r="C42" s="129"/>
      <c r="D42" s="67">
        <f t="shared" si="2"/>
        <v>0</v>
      </c>
      <c r="E42" s="22"/>
      <c r="F42" s="23"/>
      <c r="G42" s="23"/>
      <c r="H42" s="25"/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0"/>
      <c r="B43" s="128" t="s">
        <v>32</v>
      </c>
      <c r="C43" s="129"/>
      <c r="D43" s="67">
        <f t="shared" si="2"/>
        <v>1</v>
      </c>
      <c r="E43" s="22">
        <v>1</v>
      </c>
      <c r="F43" s="23"/>
      <c r="G43" s="23"/>
      <c r="H43" s="25"/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0"/>
      <c r="B44" s="128" t="s">
        <v>45</v>
      </c>
      <c r="C44" s="129"/>
      <c r="D44" s="67">
        <f t="shared" si="2"/>
        <v>0</v>
      </c>
      <c r="E44" s="22"/>
      <c r="F44" s="23"/>
      <c r="G44" s="23"/>
      <c r="H44" s="25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0"/>
      <c r="B45" s="128" t="s">
        <v>33</v>
      </c>
      <c r="C45" s="129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0"/>
      <c r="B46" s="132" t="s">
        <v>34</v>
      </c>
      <c r="C46" s="133"/>
      <c r="D46" s="67">
        <f t="shared" si="2"/>
        <v>15</v>
      </c>
      <c r="E46" s="68">
        <v>15</v>
      </c>
      <c r="F46" s="69"/>
      <c r="G46" s="69"/>
      <c r="H46" s="70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0"/>
      <c r="B47" s="125" t="s">
        <v>35</v>
      </c>
      <c r="C47" s="42" t="s">
        <v>36</v>
      </c>
      <c r="D47" s="66">
        <f t="shared" si="2"/>
        <v>0</v>
      </c>
      <c r="E47" s="14"/>
      <c r="F47" s="15"/>
      <c r="G47" s="15"/>
      <c r="H47" s="18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0"/>
      <c r="B48" s="126"/>
      <c r="C48" s="49" t="s">
        <v>37</v>
      </c>
      <c r="D48" s="67">
        <f t="shared" si="2"/>
        <v>0</v>
      </c>
      <c r="E48" s="22"/>
      <c r="F48" s="23"/>
      <c r="G48" s="23"/>
      <c r="H48" s="25"/>
      <c r="I48" s="20"/>
      <c r="J48" s="20"/>
      <c r="K48" s="20"/>
      <c r="L48" s="20"/>
      <c r="M48" s="20"/>
      <c r="N48" s="20"/>
      <c r="O48" s="20"/>
      <c r="P48" s="20"/>
    </row>
    <row r="49" spans="1:16" s="6" customFormat="1" ht="21" x14ac:dyDescent="0.15">
      <c r="A49" s="140"/>
      <c r="B49" s="127"/>
      <c r="C49" s="51" t="s">
        <v>38</v>
      </c>
      <c r="D49" s="36">
        <f t="shared" si="2"/>
        <v>0</v>
      </c>
      <c r="E49" s="37"/>
      <c r="F49" s="38"/>
      <c r="G49" s="38"/>
      <c r="H49" s="40"/>
      <c r="I49" s="20"/>
      <c r="J49" s="20"/>
      <c r="K49" s="20"/>
      <c r="L49" s="20"/>
      <c r="M49" s="20"/>
      <c r="N49" s="20"/>
      <c r="O49" s="20"/>
      <c r="P49" s="20"/>
    </row>
    <row r="50" spans="1:16" s="6" customFormat="1" ht="15.95" customHeight="1" x14ac:dyDescent="0.15">
      <c r="A50" s="141"/>
      <c r="B50" s="134" t="s">
        <v>4</v>
      </c>
      <c r="C50" s="145"/>
      <c r="D50" s="54">
        <f t="shared" si="2"/>
        <v>321</v>
      </c>
      <c r="E50" s="55">
        <f>SUM(E31:E49)</f>
        <v>186</v>
      </c>
      <c r="F50" s="56">
        <f>SUM(F31:F49)</f>
        <v>21</v>
      </c>
      <c r="G50" s="56">
        <f>SUM(G31:G49)</f>
        <v>0</v>
      </c>
      <c r="H50" s="58">
        <f>SUM(H31:H49)</f>
        <v>114</v>
      </c>
      <c r="I50" s="20"/>
      <c r="J50" s="20"/>
      <c r="K50" s="20"/>
      <c r="L50" s="20"/>
      <c r="M50" s="20"/>
      <c r="N50" s="20"/>
      <c r="O50" s="20"/>
      <c r="P50" s="20"/>
    </row>
    <row r="51" spans="1:16" s="6" customFormat="1" ht="30" customHeight="1" x14ac:dyDescent="0.2">
      <c r="A51" s="60" t="s">
        <v>46</v>
      </c>
      <c r="B51" s="60"/>
      <c r="C51" s="60"/>
      <c r="D51" s="60"/>
      <c r="E51" s="60"/>
      <c r="F51" s="60"/>
      <c r="G51" s="61"/>
      <c r="H51" s="61"/>
      <c r="I51" s="9"/>
      <c r="J51" s="9"/>
      <c r="K51" s="9"/>
      <c r="L51" s="9"/>
      <c r="M51" s="9"/>
      <c r="N51" s="9"/>
      <c r="O51" s="62"/>
      <c r="P51" s="20"/>
    </row>
    <row r="52" spans="1:16" s="6" customFormat="1" ht="36.75" customHeight="1" x14ac:dyDescent="0.15">
      <c r="A52" s="144" t="s">
        <v>47</v>
      </c>
      <c r="B52" s="144"/>
      <c r="C52" s="144"/>
      <c r="D52" s="71" t="s">
        <v>48</v>
      </c>
      <c r="E52" s="84" t="s">
        <v>49</v>
      </c>
      <c r="F52" s="85" t="s">
        <v>50</v>
      </c>
      <c r="G52" s="85" t="s">
        <v>51</v>
      </c>
      <c r="H52" s="11" t="s">
        <v>52</v>
      </c>
      <c r="I52" s="72"/>
      <c r="J52" s="12"/>
      <c r="K52" s="12"/>
      <c r="L52" s="12"/>
      <c r="M52" s="12"/>
      <c r="N52" s="12"/>
      <c r="O52" s="12"/>
      <c r="P52" s="20"/>
    </row>
    <row r="53" spans="1:16" s="6" customFormat="1" ht="15.95" customHeight="1" x14ac:dyDescent="0.15">
      <c r="A53" s="146" t="s">
        <v>53</v>
      </c>
      <c r="B53" s="147"/>
      <c r="C53" s="148"/>
      <c r="D53" s="73">
        <f>SUM(E53:H53)</f>
        <v>0</v>
      </c>
      <c r="E53" s="14"/>
      <c r="F53" s="15"/>
      <c r="G53" s="15"/>
      <c r="H53" s="18"/>
      <c r="I53" s="1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2">
      <c r="A54" s="149" t="s">
        <v>54</v>
      </c>
      <c r="B54" s="150"/>
      <c r="C54" s="151"/>
      <c r="D54" s="73">
        <f>SUM(E54:H54)</f>
        <v>0</v>
      </c>
      <c r="E54" s="74"/>
      <c r="F54" s="75"/>
      <c r="G54" s="75"/>
      <c r="H54" s="76"/>
      <c r="I54" s="12"/>
      <c r="J54" s="12"/>
      <c r="K54" s="12"/>
      <c r="L54" s="12"/>
      <c r="M54" s="12"/>
      <c r="N54" s="12"/>
      <c r="O54" s="12"/>
      <c r="P54" s="62"/>
    </row>
    <row r="55" spans="1:16" s="6" customFormat="1" ht="15.95" customHeight="1" x14ac:dyDescent="0.15">
      <c r="A55" s="152" t="s">
        <v>55</v>
      </c>
      <c r="B55" s="153"/>
      <c r="C55" s="154"/>
      <c r="D55" s="73">
        <f>SUM(E55:H55)</f>
        <v>0</v>
      </c>
      <c r="E55" s="22"/>
      <c r="F55" s="23"/>
      <c r="G55" s="23"/>
      <c r="H55" s="25"/>
      <c r="I55" s="12"/>
      <c r="J55" s="12"/>
      <c r="K55" s="12"/>
      <c r="L55" s="12"/>
      <c r="M55" s="12"/>
      <c r="N55" s="12"/>
      <c r="O55" s="12"/>
      <c r="P55" s="12"/>
    </row>
    <row r="56" spans="1:16" s="6" customFormat="1" ht="15.95" customHeight="1" x14ac:dyDescent="0.15">
      <c r="A56" s="155" t="s">
        <v>56</v>
      </c>
      <c r="B56" s="156"/>
      <c r="C56" s="157"/>
      <c r="D56" s="77">
        <f>SUM(E56:H56)</f>
        <v>0</v>
      </c>
      <c r="E56" s="68"/>
      <c r="F56" s="69"/>
      <c r="G56" s="69"/>
      <c r="H56" s="70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4" t="s">
        <v>4</v>
      </c>
      <c r="B57" s="158"/>
      <c r="C57" s="145"/>
      <c r="D57" s="78">
        <f>SUM(D53:D56)</f>
        <v>0</v>
      </c>
      <c r="E57" s="55">
        <f>SUM(E53:E56)</f>
        <v>0</v>
      </c>
      <c r="F57" s="56">
        <f>SUM(F53:F56)</f>
        <v>0</v>
      </c>
      <c r="G57" s="56">
        <f>SUM(G53:G56)</f>
        <v>0</v>
      </c>
      <c r="H57" s="58">
        <f>SUM(H53:H56)</f>
        <v>0</v>
      </c>
      <c r="I57" s="20"/>
      <c r="J57" s="20"/>
      <c r="K57" s="20"/>
      <c r="L57" s="20"/>
      <c r="M57" s="20"/>
      <c r="N57" s="20"/>
      <c r="O57" s="20"/>
      <c r="P57" s="12"/>
    </row>
    <row r="58" spans="1:16" s="6" customFormat="1" ht="30" customHeight="1" x14ac:dyDescent="0.2">
      <c r="A58" s="79" t="s">
        <v>57</v>
      </c>
      <c r="B58" s="79"/>
      <c r="C58" s="79"/>
      <c r="D58" s="79"/>
      <c r="E58" s="80"/>
      <c r="F58" s="80"/>
      <c r="G58" s="80"/>
      <c r="H58" s="80"/>
      <c r="I58" s="80"/>
      <c r="J58" s="80"/>
      <c r="K58" s="81"/>
      <c r="L58" s="81"/>
      <c r="M58" s="81"/>
      <c r="N58" s="82"/>
      <c r="O58" s="83"/>
      <c r="P58" s="12"/>
    </row>
    <row r="59" spans="1:16" s="6" customFormat="1" ht="24.75" customHeight="1" x14ac:dyDescent="0.15">
      <c r="A59" s="166" t="s">
        <v>40</v>
      </c>
      <c r="B59" s="167"/>
      <c r="C59" s="168"/>
      <c r="D59" s="86" t="s">
        <v>58</v>
      </c>
      <c r="E59" s="159"/>
      <c r="F59" s="159"/>
      <c r="G59" s="87"/>
      <c r="H59" s="87"/>
      <c r="I59" s="87"/>
      <c r="J59" s="87"/>
      <c r="K59" s="87"/>
      <c r="L59" s="87"/>
      <c r="M59" s="87"/>
      <c r="N59" s="87"/>
      <c r="O59" s="87"/>
      <c r="P59" s="12"/>
    </row>
    <row r="60" spans="1:16" s="6" customFormat="1" ht="15.95" customHeight="1" x14ac:dyDescent="0.15">
      <c r="A60" s="160" t="s">
        <v>59</v>
      </c>
      <c r="B60" s="161"/>
      <c r="C60" s="162"/>
      <c r="D60" s="88"/>
      <c r="E60" s="159"/>
      <c r="F60" s="159"/>
      <c r="G60" s="87"/>
      <c r="H60" s="87"/>
      <c r="I60" s="87"/>
      <c r="J60" s="87"/>
      <c r="K60" s="87"/>
      <c r="L60" s="87"/>
      <c r="M60" s="87"/>
      <c r="N60" s="87"/>
      <c r="O60" s="87"/>
      <c r="P60" s="20"/>
    </row>
    <row r="61" spans="1:16" s="6" customFormat="1" ht="15.95" customHeight="1" x14ac:dyDescent="0.15">
      <c r="A61" s="152" t="s">
        <v>60</v>
      </c>
      <c r="B61" s="153"/>
      <c r="C61" s="154"/>
      <c r="D61" s="88"/>
      <c r="E61" s="159"/>
      <c r="F61" s="159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s="6" customFormat="1" ht="15.95" customHeight="1" x14ac:dyDescent="0.15">
      <c r="A62" s="163" t="s">
        <v>61</v>
      </c>
      <c r="B62" s="164"/>
      <c r="C62" s="165"/>
      <c r="D62" s="89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x14ac:dyDescent="0.15">
      <c r="A63" s="87"/>
      <c r="B63" s="87"/>
      <c r="C63" s="87"/>
      <c r="D63" s="159"/>
      <c r="E63" s="159"/>
      <c r="F63" s="159"/>
      <c r="G63" s="159"/>
      <c r="H63" s="159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/>
    <row r="67" spans="1:16" s="6" customFormat="1" x14ac:dyDescent="0.15"/>
    <row r="202" spans="1:1" hidden="1" x14ac:dyDescent="0.15"/>
    <row r="203" spans="1:1" hidden="1" x14ac:dyDescent="0.15">
      <c r="A203" s="91">
        <f>SUM(A7:Q62)</f>
        <v>3412</v>
      </c>
    </row>
    <row r="204" spans="1:1" hidden="1" x14ac:dyDescent="0.15"/>
  </sheetData>
  <mergeCells count="68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  <mergeCell ref="P8:P9"/>
    <mergeCell ref="Q8:Q9"/>
    <mergeCell ref="B25:B2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A30:C30"/>
    <mergeCell ref="A31:A50"/>
    <mergeCell ref="B31:C31"/>
    <mergeCell ref="B32:C32"/>
    <mergeCell ref="B33:C33"/>
    <mergeCell ref="B34:C34"/>
    <mergeCell ref="B35:C35"/>
    <mergeCell ref="B36:C36"/>
    <mergeCell ref="B37:C37"/>
    <mergeCell ref="A10:A28"/>
    <mergeCell ref="B10:C10"/>
    <mergeCell ref="B11:C11"/>
    <mergeCell ref="B12:C12"/>
    <mergeCell ref="B13:C13"/>
    <mergeCell ref="A52:C52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A53:C53"/>
    <mergeCell ref="A54:C54"/>
    <mergeCell ref="A55:C55"/>
    <mergeCell ref="A56:C56"/>
    <mergeCell ref="A57:C57"/>
    <mergeCell ref="D63:F63"/>
    <mergeCell ref="G63:H63"/>
    <mergeCell ref="E59:F59"/>
    <mergeCell ref="A60:C60"/>
    <mergeCell ref="E60:F60"/>
    <mergeCell ref="A61:C61"/>
    <mergeCell ref="E61:F61"/>
    <mergeCell ref="A62:C62"/>
    <mergeCell ref="A59:C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workbookViewId="0">
      <selection sqref="A1:XFD104857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s="3" customFormat="1" ht="12.75" customHeight="1" x14ac:dyDescent="0.15">
      <c r="A2" s="1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8" s="3" customFormat="1" ht="12.75" customHeight="1" x14ac:dyDescent="0.2">
      <c r="A3" s="1" t="str">
        <f>CONCATENATE("ESTABLECIMIENTO: ",[3]NOMBRE!B3," - ","( ",[3]NOMBRE!C3,[3]NOMBRE!D3,[3]NOMBRE!E3,[3]NOMBRE!F3,[3]NOMBRE!G3," )")</f>
        <v>ESTABLECIMIENTO: HOSPITAL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8" s="3" customFormat="1" ht="12.75" customHeight="1" x14ac:dyDescent="0.15">
      <c r="A4" s="1" t="str">
        <f>CONCATENATE("MES: ",[3]NOMBRE!B6," - ","( ",[3]NOMBRE!C6,[3]NOMBRE!D6,"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</row>
    <row r="5" spans="1:18" s="3" customFormat="1" ht="12.75" customHeight="1" x14ac:dyDescent="0.15">
      <c r="A5" s="1" t="str">
        <f>CONCATENATE("AÑO: ",[3]NOMBRE!B7)</f>
        <v>AÑO: 2011</v>
      </c>
      <c r="B5" s="2"/>
      <c r="C5" s="2"/>
      <c r="D5" s="2"/>
      <c r="E5" s="2"/>
      <c r="F5" s="2"/>
      <c r="G5" s="2"/>
      <c r="H5" s="2"/>
      <c r="I5" s="2"/>
      <c r="J5" s="2"/>
    </row>
    <row r="6" spans="1:18" s="6" customFormat="1" ht="39.950000000000003" customHeight="1" x14ac:dyDescent="0.2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5"/>
    </row>
    <row r="7" spans="1:18" s="6" customFormat="1" ht="39.950000000000003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5"/>
    </row>
    <row r="8" spans="1:18" s="6" customFormat="1" ht="23.1" customHeight="1" x14ac:dyDescent="0.2">
      <c r="A8" s="109" t="s">
        <v>3</v>
      </c>
      <c r="B8" s="110"/>
      <c r="C8" s="111"/>
      <c r="D8" s="115" t="s">
        <v>4</v>
      </c>
      <c r="E8" s="117" t="s">
        <v>5</v>
      </c>
      <c r="F8" s="117" t="s">
        <v>6</v>
      </c>
      <c r="G8" s="117" t="s">
        <v>7</v>
      </c>
      <c r="H8" s="117" t="s">
        <v>8</v>
      </c>
      <c r="I8" s="117" t="s">
        <v>9</v>
      </c>
      <c r="J8" s="117" t="s">
        <v>10</v>
      </c>
      <c r="K8" s="117" t="s">
        <v>11</v>
      </c>
      <c r="L8" s="117" t="s">
        <v>12</v>
      </c>
      <c r="M8" s="117" t="s">
        <v>13</v>
      </c>
      <c r="N8" s="119" t="s">
        <v>14</v>
      </c>
      <c r="O8" s="120"/>
      <c r="P8" s="121" t="s">
        <v>15</v>
      </c>
      <c r="Q8" s="123" t="s">
        <v>16</v>
      </c>
      <c r="R8" s="9"/>
    </row>
    <row r="9" spans="1:18" s="6" customFormat="1" ht="23.1" customHeight="1" x14ac:dyDescent="0.15">
      <c r="A9" s="112"/>
      <c r="B9" s="113"/>
      <c r="C9" s="114"/>
      <c r="D9" s="116"/>
      <c r="E9" s="118"/>
      <c r="F9" s="118"/>
      <c r="G9" s="118"/>
      <c r="H9" s="118"/>
      <c r="I9" s="118"/>
      <c r="J9" s="118"/>
      <c r="K9" s="118"/>
      <c r="L9" s="118"/>
      <c r="M9" s="118"/>
      <c r="N9" s="84" t="s">
        <v>17</v>
      </c>
      <c r="O9" s="11" t="s">
        <v>18</v>
      </c>
      <c r="P9" s="122"/>
      <c r="Q9" s="124"/>
      <c r="R9" s="12"/>
    </row>
    <row r="10" spans="1:18" s="6" customFormat="1" ht="15.95" customHeight="1" x14ac:dyDescent="0.15">
      <c r="A10" s="139" t="s">
        <v>19</v>
      </c>
      <c r="B10" s="142" t="s">
        <v>20</v>
      </c>
      <c r="C10" s="143"/>
      <c r="D10" s="13">
        <f>SUM(E10:Q10)</f>
        <v>260</v>
      </c>
      <c r="E10" s="14">
        <v>256</v>
      </c>
      <c r="F10" s="15">
        <v>1</v>
      </c>
      <c r="G10" s="15">
        <v>3</v>
      </c>
      <c r="H10" s="16"/>
      <c r="I10" s="16"/>
      <c r="J10" s="16"/>
      <c r="K10" s="16"/>
      <c r="L10" s="16"/>
      <c r="M10" s="17"/>
      <c r="N10" s="14"/>
      <c r="O10" s="18"/>
      <c r="P10" s="19"/>
      <c r="Q10" s="18"/>
      <c r="R10" s="20"/>
    </row>
    <row r="11" spans="1:18" s="6" customFormat="1" ht="15.95" customHeight="1" x14ac:dyDescent="0.15">
      <c r="A11" s="140"/>
      <c r="B11" s="128" t="s">
        <v>21</v>
      </c>
      <c r="C11" s="129"/>
      <c r="D11" s="21">
        <f t="shared" ref="D11:D28" si="0">SUM(E11:Q11)</f>
        <v>525</v>
      </c>
      <c r="E11" s="22">
        <v>468</v>
      </c>
      <c r="F11" s="23">
        <v>3</v>
      </c>
      <c r="G11" s="23">
        <v>17</v>
      </c>
      <c r="H11" s="23"/>
      <c r="I11" s="23">
        <v>11</v>
      </c>
      <c r="J11" s="23"/>
      <c r="K11" s="23"/>
      <c r="L11" s="23">
        <v>17</v>
      </c>
      <c r="M11" s="24"/>
      <c r="N11" s="22"/>
      <c r="O11" s="25">
        <v>9</v>
      </c>
      <c r="P11" s="26"/>
      <c r="Q11" s="25"/>
      <c r="R11" s="20"/>
    </row>
    <row r="12" spans="1:18" s="6" customFormat="1" ht="15.95" customHeight="1" x14ac:dyDescent="0.15">
      <c r="A12" s="140"/>
      <c r="B12" s="128" t="s">
        <v>22</v>
      </c>
      <c r="C12" s="129"/>
      <c r="D12" s="21">
        <f t="shared" si="0"/>
        <v>41</v>
      </c>
      <c r="E12" s="22">
        <v>38</v>
      </c>
      <c r="F12" s="23">
        <v>1</v>
      </c>
      <c r="G12" s="23">
        <v>2</v>
      </c>
      <c r="H12" s="23"/>
      <c r="I12" s="23"/>
      <c r="J12" s="23"/>
      <c r="K12" s="23"/>
      <c r="L12" s="23"/>
      <c r="M12" s="24"/>
      <c r="N12" s="22"/>
      <c r="O12" s="25"/>
      <c r="P12" s="26"/>
      <c r="Q12" s="25"/>
      <c r="R12" s="20"/>
    </row>
    <row r="13" spans="1:18" s="6" customFormat="1" ht="15.95" customHeight="1" x14ac:dyDescent="0.15">
      <c r="A13" s="140"/>
      <c r="B13" s="128" t="s">
        <v>23</v>
      </c>
      <c r="C13" s="129"/>
      <c r="D13" s="21">
        <f t="shared" si="0"/>
        <v>37</v>
      </c>
      <c r="E13" s="22">
        <v>25</v>
      </c>
      <c r="F13" s="23"/>
      <c r="G13" s="23">
        <v>12</v>
      </c>
      <c r="H13" s="23"/>
      <c r="I13" s="23"/>
      <c r="J13" s="23"/>
      <c r="K13" s="23"/>
      <c r="L13" s="23"/>
      <c r="M13" s="24"/>
      <c r="N13" s="22"/>
      <c r="O13" s="25"/>
      <c r="P13" s="26"/>
      <c r="Q13" s="25"/>
      <c r="R13" s="20"/>
    </row>
    <row r="14" spans="1:18" s="6" customFormat="1" ht="15.95" customHeight="1" x14ac:dyDescent="0.15">
      <c r="A14" s="140"/>
      <c r="B14" s="128" t="s">
        <v>24</v>
      </c>
      <c r="C14" s="129"/>
      <c r="D14" s="21">
        <f t="shared" si="0"/>
        <v>42</v>
      </c>
      <c r="E14" s="22">
        <v>33</v>
      </c>
      <c r="F14" s="23"/>
      <c r="G14" s="23">
        <v>9</v>
      </c>
      <c r="H14" s="23"/>
      <c r="I14" s="23"/>
      <c r="J14" s="23"/>
      <c r="K14" s="23"/>
      <c r="L14" s="23"/>
      <c r="M14" s="24"/>
      <c r="N14" s="22"/>
      <c r="O14" s="25"/>
      <c r="P14" s="26"/>
      <c r="Q14" s="25"/>
      <c r="R14" s="20"/>
    </row>
    <row r="15" spans="1:18" s="6" customFormat="1" ht="15.95" customHeight="1" x14ac:dyDescent="0.15">
      <c r="A15" s="140"/>
      <c r="B15" s="128" t="s">
        <v>25</v>
      </c>
      <c r="C15" s="129"/>
      <c r="D15" s="21">
        <f t="shared" si="0"/>
        <v>48</v>
      </c>
      <c r="E15" s="22">
        <v>47</v>
      </c>
      <c r="F15" s="23"/>
      <c r="G15" s="23"/>
      <c r="H15" s="23"/>
      <c r="I15" s="23">
        <v>1</v>
      </c>
      <c r="J15" s="23"/>
      <c r="K15" s="23"/>
      <c r="L15" s="23"/>
      <c r="M15" s="24"/>
      <c r="N15" s="22"/>
      <c r="O15" s="25"/>
      <c r="P15" s="26"/>
      <c r="Q15" s="25"/>
      <c r="R15" s="20"/>
    </row>
    <row r="16" spans="1:18" s="6" customFormat="1" ht="15.95" customHeight="1" x14ac:dyDescent="0.15">
      <c r="A16" s="140"/>
      <c r="B16" s="128" t="s">
        <v>26</v>
      </c>
      <c r="C16" s="129"/>
      <c r="D16" s="21">
        <f t="shared" si="0"/>
        <v>4</v>
      </c>
      <c r="E16" s="22"/>
      <c r="F16" s="23"/>
      <c r="G16" s="23"/>
      <c r="H16" s="23">
        <v>1</v>
      </c>
      <c r="I16" s="23">
        <v>3</v>
      </c>
      <c r="J16" s="23"/>
      <c r="K16" s="23"/>
      <c r="L16" s="23"/>
      <c r="M16" s="24"/>
      <c r="N16" s="22"/>
      <c r="O16" s="25"/>
      <c r="P16" s="26"/>
      <c r="Q16" s="25"/>
      <c r="R16" s="20"/>
    </row>
    <row r="17" spans="1:18" s="6" customFormat="1" ht="15.95" customHeight="1" x14ac:dyDescent="0.15">
      <c r="A17" s="140"/>
      <c r="B17" s="128" t="s">
        <v>27</v>
      </c>
      <c r="C17" s="129"/>
      <c r="D17" s="21">
        <f t="shared" si="0"/>
        <v>71</v>
      </c>
      <c r="E17" s="27"/>
      <c r="F17" s="28"/>
      <c r="G17" s="28"/>
      <c r="H17" s="28"/>
      <c r="I17" s="28"/>
      <c r="J17" s="28"/>
      <c r="K17" s="28"/>
      <c r="L17" s="28"/>
      <c r="M17" s="29"/>
      <c r="N17" s="22"/>
      <c r="O17" s="25">
        <v>71</v>
      </c>
      <c r="P17" s="26"/>
      <c r="Q17" s="30"/>
      <c r="R17" s="20"/>
    </row>
    <row r="18" spans="1:18" s="6" customFormat="1" ht="23.25" customHeight="1" x14ac:dyDescent="0.15">
      <c r="A18" s="140"/>
      <c r="B18" s="130" t="s">
        <v>28</v>
      </c>
      <c r="C18" s="131"/>
      <c r="D18" s="21">
        <f t="shared" si="0"/>
        <v>71</v>
      </c>
      <c r="E18" s="22">
        <v>71</v>
      </c>
      <c r="F18" s="23"/>
      <c r="G18" s="23"/>
      <c r="H18" s="23"/>
      <c r="I18" s="28"/>
      <c r="J18" s="28"/>
      <c r="K18" s="28"/>
      <c r="L18" s="28"/>
      <c r="M18" s="29"/>
      <c r="N18" s="31"/>
      <c r="O18" s="30"/>
      <c r="P18" s="32"/>
      <c r="Q18" s="30"/>
      <c r="R18" s="20"/>
    </row>
    <row r="19" spans="1:18" s="6" customFormat="1" ht="15.95" customHeight="1" x14ac:dyDescent="0.15">
      <c r="A19" s="140"/>
      <c r="B19" s="128" t="s">
        <v>29</v>
      </c>
      <c r="C19" s="129"/>
      <c r="D19" s="21">
        <f t="shared" si="0"/>
        <v>0</v>
      </c>
      <c r="E19" s="22"/>
      <c r="F19" s="23"/>
      <c r="G19" s="23"/>
      <c r="H19" s="28"/>
      <c r="I19" s="28"/>
      <c r="J19" s="28"/>
      <c r="K19" s="28"/>
      <c r="L19" s="28"/>
      <c r="M19" s="29"/>
      <c r="N19" s="33"/>
      <c r="O19" s="34"/>
      <c r="P19" s="35"/>
      <c r="Q19" s="25"/>
      <c r="R19" s="20"/>
    </row>
    <row r="20" spans="1:18" s="6" customFormat="1" ht="15.95" customHeight="1" x14ac:dyDescent="0.15">
      <c r="A20" s="140"/>
      <c r="B20" s="128" t="s">
        <v>30</v>
      </c>
      <c r="C20" s="129"/>
      <c r="D20" s="21">
        <f t="shared" si="0"/>
        <v>7</v>
      </c>
      <c r="E20" s="22"/>
      <c r="F20" s="23"/>
      <c r="G20" s="23"/>
      <c r="H20" s="23"/>
      <c r="I20" s="23"/>
      <c r="J20" s="23"/>
      <c r="K20" s="23"/>
      <c r="L20" s="23">
        <v>7</v>
      </c>
      <c r="M20" s="24"/>
      <c r="N20" s="22"/>
      <c r="O20" s="25"/>
      <c r="P20" s="26"/>
      <c r="Q20" s="25"/>
      <c r="R20" s="20"/>
    </row>
    <row r="21" spans="1:18" s="6" customFormat="1" ht="15.95" customHeight="1" x14ac:dyDescent="0.15">
      <c r="A21" s="140"/>
      <c r="B21" s="128" t="s">
        <v>31</v>
      </c>
      <c r="C21" s="129"/>
      <c r="D21" s="21">
        <f t="shared" si="0"/>
        <v>201</v>
      </c>
      <c r="E21" s="22">
        <v>190</v>
      </c>
      <c r="F21" s="23"/>
      <c r="G21" s="23">
        <v>11</v>
      </c>
      <c r="H21" s="23"/>
      <c r="I21" s="23"/>
      <c r="J21" s="23"/>
      <c r="K21" s="23"/>
      <c r="L21" s="23"/>
      <c r="M21" s="24"/>
      <c r="N21" s="22"/>
      <c r="O21" s="25"/>
      <c r="P21" s="26"/>
      <c r="Q21" s="25"/>
      <c r="R21" s="20"/>
    </row>
    <row r="22" spans="1:18" s="6" customFormat="1" ht="15.95" customHeight="1" x14ac:dyDescent="0.15">
      <c r="A22" s="140"/>
      <c r="B22" s="128" t="s">
        <v>32</v>
      </c>
      <c r="C22" s="129"/>
      <c r="D22" s="21">
        <f t="shared" si="0"/>
        <v>3</v>
      </c>
      <c r="E22" s="22"/>
      <c r="F22" s="23"/>
      <c r="G22" s="23"/>
      <c r="H22" s="23"/>
      <c r="I22" s="23"/>
      <c r="J22" s="23"/>
      <c r="K22" s="23"/>
      <c r="L22" s="23">
        <v>3</v>
      </c>
      <c r="M22" s="24"/>
      <c r="N22" s="22"/>
      <c r="O22" s="25"/>
      <c r="P22" s="26"/>
      <c r="Q22" s="25"/>
      <c r="R22" s="20"/>
    </row>
    <row r="23" spans="1:18" s="6" customFormat="1" ht="15.95" customHeight="1" x14ac:dyDescent="0.15">
      <c r="A23" s="140"/>
      <c r="B23" s="128" t="s">
        <v>33</v>
      </c>
      <c r="C23" s="129"/>
      <c r="D23" s="21">
        <f t="shared" si="0"/>
        <v>0</v>
      </c>
      <c r="E23" s="22"/>
      <c r="F23" s="23"/>
      <c r="G23" s="23"/>
      <c r="H23" s="23"/>
      <c r="I23" s="23"/>
      <c r="J23" s="23"/>
      <c r="K23" s="23"/>
      <c r="L23" s="23"/>
      <c r="M23" s="24"/>
      <c r="N23" s="22"/>
      <c r="O23" s="25"/>
      <c r="P23" s="26"/>
      <c r="Q23" s="25"/>
      <c r="R23" s="20"/>
    </row>
    <row r="24" spans="1:18" s="6" customFormat="1" ht="15.95" customHeight="1" x14ac:dyDescent="0.15">
      <c r="A24" s="140"/>
      <c r="B24" s="132" t="s">
        <v>34</v>
      </c>
      <c r="C24" s="133"/>
      <c r="D24" s="36">
        <f t="shared" si="0"/>
        <v>25</v>
      </c>
      <c r="E24" s="37">
        <v>25</v>
      </c>
      <c r="F24" s="38"/>
      <c r="G24" s="38"/>
      <c r="H24" s="38"/>
      <c r="I24" s="38"/>
      <c r="J24" s="38"/>
      <c r="K24" s="38"/>
      <c r="L24" s="38"/>
      <c r="M24" s="39"/>
      <c r="N24" s="37"/>
      <c r="O24" s="40"/>
      <c r="P24" s="41"/>
      <c r="Q24" s="40"/>
      <c r="R24" s="20"/>
    </row>
    <row r="25" spans="1:18" s="6" customFormat="1" ht="21.75" customHeight="1" x14ac:dyDescent="0.15">
      <c r="A25" s="140"/>
      <c r="B25" s="125" t="s">
        <v>35</v>
      </c>
      <c r="C25" s="42" t="s">
        <v>36</v>
      </c>
      <c r="D25" s="43">
        <f t="shared" si="0"/>
        <v>0</v>
      </c>
      <c r="E25" s="44"/>
      <c r="F25" s="45"/>
      <c r="G25" s="45"/>
      <c r="H25" s="45"/>
      <c r="I25" s="45"/>
      <c r="J25" s="45"/>
      <c r="K25" s="45"/>
      <c r="L25" s="45"/>
      <c r="M25" s="46"/>
      <c r="N25" s="44"/>
      <c r="O25" s="47"/>
      <c r="P25" s="48"/>
      <c r="Q25" s="47"/>
      <c r="R25" s="20"/>
    </row>
    <row r="26" spans="1:18" s="6" customFormat="1" ht="15.95" customHeight="1" x14ac:dyDescent="0.15">
      <c r="A26" s="140"/>
      <c r="B26" s="126"/>
      <c r="C26" s="49" t="s">
        <v>37</v>
      </c>
      <c r="D26" s="21">
        <f t="shared" si="0"/>
        <v>0</v>
      </c>
      <c r="E26" s="31"/>
      <c r="F26" s="50"/>
      <c r="G26" s="50"/>
      <c r="H26" s="50"/>
      <c r="I26" s="50"/>
      <c r="J26" s="50"/>
      <c r="K26" s="50"/>
      <c r="L26" s="50"/>
      <c r="M26" s="24"/>
      <c r="N26" s="31"/>
      <c r="O26" s="30"/>
      <c r="P26" s="32"/>
      <c r="Q26" s="30"/>
      <c r="R26" s="20"/>
    </row>
    <row r="27" spans="1:18" s="6" customFormat="1" ht="21" x14ac:dyDescent="0.15">
      <c r="A27" s="140"/>
      <c r="B27" s="127"/>
      <c r="C27" s="51" t="s">
        <v>38</v>
      </c>
      <c r="D27" s="36">
        <f t="shared" si="0"/>
        <v>0</v>
      </c>
      <c r="E27" s="33"/>
      <c r="F27" s="52"/>
      <c r="G27" s="52"/>
      <c r="H27" s="52"/>
      <c r="I27" s="52"/>
      <c r="J27" s="52"/>
      <c r="K27" s="52"/>
      <c r="L27" s="52"/>
      <c r="M27" s="53"/>
      <c r="N27" s="33"/>
      <c r="O27" s="34"/>
      <c r="P27" s="35"/>
      <c r="Q27" s="34"/>
      <c r="R27" s="20"/>
    </row>
    <row r="28" spans="1:18" s="6" customFormat="1" ht="15.95" customHeight="1" x14ac:dyDescent="0.15">
      <c r="A28" s="141"/>
      <c r="B28" s="134" t="s">
        <v>4</v>
      </c>
      <c r="C28" s="135"/>
      <c r="D28" s="54">
        <f t="shared" si="0"/>
        <v>1335</v>
      </c>
      <c r="E28" s="55">
        <f>SUM(E10:E27)</f>
        <v>1153</v>
      </c>
      <c r="F28" s="56">
        <f t="shared" ref="F28:Q28" si="1">SUM(F10:F27)</f>
        <v>5</v>
      </c>
      <c r="G28" s="56">
        <f t="shared" si="1"/>
        <v>54</v>
      </c>
      <c r="H28" s="56">
        <f t="shared" si="1"/>
        <v>1</v>
      </c>
      <c r="I28" s="56">
        <f t="shared" si="1"/>
        <v>15</v>
      </c>
      <c r="J28" s="56">
        <f t="shared" si="1"/>
        <v>0</v>
      </c>
      <c r="K28" s="56">
        <f t="shared" si="1"/>
        <v>0</v>
      </c>
      <c r="L28" s="56">
        <f t="shared" si="1"/>
        <v>27</v>
      </c>
      <c r="M28" s="57">
        <f t="shared" si="1"/>
        <v>0</v>
      </c>
      <c r="N28" s="55">
        <f t="shared" si="1"/>
        <v>0</v>
      </c>
      <c r="O28" s="58">
        <f t="shared" si="1"/>
        <v>80</v>
      </c>
      <c r="P28" s="59">
        <f t="shared" si="1"/>
        <v>0</v>
      </c>
      <c r="Q28" s="58">
        <f t="shared" si="1"/>
        <v>0</v>
      </c>
      <c r="R28" s="20"/>
    </row>
    <row r="29" spans="1:18" s="6" customFormat="1" ht="30" customHeight="1" x14ac:dyDescent="0.2">
      <c r="A29" s="60" t="s">
        <v>39</v>
      </c>
      <c r="B29" s="60"/>
      <c r="C29" s="60"/>
      <c r="D29" s="60"/>
      <c r="E29" s="60"/>
      <c r="F29" s="60"/>
      <c r="G29" s="61"/>
      <c r="H29" s="61"/>
      <c r="I29" s="20"/>
      <c r="J29" s="20"/>
      <c r="K29" s="20"/>
      <c r="L29" s="20"/>
      <c r="M29" s="20"/>
      <c r="N29" s="20"/>
      <c r="O29" s="62"/>
      <c r="P29" s="20"/>
    </row>
    <row r="30" spans="1:18" s="6" customFormat="1" ht="48" customHeight="1" x14ac:dyDescent="0.15">
      <c r="A30" s="136" t="s">
        <v>40</v>
      </c>
      <c r="B30" s="137"/>
      <c r="C30" s="138"/>
      <c r="D30" s="63" t="s">
        <v>4</v>
      </c>
      <c r="E30" s="64" t="s">
        <v>41</v>
      </c>
      <c r="F30" s="85" t="s">
        <v>42</v>
      </c>
      <c r="G30" s="85" t="s">
        <v>43</v>
      </c>
      <c r="H30" s="11" t="s">
        <v>44</v>
      </c>
      <c r="I30" s="20"/>
      <c r="J30" s="20"/>
      <c r="K30" s="20"/>
      <c r="L30" s="20"/>
      <c r="M30" s="20"/>
      <c r="N30" s="20"/>
      <c r="O30" s="20"/>
      <c r="P30" s="20"/>
    </row>
    <row r="31" spans="1:18" s="6" customFormat="1" ht="15.95" customHeight="1" x14ac:dyDescent="0.15">
      <c r="A31" s="139" t="s">
        <v>19</v>
      </c>
      <c r="B31" s="142" t="s">
        <v>20</v>
      </c>
      <c r="C31" s="143"/>
      <c r="D31" s="66">
        <f>SUM(E31:H31)</f>
        <v>259</v>
      </c>
      <c r="E31" s="14">
        <v>162</v>
      </c>
      <c r="F31" s="15"/>
      <c r="G31" s="15"/>
      <c r="H31" s="18">
        <v>97</v>
      </c>
      <c r="I31" s="20"/>
      <c r="J31" s="20"/>
      <c r="K31" s="20"/>
      <c r="L31" s="20"/>
      <c r="M31" s="20"/>
      <c r="N31" s="20"/>
      <c r="O31" s="20"/>
      <c r="P31" s="20"/>
    </row>
    <row r="32" spans="1:18" s="6" customFormat="1" ht="15.95" customHeight="1" x14ac:dyDescent="0.2">
      <c r="A32" s="140"/>
      <c r="B32" s="128" t="s">
        <v>21</v>
      </c>
      <c r="C32" s="129"/>
      <c r="D32" s="67">
        <f t="shared" ref="D32:D50" si="2">SUM(E32:H32)</f>
        <v>516</v>
      </c>
      <c r="E32" s="22">
        <v>284</v>
      </c>
      <c r="F32" s="23"/>
      <c r="G32" s="23"/>
      <c r="H32" s="25">
        <v>232</v>
      </c>
      <c r="I32" s="20"/>
      <c r="J32" s="20"/>
      <c r="K32" s="20"/>
      <c r="L32" s="20"/>
      <c r="M32" s="20"/>
      <c r="N32" s="20"/>
      <c r="O32" s="20"/>
      <c r="P32" s="62"/>
    </row>
    <row r="33" spans="1:16" s="6" customFormat="1" ht="15.95" customHeight="1" x14ac:dyDescent="0.15">
      <c r="A33" s="140"/>
      <c r="B33" s="128" t="s">
        <v>22</v>
      </c>
      <c r="C33" s="129"/>
      <c r="D33" s="67">
        <f t="shared" si="2"/>
        <v>56</v>
      </c>
      <c r="E33" s="22">
        <v>14</v>
      </c>
      <c r="F33" s="23"/>
      <c r="G33" s="23"/>
      <c r="H33" s="25">
        <v>42</v>
      </c>
      <c r="I33" s="20"/>
      <c r="J33" s="20"/>
      <c r="K33" s="20"/>
      <c r="L33" s="20"/>
      <c r="M33" s="20"/>
      <c r="N33" s="20"/>
      <c r="O33" s="20"/>
      <c r="P33" s="20"/>
    </row>
    <row r="34" spans="1:16" s="6" customFormat="1" ht="15.95" customHeight="1" x14ac:dyDescent="0.15">
      <c r="A34" s="140"/>
      <c r="B34" s="128" t="s">
        <v>23</v>
      </c>
      <c r="C34" s="129"/>
      <c r="D34" s="67">
        <f t="shared" si="2"/>
        <v>37</v>
      </c>
      <c r="E34" s="22"/>
      <c r="F34" s="23"/>
      <c r="G34" s="23"/>
      <c r="H34" s="25">
        <v>37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0"/>
      <c r="B35" s="128" t="s">
        <v>24</v>
      </c>
      <c r="C35" s="129"/>
      <c r="D35" s="67">
        <f t="shared" si="2"/>
        <v>42</v>
      </c>
      <c r="E35" s="22"/>
      <c r="F35" s="23"/>
      <c r="G35" s="23"/>
      <c r="H35" s="25">
        <v>42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0"/>
      <c r="B36" s="128" t="s">
        <v>25</v>
      </c>
      <c r="C36" s="129"/>
      <c r="D36" s="67">
        <f t="shared" si="2"/>
        <v>47</v>
      </c>
      <c r="E36" s="22"/>
      <c r="F36" s="23"/>
      <c r="G36" s="23"/>
      <c r="H36" s="25">
        <v>47</v>
      </c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0"/>
      <c r="B37" s="128" t="s">
        <v>26</v>
      </c>
      <c r="C37" s="129"/>
      <c r="D37" s="67">
        <f t="shared" si="2"/>
        <v>4</v>
      </c>
      <c r="E37" s="22">
        <v>4</v>
      </c>
      <c r="F37" s="23"/>
      <c r="G37" s="23"/>
      <c r="H37" s="25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0"/>
      <c r="B38" s="128" t="s">
        <v>27</v>
      </c>
      <c r="C38" s="129"/>
      <c r="D38" s="67">
        <f t="shared" si="2"/>
        <v>11</v>
      </c>
      <c r="E38" s="22">
        <v>11</v>
      </c>
      <c r="F38" s="23"/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25.5" customHeight="1" x14ac:dyDescent="0.15">
      <c r="A39" s="140"/>
      <c r="B39" s="130" t="s">
        <v>28</v>
      </c>
      <c r="C39" s="131"/>
      <c r="D39" s="67">
        <f t="shared" si="2"/>
        <v>25</v>
      </c>
      <c r="E39" s="22">
        <v>25</v>
      </c>
      <c r="F39" s="23"/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15.95" customHeight="1" x14ac:dyDescent="0.15">
      <c r="A40" s="140"/>
      <c r="B40" s="128" t="s">
        <v>29</v>
      </c>
      <c r="C40" s="129"/>
      <c r="D40" s="67">
        <f t="shared" si="2"/>
        <v>0</v>
      </c>
      <c r="E40" s="22"/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0"/>
      <c r="B41" s="128" t="s">
        <v>30</v>
      </c>
      <c r="C41" s="129"/>
      <c r="D41" s="67">
        <f t="shared" si="2"/>
        <v>139</v>
      </c>
      <c r="E41" s="22">
        <v>139</v>
      </c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0"/>
      <c r="B42" s="128" t="s">
        <v>31</v>
      </c>
      <c r="C42" s="129"/>
      <c r="D42" s="67">
        <f t="shared" si="2"/>
        <v>201</v>
      </c>
      <c r="E42" s="22">
        <v>129</v>
      </c>
      <c r="F42" s="23"/>
      <c r="G42" s="23"/>
      <c r="H42" s="25">
        <v>72</v>
      </c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0"/>
      <c r="B43" s="128" t="s">
        <v>32</v>
      </c>
      <c r="C43" s="129"/>
      <c r="D43" s="67">
        <f t="shared" si="2"/>
        <v>42</v>
      </c>
      <c r="E43" s="22">
        <v>3</v>
      </c>
      <c r="F43" s="23"/>
      <c r="G43" s="23"/>
      <c r="H43" s="25">
        <v>39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0"/>
      <c r="B44" s="128" t="s">
        <v>45</v>
      </c>
      <c r="C44" s="129"/>
      <c r="D44" s="96">
        <v>0</v>
      </c>
      <c r="E44" s="97"/>
      <c r="F44" s="98"/>
      <c r="G44" s="98"/>
      <c r="H44" s="99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0"/>
      <c r="B45" s="128" t="s">
        <v>33</v>
      </c>
      <c r="C45" s="129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0"/>
      <c r="B46" s="132" t="s">
        <v>34</v>
      </c>
      <c r="C46" s="133"/>
      <c r="D46" s="67">
        <f t="shared" si="2"/>
        <v>25</v>
      </c>
      <c r="E46" s="68">
        <v>25</v>
      </c>
      <c r="F46" s="69"/>
      <c r="G46" s="69"/>
      <c r="H46" s="70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0"/>
      <c r="B47" s="125" t="s">
        <v>35</v>
      </c>
      <c r="C47" s="42" t="s">
        <v>36</v>
      </c>
      <c r="D47" s="66">
        <f t="shared" si="2"/>
        <v>0</v>
      </c>
      <c r="E47" s="14"/>
      <c r="F47" s="15"/>
      <c r="G47" s="15"/>
      <c r="H47" s="18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0"/>
      <c r="B48" s="126"/>
      <c r="C48" s="49" t="s">
        <v>37</v>
      </c>
      <c r="D48" s="67">
        <f t="shared" si="2"/>
        <v>0</v>
      </c>
      <c r="E48" s="22"/>
      <c r="F48" s="23"/>
      <c r="G48" s="23"/>
      <c r="H48" s="25"/>
      <c r="I48" s="20"/>
      <c r="J48" s="20"/>
      <c r="K48" s="20"/>
      <c r="L48" s="20"/>
      <c r="M48" s="20"/>
      <c r="N48" s="20"/>
      <c r="O48" s="20"/>
      <c r="P48" s="20"/>
    </row>
    <row r="49" spans="1:16" s="6" customFormat="1" ht="21" x14ac:dyDescent="0.15">
      <c r="A49" s="140"/>
      <c r="B49" s="127"/>
      <c r="C49" s="51" t="s">
        <v>38</v>
      </c>
      <c r="D49" s="36">
        <f t="shared" si="2"/>
        <v>0</v>
      </c>
      <c r="E49" s="37"/>
      <c r="F49" s="38"/>
      <c r="G49" s="38"/>
      <c r="H49" s="40"/>
      <c r="I49" s="20"/>
      <c r="J49" s="20"/>
      <c r="K49" s="20"/>
      <c r="L49" s="20"/>
      <c r="M49" s="20"/>
      <c r="N49" s="20"/>
      <c r="O49" s="20"/>
      <c r="P49" s="20"/>
    </row>
    <row r="50" spans="1:16" s="6" customFormat="1" ht="15.95" customHeight="1" x14ac:dyDescent="0.15">
      <c r="A50" s="141"/>
      <c r="B50" s="134" t="s">
        <v>4</v>
      </c>
      <c r="C50" s="145"/>
      <c r="D50" s="54">
        <f t="shared" si="2"/>
        <v>1404</v>
      </c>
      <c r="E50" s="55">
        <f>SUM(E31:E49)</f>
        <v>796</v>
      </c>
      <c r="F50" s="56">
        <f>SUM(F31:F49)</f>
        <v>0</v>
      </c>
      <c r="G50" s="56">
        <f>SUM(G31:G49)</f>
        <v>0</v>
      </c>
      <c r="H50" s="58">
        <f>SUM(H31:H49)</f>
        <v>608</v>
      </c>
      <c r="I50" s="20"/>
      <c r="J50" s="20"/>
      <c r="K50" s="20"/>
      <c r="L50" s="20"/>
      <c r="M50" s="20"/>
      <c r="N50" s="20"/>
      <c r="O50" s="20"/>
      <c r="P50" s="20"/>
    </row>
    <row r="51" spans="1:16" s="6" customFormat="1" ht="30" customHeight="1" x14ac:dyDescent="0.2">
      <c r="A51" s="60" t="s">
        <v>46</v>
      </c>
      <c r="B51" s="60"/>
      <c r="C51" s="60"/>
      <c r="D51" s="60"/>
      <c r="E51" s="60"/>
      <c r="F51" s="60"/>
      <c r="G51" s="61"/>
      <c r="H51" s="61"/>
      <c r="I51" s="9"/>
      <c r="J51" s="9"/>
      <c r="K51" s="9"/>
      <c r="L51" s="9"/>
      <c r="M51" s="9"/>
      <c r="N51" s="9"/>
      <c r="O51" s="62"/>
      <c r="P51" s="20"/>
    </row>
    <row r="52" spans="1:16" s="6" customFormat="1" ht="36.75" customHeight="1" x14ac:dyDescent="0.15">
      <c r="A52" s="144" t="s">
        <v>47</v>
      </c>
      <c r="B52" s="144"/>
      <c r="C52" s="144"/>
      <c r="D52" s="71" t="s">
        <v>48</v>
      </c>
      <c r="E52" s="84" t="s">
        <v>49</v>
      </c>
      <c r="F52" s="85" t="s">
        <v>50</v>
      </c>
      <c r="G52" s="85" t="s">
        <v>51</v>
      </c>
      <c r="H52" s="11" t="s">
        <v>52</v>
      </c>
      <c r="I52" s="72"/>
      <c r="J52" s="12"/>
      <c r="K52" s="12"/>
      <c r="L52" s="12"/>
      <c r="M52" s="12"/>
      <c r="N52" s="12"/>
      <c r="O52" s="12"/>
      <c r="P52" s="20"/>
    </row>
    <row r="53" spans="1:16" s="6" customFormat="1" ht="15.95" customHeight="1" x14ac:dyDescent="0.15">
      <c r="A53" s="146" t="s">
        <v>53</v>
      </c>
      <c r="B53" s="147"/>
      <c r="C53" s="148"/>
      <c r="D53" s="73">
        <f>SUM(E53:H53)</f>
        <v>0</v>
      </c>
      <c r="E53" s="14"/>
      <c r="F53" s="15"/>
      <c r="G53" s="15"/>
      <c r="H53" s="18"/>
      <c r="I53" s="1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2">
      <c r="A54" s="149" t="s">
        <v>54</v>
      </c>
      <c r="B54" s="150"/>
      <c r="C54" s="151"/>
      <c r="D54" s="73">
        <f>SUM(E54:H54)</f>
        <v>0</v>
      </c>
      <c r="E54" s="74"/>
      <c r="F54" s="75"/>
      <c r="G54" s="75"/>
      <c r="H54" s="76"/>
      <c r="I54" s="12"/>
      <c r="J54" s="12"/>
      <c r="K54" s="12"/>
      <c r="L54" s="12"/>
      <c r="M54" s="12"/>
      <c r="N54" s="12"/>
      <c r="O54" s="12"/>
      <c r="P54" s="62"/>
    </row>
    <row r="55" spans="1:16" s="6" customFormat="1" ht="15.95" customHeight="1" x14ac:dyDescent="0.15">
      <c r="A55" s="152" t="s">
        <v>55</v>
      </c>
      <c r="B55" s="153"/>
      <c r="C55" s="154"/>
      <c r="D55" s="73">
        <f>SUM(E55:H55)</f>
        <v>0</v>
      </c>
      <c r="E55" s="22"/>
      <c r="F55" s="23"/>
      <c r="G55" s="23"/>
      <c r="H55" s="25"/>
      <c r="I55" s="12"/>
      <c r="J55" s="12"/>
      <c r="K55" s="12"/>
      <c r="L55" s="12"/>
      <c r="M55" s="12"/>
      <c r="N55" s="12"/>
      <c r="O55" s="12"/>
      <c r="P55" s="12"/>
    </row>
    <row r="56" spans="1:16" s="6" customFormat="1" ht="15.95" customHeight="1" x14ac:dyDescent="0.15">
      <c r="A56" s="155" t="s">
        <v>56</v>
      </c>
      <c r="B56" s="156"/>
      <c r="C56" s="157"/>
      <c r="D56" s="77">
        <f>SUM(E56:H56)</f>
        <v>0</v>
      </c>
      <c r="E56" s="68"/>
      <c r="F56" s="69"/>
      <c r="G56" s="69"/>
      <c r="H56" s="70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4" t="s">
        <v>4</v>
      </c>
      <c r="B57" s="158"/>
      <c r="C57" s="145"/>
      <c r="D57" s="78">
        <f>SUM(D53:D56)</f>
        <v>0</v>
      </c>
      <c r="E57" s="55">
        <f>SUM(E53:E56)</f>
        <v>0</v>
      </c>
      <c r="F57" s="56">
        <f>SUM(F53:F56)</f>
        <v>0</v>
      </c>
      <c r="G57" s="56">
        <f>SUM(G53:G56)</f>
        <v>0</v>
      </c>
      <c r="H57" s="58">
        <f>SUM(H53:H56)</f>
        <v>0</v>
      </c>
      <c r="I57" s="20"/>
      <c r="J57" s="20"/>
      <c r="K57" s="20"/>
      <c r="L57" s="20"/>
      <c r="M57" s="20"/>
      <c r="N57" s="20"/>
      <c r="O57" s="20"/>
      <c r="P57" s="12"/>
    </row>
    <row r="58" spans="1:16" s="6" customFormat="1" ht="30" customHeight="1" x14ac:dyDescent="0.2">
      <c r="A58" s="79" t="s">
        <v>57</v>
      </c>
      <c r="B58" s="79"/>
      <c r="C58" s="79"/>
      <c r="D58" s="79"/>
      <c r="E58" s="80"/>
      <c r="F58" s="80"/>
      <c r="G58" s="80"/>
      <c r="H58" s="80"/>
      <c r="I58" s="80"/>
      <c r="J58" s="80"/>
      <c r="K58" s="81"/>
      <c r="L58" s="81"/>
      <c r="M58" s="81"/>
      <c r="N58" s="82"/>
      <c r="O58" s="83"/>
      <c r="P58" s="12"/>
    </row>
    <row r="59" spans="1:16" s="6" customFormat="1" ht="24.75" customHeight="1" x14ac:dyDescent="0.15">
      <c r="A59" s="166" t="s">
        <v>40</v>
      </c>
      <c r="B59" s="167"/>
      <c r="C59" s="168"/>
      <c r="D59" s="86" t="s">
        <v>58</v>
      </c>
      <c r="E59" s="159"/>
      <c r="F59" s="159"/>
      <c r="G59" s="87"/>
      <c r="H59" s="87"/>
      <c r="I59" s="87"/>
      <c r="J59" s="87"/>
      <c r="K59" s="87"/>
      <c r="L59" s="87"/>
      <c r="M59" s="87"/>
      <c r="N59" s="87"/>
      <c r="O59" s="87"/>
      <c r="P59" s="12"/>
    </row>
    <row r="60" spans="1:16" s="6" customFormat="1" ht="15.95" customHeight="1" x14ac:dyDescent="0.15">
      <c r="A60" s="160" t="s">
        <v>59</v>
      </c>
      <c r="B60" s="161"/>
      <c r="C60" s="162"/>
      <c r="D60" s="88"/>
      <c r="E60" s="159"/>
      <c r="F60" s="159"/>
      <c r="G60" s="87"/>
      <c r="H60" s="87"/>
      <c r="I60" s="87"/>
      <c r="J60" s="87"/>
      <c r="K60" s="87"/>
      <c r="L60" s="87"/>
      <c r="M60" s="87"/>
      <c r="N60" s="87"/>
      <c r="O60" s="87"/>
      <c r="P60" s="20"/>
    </row>
    <row r="61" spans="1:16" s="6" customFormat="1" ht="15.95" customHeight="1" x14ac:dyDescent="0.15">
      <c r="A61" s="152" t="s">
        <v>60</v>
      </c>
      <c r="B61" s="153"/>
      <c r="C61" s="154"/>
      <c r="D61" s="88"/>
      <c r="E61" s="159"/>
      <c r="F61" s="159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s="6" customFormat="1" ht="15.95" customHeight="1" x14ac:dyDescent="0.15">
      <c r="A62" s="163" t="s">
        <v>61</v>
      </c>
      <c r="B62" s="164"/>
      <c r="C62" s="165"/>
      <c r="D62" s="89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x14ac:dyDescent="0.15">
      <c r="A63" s="87"/>
      <c r="B63" s="87"/>
      <c r="C63" s="87"/>
      <c r="D63" s="159"/>
      <c r="E63" s="159"/>
      <c r="F63" s="159"/>
      <c r="G63" s="159"/>
      <c r="H63" s="159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/>
    <row r="67" spans="1:16" s="6" customFormat="1" x14ac:dyDescent="0.15"/>
    <row r="202" spans="1:1" hidden="1" x14ac:dyDescent="0.15"/>
    <row r="203" spans="1:1" hidden="1" x14ac:dyDescent="0.15">
      <c r="A203" s="91">
        <f>SUM(A7:Q62)</f>
        <v>10956</v>
      </c>
    </row>
    <row r="204" spans="1:1" hidden="1" x14ac:dyDescent="0.15"/>
  </sheetData>
  <mergeCells count="68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  <mergeCell ref="P8:P9"/>
    <mergeCell ref="Q8:Q9"/>
    <mergeCell ref="B25:B2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A30:C30"/>
    <mergeCell ref="A31:A50"/>
    <mergeCell ref="B31:C31"/>
    <mergeCell ref="B32:C32"/>
    <mergeCell ref="B33:C33"/>
    <mergeCell ref="B34:C34"/>
    <mergeCell ref="B35:C35"/>
    <mergeCell ref="B36:C36"/>
    <mergeCell ref="B37:C37"/>
    <mergeCell ref="A10:A28"/>
    <mergeCell ref="B10:C10"/>
    <mergeCell ref="B11:C11"/>
    <mergeCell ref="B12:C12"/>
    <mergeCell ref="B13:C13"/>
    <mergeCell ref="A52:C52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A53:C53"/>
    <mergeCell ref="A54:C54"/>
    <mergeCell ref="A55:C55"/>
    <mergeCell ref="A56:C56"/>
    <mergeCell ref="A57:C57"/>
    <mergeCell ref="D63:F63"/>
    <mergeCell ref="G63:H63"/>
    <mergeCell ref="E59:F59"/>
    <mergeCell ref="A60:C60"/>
    <mergeCell ref="E60:F60"/>
    <mergeCell ref="A61:C61"/>
    <mergeCell ref="E61:F61"/>
    <mergeCell ref="A62:C62"/>
    <mergeCell ref="A59:C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workbookViewId="0">
      <selection sqref="A1:XFD104857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s="3" customFormat="1" ht="12.75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8" s="3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8" s="3" customFormat="1" ht="12.75" customHeight="1" x14ac:dyDescent="0.15">
      <c r="A4" s="1" t="str">
        <f>CONCATENATE("MES: ",[4]NOMBRE!B6," - ","( ",[4]NOMBRE!C6,[4]NOMBRE!D6,"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</row>
    <row r="5" spans="1:18" s="3" customFormat="1" ht="12.75" customHeight="1" x14ac:dyDescent="0.15">
      <c r="A5" s="1" t="str">
        <f>CONCATENATE("AÑO: ",[4]NOMBRE!B7)</f>
        <v>AÑO: 2011</v>
      </c>
      <c r="B5" s="2"/>
      <c r="C5" s="2"/>
      <c r="D5" s="2"/>
      <c r="E5" s="2"/>
      <c r="F5" s="2"/>
      <c r="G5" s="2"/>
      <c r="H5" s="2"/>
      <c r="I5" s="2"/>
      <c r="J5" s="2"/>
    </row>
    <row r="6" spans="1:18" s="6" customFormat="1" ht="39.950000000000003" customHeight="1" x14ac:dyDescent="0.2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5"/>
    </row>
    <row r="7" spans="1:18" s="6" customFormat="1" ht="39.950000000000003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5"/>
    </row>
    <row r="8" spans="1:18" s="6" customFormat="1" ht="23.1" customHeight="1" x14ac:dyDescent="0.2">
      <c r="A8" s="109" t="s">
        <v>3</v>
      </c>
      <c r="B8" s="110"/>
      <c r="C8" s="111"/>
      <c r="D8" s="115" t="s">
        <v>4</v>
      </c>
      <c r="E8" s="117" t="s">
        <v>5</v>
      </c>
      <c r="F8" s="117" t="s">
        <v>6</v>
      </c>
      <c r="G8" s="117" t="s">
        <v>7</v>
      </c>
      <c r="H8" s="117" t="s">
        <v>8</v>
      </c>
      <c r="I8" s="117" t="s">
        <v>9</v>
      </c>
      <c r="J8" s="117" t="s">
        <v>10</v>
      </c>
      <c r="K8" s="117" t="s">
        <v>11</v>
      </c>
      <c r="L8" s="117" t="s">
        <v>12</v>
      </c>
      <c r="M8" s="117" t="s">
        <v>13</v>
      </c>
      <c r="N8" s="119" t="s">
        <v>14</v>
      </c>
      <c r="O8" s="120"/>
      <c r="P8" s="121" t="s">
        <v>15</v>
      </c>
      <c r="Q8" s="123" t="s">
        <v>16</v>
      </c>
      <c r="R8" s="9"/>
    </row>
    <row r="9" spans="1:18" s="6" customFormat="1" ht="23.1" customHeight="1" x14ac:dyDescent="0.15">
      <c r="A9" s="112"/>
      <c r="B9" s="113"/>
      <c r="C9" s="114"/>
      <c r="D9" s="116"/>
      <c r="E9" s="118"/>
      <c r="F9" s="118"/>
      <c r="G9" s="118"/>
      <c r="H9" s="118"/>
      <c r="I9" s="118"/>
      <c r="J9" s="118"/>
      <c r="K9" s="118"/>
      <c r="L9" s="118"/>
      <c r="M9" s="118"/>
      <c r="N9" s="84" t="s">
        <v>17</v>
      </c>
      <c r="O9" s="11" t="s">
        <v>18</v>
      </c>
      <c r="P9" s="122"/>
      <c r="Q9" s="124"/>
      <c r="R9" s="12"/>
    </row>
    <row r="10" spans="1:18" s="6" customFormat="1" ht="15.95" customHeight="1" x14ac:dyDescent="0.15">
      <c r="A10" s="139" t="s">
        <v>19</v>
      </c>
      <c r="B10" s="142" t="s">
        <v>20</v>
      </c>
      <c r="C10" s="143"/>
      <c r="D10" s="13">
        <f>SUM(E10:Q10)</f>
        <v>247</v>
      </c>
      <c r="E10" s="14">
        <v>247</v>
      </c>
      <c r="F10" s="15"/>
      <c r="G10" s="15"/>
      <c r="H10" s="16"/>
      <c r="I10" s="16"/>
      <c r="J10" s="16"/>
      <c r="K10" s="16"/>
      <c r="L10" s="16"/>
      <c r="M10" s="17"/>
      <c r="N10" s="14"/>
      <c r="O10" s="18"/>
      <c r="P10" s="19"/>
      <c r="Q10" s="18"/>
      <c r="R10" s="20"/>
    </row>
    <row r="11" spans="1:18" s="6" customFormat="1" ht="15.95" customHeight="1" x14ac:dyDescent="0.15">
      <c r="A11" s="140"/>
      <c r="B11" s="128" t="s">
        <v>21</v>
      </c>
      <c r="C11" s="129"/>
      <c r="D11" s="21">
        <f t="shared" ref="D11:D28" si="0">SUM(E11:Q11)</f>
        <v>371</v>
      </c>
      <c r="E11" s="22">
        <v>371</v>
      </c>
      <c r="F11" s="23"/>
      <c r="G11" s="23"/>
      <c r="H11" s="23"/>
      <c r="I11" s="23"/>
      <c r="J11" s="23"/>
      <c r="K11" s="23"/>
      <c r="L11" s="23"/>
      <c r="M11" s="24"/>
      <c r="N11" s="22"/>
      <c r="O11" s="25"/>
      <c r="P11" s="26"/>
      <c r="Q11" s="25"/>
      <c r="R11" s="20"/>
    </row>
    <row r="12" spans="1:18" s="6" customFormat="1" ht="15.95" customHeight="1" x14ac:dyDescent="0.15">
      <c r="A12" s="140"/>
      <c r="B12" s="128" t="s">
        <v>22</v>
      </c>
      <c r="C12" s="129"/>
      <c r="D12" s="21">
        <f t="shared" si="0"/>
        <v>99</v>
      </c>
      <c r="E12" s="22">
        <v>99</v>
      </c>
      <c r="F12" s="23"/>
      <c r="G12" s="23"/>
      <c r="H12" s="23"/>
      <c r="I12" s="23"/>
      <c r="J12" s="23"/>
      <c r="K12" s="23"/>
      <c r="L12" s="23"/>
      <c r="M12" s="24"/>
      <c r="N12" s="22"/>
      <c r="O12" s="25"/>
      <c r="P12" s="26"/>
      <c r="Q12" s="25"/>
      <c r="R12" s="20"/>
    </row>
    <row r="13" spans="1:18" s="6" customFormat="1" ht="15.95" customHeight="1" x14ac:dyDescent="0.15">
      <c r="A13" s="140"/>
      <c r="B13" s="128" t="s">
        <v>23</v>
      </c>
      <c r="C13" s="129"/>
      <c r="D13" s="21">
        <f t="shared" si="0"/>
        <v>83</v>
      </c>
      <c r="E13" s="22">
        <v>81</v>
      </c>
      <c r="F13" s="23">
        <v>2</v>
      </c>
      <c r="G13" s="23"/>
      <c r="H13" s="23"/>
      <c r="I13" s="23"/>
      <c r="J13" s="23"/>
      <c r="K13" s="23"/>
      <c r="L13" s="23"/>
      <c r="M13" s="24"/>
      <c r="N13" s="22"/>
      <c r="O13" s="25"/>
      <c r="P13" s="26"/>
      <c r="Q13" s="25"/>
      <c r="R13" s="20"/>
    </row>
    <row r="14" spans="1:18" s="6" customFormat="1" ht="15.95" customHeight="1" x14ac:dyDescent="0.15">
      <c r="A14" s="140"/>
      <c r="B14" s="128" t="s">
        <v>24</v>
      </c>
      <c r="C14" s="129"/>
      <c r="D14" s="21">
        <f t="shared" si="0"/>
        <v>51</v>
      </c>
      <c r="E14" s="22">
        <v>39</v>
      </c>
      <c r="F14" s="23">
        <v>1</v>
      </c>
      <c r="G14" s="23">
        <v>11</v>
      </c>
      <c r="H14" s="23"/>
      <c r="I14" s="23"/>
      <c r="J14" s="23"/>
      <c r="K14" s="23"/>
      <c r="L14" s="23"/>
      <c r="M14" s="24"/>
      <c r="N14" s="22"/>
      <c r="O14" s="25"/>
      <c r="P14" s="26"/>
      <c r="Q14" s="25"/>
      <c r="R14" s="20"/>
    </row>
    <row r="15" spans="1:18" s="6" customFormat="1" ht="15.95" customHeight="1" x14ac:dyDescent="0.15">
      <c r="A15" s="140"/>
      <c r="B15" s="128" t="s">
        <v>25</v>
      </c>
      <c r="C15" s="129"/>
      <c r="D15" s="21">
        <f t="shared" si="0"/>
        <v>0</v>
      </c>
      <c r="E15" s="22"/>
      <c r="F15" s="23"/>
      <c r="G15" s="23"/>
      <c r="H15" s="23"/>
      <c r="I15" s="23"/>
      <c r="J15" s="23"/>
      <c r="K15" s="23"/>
      <c r="L15" s="23"/>
      <c r="M15" s="24"/>
      <c r="N15" s="22"/>
      <c r="O15" s="25"/>
      <c r="P15" s="26"/>
      <c r="Q15" s="25"/>
      <c r="R15" s="20"/>
    </row>
    <row r="16" spans="1:18" s="6" customFormat="1" ht="15.95" customHeight="1" x14ac:dyDescent="0.15">
      <c r="A16" s="140"/>
      <c r="B16" s="128" t="s">
        <v>26</v>
      </c>
      <c r="C16" s="129"/>
      <c r="D16" s="21">
        <f t="shared" si="0"/>
        <v>62</v>
      </c>
      <c r="E16" s="22">
        <v>59</v>
      </c>
      <c r="F16" s="23"/>
      <c r="G16" s="23"/>
      <c r="H16" s="23"/>
      <c r="I16" s="23">
        <v>3</v>
      </c>
      <c r="J16" s="23"/>
      <c r="K16" s="23"/>
      <c r="L16" s="23"/>
      <c r="M16" s="24"/>
      <c r="N16" s="22"/>
      <c r="O16" s="25"/>
      <c r="P16" s="26"/>
      <c r="Q16" s="25"/>
      <c r="R16" s="20"/>
    </row>
    <row r="17" spans="1:18" s="6" customFormat="1" ht="15.95" customHeight="1" x14ac:dyDescent="0.15">
      <c r="A17" s="140"/>
      <c r="B17" s="128" t="s">
        <v>27</v>
      </c>
      <c r="C17" s="129"/>
      <c r="D17" s="21">
        <f t="shared" si="0"/>
        <v>174</v>
      </c>
      <c r="E17" s="27"/>
      <c r="F17" s="28"/>
      <c r="G17" s="28"/>
      <c r="H17" s="28"/>
      <c r="I17" s="28"/>
      <c r="J17" s="28"/>
      <c r="K17" s="28"/>
      <c r="L17" s="28"/>
      <c r="M17" s="29"/>
      <c r="N17" s="22"/>
      <c r="O17" s="25">
        <v>174</v>
      </c>
      <c r="P17" s="26"/>
      <c r="Q17" s="30"/>
      <c r="R17" s="20"/>
    </row>
    <row r="18" spans="1:18" s="6" customFormat="1" ht="23.25" customHeight="1" x14ac:dyDescent="0.15">
      <c r="A18" s="140"/>
      <c r="B18" s="130" t="s">
        <v>28</v>
      </c>
      <c r="C18" s="131"/>
      <c r="D18" s="21">
        <f t="shared" si="0"/>
        <v>22</v>
      </c>
      <c r="E18" s="22">
        <v>22</v>
      </c>
      <c r="F18" s="23"/>
      <c r="G18" s="23"/>
      <c r="H18" s="23"/>
      <c r="I18" s="28"/>
      <c r="J18" s="28"/>
      <c r="K18" s="28"/>
      <c r="L18" s="28"/>
      <c r="M18" s="29"/>
      <c r="N18" s="31"/>
      <c r="O18" s="30"/>
      <c r="P18" s="32"/>
      <c r="Q18" s="30"/>
      <c r="R18" s="20"/>
    </row>
    <row r="19" spans="1:18" s="6" customFormat="1" ht="15.95" customHeight="1" x14ac:dyDescent="0.15">
      <c r="A19" s="140"/>
      <c r="B19" s="128" t="s">
        <v>29</v>
      </c>
      <c r="C19" s="129"/>
      <c r="D19" s="21">
        <f t="shared" si="0"/>
        <v>0</v>
      </c>
      <c r="E19" s="22"/>
      <c r="F19" s="23"/>
      <c r="G19" s="23"/>
      <c r="H19" s="28"/>
      <c r="I19" s="28"/>
      <c r="J19" s="28"/>
      <c r="K19" s="28"/>
      <c r="L19" s="28"/>
      <c r="M19" s="29"/>
      <c r="N19" s="33"/>
      <c r="O19" s="34"/>
      <c r="P19" s="35"/>
      <c r="Q19" s="25"/>
      <c r="R19" s="20"/>
    </row>
    <row r="20" spans="1:18" s="6" customFormat="1" ht="15.95" customHeight="1" x14ac:dyDescent="0.15">
      <c r="A20" s="140"/>
      <c r="B20" s="128" t="s">
        <v>30</v>
      </c>
      <c r="C20" s="129"/>
      <c r="D20" s="21">
        <f t="shared" si="0"/>
        <v>0</v>
      </c>
      <c r="E20" s="22"/>
      <c r="F20" s="23"/>
      <c r="G20" s="23"/>
      <c r="H20" s="23"/>
      <c r="I20" s="23"/>
      <c r="J20" s="23"/>
      <c r="K20" s="23"/>
      <c r="L20" s="23"/>
      <c r="M20" s="24"/>
      <c r="N20" s="22"/>
      <c r="O20" s="25"/>
      <c r="P20" s="26"/>
      <c r="Q20" s="25"/>
      <c r="R20" s="20"/>
    </row>
    <row r="21" spans="1:18" s="6" customFormat="1" ht="15.95" customHeight="1" x14ac:dyDescent="0.15">
      <c r="A21" s="140"/>
      <c r="B21" s="128" t="s">
        <v>31</v>
      </c>
      <c r="C21" s="129"/>
      <c r="D21" s="21">
        <f t="shared" si="0"/>
        <v>153</v>
      </c>
      <c r="E21" s="22">
        <v>136</v>
      </c>
      <c r="F21" s="23">
        <v>6</v>
      </c>
      <c r="G21" s="23">
        <v>11</v>
      </c>
      <c r="H21" s="23"/>
      <c r="I21" s="23"/>
      <c r="J21" s="23"/>
      <c r="K21" s="23"/>
      <c r="L21" s="23"/>
      <c r="M21" s="24"/>
      <c r="N21" s="22"/>
      <c r="O21" s="25"/>
      <c r="P21" s="26"/>
      <c r="Q21" s="25"/>
      <c r="R21" s="20"/>
    </row>
    <row r="22" spans="1:18" s="6" customFormat="1" ht="15.95" customHeight="1" x14ac:dyDescent="0.15">
      <c r="A22" s="140"/>
      <c r="B22" s="128" t="s">
        <v>32</v>
      </c>
      <c r="C22" s="129"/>
      <c r="D22" s="21">
        <f t="shared" si="0"/>
        <v>29</v>
      </c>
      <c r="E22" s="22">
        <v>29</v>
      </c>
      <c r="F22" s="23"/>
      <c r="G22" s="23"/>
      <c r="H22" s="23"/>
      <c r="I22" s="23"/>
      <c r="J22" s="23"/>
      <c r="K22" s="23"/>
      <c r="L22" s="23"/>
      <c r="M22" s="24"/>
      <c r="N22" s="22"/>
      <c r="O22" s="25"/>
      <c r="P22" s="26"/>
      <c r="Q22" s="25"/>
      <c r="R22" s="20"/>
    </row>
    <row r="23" spans="1:18" s="6" customFormat="1" ht="15.95" customHeight="1" x14ac:dyDescent="0.15">
      <c r="A23" s="140"/>
      <c r="B23" s="128" t="s">
        <v>33</v>
      </c>
      <c r="C23" s="129"/>
      <c r="D23" s="21">
        <f t="shared" si="0"/>
        <v>0</v>
      </c>
      <c r="E23" s="22"/>
      <c r="F23" s="23"/>
      <c r="G23" s="23"/>
      <c r="H23" s="23"/>
      <c r="I23" s="23"/>
      <c r="J23" s="23"/>
      <c r="K23" s="23"/>
      <c r="L23" s="23"/>
      <c r="M23" s="24"/>
      <c r="N23" s="22"/>
      <c r="O23" s="25"/>
      <c r="P23" s="26"/>
      <c r="Q23" s="25"/>
      <c r="R23" s="20"/>
    </row>
    <row r="24" spans="1:18" s="6" customFormat="1" ht="15.95" customHeight="1" x14ac:dyDescent="0.15">
      <c r="A24" s="140"/>
      <c r="B24" s="132" t="s">
        <v>34</v>
      </c>
      <c r="C24" s="133"/>
      <c r="D24" s="36">
        <f t="shared" si="0"/>
        <v>4</v>
      </c>
      <c r="E24" s="37"/>
      <c r="F24" s="38"/>
      <c r="G24" s="38"/>
      <c r="H24" s="38"/>
      <c r="I24" s="38"/>
      <c r="J24" s="38"/>
      <c r="K24" s="38">
        <v>4</v>
      </c>
      <c r="L24" s="38"/>
      <c r="M24" s="39"/>
      <c r="N24" s="37"/>
      <c r="O24" s="40"/>
      <c r="P24" s="41"/>
      <c r="Q24" s="40"/>
      <c r="R24" s="20"/>
    </row>
    <row r="25" spans="1:18" s="6" customFormat="1" ht="21.75" customHeight="1" x14ac:dyDescent="0.15">
      <c r="A25" s="140"/>
      <c r="B25" s="125" t="s">
        <v>35</v>
      </c>
      <c r="C25" s="42" t="s">
        <v>36</v>
      </c>
      <c r="D25" s="43">
        <f t="shared" si="0"/>
        <v>0</v>
      </c>
      <c r="E25" s="44"/>
      <c r="F25" s="45"/>
      <c r="G25" s="45"/>
      <c r="H25" s="45"/>
      <c r="I25" s="45"/>
      <c r="J25" s="45"/>
      <c r="K25" s="45"/>
      <c r="L25" s="45"/>
      <c r="M25" s="46"/>
      <c r="N25" s="44"/>
      <c r="O25" s="47"/>
      <c r="P25" s="48"/>
      <c r="Q25" s="47"/>
      <c r="R25" s="20"/>
    </row>
    <row r="26" spans="1:18" s="6" customFormat="1" ht="15.95" customHeight="1" x14ac:dyDescent="0.15">
      <c r="A26" s="140"/>
      <c r="B26" s="126"/>
      <c r="C26" s="49" t="s">
        <v>37</v>
      </c>
      <c r="D26" s="21">
        <f t="shared" si="0"/>
        <v>0</v>
      </c>
      <c r="E26" s="31"/>
      <c r="F26" s="50"/>
      <c r="G26" s="50"/>
      <c r="H26" s="50"/>
      <c r="I26" s="50"/>
      <c r="J26" s="50"/>
      <c r="K26" s="50"/>
      <c r="L26" s="50"/>
      <c r="M26" s="24"/>
      <c r="N26" s="31"/>
      <c r="O26" s="30"/>
      <c r="P26" s="32"/>
      <c r="Q26" s="30"/>
      <c r="R26" s="20"/>
    </row>
    <row r="27" spans="1:18" s="6" customFormat="1" ht="21" x14ac:dyDescent="0.15">
      <c r="A27" s="140"/>
      <c r="B27" s="127"/>
      <c r="C27" s="51" t="s">
        <v>38</v>
      </c>
      <c r="D27" s="36">
        <f t="shared" si="0"/>
        <v>0</v>
      </c>
      <c r="E27" s="33"/>
      <c r="F27" s="52"/>
      <c r="G27" s="52"/>
      <c r="H27" s="52"/>
      <c r="I27" s="52"/>
      <c r="J27" s="52"/>
      <c r="K27" s="52"/>
      <c r="L27" s="52"/>
      <c r="M27" s="53"/>
      <c r="N27" s="33"/>
      <c r="O27" s="34"/>
      <c r="P27" s="35"/>
      <c r="Q27" s="34"/>
      <c r="R27" s="20"/>
    </row>
    <row r="28" spans="1:18" s="6" customFormat="1" ht="15.95" customHeight="1" x14ac:dyDescent="0.15">
      <c r="A28" s="141"/>
      <c r="B28" s="134" t="s">
        <v>4</v>
      </c>
      <c r="C28" s="135"/>
      <c r="D28" s="54">
        <f t="shared" si="0"/>
        <v>1295</v>
      </c>
      <c r="E28" s="55">
        <f>SUM(E10:E27)</f>
        <v>1083</v>
      </c>
      <c r="F28" s="56">
        <f t="shared" ref="F28:Q28" si="1">SUM(F10:F27)</f>
        <v>9</v>
      </c>
      <c r="G28" s="56">
        <f t="shared" si="1"/>
        <v>22</v>
      </c>
      <c r="H28" s="56">
        <f t="shared" si="1"/>
        <v>0</v>
      </c>
      <c r="I28" s="56">
        <f t="shared" si="1"/>
        <v>3</v>
      </c>
      <c r="J28" s="56">
        <f t="shared" si="1"/>
        <v>0</v>
      </c>
      <c r="K28" s="56">
        <f t="shared" si="1"/>
        <v>4</v>
      </c>
      <c r="L28" s="56">
        <f t="shared" si="1"/>
        <v>0</v>
      </c>
      <c r="M28" s="57">
        <f t="shared" si="1"/>
        <v>0</v>
      </c>
      <c r="N28" s="55">
        <f t="shared" si="1"/>
        <v>0</v>
      </c>
      <c r="O28" s="58">
        <f t="shared" si="1"/>
        <v>174</v>
      </c>
      <c r="P28" s="59">
        <f t="shared" si="1"/>
        <v>0</v>
      </c>
      <c r="Q28" s="58">
        <f t="shared" si="1"/>
        <v>0</v>
      </c>
      <c r="R28" s="20"/>
    </row>
    <row r="29" spans="1:18" s="6" customFormat="1" ht="30" customHeight="1" x14ac:dyDescent="0.2">
      <c r="A29" s="60" t="s">
        <v>39</v>
      </c>
      <c r="B29" s="60"/>
      <c r="C29" s="60"/>
      <c r="D29" s="60"/>
      <c r="E29" s="60"/>
      <c r="F29" s="60"/>
      <c r="G29" s="61"/>
      <c r="H29" s="61"/>
      <c r="I29" s="20"/>
      <c r="J29" s="20"/>
      <c r="K29" s="20"/>
      <c r="L29" s="20"/>
      <c r="M29" s="20"/>
      <c r="N29" s="20"/>
      <c r="O29" s="62"/>
      <c r="P29" s="20"/>
    </row>
    <row r="30" spans="1:18" s="6" customFormat="1" ht="48" customHeight="1" x14ac:dyDescent="0.15">
      <c r="A30" s="136" t="s">
        <v>40</v>
      </c>
      <c r="B30" s="137"/>
      <c r="C30" s="138"/>
      <c r="D30" s="63" t="s">
        <v>4</v>
      </c>
      <c r="E30" s="64" t="s">
        <v>41</v>
      </c>
      <c r="F30" s="85" t="s">
        <v>42</v>
      </c>
      <c r="G30" s="85" t="s">
        <v>43</v>
      </c>
      <c r="H30" s="11" t="s">
        <v>44</v>
      </c>
      <c r="I30" s="20"/>
      <c r="J30" s="20"/>
      <c r="K30" s="20"/>
      <c r="L30" s="20"/>
      <c r="M30" s="20"/>
      <c r="N30" s="20"/>
      <c r="O30" s="20"/>
      <c r="P30" s="20"/>
    </row>
    <row r="31" spans="1:18" s="6" customFormat="1" ht="15.95" customHeight="1" x14ac:dyDescent="0.15">
      <c r="A31" s="139" t="s">
        <v>19</v>
      </c>
      <c r="B31" s="142" t="s">
        <v>20</v>
      </c>
      <c r="C31" s="143"/>
      <c r="D31" s="66">
        <f>SUM(E31:H31)</f>
        <v>228</v>
      </c>
      <c r="E31" s="14">
        <v>132</v>
      </c>
      <c r="F31" s="15"/>
      <c r="G31" s="15"/>
      <c r="H31" s="18">
        <v>96</v>
      </c>
      <c r="I31" s="20"/>
      <c r="J31" s="20"/>
      <c r="K31" s="20"/>
      <c r="L31" s="20"/>
      <c r="M31" s="20"/>
      <c r="N31" s="20"/>
      <c r="O31" s="20"/>
      <c r="P31" s="20"/>
    </row>
    <row r="32" spans="1:18" s="6" customFormat="1" ht="15.95" customHeight="1" x14ac:dyDescent="0.2">
      <c r="A32" s="140"/>
      <c r="B32" s="128" t="s">
        <v>21</v>
      </c>
      <c r="C32" s="129"/>
      <c r="D32" s="67">
        <f t="shared" ref="D32:D50" si="2">SUM(E32:H32)</f>
        <v>437</v>
      </c>
      <c r="E32" s="22">
        <v>210</v>
      </c>
      <c r="F32" s="23"/>
      <c r="G32" s="23"/>
      <c r="H32" s="25">
        <v>227</v>
      </c>
      <c r="I32" s="20"/>
      <c r="J32" s="20"/>
      <c r="K32" s="20"/>
      <c r="L32" s="20"/>
      <c r="M32" s="20"/>
      <c r="N32" s="20"/>
      <c r="O32" s="20"/>
      <c r="P32" s="62"/>
    </row>
    <row r="33" spans="1:16" s="6" customFormat="1" ht="15.95" customHeight="1" x14ac:dyDescent="0.15">
      <c r="A33" s="140"/>
      <c r="B33" s="128" t="s">
        <v>22</v>
      </c>
      <c r="C33" s="129"/>
      <c r="D33" s="67">
        <f t="shared" si="2"/>
        <v>99</v>
      </c>
      <c r="E33" s="22">
        <v>11</v>
      </c>
      <c r="F33" s="23"/>
      <c r="G33" s="23"/>
      <c r="H33" s="25">
        <v>88</v>
      </c>
      <c r="I33" s="20"/>
      <c r="J33" s="20"/>
      <c r="K33" s="20"/>
      <c r="L33" s="20"/>
      <c r="M33" s="20"/>
      <c r="N33" s="20"/>
      <c r="O33" s="20"/>
      <c r="P33" s="20"/>
    </row>
    <row r="34" spans="1:16" s="6" customFormat="1" ht="15.95" customHeight="1" x14ac:dyDescent="0.15">
      <c r="A34" s="140"/>
      <c r="B34" s="128" t="s">
        <v>23</v>
      </c>
      <c r="C34" s="129"/>
      <c r="D34" s="67">
        <f t="shared" si="2"/>
        <v>81</v>
      </c>
      <c r="E34" s="22"/>
      <c r="F34" s="23"/>
      <c r="G34" s="23"/>
      <c r="H34" s="25">
        <v>81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0"/>
      <c r="B35" s="128" t="s">
        <v>24</v>
      </c>
      <c r="C35" s="129"/>
      <c r="D35" s="67">
        <f t="shared" si="2"/>
        <v>51</v>
      </c>
      <c r="E35" s="22">
        <v>1</v>
      </c>
      <c r="F35" s="23"/>
      <c r="G35" s="23"/>
      <c r="H35" s="25">
        <v>50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0"/>
      <c r="B36" s="128" t="s">
        <v>25</v>
      </c>
      <c r="C36" s="129"/>
      <c r="D36" s="67">
        <f t="shared" si="2"/>
        <v>0</v>
      </c>
      <c r="E36" s="22"/>
      <c r="F36" s="23"/>
      <c r="G36" s="23"/>
      <c r="H36" s="25"/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0"/>
      <c r="B37" s="128" t="s">
        <v>26</v>
      </c>
      <c r="C37" s="129"/>
      <c r="D37" s="67">
        <f t="shared" si="2"/>
        <v>90</v>
      </c>
      <c r="E37" s="22"/>
      <c r="F37" s="23">
        <v>28</v>
      </c>
      <c r="G37" s="23"/>
      <c r="H37" s="25">
        <v>62</v>
      </c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0"/>
      <c r="B38" s="128" t="s">
        <v>27</v>
      </c>
      <c r="C38" s="129"/>
      <c r="D38" s="67">
        <f t="shared" si="2"/>
        <v>22</v>
      </c>
      <c r="E38" s="22">
        <v>22</v>
      </c>
      <c r="F38" s="23"/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25.5" customHeight="1" x14ac:dyDescent="0.15">
      <c r="A39" s="140"/>
      <c r="B39" s="130" t="s">
        <v>28</v>
      </c>
      <c r="C39" s="131"/>
      <c r="D39" s="67">
        <f t="shared" si="2"/>
        <v>0</v>
      </c>
      <c r="E39" s="22"/>
      <c r="F39" s="23"/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15.95" customHeight="1" x14ac:dyDescent="0.15">
      <c r="A40" s="140"/>
      <c r="B40" s="128" t="s">
        <v>29</v>
      </c>
      <c r="C40" s="129"/>
      <c r="D40" s="67">
        <f t="shared" si="2"/>
        <v>0</v>
      </c>
      <c r="E40" s="22"/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0"/>
      <c r="B41" s="128" t="s">
        <v>30</v>
      </c>
      <c r="C41" s="129"/>
      <c r="D41" s="67">
        <f t="shared" si="2"/>
        <v>66</v>
      </c>
      <c r="E41" s="22">
        <v>66</v>
      </c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0"/>
      <c r="B42" s="128" t="s">
        <v>31</v>
      </c>
      <c r="C42" s="129"/>
      <c r="D42" s="67">
        <f t="shared" si="2"/>
        <v>153</v>
      </c>
      <c r="E42" s="22">
        <v>110</v>
      </c>
      <c r="F42" s="23"/>
      <c r="G42" s="23"/>
      <c r="H42" s="25">
        <v>43</v>
      </c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0"/>
      <c r="B43" s="128" t="s">
        <v>32</v>
      </c>
      <c r="C43" s="129"/>
      <c r="D43" s="67">
        <f t="shared" si="2"/>
        <v>29</v>
      </c>
      <c r="E43" s="22"/>
      <c r="F43" s="23"/>
      <c r="G43" s="23"/>
      <c r="H43" s="25">
        <v>29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0"/>
      <c r="B44" s="128" t="s">
        <v>45</v>
      </c>
      <c r="C44" s="129"/>
      <c r="D44" s="96">
        <v>0</v>
      </c>
      <c r="E44" s="97"/>
      <c r="F44" s="98"/>
      <c r="G44" s="98"/>
      <c r="H44" s="99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0"/>
      <c r="B45" s="128" t="s">
        <v>33</v>
      </c>
      <c r="C45" s="129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0"/>
      <c r="B46" s="132" t="s">
        <v>34</v>
      </c>
      <c r="C46" s="133"/>
      <c r="D46" s="67">
        <f t="shared" si="2"/>
        <v>4</v>
      </c>
      <c r="E46" s="68">
        <v>4</v>
      </c>
      <c r="F46" s="69"/>
      <c r="G46" s="69"/>
      <c r="H46" s="70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0"/>
      <c r="B47" s="125" t="s">
        <v>35</v>
      </c>
      <c r="C47" s="42" t="s">
        <v>36</v>
      </c>
      <c r="D47" s="66">
        <f t="shared" si="2"/>
        <v>0</v>
      </c>
      <c r="E47" s="14"/>
      <c r="F47" s="15"/>
      <c r="G47" s="15"/>
      <c r="H47" s="18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0"/>
      <c r="B48" s="126"/>
      <c r="C48" s="49" t="s">
        <v>37</v>
      </c>
      <c r="D48" s="67">
        <f t="shared" si="2"/>
        <v>0</v>
      </c>
      <c r="E48" s="22"/>
      <c r="F48" s="23"/>
      <c r="G48" s="23"/>
      <c r="H48" s="25"/>
      <c r="I48" s="20"/>
      <c r="J48" s="20"/>
      <c r="K48" s="20"/>
      <c r="L48" s="20"/>
      <c r="M48" s="20"/>
      <c r="N48" s="20"/>
      <c r="O48" s="20"/>
      <c r="P48" s="20"/>
    </row>
    <row r="49" spans="1:16" s="6" customFormat="1" ht="21" x14ac:dyDescent="0.15">
      <c r="A49" s="140"/>
      <c r="B49" s="127"/>
      <c r="C49" s="51" t="s">
        <v>38</v>
      </c>
      <c r="D49" s="36">
        <f t="shared" si="2"/>
        <v>0</v>
      </c>
      <c r="E49" s="37"/>
      <c r="F49" s="38"/>
      <c r="G49" s="38"/>
      <c r="H49" s="40"/>
      <c r="I49" s="20"/>
      <c r="J49" s="20"/>
      <c r="K49" s="20"/>
      <c r="L49" s="20"/>
      <c r="M49" s="20"/>
      <c r="N49" s="20"/>
      <c r="O49" s="20"/>
      <c r="P49" s="20"/>
    </row>
    <row r="50" spans="1:16" s="6" customFormat="1" ht="15.95" customHeight="1" x14ac:dyDescent="0.15">
      <c r="A50" s="141"/>
      <c r="B50" s="134" t="s">
        <v>4</v>
      </c>
      <c r="C50" s="145"/>
      <c r="D50" s="54">
        <f t="shared" si="2"/>
        <v>1260</v>
      </c>
      <c r="E50" s="55">
        <f>SUM(E31:E49)</f>
        <v>556</v>
      </c>
      <c r="F50" s="56">
        <f>SUM(F31:F49)</f>
        <v>28</v>
      </c>
      <c r="G50" s="56">
        <f>SUM(G31:G49)</f>
        <v>0</v>
      </c>
      <c r="H50" s="58">
        <f>SUM(H31:H49)</f>
        <v>676</v>
      </c>
      <c r="I50" s="20"/>
      <c r="J50" s="20"/>
      <c r="K50" s="20"/>
      <c r="L50" s="20"/>
      <c r="M50" s="20"/>
      <c r="N50" s="20"/>
      <c r="O50" s="20"/>
      <c r="P50" s="20"/>
    </row>
    <row r="51" spans="1:16" s="6" customFormat="1" ht="30" customHeight="1" x14ac:dyDescent="0.2">
      <c r="A51" s="60" t="s">
        <v>46</v>
      </c>
      <c r="B51" s="60"/>
      <c r="C51" s="60"/>
      <c r="D51" s="60"/>
      <c r="E51" s="60"/>
      <c r="F51" s="60"/>
      <c r="G51" s="61"/>
      <c r="H51" s="61"/>
      <c r="I51" s="9"/>
      <c r="J51" s="9"/>
      <c r="K51" s="9"/>
      <c r="L51" s="9"/>
      <c r="M51" s="9"/>
      <c r="N51" s="9"/>
      <c r="O51" s="62"/>
      <c r="P51" s="20"/>
    </row>
    <row r="52" spans="1:16" s="6" customFormat="1" ht="36.75" customHeight="1" x14ac:dyDescent="0.15">
      <c r="A52" s="144" t="s">
        <v>47</v>
      </c>
      <c r="B52" s="144"/>
      <c r="C52" s="144"/>
      <c r="D52" s="71" t="s">
        <v>48</v>
      </c>
      <c r="E52" s="84" t="s">
        <v>49</v>
      </c>
      <c r="F52" s="85" t="s">
        <v>50</v>
      </c>
      <c r="G52" s="85" t="s">
        <v>51</v>
      </c>
      <c r="H52" s="11" t="s">
        <v>52</v>
      </c>
      <c r="I52" s="72"/>
      <c r="J52" s="12"/>
      <c r="K52" s="12"/>
      <c r="L52" s="12"/>
      <c r="M52" s="12"/>
      <c r="N52" s="12"/>
      <c r="O52" s="12"/>
      <c r="P52" s="20"/>
    </row>
    <row r="53" spans="1:16" s="6" customFormat="1" ht="15.95" customHeight="1" x14ac:dyDescent="0.15">
      <c r="A53" s="146" t="s">
        <v>53</v>
      </c>
      <c r="B53" s="147"/>
      <c r="C53" s="148"/>
      <c r="D53" s="73">
        <f>SUM(E53:H53)</f>
        <v>0</v>
      </c>
      <c r="E53" s="14"/>
      <c r="F53" s="15"/>
      <c r="G53" s="15"/>
      <c r="H53" s="18"/>
      <c r="I53" s="1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2">
      <c r="A54" s="149" t="s">
        <v>54</v>
      </c>
      <c r="B54" s="150"/>
      <c r="C54" s="151"/>
      <c r="D54" s="73">
        <f>SUM(E54:H54)</f>
        <v>0</v>
      </c>
      <c r="E54" s="74"/>
      <c r="F54" s="75"/>
      <c r="G54" s="75"/>
      <c r="H54" s="76"/>
      <c r="I54" s="12"/>
      <c r="J54" s="12"/>
      <c r="K54" s="12"/>
      <c r="L54" s="12"/>
      <c r="M54" s="12"/>
      <c r="N54" s="12"/>
      <c r="O54" s="12"/>
      <c r="P54" s="62"/>
    </row>
    <row r="55" spans="1:16" s="6" customFormat="1" ht="15.95" customHeight="1" x14ac:dyDescent="0.15">
      <c r="A55" s="152" t="s">
        <v>55</v>
      </c>
      <c r="B55" s="153"/>
      <c r="C55" s="154"/>
      <c r="D55" s="73">
        <f>SUM(E55:H55)</f>
        <v>0</v>
      </c>
      <c r="E55" s="22"/>
      <c r="F55" s="23"/>
      <c r="G55" s="23"/>
      <c r="H55" s="25"/>
      <c r="I55" s="12"/>
      <c r="J55" s="12"/>
      <c r="K55" s="12"/>
      <c r="L55" s="12"/>
      <c r="M55" s="12"/>
      <c r="N55" s="12"/>
      <c r="O55" s="12"/>
      <c r="P55" s="12"/>
    </row>
    <row r="56" spans="1:16" s="6" customFormat="1" ht="15.95" customHeight="1" x14ac:dyDescent="0.15">
      <c r="A56" s="155" t="s">
        <v>56</v>
      </c>
      <c r="B56" s="156"/>
      <c r="C56" s="157"/>
      <c r="D56" s="77">
        <f>SUM(E56:H56)</f>
        <v>0</v>
      </c>
      <c r="E56" s="68"/>
      <c r="F56" s="69"/>
      <c r="G56" s="69"/>
      <c r="H56" s="70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4" t="s">
        <v>4</v>
      </c>
      <c r="B57" s="158"/>
      <c r="C57" s="145"/>
      <c r="D57" s="78">
        <f>SUM(D53:D56)</f>
        <v>0</v>
      </c>
      <c r="E57" s="55">
        <f>SUM(E53:E56)</f>
        <v>0</v>
      </c>
      <c r="F57" s="56">
        <f>SUM(F53:F56)</f>
        <v>0</v>
      </c>
      <c r="G57" s="56">
        <f>SUM(G53:G56)</f>
        <v>0</v>
      </c>
      <c r="H57" s="58">
        <f>SUM(H53:H56)</f>
        <v>0</v>
      </c>
      <c r="I57" s="20"/>
      <c r="J57" s="20"/>
      <c r="K57" s="20"/>
      <c r="L57" s="20"/>
      <c r="M57" s="20"/>
      <c r="N57" s="20"/>
      <c r="O57" s="20"/>
      <c r="P57" s="12"/>
    </row>
    <row r="58" spans="1:16" s="6" customFormat="1" ht="30" customHeight="1" x14ac:dyDescent="0.2">
      <c r="A58" s="79" t="s">
        <v>57</v>
      </c>
      <c r="B58" s="79"/>
      <c r="C58" s="79"/>
      <c r="D58" s="79"/>
      <c r="E58" s="80"/>
      <c r="F58" s="80"/>
      <c r="G58" s="80"/>
      <c r="H58" s="80"/>
      <c r="I58" s="80"/>
      <c r="J58" s="80"/>
      <c r="K58" s="81"/>
      <c r="L58" s="81"/>
      <c r="M58" s="81"/>
      <c r="N58" s="82"/>
      <c r="O58" s="83"/>
      <c r="P58" s="12"/>
    </row>
    <row r="59" spans="1:16" s="6" customFormat="1" ht="24.75" customHeight="1" x14ac:dyDescent="0.15">
      <c r="A59" s="166" t="s">
        <v>40</v>
      </c>
      <c r="B59" s="167"/>
      <c r="C59" s="168"/>
      <c r="D59" s="86" t="s">
        <v>58</v>
      </c>
      <c r="E59" s="159"/>
      <c r="F59" s="159"/>
      <c r="G59" s="87"/>
      <c r="H59" s="87"/>
      <c r="I59" s="87"/>
      <c r="J59" s="87"/>
      <c r="K59" s="87"/>
      <c r="L59" s="87"/>
      <c r="M59" s="87"/>
      <c r="N59" s="87"/>
      <c r="O59" s="87"/>
      <c r="P59" s="12"/>
    </row>
    <row r="60" spans="1:16" s="6" customFormat="1" ht="15.95" customHeight="1" x14ac:dyDescent="0.15">
      <c r="A60" s="160" t="s">
        <v>59</v>
      </c>
      <c r="B60" s="161"/>
      <c r="C60" s="162"/>
      <c r="D60" s="88"/>
      <c r="E60" s="159"/>
      <c r="F60" s="159"/>
      <c r="G60" s="87"/>
      <c r="H60" s="87"/>
      <c r="I60" s="87"/>
      <c r="J60" s="87"/>
      <c r="K60" s="87"/>
      <c r="L60" s="87"/>
      <c r="M60" s="87"/>
      <c r="N60" s="87"/>
      <c r="O60" s="87"/>
      <c r="P60" s="20"/>
    </row>
    <row r="61" spans="1:16" s="6" customFormat="1" ht="15.95" customHeight="1" x14ac:dyDescent="0.15">
      <c r="A61" s="152" t="s">
        <v>60</v>
      </c>
      <c r="B61" s="153"/>
      <c r="C61" s="154"/>
      <c r="D61" s="88"/>
      <c r="E61" s="159"/>
      <c r="F61" s="159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s="6" customFormat="1" ht="15.95" customHeight="1" x14ac:dyDescent="0.15">
      <c r="A62" s="163" t="s">
        <v>61</v>
      </c>
      <c r="B62" s="164"/>
      <c r="C62" s="165"/>
      <c r="D62" s="89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x14ac:dyDescent="0.15">
      <c r="A63" s="87"/>
      <c r="B63" s="87"/>
      <c r="C63" s="87"/>
      <c r="D63" s="159"/>
      <c r="E63" s="159"/>
      <c r="F63" s="159"/>
      <c r="G63" s="159"/>
      <c r="H63" s="159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/>
    <row r="67" spans="1:16" s="6" customFormat="1" x14ac:dyDescent="0.15"/>
    <row r="202" spans="1:1" hidden="1" x14ac:dyDescent="0.15"/>
    <row r="203" spans="1:1" hidden="1" x14ac:dyDescent="0.15">
      <c r="A203" s="91">
        <f>SUM(A7:Q62)</f>
        <v>10220</v>
      </c>
    </row>
    <row r="204" spans="1:1" hidden="1" x14ac:dyDescent="0.15"/>
  </sheetData>
  <mergeCells count="68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  <mergeCell ref="P8:P9"/>
    <mergeCell ref="Q8:Q9"/>
    <mergeCell ref="B25:B2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A30:C30"/>
    <mergeCell ref="A31:A50"/>
    <mergeCell ref="B31:C31"/>
    <mergeCell ref="B32:C32"/>
    <mergeCell ref="B33:C33"/>
    <mergeCell ref="B34:C34"/>
    <mergeCell ref="B35:C35"/>
    <mergeCell ref="B36:C36"/>
    <mergeCell ref="B37:C37"/>
    <mergeCell ref="A10:A28"/>
    <mergeCell ref="B10:C10"/>
    <mergeCell ref="B11:C11"/>
    <mergeCell ref="B12:C12"/>
    <mergeCell ref="B13:C13"/>
    <mergeCell ref="A52:C52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A53:C53"/>
    <mergeCell ref="A54:C54"/>
    <mergeCell ref="A55:C55"/>
    <mergeCell ref="A56:C56"/>
    <mergeCell ref="A57:C57"/>
    <mergeCell ref="D63:F63"/>
    <mergeCell ref="G63:H63"/>
    <mergeCell ref="E59:F59"/>
    <mergeCell ref="A60:C60"/>
    <mergeCell ref="E60:F60"/>
    <mergeCell ref="A61:C61"/>
    <mergeCell ref="E61:F61"/>
    <mergeCell ref="A62:C62"/>
    <mergeCell ref="A59:C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workbookViewId="0">
      <selection activeCell="A8" sqref="A8:C9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s="3" customFormat="1" ht="12.75" customHeight="1" x14ac:dyDescent="0.15">
      <c r="A2" s="1" t="str">
        <f>CONCATENATE("COMUNA: ",[5]NOMBRE!B2," - ","( ",[5]NOMBRE!C2,[5]NOMBRE!D2,[5]NOMBRE!E2,[5]NOMBRE!F2,[5]NOMBRE!G2,"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8" s="3" customFormat="1" ht="12.75" customHeight="1" x14ac:dyDescent="0.2">
      <c r="A3" s="1" t="str">
        <f>CONCATENATE("ESTABLECIMIENTO: ",[5]NOMBRE!B3," - ","( ",[5]NOMBRE!C3,[5]NOMBRE!D3,[5]NOMBRE!E3,[5]NOMBRE!F3,[5]NOMBRE!G3," )")</f>
        <v>ESTABLECIMIENTO: HOSPITAL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8" s="3" customFormat="1" ht="12.75" customHeight="1" x14ac:dyDescent="0.15">
      <c r="A4" s="1" t="str">
        <f>CONCATENATE("MES: ",[5]NOMBRE!B6," - ","( ",[5]NOMBRE!C6,[5]NOMBRE!D6,"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</row>
    <row r="5" spans="1:18" s="3" customFormat="1" ht="12.75" customHeight="1" x14ac:dyDescent="0.15">
      <c r="A5" s="1" t="str">
        <f>CONCATENATE("AÑO: ",[5]NOMBRE!B7)</f>
        <v>AÑO: 2011</v>
      </c>
      <c r="B5" s="2"/>
      <c r="C5" s="2"/>
      <c r="D5" s="2"/>
      <c r="E5" s="2"/>
      <c r="F5" s="2"/>
      <c r="G5" s="2"/>
      <c r="H5" s="2"/>
      <c r="I5" s="2"/>
      <c r="J5" s="2"/>
    </row>
    <row r="6" spans="1:18" s="6" customFormat="1" ht="39.950000000000003" customHeight="1" x14ac:dyDescent="0.2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5"/>
    </row>
    <row r="7" spans="1:18" s="6" customFormat="1" ht="39.950000000000003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5"/>
    </row>
    <row r="8" spans="1:18" s="6" customFormat="1" ht="23.1" customHeight="1" x14ac:dyDescent="0.2">
      <c r="A8" s="109" t="s">
        <v>3</v>
      </c>
      <c r="B8" s="110"/>
      <c r="C8" s="111"/>
      <c r="D8" s="115" t="s">
        <v>4</v>
      </c>
      <c r="E8" s="117" t="s">
        <v>5</v>
      </c>
      <c r="F8" s="117" t="s">
        <v>6</v>
      </c>
      <c r="G8" s="117" t="s">
        <v>7</v>
      </c>
      <c r="H8" s="117" t="s">
        <v>8</v>
      </c>
      <c r="I8" s="117" t="s">
        <v>9</v>
      </c>
      <c r="J8" s="117" t="s">
        <v>10</v>
      </c>
      <c r="K8" s="117" t="s">
        <v>11</v>
      </c>
      <c r="L8" s="117" t="s">
        <v>12</v>
      </c>
      <c r="M8" s="117" t="s">
        <v>13</v>
      </c>
      <c r="N8" s="119" t="s">
        <v>14</v>
      </c>
      <c r="O8" s="120"/>
      <c r="P8" s="121" t="s">
        <v>15</v>
      </c>
      <c r="Q8" s="123" t="s">
        <v>16</v>
      </c>
      <c r="R8" s="9"/>
    </row>
    <row r="9" spans="1:18" s="6" customFormat="1" ht="23.1" customHeight="1" x14ac:dyDescent="0.15">
      <c r="A9" s="112"/>
      <c r="B9" s="113"/>
      <c r="C9" s="114"/>
      <c r="D9" s="116"/>
      <c r="E9" s="118"/>
      <c r="F9" s="118"/>
      <c r="G9" s="118"/>
      <c r="H9" s="118"/>
      <c r="I9" s="118"/>
      <c r="J9" s="118"/>
      <c r="K9" s="118"/>
      <c r="L9" s="118"/>
      <c r="M9" s="118"/>
      <c r="N9" s="84" t="s">
        <v>17</v>
      </c>
      <c r="O9" s="11" t="s">
        <v>18</v>
      </c>
      <c r="P9" s="122"/>
      <c r="Q9" s="124"/>
      <c r="R9" s="12"/>
    </row>
    <row r="10" spans="1:18" s="6" customFormat="1" ht="15.95" customHeight="1" x14ac:dyDescent="0.15">
      <c r="A10" s="139" t="s">
        <v>19</v>
      </c>
      <c r="B10" s="142" t="s">
        <v>20</v>
      </c>
      <c r="C10" s="143"/>
      <c r="D10" s="13">
        <f>SUM(E10:Q10)</f>
        <v>40</v>
      </c>
      <c r="E10" s="14">
        <v>35</v>
      </c>
      <c r="F10" s="15">
        <v>1</v>
      </c>
      <c r="G10" s="15">
        <v>4</v>
      </c>
      <c r="H10" s="16"/>
      <c r="I10" s="16"/>
      <c r="J10" s="16"/>
      <c r="K10" s="16"/>
      <c r="L10" s="16"/>
      <c r="M10" s="17"/>
      <c r="N10" s="14"/>
      <c r="O10" s="18"/>
      <c r="P10" s="19"/>
      <c r="Q10" s="18"/>
      <c r="R10" s="20"/>
    </row>
    <row r="11" spans="1:18" s="6" customFormat="1" ht="15.95" customHeight="1" x14ac:dyDescent="0.15">
      <c r="A11" s="140"/>
      <c r="B11" s="128" t="s">
        <v>21</v>
      </c>
      <c r="C11" s="129"/>
      <c r="D11" s="21">
        <f t="shared" ref="D11:D28" si="0">SUM(E11:Q11)</f>
        <v>365</v>
      </c>
      <c r="E11" s="22">
        <v>334</v>
      </c>
      <c r="F11" s="23">
        <v>27</v>
      </c>
      <c r="G11" s="23">
        <v>4</v>
      </c>
      <c r="H11" s="23"/>
      <c r="I11" s="23"/>
      <c r="J11" s="23"/>
      <c r="K11" s="23"/>
      <c r="L11" s="23"/>
      <c r="M11" s="24"/>
      <c r="N11" s="22"/>
      <c r="O11" s="25"/>
      <c r="P11" s="26"/>
      <c r="Q11" s="25"/>
      <c r="R11" s="20"/>
    </row>
    <row r="12" spans="1:18" s="6" customFormat="1" ht="15.95" customHeight="1" x14ac:dyDescent="0.15">
      <c r="A12" s="140"/>
      <c r="B12" s="128" t="s">
        <v>22</v>
      </c>
      <c r="C12" s="129"/>
      <c r="D12" s="21">
        <f t="shared" si="0"/>
        <v>89</v>
      </c>
      <c r="E12" s="22">
        <v>72</v>
      </c>
      <c r="F12" s="23">
        <v>1</v>
      </c>
      <c r="G12" s="23">
        <v>16</v>
      </c>
      <c r="H12" s="23"/>
      <c r="I12" s="23"/>
      <c r="J12" s="23"/>
      <c r="K12" s="23"/>
      <c r="L12" s="23"/>
      <c r="M12" s="24"/>
      <c r="N12" s="22"/>
      <c r="O12" s="25"/>
      <c r="P12" s="26"/>
      <c r="Q12" s="25"/>
      <c r="R12" s="20"/>
    </row>
    <row r="13" spans="1:18" s="6" customFormat="1" ht="15.95" customHeight="1" x14ac:dyDescent="0.15">
      <c r="A13" s="140"/>
      <c r="B13" s="128" t="s">
        <v>23</v>
      </c>
      <c r="C13" s="129"/>
      <c r="D13" s="21">
        <f t="shared" si="0"/>
        <v>155</v>
      </c>
      <c r="E13" s="22">
        <v>132</v>
      </c>
      <c r="F13" s="23">
        <v>11</v>
      </c>
      <c r="G13" s="23">
        <v>12</v>
      </c>
      <c r="H13" s="23"/>
      <c r="I13" s="23"/>
      <c r="J13" s="23"/>
      <c r="K13" s="23"/>
      <c r="L13" s="23"/>
      <c r="M13" s="24"/>
      <c r="N13" s="22"/>
      <c r="O13" s="25"/>
      <c r="P13" s="26"/>
      <c r="Q13" s="25"/>
      <c r="R13" s="20"/>
    </row>
    <row r="14" spans="1:18" s="6" customFormat="1" ht="15.95" customHeight="1" x14ac:dyDescent="0.15">
      <c r="A14" s="140"/>
      <c r="B14" s="128" t="s">
        <v>24</v>
      </c>
      <c r="C14" s="129"/>
      <c r="D14" s="21">
        <f t="shared" si="0"/>
        <v>46</v>
      </c>
      <c r="E14" s="22">
        <v>33</v>
      </c>
      <c r="F14" s="23"/>
      <c r="G14" s="23">
        <v>13</v>
      </c>
      <c r="H14" s="23"/>
      <c r="I14" s="23"/>
      <c r="J14" s="23"/>
      <c r="K14" s="23"/>
      <c r="L14" s="23"/>
      <c r="M14" s="24"/>
      <c r="N14" s="22"/>
      <c r="O14" s="25"/>
      <c r="P14" s="26"/>
      <c r="Q14" s="25"/>
      <c r="R14" s="20"/>
    </row>
    <row r="15" spans="1:18" s="6" customFormat="1" ht="15.95" customHeight="1" x14ac:dyDescent="0.15">
      <c r="A15" s="140"/>
      <c r="B15" s="128" t="s">
        <v>25</v>
      </c>
      <c r="C15" s="129"/>
      <c r="D15" s="21">
        <f t="shared" si="0"/>
        <v>0</v>
      </c>
      <c r="E15" s="22"/>
      <c r="F15" s="23"/>
      <c r="G15" s="23"/>
      <c r="H15" s="23"/>
      <c r="I15" s="23"/>
      <c r="J15" s="23"/>
      <c r="K15" s="23"/>
      <c r="L15" s="23"/>
      <c r="M15" s="24"/>
      <c r="N15" s="22"/>
      <c r="O15" s="25"/>
      <c r="P15" s="26"/>
      <c r="Q15" s="25"/>
      <c r="R15" s="20"/>
    </row>
    <row r="16" spans="1:18" s="6" customFormat="1" ht="15.95" customHeight="1" x14ac:dyDescent="0.15">
      <c r="A16" s="140"/>
      <c r="B16" s="128" t="s">
        <v>26</v>
      </c>
      <c r="C16" s="129"/>
      <c r="D16" s="21">
        <f t="shared" si="0"/>
        <v>31</v>
      </c>
      <c r="E16" s="22">
        <v>30</v>
      </c>
      <c r="F16" s="23"/>
      <c r="G16" s="23"/>
      <c r="H16" s="23"/>
      <c r="I16" s="23">
        <v>1</v>
      </c>
      <c r="J16" s="23"/>
      <c r="K16" s="23"/>
      <c r="L16" s="23"/>
      <c r="M16" s="24"/>
      <c r="N16" s="22"/>
      <c r="O16" s="25"/>
      <c r="P16" s="26"/>
      <c r="Q16" s="25"/>
      <c r="R16" s="20"/>
    </row>
    <row r="17" spans="1:18" s="6" customFormat="1" ht="15.95" customHeight="1" x14ac:dyDescent="0.15">
      <c r="A17" s="140"/>
      <c r="B17" s="128" t="s">
        <v>27</v>
      </c>
      <c r="C17" s="129"/>
      <c r="D17" s="21">
        <f t="shared" si="0"/>
        <v>88</v>
      </c>
      <c r="E17" s="27"/>
      <c r="F17" s="28"/>
      <c r="G17" s="28"/>
      <c r="H17" s="28"/>
      <c r="I17" s="28"/>
      <c r="J17" s="28"/>
      <c r="K17" s="28"/>
      <c r="L17" s="28"/>
      <c r="M17" s="29"/>
      <c r="N17" s="22"/>
      <c r="O17" s="25">
        <v>88</v>
      </c>
      <c r="P17" s="26"/>
      <c r="Q17" s="30"/>
      <c r="R17" s="20"/>
    </row>
    <row r="18" spans="1:18" s="6" customFormat="1" ht="23.25" customHeight="1" x14ac:dyDescent="0.15">
      <c r="A18" s="140"/>
      <c r="B18" s="130" t="s">
        <v>28</v>
      </c>
      <c r="C18" s="131"/>
      <c r="D18" s="21">
        <f t="shared" si="0"/>
        <v>152</v>
      </c>
      <c r="E18" s="22">
        <v>152</v>
      </c>
      <c r="F18" s="23"/>
      <c r="G18" s="23"/>
      <c r="H18" s="23"/>
      <c r="I18" s="28"/>
      <c r="J18" s="28"/>
      <c r="K18" s="28"/>
      <c r="L18" s="28"/>
      <c r="M18" s="29"/>
      <c r="N18" s="31"/>
      <c r="O18" s="30"/>
      <c r="P18" s="32"/>
      <c r="Q18" s="30"/>
      <c r="R18" s="20"/>
    </row>
    <row r="19" spans="1:18" s="6" customFormat="1" ht="15.95" customHeight="1" x14ac:dyDescent="0.15">
      <c r="A19" s="140"/>
      <c r="B19" s="128" t="s">
        <v>29</v>
      </c>
      <c r="C19" s="129"/>
      <c r="D19" s="21">
        <f t="shared" si="0"/>
        <v>0</v>
      </c>
      <c r="E19" s="22"/>
      <c r="F19" s="23"/>
      <c r="G19" s="23"/>
      <c r="H19" s="28"/>
      <c r="I19" s="28"/>
      <c r="J19" s="28"/>
      <c r="K19" s="28"/>
      <c r="L19" s="28"/>
      <c r="M19" s="29"/>
      <c r="N19" s="33"/>
      <c r="O19" s="34"/>
      <c r="P19" s="35"/>
      <c r="Q19" s="25"/>
      <c r="R19" s="20"/>
    </row>
    <row r="20" spans="1:18" s="6" customFormat="1" ht="15.95" customHeight="1" x14ac:dyDescent="0.15">
      <c r="A20" s="140"/>
      <c r="B20" s="128" t="s">
        <v>30</v>
      </c>
      <c r="C20" s="129"/>
      <c r="D20" s="21">
        <f t="shared" si="0"/>
        <v>0</v>
      </c>
      <c r="E20" s="22"/>
      <c r="F20" s="23"/>
      <c r="G20" s="23"/>
      <c r="H20" s="23"/>
      <c r="I20" s="23"/>
      <c r="J20" s="23"/>
      <c r="K20" s="23"/>
      <c r="L20" s="23"/>
      <c r="M20" s="24"/>
      <c r="N20" s="22"/>
      <c r="O20" s="25"/>
      <c r="P20" s="26"/>
      <c r="Q20" s="25"/>
      <c r="R20" s="20"/>
    </row>
    <row r="21" spans="1:18" s="6" customFormat="1" ht="15.95" customHeight="1" x14ac:dyDescent="0.15">
      <c r="A21" s="140"/>
      <c r="B21" s="128" t="s">
        <v>31</v>
      </c>
      <c r="C21" s="129"/>
      <c r="D21" s="21">
        <f t="shared" si="0"/>
        <v>168</v>
      </c>
      <c r="E21" s="22">
        <v>165</v>
      </c>
      <c r="F21" s="23"/>
      <c r="G21" s="23">
        <v>3</v>
      </c>
      <c r="H21" s="23"/>
      <c r="I21" s="23"/>
      <c r="J21" s="23"/>
      <c r="K21" s="23"/>
      <c r="L21" s="23"/>
      <c r="M21" s="24"/>
      <c r="N21" s="22"/>
      <c r="O21" s="25"/>
      <c r="P21" s="26"/>
      <c r="Q21" s="25"/>
      <c r="R21" s="20"/>
    </row>
    <row r="22" spans="1:18" s="6" customFormat="1" ht="15.95" customHeight="1" x14ac:dyDescent="0.15">
      <c r="A22" s="140"/>
      <c r="B22" s="128" t="s">
        <v>32</v>
      </c>
      <c r="C22" s="129"/>
      <c r="D22" s="21">
        <f t="shared" si="0"/>
        <v>33</v>
      </c>
      <c r="E22" s="22">
        <v>33</v>
      </c>
      <c r="F22" s="23"/>
      <c r="G22" s="23"/>
      <c r="H22" s="23"/>
      <c r="I22" s="23"/>
      <c r="J22" s="23"/>
      <c r="K22" s="23"/>
      <c r="L22" s="23"/>
      <c r="M22" s="24"/>
      <c r="N22" s="22"/>
      <c r="O22" s="25"/>
      <c r="P22" s="26"/>
      <c r="Q22" s="25"/>
      <c r="R22" s="20"/>
    </row>
    <row r="23" spans="1:18" s="6" customFormat="1" ht="15.95" customHeight="1" x14ac:dyDescent="0.15">
      <c r="A23" s="140"/>
      <c r="B23" s="128" t="s">
        <v>33</v>
      </c>
      <c r="C23" s="129"/>
      <c r="D23" s="21">
        <f t="shared" si="0"/>
        <v>0</v>
      </c>
      <c r="E23" s="22"/>
      <c r="F23" s="23"/>
      <c r="G23" s="23"/>
      <c r="H23" s="23"/>
      <c r="I23" s="23"/>
      <c r="J23" s="23"/>
      <c r="K23" s="23"/>
      <c r="L23" s="23"/>
      <c r="M23" s="24"/>
      <c r="N23" s="22"/>
      <c r="O23" s="25"/>
      <c r="P23" s="26"/>
      <c r="Q23" s="25"/>
      <c r="R23" s="20"/>
    </row>
    <row r="24" spans="1:18" s="6" customFormat="1" ht="15.95" customHeight="1" x14ac:dyDescent="0.15">
      <c r="A24" s="140"/>
      <c r="B24" s="132" t="s">
        <v>34</v>
      </c>
      <c r="C24" s="133"/>
      <c r="D24" s="36">
        <f t="shared" si="0"/>
        <v>162</v>
      </c>
      <c r="E24" s="37">
        <v>162</v>
      </c>
      <c r="F24" s="38"/>
      <c r="G24" s="38"/>
      <c r="H24" s="38"/>
      <c r="I24" s="38"/>
      <c r="J24" s="38"/>
      <c r="K24" s="38"/>
      <c r="L24" s="38"/>
      <c r="M24" s="39"/>
      <c r="N24" s="37"/>
      <c r="O24" s="40"/>
      <c r="P24" s="41"/>
      <c r="Q24" s="40"/>
      <c r="R24" s="20"/>
    </row>
    <row r="25" spans="1:18" s="6" customFormat="1" ht="21.75" customHeight="1" x14ac:dyDescent="0.15">
      <c r="A25" s="140"/>
      <c r="B25" s="125" t="s">
        <v>35</v>
      </c>
      <c r="C25" s="42" t="s">
        <v>36</v>
      </c>
      <c r="D25" s="43">
        <f t="shared" si="0"/>
        <v>0</v>
      </c>
      <c r="E25" s="44"/>
      <c r="F25" s="45"/>
      <c r="G25" s="45"/>
      <c r="H25" s="45"/>
      <c r="I25" s="45"/>
      <c r="J25" s="45"/>
      <c r="K25" s="45"/>
      <c r="L25" s="45"/>
      <c r="M25" s="46"/>
      <c r="N25" s="44"/>
      <c r="O25" s="47"/>
      <c r="P25" s="48"/>
      <c r="Q25" s="47"/>
      <c r="R25" s="20"/>
    </row>
    <row r="26" spans="1:18" s="6" customFormat="1" ht="15.95" customHeight="1" x14ac:dyDescent="0.15">
      <c r="A26" s="140"/>
      <c r="B26" s="126"/>
      <c r="C26" s="49" t="s">
        <v>37</v>
      </c>
      <c r="D26" s="21">
        <f t="shared" si="0"/>
        <v>0</v>
      </c>
      <c r="E26" s="31"/>
      <c r="F26" s="50"/>
      <c r="G26" s="50"/>
      <c r="H26" s="50"/>
      <c r="I26" s="50"/>
      <c r="J26" s="50"/>
      <c r="K26" s="50"/>
      <c r="L26" s="50"/>
      <c r="M26" s="24"/>
      <c r="N26" s="31"/>
      <c r="O26" s="30"/>
      <c r="P26" s="32"/>
      <c r="Q26" s="30"/>
      <c r="R26" s="20"/>
    </row>
    <row r="27" spans="1:18" s="6" customFormat="1" ht="21" x14ac:dyDescent="0.15">
      <c r="A27" s="140"/>
      <c r="B27" s="127"/>
      <c r="C27" s="51" t="s">
        <v>38</v>
      </c>
      <c r="D27" s="36">
        <f t="shared" si="0"/>
        <v>0</v>
      </c>
      <c r="E27" s="33"/>
      <c r="F27" s="52"/>
      <c r="G27" s="52"/>
      <c r="H27" s="52"/>
      <c r="I27" s="52"/>
      <c r="J27" s="52"/>
      <c r="K27" s="52"/>
      <c r="L27" s="52"/>
      <c r="M27" s="53"/>
      <c r="N27" s="33"/>
      <c r="O27" s="34"/>
      <c r="P27" s="35"/>
      <c r="Q27" s="34"/>
      <c r="R27" s="20"/>
    </row>
    <row r="28" spans="1:18" s="6" customFormat="1" ht="15.95" customHeight="1" x14ac:dyDescent="0.15">
      <c r="A28" s="141"/>
      <c r="B28" s="134" t="s">
        <v>4</v>
      </c>
      <c r="C28" s="135"/>
      <c r="D28" s="54">
        <f t="shared" si="0"/>
        <v>1329</v>
      </c>
      <c r="E28" s="55">
        <f>SUM(E10:E27)</f>
        <v>1148</v>
      </c>
      <c r="F28" s="56">
        <f t="shared" ref="F28:Q28" si="1">SUM(F10:F27)</f>
        <v>40</v>
      </c>
      <c r="G28" s="56">
        <f t="shared" si="1"/>
        <v>52</v>
      </c>
      <c r="H28" s="56">
        <f t="shared" si="1"/>
        <v>0</v>
      </c>
      <c r="I28" s="56">
        <f t="shared" si="1"/>
        <v>1</v>
      </c>
      <c r="J28" s="56">
        <f t="shared" si="1"/>
        <v>0</v>
      </c>
      <c r="K28" s="56">
        <f t="shared" si="1"/>
        <v>0</v>
      </c>
      <c r="L28" s="56">
        <f t="shared" si="1"/>
        <v>0</v>
      </c>
      <c r="M28" s="57">
        <f t="shared" si="1"/>
        <v>0</v>
      </c>
      <c r="N28" s="55">
        <f t="shared" si="1"/>
        <v>0</v>
      </c>
      <c r="O28" s="58">
        <f t="shared" si="1"/>
        <v>88</v>
      </c>
      <c r="P28" s="59">
        <f t="shared" si="1"/>
        <v>0</v>
      </c>
      <c r="Q28" s="58">
        <f t="shared" si="1"/>
        <v>0</v>
      </c>
      <c r="R28" s="20"/>
    </row>
    <row r="29" spans="1:18" s="6" customFormat="1" ht="30" customHeight="1" x14ac:dyDescent="0.2">
      <c r="A29" s="60" t="s">
        <v>39</v>
      </c>
      <c r="B29" s="60"/>
      <c r="C29" s="60"/>
      <c r="D29" s="60"/>
      <c r="E29" s="60"/>
      <c r="F29" s="60"/>
      <c r="G29" s="61"/>
      <c r="H29" s="61"/>
      <c r="I29" s="20"/>
      <c r="J29" s="20"/>
      <c r="K29" s="20"/>
      <c r="L29" s="20"/>
      <c r="M29" s="20"/>
      <c r="N29" s="20"/>
      <c r="O29" s="62"/>
      <c r="P29" s="20"/>
    </row>
    <row r="30" spans="1:18" s="6" customFormat="1" ht="48" customHeight="1" x14ac:dyDescent="0.15">
      <c r="A30" s="136" t="s">
        <v>40</v>
      </c>
      <c r="B30" s="137"/>
      <c r="C30" s="138"/>
      <c r="D30" s="63" t="s">
        <v>4</v>
      </c>
      <c r="E30" s="64" t="s">
        <v>41</v>
      </c>
      <c r="F30" s="85" t="s">
        <v>42</v>
      </c>
      <c r="G30" s="85" t="s">
        <v>43</v>
      </c>
      <c r="H30" s="11" t="s">
        <v>44</v>
      </c>
      <c r="I30" s="20"/>
      <c r="J30" s="20"/>
      <c r="K30" s="20"/>
      <c r="L30" s="20"/>
      <c r="M30" s="20"/>
      <c r="N30" s="20"/>
      <c r="O30" s="20"/>
      <c r="P30" s="20"/>
    </row>
    <row r="31" spans="1:18" s="6" customFormat="1" ht="15.95" customHeight="1" x14ac:dyDescent="0.15">
      <c r="A31" s="139" t="s">
        <v>19</v>
      </c>
      <c r="B31" s="142" t="s">
        <v>20</v>
      </c>
      <c r="C31" s="143"/>
      <c r="D31" s="66">
        <f>SUM(E31:H31)</f>
        <v>40</v>
      </c>
      <c r="E31" s="14">
        <v>10</v>
      </c>
      <c r="F31" s="15"/>
      <c r="G31" s="15"/>
      <c r="H31" s="18">
        <v>30</v>
      </c>
      <c r="I31" s="20"/>
      <c r="J31" s="20"/>
      <c r="K31" s="20"/>
      <c r="L31" s="20"/>
      <c r="M31" s="20"/>
      <c r="N31" s="20"/>
      <c r="O31" s="20"/>
      <c r="P31" s="20"/>
    </row>
    <row r="32" spans="1:18" s="6" customFormat="1" ht="15.95" customHeight="1" x14ac:dyDescent="0.2">
      <c r="A32" s="140"/>
      <c r="B32" s="128" t="s">
        <v>21</v>
      </c>
      <c r="C32" s="129"/>
      <c r="D32" s="67">
        <f t="shared" ref="D32:D50" si="2">SUM(E32:H32)</f>
        <v>364</v>
      </c>
      <c r="E32" s="22">
        <v>32</v>
      </c>
      <c r="F32" s="23"/>
      <c r="G32" s="23"/>
      <c r="H32" s="25">
        <v>332</v>
      </c>
      <c r="I32" s="20"/>
      <c r="J32" s="20"/>
      <c r="K32" s="20"/>
      <c r="L32" s="20"/>
      <c r="M32" s="20"/>
      <c r="N32" s="20"/>
      <c r="O32" s="20"/>
      <c r="P32" s="62"/>
    </row>
    <row r="33" spans="1:16" s="6" customFormat="1" ht="15.95" customHeight="1" x14ac:dyDescent="0.15">
      <c r="A33" s="140"/>
      <c r="B33" s="128" t="s">
        <v>22</v>
      </c>
      <c r="C33" s="129"/>
      <c r="D33" s="67">
        <f t="shared" si="2"/>
        <v>89</v>
      </c>
      <c r="E33" s="22">
        <v>18</v>
      </c>
      <c r="F33" s="23"/>
      <c r="G33" s="23"/>
      <c r="H33" s="25">
        <v>71</v>
      </c>
      <c r="I33" s="20"/>
      <c r="J33" s="20"/>
      <c r="K33" s="20"/>
      <c r="L33" s="20"/>
      <c r="M33" s="20"/>
      <c r="N33" s="20"/>
      <c r="O33" s="20"/>
      <c r="P33" s="20"/>
    </row>
    <row r="34" spans="1:16" s="6" customFormat="1" ht="15.95" customHeight="1" x14ac:dyDescent="0.15">
      <c r="A34" s="140"/>
      <c r="B34" s="128" t="s">
        <v>23</v>
      </c>
      <c r="C34" s="129"/>
      <c r="D34" s="67">
        <f t="shared" si="2"/>
        <v>125</v>
      </c>
      <c r="E34" s="22">
        <v>56</v>
      </c>
      <c r="F34" s="23"/>
      <c r="G34" s="23"/>
      <c r="H34" s="25">
        <v>69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0"/>
      <c r="B35" s="128" t="s">
        <v>24</v>
      </c>
      <c r="C35" s="129"/>
      <c r="D35" s="67">
        <f t="shared" si="2"/>
        <v>46</v>
      </c>
      <c r="E35" s="22">
        <v>5</v>
      </c>
      <c r="F35" s="23"/>
      <c r="G35" s="23"/>
      <c r="H35" s="25">
        <v>41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0"/>
      <c r="B36" s="128" t="s">
        <v>25</v>
      </c>
      <c r="C36" s="129"/>
      <c r="D36" s="67">
        <f t="shared" si="2"/>
        <v>0</v>
      </c>
      <c r="E36" s="22"/>
      <c r="F36" s="23"/>
      <c r="G36" s="23"/>
      <c r="H36" s="25"/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0"/>
      <c r="B37" s="128" t="s">
        <v>26</v>
      </c>
      <c r="C37" s="129"/>
      <c r="D37" s="67">
        <f t="shared" si="2"/>
        <v>31</v>
      </c>
      <c r="E37" s="22">
        <v>4</v>
      </c>
      <c r="F37" s="23"/>
      <c r="G37" s="23"/>
      <c r="H37" s="25">
        <v>27</v>
      </c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0"/>
      <c r="B38" s="128" t="s">
        <v>27</v>
      </c>
      <c r="C38" s="129"/>
      <c r="D38" s="67">
        <f t="shared" si="2"/>
        <v>19</v>
      </c>
      <c r="E38" s="22"/>
      <c r="F38" s="23">
        <v>19</v>
      </c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25.5" customHeight="1" x14ac:dyDescent="0.15">
      <c r="A39" s="140"/>
      <c r="B39" s="130" t="s">
        <v>28</v>
      </c>
      <c r="C39" s="131"/>
      <c r="D39" s="67">
        <f t="shared" si="2"/>
        <v>22</v>
      </c>
      <c r="E39" s="22">
        <v>22</v>
      </c>
      <c r="F39" s="23"/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15.95" customHeight="1" x14ac:dyDescent="0.15">
      <c r="A40" s="140"/>
      <c r="B40" s="128" t="s">
        <v>29</v>
      </c>
      <c r="C40" s="129"/>
      <c r="D40" s="67">
        <f t="shared" si="2"/>
        <v>0</v>
      </c>
      <c r="E40" s="22"/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0"/>
      <c r="B41" s="128" t="s">
        <v>30</v>
      </c>
      <c r="C41" s="129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0"/>
      <c r="B42" s="128" t="s">
        <v>31</v>
      </c>
      <c r="C42" s="129"/>
      <c r="D42" s="67">
        <f t="shared" si="2"/>
        <v>172</v>
      </c>
      <c r="E42" s="22">
        <v>89</v>
      </c>
      <c r="F42" s="23"/>
      <c r="G42" s="23"/>
      <c r="H42" s="25">
        <v>83</v>
      </c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0"/>
      <c r="B43" s="128" t="s">
        <v>32</v>
      </c>
      <c r="C43" s="129"/>
      <c r="D43" s="67">
        <f t="shared" si="2"/>
        <v>33</v>
      </c>
      <c r="E43" s="22">
        <v>4</v>
      </c>
      <c r="F43" s="23"/>
      <c r="G43" s="23"/>
      <c r="H43" s="25">
        <v>29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0"/>
      <c r="B44" s="128" t="s">
        <v>45</v>
      </c>
      <c r="C44" s="129"/>
      <c r="D44" s="96">
        <v>0</v>
      </c>
      <c r="E44" s="97"/>
      <c r="F44" s="98"/>
      <c r="G44" s="98"/>
      <c r="H44" s="99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0"/>
      <c r="B45" s="128" t="s">
        <v>33</v>
      </c>
      <c r="C45" s="129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0"/>
      <c r="B46" s="132" t="s">
        <v>34</v>
      </c>
      <c r="C46" s="133"/>
      <c r="D46" s="67">
        <f t="shared" si="2"/>
        <v>44</v>
      </c>
      <c r="E46" s="68">
        <v>20</v>
      </c>
      <c r="F46" s="69">
        <v>24</v>
      </c>
      <c r="G46" s="69"/>
      <c r="H46" s="70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0"/>
      <c r="B47" s="125" t="s">
        <v>35</v>
      </c>
      <c r="C47" s="42" t="s">
        <v>36</v>
      </c>
      <c r="D47" s="66">
        <f t="shared" si="2"/>
        <v>0</v>
      </c>
      <c r="E47" s="14"/>
      <c r="F47" s="15"/>
      <c r="G47" s="15"/>
      <c r="H47" s="18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0"/>
      <c r="B48" s="126"/>
      <c r="C48" s="49" t="s">
        <v>37</v>
      </c>
      <c r="D48" s="67">
        <f t="shared" si="2"/>
        <v>0</v>
      </c>
      <c r="E48" s="22"/>
      <c r="F48" s="23"/>
      <c r="G48" s="23"/>
      <c r="H48" s="25"/>
      <c r="I48" s="20"/>
      <c r="J48" s="20"/>
      <c r="K48" s="20"/>
      <c r="L48" s="20"/>
      <c r="M48" s="20"/>
      <c r="N48" s="20"/>
      <c r="O48" s="20"/>
      <c r="P48" s="20"/>
    </row>
    <row r="49" spans="1:16" s="6" customFormat="1" ht="21" x14ac:dyDescent="0.15">
      <c r="A49" s="140"/>
      <c r="B49" s="127"/>
      <c r="C49" s="51" t="s">
        <v>38</v>
      </c>
      <c r="D49" s="36">
        <f t="shared" si="2"/>
        <v>0</v>
      </c>
      <c r="E49" s="37"/>
      <c r="F49" s="38"/>
      <c r="G49" s="38"/>
      <c r="H49" s="40"/>
      <c r="I49" s="20"/>
      <c r="J49" s="20"/>
      <c r="K49" s="20"/>
      <c r="L49" s="20"/>
      <c r="M49" s="20"/>
      <c r="N49" s="20"/>
      <c r="O49" s="20"/>
      <c r="P49" s="20"/>
    </row>
    <row r="50" spans="1:16" s="6" customFormat="1" ht="15.95" customHeight="1" x14ac:dyDescent="0.15">
      <c r="A50" s="141"/>
      <c r="B50" s="134" t="s">
        <v>4</v>
      </c>
      <c r="C50" s="145"/>
      <c r="D50" s="54">
        <f t="shared" si="2"/>
        <v>985</v>
      </c>
      <c r="E50" s="55">
        <f>SUM(E31:E49)</f>
        <v>260</v>
      </c>
      <c r="F50" s="56">
        <f>SUM(F31:F49)</f>
        <v>43</v>
      </c>
      <c r="G50" s="56">
        <f>SUM(G31:G49)</f>
        <v>0</v>
      </c>
      <c r="H50" s="58">
        <f>SUM(H31:H49)</f>
        <v>682</v>
      </c>
      <c r="I50" s="20"/>
      <c r="J50" s="20"/>
      <c r="K50" s="20"/>
      <c r="L50" s="20"/>
      <c r="M50" s="20"/>
      <c r="N50" s="20"/>
      <c r="O50" s="20"/>
      <c r="P50" s="20"/>
    </row>
    <row r="51" spans="1:16" s="6" customFormat="1" ht="30" customHeight="1" x14ac:dyDescent="0.2">
      <c r="A51" s="60" t="s">
        <v>46</v>
      </c>
      <c r="B51" s="60"/>
      <c r="C51" s="60"/>
      <c r="D51" s="60"/>
      <c r="E51" s="60"/>
      <c r="F51" s="60"/>
      <c r="G51" s="61"/>
      <c r="H51" s="61"/>
      <c r="I51" s="9"/>
      <c r="J51" s="9"/>
      <c r="K51" s="9"/>
      <c r="L51" s="9"/>
      <c r="M51" s="9"/>
      <c r="N51" s="9"/>
      <c r="O51" s="62"/>
      <c r="P51" s="20"/>
    </row>
    <row r="52" spans="1:16" s="6" customFormat="1" ht="36.75" customHeight="1" x14ac:dyDescent="0.15">
      <c r="A52" s="144" t="s">
        <v>47</v>
      </c>
      <c r="B52" s="144"/>
      <c r="C52" s="144"/>
      <c r="D52" s="71" t="s">
        <v>48</v>
      </c>
      <c r="E52" s="84" t="s">
        <v>49</v>
      </c>
      <c r="F52" s="85" t="s">
        <v>50</v>
      </c>
      <c r="G52" s="85" t="s">
        <v>51</v>
      </c>
      <c r="H52" s="11" t="s">
        <v>52</v>
      </c>
      <c r="I52" s="72"/>
      <c r="J52" s="12"/>
      <c r="K52" s="12"/>
      <c r="L52" s="12"/>
      <c r="M52" s="12"/>
      <c r="N52" s="12"/>
      <c r="O52" s="12"/>
      <c r="P52" s="20"/>
    </row>
    <row r="53" spans="1:16" s="6" customFormat="1" ht="15.95" customHeight="1" x14ac:dyDescent="0.15">
      <c r="A53" s="146" t="s">
        <v>53</v>
      </c>
      <c r="B53" s="147"/>
      <c r="C53" s="148"/>
      <c r="D53" s="73">
        <f>SUM(E53:H53)</f>
        <v>0</v>
      </c>
      <c r="E53" s="14"/>
      <c r="F53" s="15"/>
      <c r="G53" s="15"/>
      <c r="H53" s="18"/>
      <c r="I53" s="1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2">
      <c r="A54" s="149" t="s">
        <v>54</v>
      </c>
      <c r="B54" s="150"/>
      <c r="C54" s="151"/>
      <c r="D54" s="73">
        <f>SUM(E54:H54)</f>
        <v>0</v>
      </c>
      <c r="E54" s="74"/>
      <c r="F54" s="75"/>
      <c r="G54" s="75"/>
      <c r="H54" s="76"/>
      <c r="I54" s="12"/>
      <c r="J54" s="12"/>
      <c r="K54" s="12"/>
      <c r="L54" s="12"/>
      <c r="M54" s="12"/>
      <c r="N54" s="12"/>
      <c r="O54" s="12"/>
      <c r="P54" s="62"/>
    </row>
    <row r="55" spans="1:16" s="6" customFormat="1" ht="15.95" customHeight="1" x14ac:dyDescent="0.15">
      <c r="A55" s="152" t="s">
        <v>55</v>
      </c>
      <c r="B55" s="153"/>
      <c r="C55" s="154"/>
      <c r="D55" s="73">
        <f>SUM(E55:H55)</f>
        <v>0</v>
      </c>
      <c r="E55" s="22"/>
      <c r="F55" s="23"/>
      <c r="G55" s="23"/>
      <c r="H55" s="25"/>
      <c r="I55" s="12"/>
      <c r="J55" s="12"/>
      <c r="K55" s="12"/>
      <c r="L55" s="12"/>
      <c r="M55" s="12"/>
      <c r="N55" s="12"/>
      <c r="O55" s="12"/>
      <c r="P55" s="12"/>
    </row>
    <row r="56" spans="1:16" s="6" customFormat="1" ht="15.95" customHeight="1" x14ac:dyDescent="0.15">
      <c r="A56" s="155" t="s">
        <v>56</v>
      </c>
      <c r="B56" s="156"/>
      <c r="C56" s="157"/>
      <c r="D56" s="77">
        <f>SUM(E56:H56)</f>
        <v>0</v>
      </c>
      <c r="E56" s="68"/>
      <c r="F56" s="69"/>
      <c r="G56" s="69"/>
      <c r="H56" s="70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4" t="s">
        <v>4</v>
      </c>
      <c r="B57" s="158"/>
      <c r="C57" s="145"/>
      <c r="D57" s="78">
        <f>SUM(D53:D56)</f>
        <v>0</v>
      </c>
      <c r="E57" s="55">
        <f>SUM(E53:E56)</f>
        <v>0</v>
      </c>
      <c r="F57" s="56">
        <f>SUM(F53:F56)</f>
        <v>0</v>
      </c>
      <c r="G57" s="56">
        <f>SUM(G53:G56)</f>
        <v>0</v>
      </c>
      <c r="H57" s="58">
        <f>SUM(H53:H56)</f>
        <v>0</v>
      </c>
      <c r="I57" s="20"/>
      <c r="J57" s="20"/>
      <c r="K57" s="20"/>
      <c r="L57" s="20"/>
      <c r="M57" s="20"/>
      <c r="N57" s="20"/>
      <c r="O57" s="20"/>
      <c r="P57" s="12"/>
    </row>
    <row r="58" spans="1:16" s="6" customFormat="1" ht="30" customHeight="1" x14ac:dyDescent="0.2">
      <c r="A58" s="79" t="s">
        <v>57</v>
      </c>
      <c r="B58" s="79"/>
      <c r="C58" s="79"/>
      <c r="D58" s="79"/>
      <c r="E58" s="80"/>
      <c r="F58" s="80"/>
      <c r="G58" s="80"/>
      <c r="H58" s="80"/>
      <c r="I58" s="80"/>
      <c r="J58" s="80"/>
      <c r="K58" s="81"/>
      <c r="L58" s="81"/>
      <c r="M58" s="81"/>
      <c r="N58" s="82"/>
      <c r="O58" s="83"/>
      <c r="P58" s="12"/>
    </row>
    <row r="59" spans="1:16" s="6" customFormat="1" ht="24.75" customHeight="1" x14ac:dyDescent="0.15">
      <c r="A59" s="166" t="s">
        <v>40</v>
      </c>
      <c r="B59" s="167"/>
      <c r="C59" s="168"/>
      <c r="D59" s="86" t="s">
        <v>58</v>
      </c>
      <c r="E59" s="159"/>
      <c r="F59" s="159"/>
      <c r="G59" s="87"/>
      <c r="H59" s="87"/>
      <c r="I59" s="87"/>
      <c r="J59" s="87"/>
      <c r="K59" s="87"/>
      <c r="L59" s="87"/>
      <c r="M59" s="87"/>
      <c r="N59" s="87"/>
      <c r="O59" s="87"/>
      <c r="P59" s="12"/>
    </row>
    <row r="60" spans="1:16" s="6" customFormat="1" ht="15.95" customHeight="1" x14ac:dyDescent="0.15">
      <c r="A60" s="160" t="s">
        <v>59</v>
      </c>
      <c r="B60" s="161"/>
      <c r="C60" s="162"/>
      <c r="D60" s="88"/>
      <c r="E60" s="159"/>
      <c r="F60" s="159"/>
      <c r="G60" s="87"/>
      <c r="H60" s="87"/>
      <c r="I60" s="87"/>
      <c r="J60" s="87"/>
      <c r="K60" s="87"/>
      <c r="L60" s="87"/>
      <c r="M60" s="87"/>
      <c r="N60" s="87"/>
      <c r="O60" s="87"/>
      <c r="P60" s="20"/>
    </row>
    <row r="61" spans="1:16" s="6" customFormat="1" ht="15.95" customHeight="1" x14ac:dyDescent="0.15">
      <c r="A61" s="152" t="s">
        <v>60</v>
      </c>
      <c r="B61" s="153"/>
      <c r="C61" s="154"/>
      <c r="D61" s="88">
        <v>6</v>
      </c>
      <c r="E61" s="159"/>
      <c r="F61" s="159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s="6" customFormat="1" ht="15.95" customHeight="1" x14ac:dyDescent="0.15">
      <c r="A62" s="163" t="s">
        <v>61</v>
      </c>
      <c r="B62" s="164"/>
      <c r="C62" s="165"/>
      <c r="D62" s="89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x14ac:dyDescent="0.15">
      <c r="A63" s="87"/>
      <c r="B63" s="87"/>
      <c r="C63" s="87"/>
      <c r="D63" s="159"/>
      <c r="E63" s="159"/>
      <c r="F63" s="159"/>
      <c r="G63" s="159"/>
      <c r="H63" s="159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/>
    <row r="67" spans="1:16" s="6" customFormat="1" x14ac:dyDescent="0.15"/>
    <row r="202" spans="1:1" hidden="1" x14ac:dyDescent="0.15"/>
    <row r="203" spans="1:1" hidden="1" x14ac:dyDescent="0.15">
      <c r="A203" s="91">
        <f>SUM(A7:Q62)</f>
        <v>9262</v>
      </c>
    </row>
    <row r="204" spans="1:1" hidden="1" x14ac:dyDescent="0.15"/>
  </sheetData>
  <mergeCells count="68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  <mergeCell ref="P8:P9"/>
    <mergeCell ref="Q8:Q9"/>
    <mergeCell ref="B25:B2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A30:C30"/>
    <mergeCell ref="A31:A50"/>
    <mergeCell ref="B31:C31"/>
    <mergeCell ref="B32:C32"/>
    <mergeCell ref="B33:C33"/>
    <mergeCell ref="B34:C34"/>
    <mergeCell ref="B35:C35"/>
    <mergeCell ref="B36:C36"/>
    <mergeCell ref="B37:C37"/>
    <mergeCell ref="A10:A28"/>
    <mergeCell ref="B10:C10"/>
    <mergeCell ref="B11:C11"/>
    <mergeCell ref="B12:C12"/>
    <mergeCell ref="B13:C13"/>
    <mergeCell ref="A52:C52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A53:C53"/>
    <mergeCell ref="A54:C54"/>
    <mergeCell ref="A55:C55"/>
    <mergeCell ref="A56:C56"/>
    <mergeCell ref="A57:C57"/>
    <mergeCell ref="D63:F63"/>
    <mergeCell ref="G63:H63"/>
    <mergeCell ref="E59:F59"/>
    <mergeCell ref="A60:C60"/>
    <mergeCell ref="E60:F60"/>
    <mergeCell ref="A61:C61"/>
    <mergeCell ref="E61:F61"/>
    <mergeCell ref="A62:C62"/>
    <mergeCell ref="A59:C5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workbookViewId="0">
      <selection sqref="A1:XFD104857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s="3" customFormat="1" ht="12.75" customHeight="1" x14ac:dyDescent="0.15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8" s="3" customFormat="1" ht="12.75" customHeight="1" x14ac:dyDescent="0.2">
      <c r="A3" s="1" t="str">
        <f>CONCATENATE("ESTABLECIMIENTO: ",[6]NOMBRE!B3," - ","( ",[6]NOMBRE!C3,[6]NOMBRE!D3,[6]NOMBRE!E3,[6]NOMBRE!F3,[6]NOMBRE!G3," )")</f>
        <v>ESTABLECIMIENTO: LINARES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8" s="3" customFormat="1" ht="12.75" customHeight="1" x14ac:dyDescent="0.15">
      <c r="A4" s="1" t="str">
        <f>CONCATENATE("MES: ",[6]NOMBRE!B6," - ","( ",[6]NOMBRE!C6,[6]NOMBRE!D6,"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</row>
    <row r="5" spans="1:18" s="3" customFormat="1" ht="12.75" customHeight="1" x14ac:dyDescent="0.15">
      <c r="A5" s="1" t="str">
        <f>CONCATENATE("AÑO: ",[6]NOMBRE!B7)</f>
        <v>AÑO: 2011</v>
      </c>
      <c r="B5" s="2"/>
      <c r="C5" s="2"/>
      <c r="D5" s="2"/>
      <c r="E5" s="2"/>
      <c r="F5" s="2"/>
      <c r="G5" s="2"/>
      <c r="H5" s="2"/>
      <c r="I5" s="2"/>
      <c r="J5" s="2"/>
    </row>
    <row r="6" spans="1:18" s="6" customFormat="1" ht="39.950000000000003" customHeight="1" x14ac:dyDescent="0.2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5"/>
    </row>
    <row r="7" spans="1:18" s="6" customFormat="1" ht="39.950000000000003" customHeight="1" x14ac:dyDescent="0.2">
      <c r="A7" s="7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5"/>
    </row>
    <row r="8" spans="1:18" s="6" customFormat="1" ht="23.1" customHeight="1" x14ac:dyDescent="0.2">
      <c r="A8" s="109" t="s">
        <v>3</v>
      </c>
      <c r="B8" s="110"/>
      <c r="C8" s="111"/>
      <c r="D8" s="115" t="s">
        <v>4</v>
      </c>
      <c r="E8" s="117" t="s">
        <v>5</v>
      </c>
      <c r="F8" s="117" t="s">
        <v>6</v>
      </c>
      <c r="G8" s="117" t="s">
        <v>7</v>
      </c>
      <c r="H8" s="117" t="s">
        <v>8</v>
      </c>
      <c r="I8" s="117" t="s">
        <v>9</v>
      </c>
      <c r="J8" s="117" t="s">
        <v>10</v>
      </c>
      <c r="K8" s="117" t="s">
        <v>11</v>
      </c>
      <c r="L8" s="117" t="s">
        <v>12</v>
      </c>
      <c r="M8" s="117" t="s">
        <v>13</v>
      </c>
      <c r="N8" s="119" t="s">
        <v>14</v>
      </c>
      <c r="O8" s="120"/>
      <c r="P8" s="121" t="s">
        <v>15</v>
      </c>
      <c r="Q8" s="123" t="s">
        <v>16</v>
      </c>
      <c r="R8" s="9"/>
    </row>
    <row r="9" spans="1:18" s="6" customFormat="1" ht="23.1" customHeight="1" x14ac:dyDescent="0.15">
      <c r="A9" s="112"/>
      <c r="B9" s="113"/>
      <c r="C9" s="114"/>
      <c r="D9" s="116"/>
      <c r="E9" s="118"/>
      <c r="F9" s="118"/>
      <c r="G9" s="118"/>
      <c r="H9" s="118"/>
      <c r="I9" s="118"/>
      <c r="J9" s="118"/>
      <c r="K9" s="118"/>
      <c r="L9" s="118"/>
      <c r="M9" s="118"/>
      <c r="N9" s="92" t="s">
        <v>17</v>
      </c>
      <c r="O9" s="11" t="s">
        <v>18</v>
      </c>
      <c r="P9" s="122"/>
      <c r="Q9" s="124"/>
      <c r="R9" s="12"/>
    </row>
    <row r="10" spans="1:18" s="6" customFormat="1" ht="15.95" customHeight="1" x14ac:dyDescent="0.15">
      <c r="A10" s="139" t="s">
        <v>19</v>
      </c>
      <c r="B10" s="142" t="s">
        <v>20</v>
      </c>
      <c r="C10" s="143"/>
      <c r="D10" s="13">
        <f>SUM(E10:Q10)</f>
        <v>167</v>
      </c>
      <c r="E10" s="14">
        <v>154</v>
      </c>
      <c r="F10" s="15">
        <v>13</v>
      </c>
      <c r="G10" s="15"/>
      <c r="H10" s="16"/>
      <c r="I10" s="16"/>
      <c r="J10" s="16"/>
      <c r="K10" s="16"/>
      <c r="L10" s="16"/>
      <c r="M10" s="17"/>
      <c r="N10" s="14"/>
      <c r="O10" s="18"/>
      <c r="P10" s="19"/>
      <c r="Q10" s="18"/>
      <c r="R10" s="20"/>
    </row>
    <row r="11" spans="1:18" s="6" customFormat="1" ht="15.95" customHeight="1" x14ac:dyDescent="0.15">
      <c r="A11" s="140"/>
      <c r="B11" s="128" t="s">
        <v>21</v>
      </c>
      <c r="C11" s="129"/>
      <c r="D11" s="21">
        <f t="shared" ref="D11:D28" si="0">SUM(E11:Q11)</f>
        <v>290</v>
      </c>
      <c r="E11" s="22">
        <v>275</v>
      </c>
      <c r="F11" s="23">
        <v>14</v>
      </c>
      <c r="G11" s="23">
        <v>1</v>
      </c>
      <c r="H11" s="23"/>
      <c r="I11" s="23"/>
      <c r="J11" s="23"/>
      <c r="K11" s="23"/>
      <c r="L11" s="23"/>
      <c r="M11" s="24"/>
      <c r="N11" s="22"/>
      <c r="O11" s="25"/>
      <c r="P11" s="26"/>
      <c r="Q11" s="25"/>
      <c r="R11" s="20"/>
    </row>
    <row r="12" spans="1:18" s="6" customFormat="1" ht="15.95" customHeight="1" x14ac:dyDescent="0.15">
      <c r="A12" s="140"/>
      <c r="B12" s="128" t="s">
        <v>22</v>
      </c>
      <c r="C12" s="129"/>
      <c r="D12" s="21">
        <f t="shared" si="0"/>
        <v>163</v>
      </c>
      <c r="E12" s="22">
        <v>125</v>
      </c>
      <c r="F12" s="23">
        <v>18</v>
      </c>
      <c r="G12" s="23">
        <v>20</v>
      </c>
      <c r="H12" s="23"/>
      <c r="I12" s="23"/>
      <c r="J12" s="23"/>
      <c r="K12" s="23"/>
      <c r="L12" s="23"/>
      <c r="M12" s="24"/>
      <c r="N12" s="22"/>
      <c r="O12" s="25"/>
      <c r="P12" s="26"/>
      <c r="Q12" s="25"/>
      <c r="R12" s="20"/>
    </row>
    <row r="13" spans="1:18" s="6" customFormat="1" ht="15.95" customHeight="1" x14ac:dyDescent="0.15">
      <c r="A13" s="140"/>
      <c r="B13" s="128" t="s">
        <v>23</v>
      </c>
      <c r="C13" s="129"/>
      <c r="D13" s="21">
        <f t="shared" si="0"/>
        <v>56</v>
      </c>
      <c r="E13" s="22">
        <v>24</v>
      </c>
      <c r="F13" s="23">
        <v>15</v>
      </c>
      <c r="G13" s="23">
        <v>17</v>
      </c>
      <c r="H13" s="23"/>
      <c r="I13" s="23"/>
      <c r="J13" s="23"/>
      <c r="K13" s="23"/>
      <c r="L13" s="23"/>
      <c r="M13" s="24"/>
      <c r="N13" s="22"/>
      <c r="O13" s="25"/>
      <c r="P13" s="26"/>
      <c r="Q13" s="25"/>
      <c r="R13" s="20"/>
    </row>
    <row r="14" spans="1:18" s="6" customFormat="1" ht="15.95" customHeight="1" x14ac:dyDescent="0.15">
      <c r="A14" s="140"/>
      <c r="B14" s="128" t="s">
        <v>24</v>
      </c>
      <c r="C14" s="129"/>
      <c r="D14" s="21">
        <f t="shared" si="0"/>
        <v>40</v>
      </c>
      <c r="E14" s="22">
        <v>27</v>
      </c>
      <c r="F14" s="23"/>
      <c r="G14" s="23">
        <v>13</v>
      </c>
      <c r="H14" s="23"/>
      <c r="I14" s="23"/>
      <c r="J14" s="23"/>
      <c r="K14" s="23"/>
      <c r="L14" s="23"/>
      <c r="M14" s="24"/>
      <c r="N14" s="22"/>
      <c r="O14" s="25"/>
      <c r="P14" s="26"/>
      <c r="Q14" s="25"/>
      <c r="R14" s="20"/>
    </row>
    <row r="15" spans="1:18" s="6" customFormat="1" ht="15.95" customHeight="1" x14ac:dyDescent="0.15">
      <c r="A15" s="140"/>
      <c r="B15" s="128" t="s">
        <v>25</v>
      </c>
      <c r="C15" s="129"/>
      <c r="D15" s="21">
        <f t="shared" si="0"/>
        <v>0</v>
      </c>
      <c r="E15" s="22"/>
      <c r="F15" s="23"/>
      <c r="G15" s="23"/>
      <c r="H15" s="23"/>
      <c r="I15" s="23"/>
      <c r="J15" s="23"/>
      <c r="K15" s="23"/>
      <c r="L15" s="23"/>
      <c r="M15" s="24"/>
      <c r="N15" s="22"/>
      <c r="O15" s="25"/>
      <c r="P15" s="26"/>
      <c r="Q15" s="25"/>
      <c r="R15" s="20"/>
    </row>
    <row r="16" spans="1:18" s="6" customFormat="1" ht="15.95" customHeight="1" x14ac:dyDescent="0.15">
      <c r="A16" s="140"/>
      <c r="B16" s="128" t="s">
        <v>26</v>
      </c>
      <c r="C16" s="129"/>
      <c r="D16" s="21">
        <f t="shared" si="0"/>
        <v>46</v>
      </c>
      <c r="E16" s="22">
        <v>46</v>
      </c>
      <c r="F16" s="23"/>
      <c r="G16" s="23"/>
      <c r="H16" s="23"/>
      <c r="I16" s="23"/>
      <c r="J16" s="23"/>
      <c r="K16" s="23"/>
      <c r="L16" s="23"/>
      <c r="M16" s="24"/>
      <c r="N16" s="22"/>
      <c r="O16" s="25"/>
      <c r="P16" s="26"/>
      <c r="Q16" s="25"/>
      <c r="R16" s="20"/>
    </row>
    <row r="17" spans="1:18" s="6" customFormat="1" ht="15.95" customHeight="1" x14ac:dyDescent="0.15">
      <c r="A17" s="140"/>
      <c r="B17" s="128" t="s">
        <v>27</v>
      </c>
      <c r="C17" s="129"/>
      <c r="D17" s="21">
        <f t="shared" si="0"/>
        <v>90</v>
      </c>
      <c r="E17" s="27"/>
      <c r="F17" s="28"/>
      <c r="G17" s="28"/>
      <c r="H17" s="28"/>
      <c r="I17" s="28"/>
      <c r="J17" s="28"/>
      <c r="K17" s="28"/>
      <c r="L17" s="28"/>
      <c r="M17" s="29"/>
      <c r="N17" s="22"/>
      <c r="O17" s="25">
        <v>90</v>
      </c>
      <c r="P17" s="26"/>
      <c r="Q17" s="30"/>
      <c r="R17" s="20"/>
    </row>
    <row r="18" spans="1:18" s="6" customFormat="1" ht="23.25" customHeight="1" x14ac:dyDescent="0.15">
      <c r="A18" s="140"/>
      <c r="B18" s="130" t="s">
        <v>28</v>
      </c>
      <c r="C18" s="131"/>
      <c r="D18" s="21">
        <f t="shared" si="0"/>
        <v>134</v>
      </c>
      <c r="E18" s="22">
        <v>134</v>
      </c>
      <c r="F18" s="23"/>
      <c r="G18" s="23"/>
      <c r="H18" s="23"/>
      <c r="I18" s="28"/>
      <c r="J18" s="28"/>
      <c r="K18" s="28"/>
      <c r="L18" s="28"/>
      <c r="M18" s="29"/>
      <c r="N18" s="31"/>
      <c r="O18" s="30"/>
      <c r="P18" s="32"/>
      <c r="Q18" s="30"/>
      <c r="R18" s="20"/>
    </row>
    <row r="19" spans="1:18" s="6" customFormat="1" ht="15.95" customHeight="1" x14ac:dyDescent="0.15">
      <c r="A19" s="140"/>
      <c r="B19" s="128" t="s">
        <v>29</v>
      </c>
      <c r="C19" s="129"/>
      <c r="D19" s="21">
        <f t="shared" si="0"/>
        <v>0</v>
      </c>
      <c r="E19" s="22"/>
      <c r="F19" s="23"/>
      <c r="G19" s="23"/>
      <c r="H19" s="28"/>
      <c r="I19" s="28"/>
      <c r="J19" s="28"/>
      <c r="K19" s="28"/>
      <c r="L19" s="28"/>
      <c r="M19" s="29"/>
      <c r="N19" s="33"/>
      <c r="O19" s="34"/>
      <c r="P19" s="35"/>
      <c r="Q19" s="25"/>
      <c r="R19" s="20"/>
    </row>
    <row r="20" spans="1:18" s="6" customFormat="1" ht="15.95" customHeight="1" x14ac:dyDescent="0.15">
      <c r="A20" s="140"/>
      <c r="B20" s="128" t="s">
        <v>30</v>
      </c>
      <c r="C20" s="129"/>
      <c r="D20" s="21">
        <f t="shared" si="0"/>
        <v>0</v>
      </c>
      <c r="E20" s="22"/>
      <c r="F20" s="23"/>
      <c r="G20" s="23"/>
      <c r="H20" s="23"/>
      <c r="I20" s="23"/>
      <c r="J20" s="23"/>
      <c r="K20" s="23"/>
      <c r="L20" s="23"/>
      <c r="M20" s="24"/>
      <c r="N20" s="22"/>
      <c r="O20" s="25"/>
      <c r="P20" s="26"/>
      <c r="Q20" s="25"/>
      <c r="R20" s="20"/>
    </row>
    <row r="21" spans="1:18" s="6" customFormat="1" ht="15.95" customHeight="1" x14ac:dyDescent="0.15">
      <c r="A21" s="140"/>
      <c r="B21" s="128" t="s">
        <v>31</v>
      </c>
      <c r="C21" s="129"/>
      <c r="D21" s="21">
        <f t="shared" si="0"/>
        <v>141</v>
      </c>
      <c r="E21" s="22">
        <v>133</v>
      </c>
      <c r="F21" s="23"/>
      <c r="G21" s="23">
        <v>8</v>
      </c>
      <c r="H21" s="23"/>
      <c r="I21" s="23"/>
      <c r="J21" s="23"/>
      <c r="K21" s="23"/>
      <c r="L21" s="23"/>
      <c r="M21" s="24"/>
      <c r="N21" s="22"/>
      <c r="O21" s="25"/>
      <c r="P21" s="26"/>
      <c r="Q21" s="25"/>
      <c r="R21" s="20"/>
    </row>
    <row r="22" spans="1:18" s="6" customFormat="1" ht="15.95" customHeight="1" x14ac:dyDescent="0.15">
      <c r="A22" s="140"/>
      <c r="B22" s="128" t="s">
        <v>32</v>
      </c>
      <c r="C22" s="129"/>
      <c r="D22" s="21">
        <f t="shared" si="0"/>
        <v>31</v>
      </c>
      <c r="E22" s="22">
        <v>31</v>
      </c>
      <c r="F22" s="23"/>
      <c r="G22" s="23"/>
      <c r="H22" s="23"/>
      <c r="I22" s="23"/>
      <c r="J22" s="23"/>
      <c r="K22" s="23"/>
      <c r="L22" s="23"/>
      <c r="M22" s="24"/>
      <c r="N22" s="22"/>
      <c r="O22" s="25"/>
      <c r="P22" s="26"/>
      <c r="Q22" s="25"/>
      <c r="R22" s="20"/>
    </row>
    <row r="23" spans="1:18" s="6" customFormat="1" ht="15.95" customHeight="1" x14ac:dyDescent="0.15">
      <c r="A23" s="140"/>
      <c r="B23" s="128" t="s">
        <v>33</v>
      </c>
      <c r="C23" s="129"/>
      <c r="D23" s="21">
        <f t="shared" si="0"/>
        <v>0</v>
      </c>
      <c r="E23" s="22"/>
      <c r="F23" s="23"/>
      <c r="G23" s="23"/>
      <c r="H23" s="23"/>
      <c r="I23" s="23"/>
      <c r="J23" s="23"/>
      <c r="K23" s="23"/>
      <c r="L23" s="23"/>
      <c r="M23" s="24"/>
      <c r="N23" s="22"/>
      <c r="O23" s="25"/>
      <c r="P23" s="26"/>
      <c r="Q23" s="25"/>
      <c r="R23" s="20"/>
    </row>
    <row r="24" spans="1:18" s="6" customFormat="1" ht="15.95" customHeight="1" x14ac:dyDescent="0.15">
      <c r="A24" s="140"/>
      <c r="B24" s="132" t="s">
        <v>34</v>
      </c>
      <c r="C24" s="133"/>
      <c r="D24" s="36">
        <f t="shared" si="0"/>
        <v>135</v>
      </c>
      <c r="E24" s="37">
        <v>135</v>
      </c>
      <c r="F24" s="38"/>
      <c r="G24" s="38"/>
      <c r="H24" s="38"/>
      <c r="I24" s="38"/>
      <c r="J24" s="38"/>
      <c r="K24" s="38"/>
      <c r="L24" s="38"/>
      <c r="M24" s="39"/>
      <c r="N24" s="37"/>
      <c r="O24" s="40"/>
      <c r="P24" s="41"/>
      <c r="Q24" s="40"/>
      <c r="R24" s="20"/>
    </row>
    <row r="25" spans="1:18" s="6" customFormat="1" ht="21.75" customHeight="1" x14ac:dyDescent="0.15">
      <c r="A25" s="140"/>
      <c r="B25" s="125" t="s">
        <v>35</v>
      </c>
      <c r="C25" s="42" t="s">
        <v>36</v>
      </c>
      <c r="D25" s="43">
        <f t="shared" si="0"/>
        <v>0</v>
      </c>
      <c r="E25" s="44"/>
      <c r="F25" s="45"/>
      <c r="G25" s="45"/>
      <c r="H25" s="45"/>
      <c r="I25" s="45"/>
      <c r="J25" s="45"/>
      <c r="K25" s="45"/>
      <c r="L25" s="45"/>
      <c r="M25" s="46"/>
      <c r="N25" s="44"/>
      <c r="O25" s="47"/>
      <c r="P25" s="48"/>
      <c r="Q25" s="47"/>
      <c r="R25" s="20"/>
    </row>
    <row r="26" spans="1:18" s="6" customFormat="1" ht="15.95" customHeight="1" x14ac:dyDescent="0.15">
      <c r="A26" s="140"/>
      <c r="B26" s="126"/>
      <c r="C26" s="49" t="s">
        <v>37</v>
      </c>
      <c r="D26" s="21">
        <f t="shared" si="0"/>
        <v>0</v>
      </c>
      <c r="E26" s="31"/>
      <c r="F26" s="50"/>
      <c r="G26" s="50"/>
      <c r="H26" s="50"/>
      <c r="I26" s="50"/>
      <c r="J26" s="50"/>
      <c r="K26" s="50"/>
      <c r="L26" s="50"/>
      <c r="M26" s="24"/>
      <c r="N26" s="31"/>
      <c r="O26" s="30"/>
      <c r="P26" s="32"/>
      <c r="Q26" s="30"/>
      <c r="R26" s="20"/>
    </row>
    <row r="27" spans="1:18" s="6" customFormat="1" ht="21" x14ac:dyDescent="0.15">
      <c r="A27" s="140"/>
      <c r="B27" s="127"/>
      <c r="C27" s="51" t="s">
        <v>38</v>
      </c>
      <c r="D27" s="36">
        <f t="shared" si="0"/>
        <v>0</v>
      </c>
      <c r="E27" s="33"/>
      <c r="F27" s="52"/>
      <c r="G27" s="52"/>
      <c r="H27" s="52"/>
      <c r="I27" s="52"/>
      <c r="J27" s="52"/>
      <c r="K27" s="52"/>
      <c r="L27" s="52"/>
      <c r="M27" s="53"/>
      <c r="N27" s="33"/>
      <c r="O27" s="34"/>
      <c r="P27" s="35"/>
      <c r="Q27" s="34"/>
      <c r="R27" s="20"/>
    </row>
    <row r="28" spans="1:18" s="6" customFormat="1" ht="15.95" customHeight="1" x14ac:dyDescent="0.15">
      <c r="A28" s="141"/>
      <c r="B28" s="134" t="s">
        <v>4</v>
      </c>
      <c r="C28" s="135"/>
      <c r="D28" s="54">
        <f t="shared" si="0"/>
        <v>1293</v>
      </c>
      <c r="E28" s="55">
        <f>SUM(E10:E27)</f>
        <v>1084</v>
      </c>
      <c r="F28" s="56">
        <f t="shared" ref="F28:Q28" si="1">SUM(F10:F27)</f>
        <v>60</v>
      </c>
      <c r="G28" s="56">
        <f t="shared" si="1"/>
        <v>59</v>
      </c>
      <c r="H28" s="56">
        <f t="shared" si="1"/>
        <v>0</v>
      </c>
      <c r="I28" s="56">
        <f t="shared" si="1"/>
        <v>0</v>
      </c>
      <c r="J28" s="56">
        <f t="shared" si="1"/>
        <v>0</v>
      </c>
      <c r="K28" s="56">
        <f t="shared" si="1"/>
        <v>0</v>
      </c>
      <c r="L28" s="56">
        <f t="shared" si="1"/>
        <v>0</v>
      </c>
      <c r="M28" s="57">
        <f t="shared" si="1"/>
        <v>0</v>
      </c>
      <c r="N28" s="55">
        <f t="shared" si="1"/>
        <v>0</v>
      </c>
      <c r="O28" s="58">
        <f t="shared" si="1"/>
        <v>90</v>
      </c>
      <c r="P28" s="59">
        <f t="shared" si="1"/>
        <v>0</v>
      </c>
      <c r="Q28" s="58">
        <f t="shared" si="1"/>
        <v>0</v>
      </c>
      <c r="R28" s="20"/>
    </row>
    <row r="29" spans="1:18" s="6" customFormat="1" ht="30" customHeight="1" x14ac:dyDescent="0.2">
      <c r="A29" s="60" t="s">
        <v>39</v>
      </c>
      <c r="B29" s="60"/>
      <c r="C29" s="60"/>
      <c r="D29" s="60"/>
      <c r="E29" s="60"/>
      <c r="F29" s="60"/>
      <c r="G29" s="61"/>
      <c r="H29" s="61"/>
      <c r="I29" s="20"/>
      <c r="J29" s="20"/>
      <c r="K29" s="20"/>
      <c r="L29" s="20"/>
      <c r="M29" s="20"/>
      <c r="N29" s="20"/>
      <c r="O29" s="62"/>
      <c r="P29" s="20"/>
    </row>
    <row r="30" spans="1:18" s="6" customFormat="1" ht="48" customHeight="1" x14ac:dyDescent="0.15">
      <c r="A30" s="136" t="s">
        <v>40</v>
      </c>
      <c r="B30" s="137"/>
      <c r="C30" s="138"/>
      <c r="D30" s="63" t="s">
        <v>4</v>
      </c>
      <c r="E30" s="64" t="s">
        <v>41</v>
      </c>
      <c r="F30" s="93" t="s">
        <v>42</v>
      </c>
      <c r="G30" s="93" t="s">
        <v>43</v>
      </c>
      <c r="H30" s="11" t="s">
        <v>44</v>
      </c>
      <c r="I30" s="20"/>
      <c r="J30" s="20"/>
      <c r="K30" s="20"/>
      <c r="L30" s="20"/>
      <c r="M30" s="20"/>
      <c r="N30" s="20"/>
      <c r="O30" s="20"/>
      <c r="P30" s="20"/>
    </row>
    <row r="31" spans="1:18" s="6" customFormat="1" ht="15.95" customHeight="1" x14ac:dyDescent="0.15">
      <c r="A31" s="139" t="s">
        <v>19</v>
      </c>
      <c r="B31" s="142" t="s">
        <v>20</v>
      </c>
      <c r="C31" s="143"/>
      <c r="D31" s="66">
        <f>SUM(E31:H31)</f>
        <v>167</v>
      </c>
      <c r="E31" s="14">
        <v>125</v>
      </c>
      <c r="F31" s="15"/>
      <c r="G31" s="15"/>
      <c r="H31" s="18">
        <v>42</v>
      </c>
      <c r="I31" s="20"/>
      <c r="J31" s="20"/>
      <c r="K31" s="20"/>
      <c r="L31" s="20"/>
      <c r="M31" s="20"/>
      <c r="N31" s="20"/>
      <c r="O31" s="20"/>
      <c r="P31" s="20"/>
    </row>
    <row r="32" spans="1:18" s="6" customFormat="1" ht="15.95" customHeight="1" x14ac:dyDescent="0.2">
      <c r="A32" s="140"/>
      <c r="B32" s="128" t="s">
        <v>21</v>
      </c>
      <c r="C32" s="129"/>
      <c r="D32" s="67">
        <f t="shared" ref="D32:D50" si="2">SUM(E32:H32)</f>
        <v>290</v>
      </c>
      <c r="E32" s="22">
        <v>180</v>
      </c>
      <c r="F32" s="23"/>
      <c r="G32" s="23"/>
      <c r="H32" s="25">
        <v>110</v>
      </c>
      <c r="I32" s="20"/>
      <c r="J32" s="20"/>
      <c r="K32" s="20"/>
      <c r="L32" s="20"/>
      <c r="M32" s="20"/>
      <c r="N32" s="20"/>
      <c r="O32" s="20"/>
      <c r="P32" s="62"/>
    </row>
    <row r="33" spans="1:16" s="6" customFormat="1" ht="15.95" customHeight="1" x14ac:dyDescent="0.15">
      <c r="A33" s="140"/>
      <c r="B33" s="128" t="s">
        <v>22</v>
      </c>
      <c r="C33" s="129"/>
      <c r="D33" s="67">
        <f t="shared" si="2"/>
        <v>163</v>
      </c>
      <c r="E33" s="22">
        <v>108</v>
      </c>
      <c r="F33" s="23"/>
      <c r="G33" s="23"/>
      <c r="H33" s="25">
        <v>55</v>
      </c>
      <c r="I33" s="20"/>
      <c r="J33" s="20"/>
      <c r="K33" s="20"/>
      <c r="L33" s="20"/>
      <c r="M33" s="20"/>
      <c r="N33" s="20"/>
      <c r="O33" s="20"/>
      <c r="P33" s="20"/>
    </row>
    <row r="34" spans="1:16" s="6" customFormat="1" ht="15.95" customHeight="1" x14ac:dyDescent="0.15">
      <c r="A34" s="140"/>
      <c r="B34" s="128" t="s">
        <v>23</v>
      </c>
      <c r="C34" s="129"/>
      <c r="D34" s="67">
        <f t="shared" si="2"/>
        <v>56</v>
      </c>
      <c r="E34" s="22">
        <v>13</v>
      </c>
      <c r="F34" s="23"/>
      <c r="G34" s="23"/>
      <c r="H34" s="25">
        <v>43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0"/>
      <c r="B35" s="128" t="s">
        <v>24</v>
      </c>
      <c r="C35" s="129"/>
      <c r="D35" s="67">
        <f t="shared" si="2"/>
        <v>40</v>
      </c>
      <c r="E35" s="22">
        <v>3</v>
      </c>
      <c r="F35" s="23"/>
      <c r="G35" s="23"/>
      <c r="H35" s="25">
        <v>37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0"/>
      <c r="B36" s="128" t="s">
        <v>25</v>
      </c>
      <c r="C36" s="129"/>
      <c r="D36" s="67">
        <f t="shared" si="2"/>
        <v>0</v>
      </c>
      <c r="E36" s="22"/>
      <c r="F36" s="23"/>
      <c r="G36" s="23"/>
      <c r="H36" s="25"/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0"/>
      <c r="B37" s="128" t="s">
        <v>26</v>
      </c>
      <c r="C37" s="129"/>
      <c r="D37" s="67">
        <f t="shared" si="2"/>
        <v>46</v>
      </c>
      <c r="E37" s="22"/>
      <c r="F37" s="23"/>
      <c r="G37" s="23"/>
      <c r="H37" s="25">
        <v>46</v>
      </c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0"/>
      <c r="B38" s="128" t="s">
        <v>27</v>
      </c>
      <c r="C38" s="129"/>
      <c r="D38" s="67">
        <f t="shared" si="2"/>
        <v>15</v>
      </c>
      <c r="E38" s="22">
        <v>15</v>
      </c>
      <c r="F38" s="23"/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25.5" customHeight="1" x14ac:dyDescent="0.15">
      <c r="A39" s="140"/>
      <c r="B39" s="130" t="s">
        <v>28</v>
      </c>
      <c r="C39" s="131"/>
      <c r="D39" s="67">
        <f t="shared" si="2"/>
        <v>21</v>
      </c>
      <c r="E39" s="22">
        <v>21</v>
      </c>
      <c r="F39" s="23"/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15.95" customHeight="1" x14ac:dyDescent="0.15">
      <c r="A40" s="140"/>
      <c r="B40" s="128" t="s">
        <v>29</v>
      </c>
      <c r="C40" s="129"/>
      <c r="D40" s="67">
        <f t="shared" si="2"/>
        <v>0</v>
      </c>
      <c r="E40" s="22"/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0"/>
      <c r="B41" s="128" t="s">
        <v>30</v>
      </c>
      <c r="C41" s="129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0"/>
      <c r="B42" s="128" t="s">
        <v>31</v>
      </c>
      <c r="C42" s="129"/>
      <c r="D42" s="67">
        <f t="shared" si="2"/>
        <v>141</v>
      </c>
      <c r="E42" s="22">
        <v>106</v>
      </c>
      <c r="F42" s="23"/>
      <c r="G42" s="23"/>
      <c r="H42" s="25">
        <v>35</v>
      </c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0"/>
      <c r="B43" s="128" t="s">
        <v>32</v>
      </c>
      <c r="C43" s="129"/>
      <c r="D43" s="67">
        <f t="shared" si="2"/>
        <v>31</v>
      </c>
      <c r="E43" s="22"/>
      <c r="F43" s="23"/>
      <c r="G43" s="23"/>
      <c r="H43" s="25">
        <v>31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0"/>
      <c r="B44" s="128" t="s">
        <v>45</v>
      </c>
      <c r="C44" s="129"/>
      <c r="D44" s="96">
        <v>0</v>
      </c>
      <c r="E44" s="97"/>
      <c r="F44" s="98"/>
      <c r="G44" s="98"/>
      <c r="H44" s="99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0"/>
      <c r="B45" s="128" t="s">
        <v>33</v>
      </c>
      <c r="C45" s="129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0"/>
      <c r="B46" s="132" t="s">
        <v>34</v>
      </c>
      <c r="C46" s="133"/>
      <c r="D46" s="67">
        <f t="shared" si="2"/>
        <v>35</v>
      </c>
      <c r="E46" s="68">
        <v>15</v>
      </c>
      <c r="F46" s="69">
        <v>20</v>
      </c>
      <c r="G46" s="69"/>
      <c r="H46" s="70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0"/>
      <c r="B47" s="125" t="s">
        <v>35</v>
      </c>
      <c r="C47" s="42" t="s">
        <v>36</v>
      </c>
      <c r="D47" s="66">
        <f t="shared" si="2"/>
        <v>0</v>
      </c>
      <c r="E47" s="14"/>
      <c r="F47" s="15"/>
      <c r="G47" s="15"/>
      <c r="H47" s="18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0"/>
      <c r="B48" s="126"/>
      <c r="C48" s="49" t="s">
        <v>37</v>
      </c>
      <c r="D48" s="67">
        <f t="shared" si="2"/>
        <v>0</v>
      </c>
      <c r="E48" s="22"/>
      <c r="F48" s="23"/>
      <c r="G48" s="23"/>
      <c r="H48" s="25"/>
      <c r="I48" s="20"/>
      <c r="J48" s="20"/>
      <c r="K48" s="20"/>
      <c r="L48" s="20"/>
      <c r="M48" s="20"/>
      <c r="N48" s="20"/>
      <c r="O48" s="20"/>
      <c r="P48" s="20"/>
    </row>
    <row r="49" spans="1:16" s="6" customFormat="1" ht="21" x14ac:dyDescent="0.15">
      <c r="A49" s="140"/>
      <c r="B49" s="127"/>
      <c r="C49" s="51" t="s">
        <v>38</v>
      </c>
      <c r="D49" s="36">
        <f t="shared" si="2"/>
        <v>0</v>
      </c>
      <c r="E49" s="37"/>
      <c r="F49" s="38"/>
      <c r="G49" s="38"/>
      <c r="H49" s="40"/>
      <c r="I49" s="20"/>
      <c r="J49" s="20"/>
      <c r="K49" s="20"/>
      <c r="L49" s="20"/>
      <c r="M49" s="20"/>
      <c r="N49" s="20"/>
      <c r="O49" s="20"/>
      <c r="P49" s="20"/>
    </row>
    <row r="50" spans="1:16" s="6" customFormat="1" ht="15.95" customHeight="1" x14ac:dyDescent="0.15">
      <c r="A50" s="141"/>
      <c r="B50" s="134" t="s">
        <v>4</v>
      </c>
      <c r="C50" s="145"/>
      <c r="D50" s="54">
        <f t="shared" si="2"/>
        <v>1005</v>
      </c>
      <c r="E50" s="55">
        <f>SUM(E31:E49)</f>
        <v>586</v>
      </c>
      <c r="F50" s="56">
        <f>SUM(F31:F49)</f>
        <v>20</v>
      </c>
      <c r="G50" s="56">
        <f>SUM(G31:G49)</f>
        <v>0</v>
      </c>
      <c r="H50" s="58">
        <f>SUM(H31:H49)</f>
        <v>399</v>
      </c>
      <c r="I50" s="20"/>
      <c r="J50" s="20"/>
      <c r="K50" s="20"/>
      <c r="L50" s="20"/>
      <c r="M50" s="20"/>
      <c r="N50" s="20"/>
      <c r="O50" s="20"/>
      <c r="P50" s="20"/>
    </row>
    <row r="51" spans="1:16" s="6" customFormat="1" ht="30" customHeight="1" x14ac:dyDescent="0.2">
      <c r="A51" s="60" t="s">
        <v>46</v>
      </c>
      <c r="B51" s="60"/>
      <c r="C51" s="60"/>
      <c r="D51" s="60"/>
      <c r="E51" s="60"/>
      <c r="F51" s="60"/>
      <c r="G51" s="61"/>
      <c r="H51" s="61"/>
      <c r="I51" s="9"/>
      <c r="J51" s="9"/>
      <c r="K51" s="9"/>
      <c r="L51" s="9"/>
      <c r="M51" s="9"/>
      <c r="N51" s="9"/>
      <c r="O51" s="62"/>
      <c r="P51" s="20"/>
    </row>
    <row r="52" spans="1:16" s="6" customFormat="1" ht="36.75" customHeight="1" x14ac:dyDescent="0.15">
      <c r="A52" s="144" t="s">
        <v>47</v>
      </c>
      <c r="B52" s="144"/>
      <c r="C52" s="144"/>
      <c r="D52" s="94" t="s">
        <v>48</v>
      </c>
      <c r="E52" s="92" t="s">
        <v>49</v>
      </c>
      <c r="F52" s="93" t="s">
        <v>50</v>
      </c>
      <c r="G52" s="93" t="s">
        <v>51</v>
      </c>
      <c r="H52" s="11" t="s">
        <v>52</v>
      </c>
      <c r="I52" s="72"/>
      <c r="J52" s="12"/>
      <c r="K52" s="12"/>
      <c r="L52" s="12"/>
      <c r="M52" s="12"/>
      <c r="N52" s="12"/>
      <c r="O52" s="12"/>
      <c r="P52" s="20"/>
    </row>
    <row r="53" spans="1:16" s="6" customFormat="1" ht="15.95" customHeight="1" x14ac:dyDescent="0.15">
      <c r="A53" s="146" t="s">
        <v>53</v>
      </c>
      <c r="B53" s="147"/>
      <c r="C53" s="148"/>
      <c r="D53" s="73">
        <f>SUM(E53:H53)</f>
        <v>0</v>
      </c>
      <c r="E53" s="14"/>
      <c r="F53" s="15"/>
      <c r="G53" s="15"/>
      <c r="H53" s="18"/>
      <c r="I53" s="1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2">
      <c r="A54" s="149" t="s">
        <v>54</v>
      </c>
      <c r="B54" s="150"/>
      <c r="C54" s="151"/>
      <c r="D54" s="73">
        <f>SUM(E54:H54)</f>
        <v>0</v>
      </c>
      <c r="E54" s="74"/>
      <c r="F54" s="75"/>
      <c r="G54" s="75"/>
      <c r="H54" s="76"/>
      <c r="I54" s="12"/>
      <c r="J54" s="12"/>
      <c r="K54" s="12"/>
      <c r="L54" s="12"/>
      <c r="M54" s="12"/>
      <c r="N54" s="12"/>
      <c r="O54" s="12"/>
      <c r="P54" s="62"/>
    </row>
    <row r="55" spans="1:16" s="6" customFormat="1" ht="15.95" customHeight="1" x14ac:dyDescent="0.15">
      <c r="A55" s="152" t="s">
        <v>55</v>
      </c>
      <c r="B55" s="153"/>
      <c r="C55" s="154"/>
      <c r="D55" s="73">
        <f>SUM(E55:H55)</f>
        <v>0</v>
      </c>
      <c r="E55" s="22"/>
      <c r="F55" s="23"/>
      <c r="G55" s="23"/>
      <c r="H55" s="25"/>
      <c r="I55" s="12"/>
      <c r="J55" s="12"/>
      <c r="K55" s="12"/>
      <c r="L55" s="12"/>
      <c r="M55" s="12"/>
      <c r="N55" s="12"/>
      <c r="O55" s="12"/>
      <c r="P55" s="12"/>
    </row>
    <row r="56" spans="1:16" s="6" customFormat="1" ht="15.95" customHeight="1" x14ac:dyDescent="0.15">
      <c r="A56" s="155" t="s">
        <v>56</v>
      </c>
      <c r="B56" s="156"/>
      <c r="C56" s="157"/>
      <c r="D56" s="77">
        <f>SUM(E56:H56)</f>
        <v>0</v>
      </c>
      <c r="E56" s="68"/>
      <c r="F56" s="69"/>
      <c r="G56" s="69"/>
      <c r="H56" s="70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4" t="s">
        <v>4</v>
      </c>
      <c r="B57" s="158"/>
      <c r="C57" s="145"/>
      <c r="D57" s="78">
        <f>SUM(D53:D56)</f>
        <v>0</v>
      </c>
      <c r="E57" s="55">
        <f>SUM(E53:E56)</f>
        <v>0</v>
      </c>
      <c r="F57" s="56">
        <f>SUM(F53:F56)</f>
        <v>0</v>
      </c>
      <c r="G57" s="56">
        <f>SUM(G53:G56)</f>
        <v>0</v>
      </c>
      <c r="H57" s="58">
        <f>SUM(H53:H56)</f>
        <v>0</v>
      </c>
      <c r="I57" s="20"/>
      <c r="J57" s="20"/>
      <c r="K57" s="20"/>
      <c r="L57" s="20"/>
      <c r="M57" s="20"/>
      <c r="N57" s="20"/>
      <c r="O57" s="20"/>
      <c r="P57" s="12"/>
    </row>
    <row r="58" spans="1:16" s="6" customFormat="1" ht="30" customHeight="1" x14ac:dyDescent="0.2">
      <c r="A58" s="79" t="s">
        <v>57</v>
      </c>
      <c r="B58" s="79"/>
      <c r="C58" s="79"/>
      <c r="D58" s="79"/>
      <c r="E58" s="80"/>
      <c r="F58" s="80"/>
      <c r="G58" s="80"/>
      <c r="H58" s="80"/>
      <c r="I58" s="80"/>
      <c r="J58" s="80"/>
      <c r="K58" s="81"/>
      <c r="L58" s="81"/>
      <c r="M58" s="81"/>
      <c r="N58" s="82"/>
      <c r="O58" s="83"/>
      <c r="P58" s="12"/>
    </row>
    <row r="59" spans="1:16" s="6" customFormat="1" ht="24.75" customHeight="1" x14ac:dyDescent="0.15">
      <c r="A59" s="166" t="s">
        <v>40</v>
      </c>
      <c r="B59" s="167"/>
      <c r="C59" s="168"/>
      <c r="D59" s="86" t="s">
        <v>58</v>
      </c>
      <c r="E59" s="159"/>
      <c r="F59" s="159"/>
      <c r="G59" s="87"/>
      <c r="H59" s="87"/>
      <c r="I59" s="87"/>
      <c r="J59" s="87"/>
      <c r="K59" s="87"/>
      <c r="L59" s="87"/>
      <c r="M59" s="87"/>
      <c r="N59" s="87"/>
      <c r="O59" s="87"/>
      <c r="P59" s="12"/>
    </row>
    <row r="60" spans="1:16" s="6" customFormat="1" ht="15.95" customHeight="1" x14ac:dyDescent="0.15">
      <c r="A60" s="160" t="s">
        <v>59</v>
      </c>
      <c r="B60" s="161"/>
      <c r="C60" s="162"/>
      <c r="D60" s="88"/>
      <c r="E60" s="159"/>
      <c r="F60" s="159"/>
      <c r="G60" s="87"/>
      <c r="H60" s="87"/>
      <c r="I60" s="87"/>
      <c r="J60" s="87"/>
      <c r="K60" s="87"/>
      <c r="L60" s="87"/>
      <c r="M60" s="87"/>
      <c r="N60" s="87"/>
      <c r="O60" s="87"/>
      <c r="P60" s="20"/>
    </row>
    <row r="61" spans="1:16" s="6" customFormat="1" ht="15.95" customHeight="1" x14ac:dyDescent="0.15">
      <c r="A61" s="152" t="s">
        <v>60</v>
      </c>
      <c r="B61" s="153"/>
      <c r="C61" s="154"/>
      <c r="D61" s="88">
        <v>2</v>
      </c>
      <c r="E61" s="159"/>
      <c r="F61" s="159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s="6" customFormat="1" ht="15.95" customHeight="1" x14ac:dyDescent="0.15">
      <c r="A62" s="163" t="s">
        <v>61</v>
      </c>
      <c r="B62" s="164"/>
      <c r="C62" s="165"/>
      <c r="D62" s="89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x14ac:dyDescent="0.15">
      <c r="A63" s="87"/>
      <c r="B63" s="87"/>
      <c r="C63" s="87"/>
      <c r="D63" s="159"/>
      <c r="E63" s="159"/>
      <c r="F63" s="159"/>
      <c r="G63" s="159"/>
      <c r="H63" s="159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/>
    <row r="67" spans="1:16" s="6" customFormat="1" x14ac:dyDescent="0.15"/>
    <row r="202" spans="1:1" hidden="1" x14ac:dyDescent="0.15"/>
    <row r="203" spans="1:1" hidden="1" x14ac:dyDescent="0.15">
      <c r="A203" s="91">
        <f>SUM(A7:Q62)</f>
        <v>9194</v>
      </c>
    </row>
    <row r="204" spans="1:1" hidden="1" x14ac:dyDescent="0.15"/>
  </sheetData>
  <mergeCells count="68">
    <mergeCell ref="D63:F63"/>
    <mergeCell ref="G63:H63"/>
    <mergeCell ref="E59:F59"/>
    <mergeCell ref="A60:C60"/>
    <mergeCell ref="E60:F60"/>
    <mergeCell ref="A61:C61"/>
    <mergeCell ref="E61:F61"/>
    <mergeCell ref="A62:C62"/>
    <mergeCell ref="A59:C59"/>
    <mergeCell ref="A53:C53"/>
    <mergeCell ref="A54:C54"/>
    <mergeCell ref="A55:C55"/>
    <mergeCell ref="A56:C56"/>
    <mergeCell ref="A57:C57"/>
    <mergeCell ref="A52:C52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28:C28"/>
    <mergeCell ref="A30:C30"/>
    <mergeCell ref="A31:A50"/>
    <mergeCell ref="B31:C31"/>
    <mergeCell ref="B32:C32"/>
    <mergeCell ref="B33:C33"/>
    <mergeCell ref="B34:C34"/>
    <mergeCell ref="B35:C35"/>
    <mergeCell ref="B36:C36"/>
    <mergeCell ref="B37:C37"/>
    <mergeCell ref="A10:A28"/>
    <mergeCell ref="B10:C10"/>
    <mergeCell ref="B11:C11"/>
    <mergeCell ref="B12:C12"/>
    <mergeCell ref="B13:C13"/>
    <mergeCell ref="P8:P9"/>
    <mergeCell ref="Q8:Q9"/>
    <mergeCell ref="B25:B2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workbookViewId="0">
      <selection activeCell="A8" sqref="A8:C9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s="3" customFormat="1" ht="12.75" customHeight="1" x14ac:dyDescent="0.15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8" s="3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8" s="3" customFormat="1" ht="12.75" customHeight="1" x14ac:dyDescent="0.15">
      <c r="A4" s="1" t="str">
        <f>CONCATENATE("MES: ",[7]NOMBRE!B6," - ","( ",[7]NOMBRE!C6,[7]NOMBRE!D6,"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</row>
    <row r="5" spans="1:18" s="3" customFormat="1" ht="12.75" customHeight="1" x14ac:dyDescent="0.15">
      <c r="A5" s="1" t="str">
        <f>CONCATENATE("AÑO: ",[7]NOMBRE!B7)</f>
        <v>AÑO: 2011</v>
      </c>
      <c r="B5" s="2"/>
      <c r="C5" s="2"/>
      <c r="D5" s="2"/>
      <c r="E5" s="2"/>
      <c r="F5" s="2"/>
      <c r="G5" s="2"/>
      <c r="H5" s="2"/>
      <c r="I5" s="2"/>
      <c r="J5" s="2"/>
    </row>
    <row r="6" spans="1:18" s="6" customFormat="1" ht="39.950000000000003" customHeight="1" x14ac:dyDescent="0.2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5"/>
    </row>
    <row r="7" spans="1:18" s="6" customFormat="1" ht="39.950000000000003" customHeight="1" x14ac:dyDescent="0.2">
      <c r="A7" s="7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5"/>
    </row>
    <row r="8" spans="1:18" s="6" customFormat="1" ht="23.1" customHeight="1" x14ac:dyDescent="0.2">
      <c r="A8" s="109" t="s">
        <v>3</v>
      </c>
      <c r="B8" s="110"/>
      <c r="C8" s="111"/>
      <c r="D8" s="115" t="s">
        <v>4</v>
      </c>
      <c r="E8" s="117" t="s">
        <v>5</v>
      </c>
      <c r="F8" s="117" t="s">
        <v>6</v>
      </c>
      <c r="G8" s="117" t="s">
        <v>7</v>
      </c>
      <c r="H8" s="117" t="s">
        <v>8</v>
      </c>
      <c r="I8" s="117" t="s">
        <v>9</v>
      </c>
      <c r="J8" s="117" t="s">
        <v>10</v>
      </c>
      <c r="K8" s="117" t="s">
        <v>11</v>
      </c>
      <c r="L8" s="117" t="s">
        <v>12</v>
      </c>
      <c r="M8" s="117" t="s">
        <v>13</v>
      </c>
      <c r="N8" s="119" t="s">
        <v>14</v>
      </c>
      <c r="O8" s="120"/>
      <c r="P8" s="121" t="s">
        <v>15</v>
      </c>
      <c r="Q8" s="123" t="s">
        <v>16</v>
      </c>
      <c r="R8" s="9"/>
    </row>
    <row r="9" spans="1:18" s="6" customFormat="1" ht="23.1" customHeight="1" x14ac:dyDescent="0.15">
      <c r="A9" s="112"/>
      <c r="B9" s="113"/>
      <c r="C9" s="114"/>
      <c r="D9" s="116"/>
      <c r="E9" s="118"/>
      <c r="F9" s="118"/>
      <c r="G9" s="118"/>
      <c r="H9" s="118"/>
      <c r="I9" s="118"/>
      <c r="J9" s="118"/>
      <c r="K9" s="118"/>
      <c r="L9" s="118"/>
      <c r="M9" s="118"/>
      <c r="N9" s="92" t="s">
        <v>17</v>
      </c>
      <c r="O9" s="11" t="s">
        <v>18</v>
      </c>
      <c r="P9" s="122"/>
      <c r="Q9" s="124"/>
      <c r="R9" s="12"/>
    </row>
    <row r="10" spans="1:18" s="6" customFormat="1" ht="15.95" customHeight="1" x14ac:dyDescent="0.15">
      <c r="A10" s="139" t="s">
        <v>19</v>
      </c>
      <c r="B10" s="142" t="s">
        <v>20</v>
      </c>
      <c r="C10" s="143"/>
      <c r="D10" s="13">
        <f>SUM(E10:Q10)</f>
        <v>111</v>
      </c>
      <c r="E10" s="14">
        <v>100</v>
      </c>
      <c r="F10" s="15">
        <v>11</v>
      </c>
      <c r="G10" s="15"/>
      <c r="H10" s="16"/>
      <c r="I10" s="16"/>
      <c r="J10" s="16"/>
      <c r="K10" s="16"/>
      <c r="L10" s="16"/>
      <c r="M10" s="17"/>
      <c r="N10" s="14"/>
      <c r="O10" s="18"/>
      <c r="P10" s="19"/>
      <c r="Q10" s="18"/>
      <c r="R10" s="20"/>
    </row>
    <row r="11" spans="1:18" s="6" customFormat="1" ht="15.95" customHeight="1" x14ac:dyDescent="0.15">
      <c r="A11" s="140"/>
      <c r="B11" s="128" t="s">
        <v>21</v>
      </c>
      <c r="C11" s="129"/>
      <c r="D11" s="21">
        <f t="shared" ref="D11:D28" si="0">SUM(E11:Q11)</f>
        <v>244</v>
      </c>
      <c r="E11" s="22">
        <v>235</v>
      </c>
      <c r="F11" s="23">
        <v>9</v>
      </c>
      <c r="G11" s="23"/>
      <c r="H11" s="23"/>
      <c r="I11" s="23"/>
      <c r="J11" s="23"/>
      <c r="K11" s="23"/>
      <c r="L11" s="23"/>
      <c r="M11" s="24"/>
      <c r="N11" s="22"/>
      <c r="O11" s="25"/>
      <c r="P11" s="26"/>
      <c r="Q11" s="25"/>
      <c r="R11" s="20"/>
    </row>
    <row r="12" spans="1:18" s="6" customFormat="1" ht="15.95" customHeight="1" x14ac:dyDescent="0.15">
      <c r="A12" s="140"/>
      <c r="B12" s="128" t="s">
        <v>22</v>
      </c>
      <c r="C12" s="129"/>
      <c r="D12" s="21">
        <f t="shared" si="0"/>
        <v>101</v>
      </c>
      <c r="E12" s="22">
        <v>63</v>
      </c>
      <c r="F12" s="23">
        <v>19</v>
      </c>
      <c r="G12" s="23">
        <v>19</v>
      </c>
      <c r="H12" s="23"/>
      <c r="I12" s="23"/>
      <c r="J12" s="23"/>
      <c r="K12" s="23"/>
      <c r="L12" s="23"/>
      <c r="M12" s="24"/>
      <c r="N12" s="22"/>
      <c r="O12" s="25"/>
      <c r="P12" s="26"/>
      <c r="Q12" s="25"/>
      <c r="R12" s="20"/>
    </row>
    <row r="13" spans="1:18" s="6" customFormat="1" ht="15.95" customHeight="1" x14ac:dyDescent="0.15">
      <c r="A13" s="140"/>
      <c r="B13" s="128" t="s">
        <v>23</v>
      </c>
      <c r="C13" s="129"/>
      <c r="D13" s="21">
        <f t="shared" si="0"/>
        <v>56</v>
      </c>
      <c r="E13" s="22">
        <v>21</v>
      </c>
      <c r="F13" s="23">
        <v>13</v>
      </c>
      <c r="G13" s="23">
        <v>22</v>
      </c>
      <c r="H13" s="23"/>
      <c r="I13" s="23"/>
      <c r="J13" s="23"/>
      <c r="K13" s="23"/>
      <c r="L13" s="23"/>
      <c r="M13" s="24"/>
      <c r="N13" s="22"/>
      <c r="O13" s="25"/>
      <c r="P13" s="26"/>
      <c r="Q13" s="25"/>
      <c r="R13" s="20"/>
    </row>
    <row r="14" spans="1:18" s="6" customFormat="1" ht="15.95" customHeight="1" x14ac:dyDescent="0.15">
      <c r="A14" s="140"/>
      <c r="B14" s="128" t="s">
        <v>24</v>
      </c>
      <c r="C14" s="129"/>
      <c r="D14" s="21">
        <f t="shared" si="0"/>
        <v>22</v>
      </c>
      <c r="E14" s="22">
        <v>5</v>
      </c>
      <c r="F14" s="23"/>
      <c r="G14" s="23">
        <v>17</v>
      </c>
      <c r="H14" s="23"/>
      <c r="I14" s="23"/>
      <c r="J14" s="23"/>
      <c r="K14" s="23"/>
      <c r="L14" s="23"/>
      <c r="M14" s="24"/>
      <c r="N14" s="22"/>
      <c r="O14" s="25"/>
      <c r="P14" s="26"/>
      <c r="Q14" s="25"/>
      <c r="R14" s="20"/>
    </row>
    <row r="15" spans="1:18" s="6" customFormat="1" ht="15.95" customHeight="1" x14ac:dyDescent="0.15">
      <c r="A15" s="140"/>
      <c r="B15" s="128" t="s">
        <v>25</v>
      </c>
      <c r="C15" s="129"/>
      <c r="D15" s="21">
        <f t="shared" si="0"/>
        <v>0</v>
      </c>
      <c r="E15" s="22"/>
      <c r="F15" s="23"/>
      <c r="G15" s="23"/>
      <c r="H15" s="23"/>
      <c r="I15" s="23"/>
      <c r="J15" s="23"/>
      <c r="K15" s="23"/>
      <c r="L15" s="23"/>
      <c r="M15" s="24"/>
      <c r="N15" s="22"/>
      <c r="O15" s="25"/>
      <c r="P15" s="26"/>
      <c r="Q15" s="25"/>
      <c r="R15" s="20"/>
    </row>
    <row r="16" spans="1:18" s="6" customFormat="1" ht="15.95" customHeight="1" x14ac:dyDescent="0.15">
      <c r="A16" s="140"/>
      <c r="B16" s="128" t="s">
        <v>26</v>
      </c>
      <c r="C16" s="129"/>
      <c r="D16" s="21">
        <f t="shared" si="0"/>
        <v>25</v>
      </c>
      <c r="E16" s="22">
        <v>20</v>
      </c>
      <c r="F16" s="23"/>
      <c r="G16" s="23"/>
      <c r="H16" s="23">
        <v>1</v>
      </c>
      <c r="I16" s="23"/>
      <c r="J16" s="23"/>
      <c r="K16" s="23"/>
      <c r="L16" s="23">
        <v>4</v>
      </c>
      <c r="M16" s="24"/>
      <c r="N16" s="22"/>
      <c r="O16" s="25"/>
      <c r="P16" s="26"/>
      <c r="Q16" s="25"/>
      <c r="R16" s="20"/>
    </row>
    <row r="17" spans="1:18" s="6" customFormat="1" ht="15.95" customHeight="1" x14ac:dyDescent="0.15">
      <c r="A17" s="140"/>
      <c r="B17" s="128" t="s">
        <v>27</v>
      </c>
      <c r="C17" s="129"/>
      <c r="D17" s="21">
        <f t="shared" si="0"/>
        <v>77</v>
      </c>
      <c r="E17" s="27"/>
      <c r="F17" s="28"/>
      <c r="G17" s="28"/>
      <c r="H17" s="28"/>
      <c r="I17" s="28"/>
      <c r="J17" s="28"/>
      <c r="K17" s="28"/>
      <c r="L17" s="28"/>
      <c r="M17" s="29"/>
      <c r="N17" s="22"/>
      <c r="O17" s="25">
        <v>77</v>
      </c>
      <c r="P17" s="26"/>
      <c r="Q17" s="30"/>
      <c r="R17" s="20"/>
    </row>
    <row r="18" spans="1:18" s="6" customFormat="1" ht="23.25" customHeight="1" x14ac:dyDescent="0.15">
      <c r="A18" s="140"/>
      <c r="B18" s="130" t="s">
        <v>28</v>
      </c>
      <c r="C18" s="131"/>
      <c r="D18" s="21">
        <f t="shared" si="0"/>
        <v>102</v>
      </c>
      <c r="E18" s="22">
        <v>102</v>
      </c>
      <c r="F18" s="23"/>
      <c r="G18" s="23"/>
      <c r="H18" s="23"/>
      <c r="I18" s="28"/>
      <c r="J18" s="28"/>
      <c r="K18" s="28"/>
      <c r="L18" s="28"/>
      <c r="M18" s="29"/>
      <c r="N18" s="31"/>
      <c r="O18" s="30"/>
      <c r="P18" s="32"/>
      <c r="Q18" s="30"/>
      <c r="R18" s="20"/>
    </row>
    <row r="19" spans="1:18" s="6" customFormat="1" ht="15.95" customHeight="1" x14ac:dyDescent="0.15">
      <c r="A19" s="140"/>
      <c r="B19" s="128" t="s">
        <v>29</v>
      </c>
      <c r="C19" s="129"/>
      <c r="D19" s="21">
        <f t="shared" si="0"/>
        <v>0</v>
      </c>
      <c r="E19" s="22"/>
      <c r="F19" s="23"/>
      <c r="G19" s="23"/>
      <c r="H19" s="28"/>
      <c r="I19" s="28"/>
      <c r="J19" s="28"/>
      <c r="K19" s="28"/>
      <c r="L19" s="28"/>
      <c r="M19" s="29"/>
      <c r="N19" s="33"/>
      <c r="O19" s="34"/>
      <c r="P19" s="35"/>
      <c r="Q19" s="25"/>
      <c r="R19" s="20"/>
    </row>
    <row r="20" spans="1:18" s="6" customFormat="1" ht="15.95" customHeight="1" x14ac:dyDescent="0.15">
      <c r="A20" s="140"/>
      <c r="B20" s="128" t="s">
        <v>30</v>
      </c>
      <c r="C20" s="129"/>
      <c r="D20" s="21">
        <f t="shared" si="0"/>
        <v>43</v>
      </c>
      <c r="E20" s="22"/>
      <c r="F20" s="23"/>
      <c r="G20" s="23"/>
      <c r="H20" s="23"/>
      <c r="I20" s="23"/>
      <c r="J20" s="23"/>
      <c r="K20" s="23"/>
      <c r="L20" s="23">
        <v>43</v>
      </c>
      <c r="M20" s="24"/>
      <c r="N20" s="22"/>
      <c r="O20" s="25"/>
      <c r="P20" s="26"/>
      <c r="Q20" s="25"/>
      <c r="R20" s="20"/>
    </row>
    <row r="21" spans="1:18" s="6" customFormat="1" ht="15.95" customHeight="1" x14ac:dyDescent="0.15">
      <c r="A21" s="140"/>
      <c r="B21" s="128" t="s">
        <v>31</v>
      </c>
      <c r="C21" s="129"/>
      <c r="D21" s="21">
        <f t="shared" si="0"/>
        <v>108</v>
      </c>
      <c r="E21" s="22">
        <v>94</v>
      </c>
      <c r="F21" s="23"/>
      <c r="G21" s="23">
        <v>14</v>
      </c>
      <c r="H21" s="23"/>
      <c r="I21" s="23"/>
      <c r="J21" s="23"/>
      <c r="K21" s="23"/>
      <c r="L21" s="23"/>
      <c r="M21" s="24"/>
      <c r="N21" s="22"/>
      <c r="O21" s="25"/>
      <c r="P21" s="26"/>
      <c r="Q21" s="25"/>
      <c r="R21" s="20"/>
    </row>
    <row r="22" spans="1:18" s="6" customFormat="1" ht="15.95" customHeight="1" x14ac:dyDescent="0.15">
      <c r="A22" s="140"/>
      <c r="B22" s="128" t="s">
        <v>32</v>
      </c>
      <c r="C22" s="129"/>
      <c r="D22" s="21">
        <f t="shared" si="0"/>
        <v>0</v>
      </c>
      <c r="E22" s="22"/>
      <c r="F22" s="23"/>
      <c r="G22" s="23"/>
      <c r="H22" s="23"/>
      <c r="I22" s="23"/>
      <c r="J22" s="23"/>
      <c r="K22" s="23"/>
      <c r="L22" s="23"/>
      <c r="M22" s="24"/>
      <c r="N22" s="22"/>
      <c r="O22" s="25"/>
      <c r="P22" s="26"/>
      <c r="Q22" s="25"/>
      <c r="R22" s="20"/>
    </row>
    <row r="23" spans="1:18" s="6" customFormat="1" ht="15.95" customHeight="1" x14ac:dyDescent="0.15">
      <c r="A23" s="140"/>
      <c r="B23" s="128" t="s">
        <v>33</v>
      </c>
      <c r="C23" s="129"/>
      <c r="D23" s="21">
        <f t="shared" si="0"/>
        <v>0</v>
      </c>
      <c r="E23" s="22"/>
      <c r="F23" s="23"/>
      <c r="G23" s="23"/>
      <c r="H23" s="23"/>
      <c r="I23" s="23"/>
      <c r="J23" s="23"/>
      <c r="K23" s="23"/>
      <c r="L23" s="23"/>
      <c r="M23" s="24"/>
      <c r="N23" s="22"/>
      <c r="O23" s="25"/>
      <c r="P23" s="26"/>
      <c r="Q23" s="25"/>
      <c r="R23" s="20"/>
    </row>
    <row r="24" spans="1:18" s="6" customFormat="1" ht="15.95" customHeight="1" x14ac:dyDescent="0.15">
      <c r="A24" s="140"/>
      <c r="B24" s="132" t="s">
        <v>34</v>
      </c>
      <c r="C24" s="133"/>
      <c r="D24" s="36">
        <f t="shared" si="0"/>
        <v>196</v>
      </c>
      <c r="E24" s="37">
        <v>181</v>
      </c>
      <c r="F24" s="38"/>
      <c r="G24" s="38"/>
      <c r="H24" s="38"/>
      <c r="I24" s="38"/>
      <c r="J24" s="38"/>
      <c r="K24" s="38"/>
      <c r="L24" s="38">
        <v>15</v>
      </c>
      <c r="M24" s="39"/>
      <c r="N24" s="37"/>
      <c r="O24" s="40"/>
      <c r="P24" s="41"/>
      <c r="Q24" s="40"/>
      <c r="R24" s="20"/>
    </row>
    <row r="25" spans="1:18" s="6" customFormat="1" ht="21.75" customHeight="1" x14ac:dyDescent="0.15">
      <c r="A25" s="140"/>
      <c r="B25" s="125" t="s">
        <v>35</v>
      </c>
      <c r="C25" s="42" t="s">
        <v>36</v>
      </c>
      <c r="D25" s="43">
        <f t="shared" si="0"/>
        <v>0</v>
      </c>
      <c r="E25" s="44"/>
      <c r="F25" s="45"/>
      <c r="G25" s="45"/>
      <c r="H25" s="45"/>
      <c r="I25" s="45"/>
      <c r="J25" s="45"/>
      <c r="K25" s="45"/>
      <c r="L25" s="45"/>
      <c r="M25" s="46"/>
      <c r="N25" s="44"/>
      <c r="O25" s="47"/>
      <c r="P25" s="48"/>
      <c r="Q25" s="47"/>
      <c r="R25" s="20"/>
    </row>
    <row r="26" spans="1:18" s="6" customFormat="1" ht="15.95" customHeight="1" x14ac:dyDescent="0.15">
      <c r="A26" s="140"/>
      <c r="B26" s="126"/>
      <c r="C26" s="49" t="s">
        <v>37</v>
      </c>
      <c r="D26" s="21">
        <f t="shared" si="0"/>
        <v>0</v>
      </c>
      <c r="E26" s="31"/>
      <c r="F26" s="50"/>
      <c r="G26" s="50"/>
      <c r="H26" s="50"/>
      <c r="I26" s="50"/>
      <c r="J26" s="50"/>
      <c r="K26" s="50"/>
      <c r="L26" s="50"/>
      <c r="M26" s="24"/>
      <c r="N26" s="31"/>
      <c r="O26" s="30"/>
      <c r="P26" s="32"/>
      <c r="Q26" s="30"/>
      <c r="R26" s="20"/>
    </row>
    <row r="27" spans="1:18" s="6" customFormat="1" ht="21" x14ac:dyDescent="0.15">
      <c r="A27" s="140"/>
      <c r="B27" s="127"/>
      <c r="C27" s="51" t="s">
        <v>38</v>
      </c>
      <c r="D27" s="36">
        <f t="shared" si="0"/>
        <v>0</v>
      </c>
      <c r="E27" s="33"/>
      <c r="F27" s="52"/>
      <c r="G27" s="52"/>
      <c r="H27" s="52"/>
      <c r="I27" s="52"/>
      <c r="J27" s="52"/>
      <c r="K27" s="52"/>
      <c r="L27" s="52"/>
      <c r="M27" s="53"/>
      <c r="N27" s="33"/>
      <c r="O27" s="34"/>
      <c r="P27" s="35"/>
      <c r="Q27" s="34"/>
      <c r="R27" s="20"/>
    </row>
    <row r="28" spans="1:18" s="6" customFormat="1" ht="15.95" customHeight="1" x14ac:dyDescent="0.15">
      <c r="A28" s="141"/>
      <c r="B28" s="134" t="s">
        <v>4</v>
      </c>
      <c r="C28" s="135"/>
      <c r="D28" s="54">
        <f t="shared" si="0"/>
        <v>1085</v>
      </c>
      <c r="E28" s="55">
        <f>SUM(E10:E27)</f>
        <v>821</v>
      </c>
      <c r="F28" s="56">
        <f t="shared" ref="F28:Q28" si="1">SUM(F10:F27)</f>
        <v>52</v>
      </c>
      <c r="G28" s="56">
        <f t="shared" si="1"/>
        <v>72</v>
      </c>
      <c r="H28" s="56">
        <f t="shared" si="1"/>
        <v>1</v>
      </c>
      <c r="I28" s="56">
        <f t="shared" si="1"/>
        <v>0</v>
      </c>
      <c r="J28" s="56">
        <f t="shared" si="1"/>
        <v>0</v>
      </c>
      <c r="K28" s="56">
        <f t="shared" si="1"/>
        <v>0</v>
      </c>
      <c r="L28" s="56">
        <f t="shared" si="1"/>
        <v>62</v>
      </c>
      <c r="M28" s="57">
        <f t="shared" si="1"/>
        <v>0</v>
      </c>
      <c r="N28" s="55">
        <f t="shared" si="1"/>
        <v>0</v>
      </c>
      <c r="O28" s="58">
        <f t="shared" si="1"/>
        <v>77</v>
      </c>
      <c r="P28" s="59">
        <f t="shared" si="1"/>
        <v>0</v>
      </c>
      <c r="Q28" s="58">
        <f t="shared" si="1"/>
        <v>0</v>
      </c>
      <c r="R28" s="20"/>
    </row>
    <row r="29" spans="1:18" s="6" customFormat="1" ht="30" customHeight="1" x14ac:dyDescent="0.2">
      <c r="A29" s="60" t="s">
        <v>39</v>
      </c>
      <c r="B29" s="60"/>
      <c r="C29" s="60"/>
      <c r="D29" s="60"/>
      <c r="E29" s="60"/>
      <c r="F29" s="60"/>
      <c r="G29" s="61"/>
      <c r="H29" s="61"/>
      <c r="I29" s="20"/>
      <c r="J29" s="20"/>
      <c r="K29" s="20"/>
      <c r="L29" s="20"/>
      <c r="M29" s="20"/>
      <c r="N29" s="20"/>
      <c r="O29" s="62"/>
      <c r="P29" s="20"/>
    </row>
    <row r="30" spans="1:18" s="6" customFormat="1" ht="48" customHeight="1" x14ac:dyDescent="0.15">
      <c r="A30" s="136" t="s">
        <v>40</v>
      </c>
      <c r="B30" s="137"/>
      <c r="C30" s="138"/>
      <c r="D30" s="63" t="s">
        <v>4</v>
      </c>
      <c r="E30" s="64" t="s">
        <v>41</v>
      </c>
      <c r="F30" s="93" t="s">
        <v>42</v>
      </c>
      <c r="G30" s="93" t="s">
        <v>43</v>
      </c>
      <c r="H30" s="11" t="s">
        <v>44</v>
      </c>
      <c r="I30" s="20"/>
      <c r="J30" s="20"/>
      <c r="K30" s="20"/>
      <c r="L30" s="20"/>
      <c r="M30" s="20"/>
      <c r="N30" s="20"/>
      <c r="O30" s="20"/>
      <c r="P30" s="20"/>
    </row>
    <row r="31" spans="1:18" s="6" customFormat="1" ht="15.95" customHeight="1" x14ac:dyDescent="0.15">
      <c r="A31" s="139" t="s">
        <v>19</v>
      </c>
      <c r="B31" s="142" t="s">
        <v>20</v>
      </c>
      <c r="C31" s="143"/>
      <c r="D31" s="66">
        <f>SUM(E31:H31)</f>
        <v>111</v>
      </c>
      <c r="E31" s="14">
        <v>94</v>
      </c>
      <c r="F31" s="15"/>
      <c r="G31" s="15"/>
      <c r="H31" s="18">
        <v>17</v>
      </c>
      <c r="I31" s="20"/>
      <c r="J31" s="20"/>
      <c r="K31" s="20"/>
      <c r="L31" s="20"/>
      <c r="M31" s="20"/>
      <c r="N31" s="20"/>
      <c r="O31" s="20"/>
      <c r="P31" s="20"/>
    </row>
    <row r="32" spans="1:18" s="6" customFormat="1" ht="15.95" customHeight="1" x14ac:dyDescent="0.2">
      <c r="A32" s="140"/>
      <c r="B32" s="128" t="s">
        <v>21</v>
      </c>
      <c r="C32" s="129"/>
      <c r="D32" s="67">
        <f t="shared" ref="D32:D50" si="2">SUM(E32:H32)</f>
        <v>244</v>
      </c>
      <c r="E32" s="22">
        <v>177</v>
      </c>
      <c r="F32" s="23"/>
      <c r="G32" s="23"/>
      <c r="H32" s="25">
        <v>67</v>
      </c>
      <c r="I32" s="20"/>
      <c r="J32" s="20"/>
      <c r="K32" s="20"/>
      <c r="L32" s="20"/>
      <c r="M32" s="20"/>
      <c r="N32" s="20"/>
      <c r="O32" s="20"/>
      <c r="P32" s="62"/>
    </row>
    <row r="33" spans="1:16" s="6" customFormat="1" ht="15.95" customHeight="1" x14ac:dyDescent="0.15">
      <c r="A33" s="140"/>
      <c r="B33" s="128" t="s">
        <v>22</v>
      </c>
      <c r="C33" s="129"/>
      <c r="D33" s="67">
        <f t="shared" si="2"/>
        <v>101</v>
      </c>
      <c r="E33" s="22">
        <v>78</v>
      </c>
      <c r="F33" s="23"/>
      <c r="G33" s="23"/>
      <c r="H33" s="25">
        <v>23</v>
      </c>
      <c r="I33" s="20"/>
      <c r="J33" s="20"/>
      <c r="K33" s="20"/>
      <c r="L33" s="20"/>
      <c r="M33" s="20"/>
      <c r="N33" s="20"/>
      <c r="O33" s="20"/>
      <c r="P33" s="20"/>
    </row>
    <row r="34" spans="1:16" s="6" customFormat="1" ht="15.95" customHeight="1" x14ac:dyDescent="0.15">
      <c r="A34" s="140"/>
      <c r="B34" s="128" t="s">
        <v>23</v>
      </c>
      <c r="C34" s="129"/>
      <c r="D34" s="67">
        <f t="shared" si="2"/>
        <v>56</v>
      </c>
      <c r="E34" s="22">
        <v>16</v>
      </c>
      <c r="F34" s="23"/>
      <c r="G34" s="23"/>
      <c r="H34" s="25">
        <v>40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0"/>
      <c r="B35" s="128" t="s">
        <v>24</v>
      </c>
      <c r="C35" s="129"/>
      <c r="D35" s="67">
        <f t="shared" si="2"/>
        <v>22</v>
      </c>
      <c r="E35" s="22">
        <v>4</v>
      </c>
      <c r="F35" s="23"/>
      <c r="G35" s="23"/>
      <c r="H35" s="25">
        <v>18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0"/>
      <c r="B36" s="128" t="s">
        <v>25</v>
      </c>
      <c r="C36" s="129"/>
      <c r="D36" s="67">
        <f t="shared" si="2"/>
        <v>0</v>
      </c>
      <c r="E36" s="22"/>
      <c r="F36" s="23"/>
      <c r="G36" s="23"/>
      <c r="H36" s="25"/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0"/>
      <c r="B37" s="128" t="s">
        <v>26</v>
      </c>
      <c r="C37" s="129"/>
      <c r="D37" s="67">
        <f t="shared" si="2"/>
        <v>25</v>
      </c>
      <c r="E37" s="22">
        <v>5</v>
      </c>
      <c r="F37" s="23"/>
      <c r="G37" s="23"/>
      <c r="H37" s="25">
        <v>20</v>
      </c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0"/>
      <c r="B38" s="128" t="s">
        <v>27</v>
      </c>
      <c r="C38" s="129"/>
      <c r="D38" s="67">
        <f t="shared" si="2"/>
        <v>12</v>
      </c>
      <c r="E38" s="22"/>
      <c r="F38" s="23">
        <v>12</v>
      </c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25.5" customHeight="1" x14ac:dyDescent="0.15">
      <c r="A39" s="140"/>
      <c r="B39" s="130" t="s">
        <v>28</v>
      </c>
      <c r="C39" s="131"/>
      <c r="D39" s="67">
        <f t="shared" si="2"/>
        <v>20</v>
      </c>
      <c r="E39" s="22">
        <v>20</v>
      </c>
      <c r="F39" s="23"/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15.95" customHeight="1" x14ac:dyDescent="0.15">
      <c r="A40" s="140"/>
      <c r="B40" s="128" t="s">
        <v>29</v>
      </c>
      <c r="C40" s="129"/>
      <c r="D40" s="67">
        <f t="shared" si="2"/>
        <v>0</v>
      </c>
      <c r="E40" s="22"/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0"/>
      <c r="B41" s="128" t="s">
        <v>30</v>
      </c>
      <c r="C41" s="129"/>
      <c r="D41" s="67">
        <f t="shared" si="2"/>
        <v>43</v>
      </c>
      <c r="E41" s="22">
        <v>43</v>
      </c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0"/>
      <c r="B42" s="128" t="s">
        <v>31</v>
      </c>
      <c r="C42" s="129"/>
      <c r="D42" s="67">
        <f t="shared" si="2"/>
        <v>108</v>
      </c>
      <c r="E42" s="22">
        <v>81</v>
      </c>
      <c r="F42" s="23"/>
      <c r="G42" s="23"/>
      <c r="H42" s="25">
        <v>27</v>
      </c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0"/>
      <c r="B43" s="128" t="s">
        <v>32</v>
      </c>
      <c r="C43" s="129"/>
      <c r="D43" s="67">
        <f t="shared" si="2"/>
        <v>9</v>
      </c>
      <c r="E43" s="22"/>
      <c r="F43" s="23"/>
      <c r="G43" s="23"/>
      <c r="H43" s="25">
        <v>9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0"/>
      <c r="B44" s="128" t="s">
        <v>45</v>
      </c>
      <c r="C44" s="129"/>
      <c r="D44" s="96">
        <v>0</v>
      </c>
      <c r="E44" s="97"/>
      <c r="F44" s="98"/>
      <c r="G44" s="98"/>
      <c r="H44" s="99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0"/>
      <c r="B45" s="128" t="s">
        <v>33</v>
      </c>
      <c r="C45" s="129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0"/>
      <c r="B46" s="132" t="s">
        <v>34</v>
      </c>
      <c r="C46" s="133"/>
      <c r="D46" s="67">
        <f t="shared" si="2"/>
        <v>36</v>
      </c>
      <c r="E46" s="68">
        <v>15</v>
      </c>
      <c r="F46" s="69">
        <v>21</v>
      </c>
      <c r="G46" s="69"/>
      <c r="H46" s="70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0"/>
      <c r="B47" s="125" t="s">
        <v>35</v>
      </c>
      <c r="C47" s="42" t="s">
        <v>36</v>
      </c>
      <c r="D47" s="66">
        <f t="shared" si="2"/>
        <v>0</v>
      </c>
      <c r="E47" s="14"/>
      <c r="F47" s="15"/>
      <c r="G47" s="15"/>
      <c r="H47" s="18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0"/>
      <c r="B48" s="126"/>
      <c r="C48" s="49" t="s">
        <v>37</v>
      </c>
      <c r="D48" s="67">
        <f t="shared" si="2"/>
        <v>0</v>
      </c>
      <c r="E48" s="22"/>
      <c r="F48" s="23"/>
      <c r="G48" s="23"/>
      <c r="H48" s="25"/>
      <c r="I48" s="20"/>
      <c r="J48" s="20"/>
      <c r="K48" s="20"/>
      <c r="L48" s="20"/>
      <c r="M48" s="20"/>
      <c r="N48" s="20"/>
      <c r="O48" s="20"/>
      <c r="P48" s="20"/>
    </row>
    <row r="49" spans="1:16" s="6" customFormat="1" ht="21" x14ac:dyDescent="0.15">
      <c r="A49" s="140"/>
      <c r="B49" s="127"/>
      <c r="C49" s="51" t="s">
        <v>38</v>
      </c>
      <c r="D49" s="36">
        <f t="shared" si="2"/>
        <v>0</v>
      </c>
      <c r="E49" s="37"/>
      <c r="F49" s="38"/>
      <c r="G49" s="38"/>
      <c r="H49" s="40"/>
      <c r="I49" s="20"/>
      <c r="J49" s="20"/>
      <c r="K49" s="20"/>
      <c r="L49" s="20"/>
      <c r="M49" s="20"/>
      <c r="N49" s="20"/>
      <c r="O49" s="20"/>
      <c r="P49" s="20"/>
    </row>
    <row r="50" spans="1:16" s="6" customFormat="1" ht="15.95" customHeight="1" x14ac:dyDescent="0.15">
      <c r="A50" s="141"/>
      <c r="B50" s="134" t="s">
        <v>4</v>
      </c>
      <c r="C50" s="145"/>
      <c r="D50" s="54">
        <f t="shared" si="2"/>
        <v>787</v>
      </c>
      <c r="E50" s="55">
        <f>SUM(E31:E49)</f>
        <v>533</v>
      </c>
      <c r="F50" s="56">
        <f>SUM(F31:F49)</f>
        <v>33</v>
      </c>
      <c r="G50" s="56">
        <f>SUM(G31:G49)</f>
        <v>0</v>
      </c>
      <c r="H50" s="58">
        <f>SUM(H31:H49)</f>
        <v>221</v>
      </c>
      <c r="I50" s="20"/>
      <c r="J50" s="20"/>
      <c r="K50" s="20"/>
      <c r="L50" s="20"/>
      <c r="M50" s="20"/>
      <c r="N50" s="20"/>
      <c r="O50" s="20"/>
      <c r="P50" s="20"/>
    </row>
    <row r="51" spans="1:16" s="6" customFormat="1" ht="30" customHeight="1" x14ac:dyDescent="0.2">
      <c r="A51" s="60" t="s">
        <v>46</v>
      </c>
      <c r="B51" s="60"/>
      <c r="C51" s="60"/>
      <c r="D51" s="60"/>
      <c r="E51" s="60"/>
      <c r="F51" s="60"/>
      <c r="G51" s="61"/>
      <c r="H51" s="61"/>
      <c r="I51" s="9"/>
      <c r="J51" s="9"/>
      <c r="K51" s="9"/>
      <c r="L51" s="9"/>
      <c r="M51" s="9"/>
      <c r="N51" s="9"/>
      <c r="O51" s="62"/>
      <c r="P51" s="20"/>
    </row>
    <row r="52" spans="1:16" s="6" customFormat="1" ht="36.75" customHeight="1" x14ac:dyDescent="0.15">
      <c r="A52" s="144" t="s">
        <v>47</v>
      </c>
      <c r="B52" s="144"/>
      <c r="C52" s="144"/>
      <c r="D52" s="94" t="s">
        <v>48</v>
      </c>
      <c r="E52" s="92" t="s">
        <v>49</v>
      </c>
      <c r="F52" s="93" t="s">
        <v>50</v>
      </c>
      <c r="G52" s="93" t="s">
        <v>51</v>
      </c>
      <c r="H52" s="11" t="s">
        <v>52</v>
      </c>
      <c r="I52" s="72"/>
      <c r="J52" s="12"/>
      <c r="K52" s="12"/>
      <c r="L52" s="12"/>
      <c r="M52" s="12"/>
      <c r="N52" s="12"/>
      <c r="O52" s="12"/>
      <c r="P52" s="20"/>
    </row>
    <row r="53" spans="1:16" s="6" customFormat="1" ht="15.95" customHeight="1" x14ac:dyDescent="0.15">
      <c r="A53" s="146" t="s">
        <v>53</v>
      </c>
      <c r="B53" s="147"/>
      <c r="C53" s="148"/>
      <c r="D53" s="73">
        <f>SUM(E53:H53)</f>
        <v>0</v>
      </c>
      <c r="E53" s="14"/>
      <c r="F53" s="15"/>
      <c r="G53" s="15"/>
      <c r="H53" s="18"/>
      <c r="I53" s="1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2">
      <c r="A54" s="149" t="s">
        <v>54</v>
      </c>
      <c r="B54" s="150"/>
      <c r="C54" s="151"/>
      <c r="D54" s="73">
        <f>SUM(E54:H54)</f>
        <v>0</v>
      </c>
      <c r="E54" s="74"/>
      <c r="F54" s="75"/>
      <c r="G54" s="75"/>
      <c r="H54" s="76"/>
      <c r="I54" s="12"/>
      <c r="J54" s="12"/>
      <c r="K54" s="12"/>
      <c r="L54" s="12"/>
      <c r="M54" s="12"/>
      <c r="N54" s="12"/>
      <c r="O54" s="12"/>
      <c r="P54" s="62"/>
    </row>
    <row r="55" spans="1:16" s="6" customFormat="1" ht="15.95" customHeight="1" x14ac:dyDescent="0.15">
      <c r="A55" s="152" t="s">
        <v>55</v>
      </c>
      <c r="B55" s="153"/>
      <c r="C55" s="154"/>
      <c r="D55" s="73">
        <f>SUM(E55:H55)</f>
        <v>0</v>
      </c>
      <c r="E55" s="22"/>
      <c r="F55" s="23"/>
      <c r="G55" s="23"/>
      <c r="H55" s="25"/>
      <c r="I55" s="12"/>
      <c r="J55" s="12"/>
      <c r="K55" s="12"/>
      <c r="L55" s="12"/>
      <c r="M55" s="12"/>
      <c r="N55" s="12"/>
      <c r="O55" s="12"/>
      <c r="P55" s="12"/>
    </row>
    <row r="56" spans="1:16" s="6" customFormat="1" ht="15.95" customHeight="1" x14ac:dyDescent="0.15">
      <c r="A56" s="155" t="s">
        <v>56</v>
      </c>
      <c r="B56" s="156"/>
      <c r="C56" s="157"/>
      <c r="D56" s="77">
        <f>SUM(E56:H56)</f>
        <v>0</v>
      </c>
      <c r="E56" s="68"/>
      <c r="F56" s="69"/>
      <c r="G56" s="69"/>
      <c r="H56" s="70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4" t="s">
        <v>4</v>
      </c>
      <c r="B57" s="158"/>
      <c r="C57" s="145"/>
      <c r="D57" s="78">
        <f>SUM(D53:D56)</f>
        <v>0</v>
      </c>
      <c r="E57" s="55">
        <f>SUM(E53:E56)</f>
        <v>0</v>
      </c>
      <c r="F57" s="56">
        <f>SUM(F53:F56)</f>
        <v>0</v>
      </c>
      <c r="G57" s="56">
        <f>SUM(G53:G56)</f>
        <v>0</v>
      </c>
      <c r="H57" s="58">
        <f>SUM(H53:H56)</f>
        <v>0</v>
      </c>
      <c r="I57" s="20"/>
      <c r="J57" s="20"/>
      <c r="K57" s="20"/>
      <c r="L57" s="20"/>
      <c r="M57" s="20"/>
      <c r="N57" s="20"/>
      <c r="O57" s="20"/>
      <c r="P57" s="12"/>
    </row>
    <row r="58" spans="1:16" s="6" customFormat="1" ht="30" customHeight="1" x14ac:dyDescent="0.2">
      <c r="A58" s="79" t="s">
        <v>57</v>
      </c>
      <c r="B58" s="79"/>
      <c r="C58" s="79"/>
      <c r="D58" s="79"/>
      <c r="E58" s="80"/>
      <c r="F58" s="80"/>
      <c r="G58" s="80"/>
      <c r="H58" s="80"/>
      <c r="I58" s="80"/>
      <c r="J58" s="80"/>
      <c r="K58" s="81"/>
      <c r="L58" s="81"/>
      <c r="M58" s="81"/>
      <c r="N58" s="82"/>
      <c r="O58" s="83"/>
      <c r="P58" s="12"/>
    </row>
    <row r="59" spans="1:16" s="6" customFormat="1" ht="24.75" customHeight="1" x14ac:dyDescent="0.15">
      <c r="A59" s="166" t="s">
        <v>40</v>
      </c>
      <c r="B59" s="167"/>
      <c r="C59" s="168"/>
      <c r="D59" s="86" t="s">
        <v>58</v>
      </c>
      <c r="E59" s="159"/>
      <c r="F59" s="159"/>
      <c r="G59" s="87"/>
      <c r="H59" s="87"/>
      <c r="I59" s="87"/>
      <c r="J59" s="87"/>
      <c r="K59" s="87"/>
      <c r="L59" s="87"/>
      <c r="M59" s="87"/>
      <c r="N59" s="87"/>
      <c r="O59" s="87"/>
      <c r="P59" s="12"/>
    </row>
    <row r="60" spans="1:16" s="6" customFormat="1" ht="15.95" customHeight="1" x14ac:dyDescent="0.15">
      <c r="A60" s="160" t="s">
        <v>59</v>
      </c>
      <c r="B60" s="161"/>
      <c r="C60" s="162"/>
      <c r="D60" s="88"/>
      <c r="E60" s="159"/>
      <c r="F60" s="159"/>
      <c r="G60" s="87"/>
      <c r="H60" s="87"/>
      <c r="I60" s="87"/>
      <c r="J60" s="87"/>
      <c r="K60" s="87"/>
      <c r="L60" s="87"/>
      <c r="M60" s="87"/>
      <c r="N60" s="87"/>
      <c r="O60" s="87"/>
      <c r="P60" s="20"/>
    </row>
    <row r="61" spans="1:16" s="6" customFormat="1" ht="15.95" customHeight="1" x14ac:dyDescent="0.15">
      <c r="A61" s="152" t="s">
        <v>60</v>
      </c>
      <c r="B61" s="153"/>
      <c r="C61" s="154"/>
      <c r="D61" s="88">
        <v>5</v>
      </c>
      <c r="E61" s="159"/>
      <c r="F61" s="159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s="6" customFormat="1" ht="15.95" customHeight="1" x14ac:dyDescent="0.15">
      <c r="A62" s="163" t="s">
        <v>61</v>
      </c>
      <c r="B62" s="164"/>
      <c r="C62" s="165"/>
      <c r="D62" s="89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x14ac:dyDescent="0.15">
      <c r="A63" s="87"/>
      <c r="B63" s="87"/>
      <c r="C63" s="87"/>
      <c r="D63" s="159"/>
      <c r="E63" s="159"/>
      <c r="F63" s="159"/>
      <c r="G63" s="159"/>
      <c r="H63" s="159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/>
    <row r="67" spans="1:16" s="6" customFormat="1" x14ac:dyDescent="0.15"/>
    <row r="202" spans="1:1" hidden="1" x14ac:dyDescent="0.15"/>
    <row r="203" spans="1:1" hidden="1" x14ac:dyDescent="0.15">
      <c r="A203" s="91">
        <f>SUM(A7:Q62)</f>
        <v>7493</v>
      </c>
    </row>
    <row r="204" spans="1:1" hidden="1" x14ac:dyDescent="0.15"/>
  </sheetData>
  <mergeCells count="68">
    <mergeCell ref="D63:F63"/>
    <mergeCell ref="G63:H63"/>
    <mergeCell ref="E59:F59"/>
    <mergeCell ref="A60:C60"/>
    <mergeCell ref="E60:F60"/>
    <mergeCell ref="A61:C61"/>
    <mergeCell ref="E61:F61"/>
    <mergeCell ref="A62:C62"/>
    <mergeCell ref="A59:C59"/>
    <mergeCell ref="A53:C53"/>
    <mergeCell ref="A54:C54"/>
    <mergeCell ref="A55:C55"/>
    <mergeCell ref="A56:C56"/>
    <mergeCell ref="A57:C57"/>
    <mergeCell ref="A52:C52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28:C28"/>
    <mergeCell ref="A30:C30"/>
    <mergeCell ref="A31:A50"/>
    <mergeCell ref="B31:C31"/>
    <mergeCell ref="B32:C32"/>
    <mergeCell ref="B33:C33"/>
    <mergeCell ref="B34:C34"/>
    <mergeCell ref="B35:C35"/>
    <mergeCell ref="B36:C36"/>
    <mergeCell ref="B37:C37"/>
    <mergeCell ref="A10:A28"/>
    <mergeCell ref="B10:C10"/>
    <mergeCell ref="B11:C11"/>
    <mergeCell ref="B12:C12"/>
    <mergeCell ref="B13:C13"/>
    <mergeCell ref="P8:P9"/>
    <mergeCell ref="Q8:Q9"/>
    <mergeCell ref="B25:B2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workbookViewId="0">
      <selection sqref="A1:XFD104857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s="3" customFormat="1" ht="12.75" customHeight="1" x14ac:dyDescent="0.15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8" s="3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8" s="3" customFormat="1" ht="12.75" customHeight="1" x14ac:dyDescent="0.15">
      <c r="A4" s="1" t="str">
        <f>CONCATENATE("MES: ",[8]NOMBRE!B6," - ","( ",[8]NOMBRE!C6,[8]NOMBRE!D6,"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</row>
    <row r="5" spans="1:18" s="3" customFormat="1" ht="12.75" customHeight="1" x14ac:dyDescent="0.15">
      <c r="A5" s="1" t="str">
        <f>CONCATENATE("AÑO: ",[8]NOMBRE!B7)</f>
        <v>AÑO: 2011</v>
      </c>
      <c r="B5" s="2"/>
      <c r="C5" s="2"/>
      <c r="D5" s="2"/>
      <c r="E5" s="2"/>
      <c r="F5" s="2"/>
      <c r="G5" s="2"/>
      <c r="H5" s="2"/>
      <c r="I5" s="2"/>
      <c r="J5" s="2"/>
    </row>
    <row r="6" spans="1:18" s="6" customFormat="1" ht="39.950000000000003" customHeight="1" x14ac:dyDescent="0.2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5"/>
    </row>
    <row r="7" spans="1:18" s="6" customFormat="1" ht="39.950000000000003" customHeight="1" x14ac:dyDescent="0.2">
      <c r="A7" s="7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5"/>
    </row>
    <row r="8" spans="1:18" s="6" customFormat="1" ht="23.1" customHeight="1" x14ac:dyDescent="0.2">
      <c r="A8" s="109" t="s">
        <v>3</v>
      </c>
      <c r="B8" s="110"/>
      <c r="C8" s="111"/>
      <c r="D8" s="115" t="s">
        <v>4</v>
      </c>
      <c r="E8" s="117" t="s">
        <v>5</v>
      </c>
      <c r="F8" s="117" t="s">
        <v>6</v>
      </c>
      <c r="G8" s="117" t="s">
        <v>7</v>
      </c>
      <c r="H8" s="117" t="s">
        <v>8</v>
      </c>
      <c r="I8" s="117" t="s">
        <v>9</v>
      </c>
      <c r="J8" s="117" t="s">
        <v>10</v>
      </c>
      <c r="K8" s="117" t="s">
        <v>11</v>
      </c>
      <c r="L8" s="117" t="s">
        <v>12</v>
      </c>
      <c r="M8" s="117" t="s">
        <v>13</v>
      </c>
      <c r="N8" s="119" t="s">
        <v>14</v>
      </c>
      <c r="O8" s="120"/>
      <c r="P8" s="121" t="s">
        <v>15</v>
      </c>
      <c r="Q8" s="123" t="s">
        <v>16</v>
      </c>
      <c r="R8" s="9"/>
    </row>
    <row r="9" spans="1:18" s="6" customFormat="1" ht="23.1" customHeight="1" x14ac:dyDescent="0.15">
      <c r="A9" s="112"/>
      <c r="B9" s="113"/>
      <c r="C9" s="114"/>
      <c r="D9" s="116"/>
      <c r="E9" s="118"/>
      <c r="F9" s="118"/>
      <c r="G9" s="118"/>
      <c r="H9" s="118"/>
      <c r="I9" s="118"/>
      <c r="J9" s="118"/>
      <c r="K9" s="118"/>
      <c r="L9" s="118"/>
      <c r="M9" s="118"/>
      <c r="N9" s="92" t="s">
        <v>17</v>
      </c>
      <c r="O9" s="11" t="s">
        <v>18</v>
      </c>
      <c r="P9" s="122"/>
      <c r="Q9" s="124"/>
      <c r="R9" s="12"/>
    </row>
    <row r="10" spans="1:18" s="6" customFormat="1" ht="15.95" customHeight="1" x14ac:dyDescent="0.15">
      <c r="A10" s="139" t="s">
        <v>19</v>
      </c>
      <c r="B10" s="142" t="s">
        <v>20</v>
      </c>
      <c r="C10" s="143"/>
      <c r="D10" s="13">
        <f>SUM(E10:Q10)</f>
        <v>166</v>
      </c>
      <c r="E10" s="14">
        <v>158</v>
      </c>
      <c r="F10" s="15">
        <v>6</v>
      </c>
      <c r="G10" s="15">
        <v>2</v>
      </c>
      <c r="H10" s="16"/>
      <c r="I10" s="16"/>
      <c r="J10" s="16"/>
      <c r="K10" s="16"/>
      <c r="L10" s="16"/>
      <c r="M10" s="17"/>
      <c r="N10" s="14"/>
      <c r="O10" s="18"/>
      <c r="P10" s="19"/>
      <c r="Q10" s="18"/>
      <c r="R10" s="20"/>
    </row>
    <row r="11" spans="1:18" s="6" customFormat="1" ht="15.95" customHeight="1" x14ac:dyDescent="0.15">
      <c r="A11" s="140"/>
      <c r="B11" s="128" t="s">
        <v>21</v>
      </c>
      <c r="C11" s="129"/>
      <c r="D11" s="21">
        <f t="shared" ref="D11:D28" si="0">SUM(E11:Q11)</f>
        <v>328</v>
      </c>
      <c r="E11" s="22">
        <v>268</v>
      </c>
      <c r="F11" s="23">
        <v>25</v>
      </c>
      <c r="G11" s="23">
        <v>1</v>
      </c>
      <c r="H11" s="23"/>
      <c r="I11" s="23"/>
      <c r="J11" s="23"/>
      <c r="K11" s="23">
        <v>34</v>
      </c>
      <c r="L11" s="23"/>
      <c r="M11" s="24"/>
      <c r="N11" s="22"/>
      <c r="O11" s="25"/>
      <c r="P11" s="26"/>
      <c r="Q11" s="25"/>
      <c r="R11" s="20"/>
    </row>
    <row r="12" spans="1:18" s="6" customFormat="1" ht="15.95" customHeight="1" x14ac:dyDescent="0.15">
      <c r="A12" s="140"/>
      <c r="B12" s="128" t="s">
        <v>22</v>
      </c>
      <c r="C12" s="129"/>
      <c r="D12" s="21">
        <f t="shared" si="0"/>
        <v>186</v>
      </c>
      <c r="E12" s="22">
        <v>146</v>
      </c>
      <c r="F12" s="23">
        <v>22</v>
      </c>
      <c r="G12" s="23">
        <v>18</v>
      </c>
      <c r="H12" s="23"/>
      <c r="I12" s="23"/>
      <c r="J12" s="23"/>
      <c r="K12" s="23"/>
      <c r="L12" s="23"/>
      <c r="M12" s="24"/>
      <c r="N12" s="22"/>
      <c r="O12" s="25"/>
      <c r="P12" s="26"/>
      <c r="Q12" s="25"/>
      <c r="R12" s="20"/>
    </row>
    <row r="13" spans="1:18" s="6" customFormat="1" ht="15.95" customHeight="1" x14ac:dyDescent="0.15">
      <c r="A13" s="140"/>
      <c r="B13" s="128" t="s">
        <v>23</v>
      </c>
      <c r="C13" s="129"/>
      <c r="D13" s="21">
        <f t="shared" si="0"/>
        <v>54</v>
      </c>
      <c r="E13" s="22">
        <v>47</v>
      </c>
      <c r="F13" s="23">
        <v>5</v>
      </c>
      <c r="G13" s="23">
        <v>2</v>
      </c>
      <c r="H13" s="23"/>
      <c r="I13" s="23"/>
      <c r="J13" s="23"/>
      <c r="K13" s="23"/>
      <c r="L13" s="23"/>
      <c r="M13" s="24"/>
      <c r="N13" s="22"/>
      <c r="O13" s="25"/>
      <c r="P13" s="26"/>
      <c r="Q13" s="25"/>
      <c r="R13" s="20"/>
    </row>
    <row r="14" spans="1:18" s="6" customFormat="1" ht="15.95" customHeight="1" x14ac:dyDescent="0.15">
      <c r="A14" s="140"/>
      <c r="B14" s="128" t="s">
        <v>24</v>
      </c>
      <c r="C14" s="129"/>
      <c r="D14" s="21">
        <f t="shared" si="0"/>
        <v>44</v>
      </c>
      <c r="E14" s="22">
        <v>31</v>
      </c>
      <c r="F14" s="23">
        <v>1</v>
      </c>
      <c r="G14" s="23">
        <v>12</v>
      </c>
      <c r="H14" s="23"/>
      <c r="I14" s="23"/>
      <c r="J14" s="23"/>
      <c r="K14" s="23"/>
      <c r="L14" s="23"/>
      <c r="M14" s="24"/>
      <c r="N14" s="22"/>
      <c r="O14" s="25"/>
      <c r="P14" s="26"/>
      <c r="Q14" s="25"/>
      <c r="R14" s="20"/>
    </row>
    <row r="15" spans="1:18" s="6" customFormat="1" ht="15.95" customHeight="1" x14ac:dyDescent="0.15">
      <c r="A15" s="140"/>
      <c r="B15" s="128" t="s">
        <v>25</v>
      </c>
      <c r="C15" s="129"/>
      <c r="D15" s="21">
        <f t="shared" si="0"/>
        <v>0</v>
      </c>
      <c r="E15" s="22"/>
      <c r="F15" s="23"/>
      <c r="G15" s="23"/>
      <c r="H15" s="23"/>
      <c r="I15" s="23"/>
      <c r="J15" s="23"/>
      <c r="K15" s="23"/>
      <c r="L15" s="23"/>
      <c r="M15" s="24"/>
      <c r="N15" s="22"/>
      <c r="O15" s="25"/>
      <c r="P15" s="26"/>
      <c r="Q15" s="25"/>
      <c r="R15" s="20"/>
    </row>
    <row r="16" spans="1:18" s="6" customFormat="1" ht="15.95" customHeight="1" x14ac:dyDescent="0.15">
      <c r="A16" s="140"/>
      <c r="B16" s="128" t="s">
        <v>26</v>
      </c>
      <c r="C16" s="129"/>
      <c r="D16" s="21">
        <f t="shared" si="0"/>
        <v>27</v>
      </c>
      <c r="E16" s="22">
        <v>26</v>
      </c>
      <c r="F16" s="23"/>
      <c r="G16" s="23"/>
      <c r="H16" s="23"/>
      <c r="I16" s="23"/>
      <c r="J16" s="23">
        <v>1</v>
      </c>
      <c r="K16" s="23"/>
      <c r="L16" s="23"/>
      <c r="M16" s="24"/>
      <c r="N16" s="22"/>
      <c r="O16" s="25"/>
      <c r="P16" s="26"/>
      <c r="Q16" s="25"/>
      <c r="R16" s="20"/>
    </row>
    <row r="17" spans="1:18" s="6" customFormat="1" ht="15.95" customHeight="1" x14ac:dyDescent="0.15">
      <c r="A17" s="140"/>
      <c r="B17" s="128" t="s">
        <v>27</v>
      </c>
      <c r="C17" s="129"/>
      <c r="D17" s="21">
        <f t="shared" si="0"/>
        <v>32</v>
      </c>
      <c r="E17" s="27"/>
      <c r="F17" s="28"/>
      <c r="G17" s="28"/>
      <c r="H17" s="28"/>
      <c r="I17" s="28"/>
      <c r="J17" s="28"/>
      <c r="K17" s="28"/>
      <c r="L17" s="28"/>
      <c r="M17" s="29"/>
      <c r="N17" s="22"/>
      <c r="O17" s="25">
        <v>32</v>
      </c>
      <c r="P17" s="26"/>
      <c r="Q17" s="30"/>
      <c r="R17" s="20"/>
    </row>
    <row r="18" spans="1:18" s="6" customFormat="1" ht="23.25" customHeight="1" x14ac:dyDescent="0.15">
      <c r="A18" s="140"/>
      <c r="B18" s="130" t="s">
        <v>28</v>
      </c>
      <c r="C18" s="131"/>
      <c r="D18" s="21">
        <f t="shared" si="0"/>
        <v>149</v>
      </c>
      <c r="E18" s="22">
        <v>145</v>
      </c>
      <c r="F18" s="23">
        <v>4</v>
      </c>
      <c r="G18" s="23"/>
      <c r="H18" s="23"/>
      <c r="I18" s="28"/>
      <c r="J18" s="28"/>
      <c r="K18" s="28"/>
      <c r="L18" s="28"/>
      <c r="M18" s="29"/>
      <c r="N18" s="31"/>
      <c r="O18" s="30"/>
      <c r="P18" s="32"/>
      <c r="Q18" s="30"/>
      <c r="R18" s="20"/>
    </row>
    <row r="19" spans="1:18" s="6" customFormat="1" ht="15.95" customHeight="1" x14ac:dyDescent="0.15">
      <c r="A19" s="140"/>
      <c r="B19" s="128" t="s">
        <v>29</v>
      </c>
      <c r="C19" s="129"/>
      <c r="D19" s="21">
        <f t="shared" si="0"/>
        <v>0</v>
      </c>
      <c r="E19" s="22"/>
      <c r="F19" s="23"/>
      <c r="G19" s="23"/>
      <c r="H19" s="28"/>
      <c r="I19" s="28"/>
      <c r="J19" s="28"/>
      <c r="K19" s="28"/>
      <c r="L19" s="28"/>
      <c r="M19" s="29"/>
      <c r="N19" s="33"/>
      <c r="O19" s="34"/>
      <c r="P19" s="35"/>
      <c r="Q19" s="25"/>
      <c r="R19" s="20"/>
    </row>
    <row r="20" spans="1:18" s="6" customFormat="1" ht="15.95" customHeight="1" x14ac:dyDescent="0.15">
      <c r="A20" s="140"/>
      <c r="B20" s="128" t="s">
        <v>30</v>
      </c>
      <c r="C20" s="129"/>
      <c r="D20" s="21">
        <f t="shared" si="0"/>
        <v>0</v>
      </c>
      <c r="E20" s="22"/>
      <c r="F20" s="23"/>
      <c r="G20" s="23"/>
      <c r="H20" s="23"/>
      <c r="I20" s="23"/>
      <c r="J20" s="23"/>
      <c r="K20" s="23"/>
      <c r="L20" s="23"/>
      <c r="M20" s="24"/>
      <c r="N20" s="22"/>
      <c r="O20" s="25"/>
      <c r="P20" s="26"/>
      <c r="Q20" s="25"/>
      <c r="R20" s="20"/>
    </row>
    <row r="21" spans="1:18" s="6" customFormat="1" ht="15.95" customHeight="1" x14ac:dyDescent="0.15">
      <c r="A21" s="140"/>
      <c r="B21" s="128" t="s">
        <v>31</v>
      </c>
      <c r="C21" s="129"/>
      <c r="D21" s="21">
        <f t="shared" si="0"/>
        <v>133</v>
      </c>
      <c r="E21" s="22">
        <v>133</v>
      </c>
      <c r="F21" s="23"/>
      <c r="G21" s="23"/>
      <c r="H21" s="23"/>
      <c r="I21" s="23"/>
      <c r="J21" s="23"/>
      <c r="K21" s="23"/>
      <c r="L21" s="23"/>
      <c r="M21" s="24"/>
      <c r="N21" s="22"/>
      <c r="O21" s="25"/>
      <c r="P21" s="26"/>
      <c r="Q21" s="25"/>
      <c r="R21" s="20"/>
    </row>
    <row r="22" spans="1:18" s="6" customFormat="1" ht="15.95" customHeight="1" x14ac:dyDescent="0.15">
      <c r="A22" s="140"/>
      <c r="B22" s="128" t="s">
        <v>32</v>
      </c>
      <c r="C22" s="129"/>
      <c r="D22" s="21">
        <f t="shared" si="0"/>
        <v>30</v>
      </c>
      <c r="E22" s="22">
        <v>30</v>
      </c>
      <c r="F22" s="23"/>
      <c r="G22" s="23"/>
      <c r="H22" s="23"/>
      <c r="I22" s="23"/>
      <c r="J22" s="23"/>
      <c r="K22" s="23"/>
      <c r="L22" s="23"/>
      <c r="M22" s="24"/>
      <c r="N22" s="22"/>
      <c r="O22" s="25"/>
      <c r="P22" s="26"/>
      <c r="Q22" s="25"/>
      <c r="R22" s="20"/>
    </row>
    <row r="23" spans="1:18" s="6" customFormat="1" ht="15.95" customHeight="1" x14ac:dyDescent="0.15">
      <c r="A23" s="140"/>
      <c r="B23" s="128" t="s">
        <v>33</v>
      </c>
      <c r="C23" s="129"/>
      <c r="D23" s="21">
        <f t="shared" si="0"/>
        <v>0</v>
      </c>
      <c r="E23" s="22"/>
      <c r="F23" s="23"/>
      <c r="G23" s="23"/>
      <c r="H23" s="23"/>
      <c r="I23" s="23"/>
      <c r="J23" s="23"/>
      <c r="K23" s="23"/>
      <c r="L23" s="23"/>
      <c r="M23" s="24"/>
      <c r="N23" s="22"/>
      <c r="O23" s="25"/>
      <c r="P23" s="26"/>
      <c r="Q23" s="25"/>
      <c r="R23" s="20"/>
    </row>
    <row r="24" spans="1:18" s="6" customFormat="1" ht="15.95" customHeight="1" x14ac:dyDescent="0.15">
      <c r="A24" s="140"/>
      <c r="B24" s="132" t="s">
        <v>34</v>
      </c>
      <c r="C24" s="133"/>
      <c r="D24" s="36">
        <f t="shared" si="0"/>
        <v>266</v>
      </c>
      <c r="E24" s="37">
        <v>266</v>
      </c>
      <c r="F24" s="38"/>
      <c r="G24" s="38"/>
      <c r="H24" s="38"/>
      <c r="I24" s="38"/>
      <c r="J24" s="38"/>
      <c r="K24" s="38"/>
      <c r="L24" s="38"/>
      <c r="M24" s="39"/>
      <c r="N24" s="37"/>
      <c r="O24" s="40"/>
      <c r="P24" s="41"/>
      <c r="Q24" s="40"/>
      <c r="R24" s="20"/>
    </row>
    <row r="25" spans="1:18" s="6" customFormat="1" ht="21.75" customHeight="1" x14ac:dyDescent="0.15">
      <c r="A25" s="140"/>
      <c r="B25" s="125" t="s">
        <v>35</v>
      </c>
      <c r="C25" s="42" t="s">
        <v>36</v>
      </c>
      <c r="D25" s="43">
        <f t="shared" si="0"/>
        <v>0</v>
      </c>
      <c r="E25" s="44"/>
      <c r="F25" s="45"/>
      <c r="G25" s="45"/>
      <c r="H25" s="45"/>
      <c r="I25" s="45"/>
      <c r="J25" s="45"/>
      <c r="K25" s="45"/>
      <c r="L25" s="45"/>
      <c r="M25" s="46"/>
      <c r="N25" s="44"/>
      <c r="O25" s="47"/>
      <c r="P25" s="48"/>
      <c r="Q25" s="47"/>
      <c r="R25" s="20"/>
    </row>
    <row r="26" spans="1:18" s="6" customFormat="1" ht="15.95" customHeight="1" x14ac:dyDescent="0.15">
      <c r="A26" s="140"/>
      <c r="B26" s="126"/>
      <c r="C26" s="49" t="s">
        <v>37</v>
      </c>
      <c r="D26" s="21">
        <f t="shared" si="0"/>
        <v>0</v>
      </c>
      <c r="E26" s="31"/>
      <c r="F26" s="50"/>
      <c r="G26" s="50"/>
      <c r="H26" s="50"/>
      <c r="I26" s="50"/>
      <c r="J26" s="50"/>
      <c r="K26" s="50"/>
      <c r="L26" s="50"/>
      <c r="M26" s="24"/>
      <c r="N26" s="31"/>
      <c r="O26" s="30"/>
      <c r="P26" s="32"/>
      <c r="Q26" s="30"/>
      <c r="R26" s="20"/>
    </row>
    <row r="27" spans="1:18" s="6" customFormat="1" ht="21" x14ac:dyDescent="0.15">
      <c r="A27" s="140"/>
      <c r="B27" s="127"/>
      <c r="C27" s="51" t="s">
        <v>38</v>
      </c>
      <c r="D27" s="36">
        <f t="shared" si="0"/>
        <v>0</v>
      </c>
      <c r="E27" s="33"/>
      <c r="F27" s="52"/>
      <c r="G27" s="52"/>
      <c r="H27" s="52"/>
      <c r="I27" s="52"/>
      <c r="J27" s="52"/>
      <c r="K27" s="52"/>
      <c r="L27" s="52"/>
      <c r="M27" s="53"/>
      <c r="N27" s="33"/>
      <c r="O27" s="34"/>
      <c r="P27" s="35"/>
      <c r="Q27" s="34"/>
      <c r="R27" s="20"/>
    </row>
    <row r="28" spans="1:18" s="6" customFormat="1" ht="15.95" customHeight="1" x14ac:dyDescent="0.15">
      <c r="A28" s="141"/>
      <c r="B28" s="134" t="s">
        <v>4</v>
      </c>
      <c r="C28" s="135"/>
      <c r="D28" s="54">
        <f t="shared" si="0"/>
        <v>1415</v>
      </c>
      <c r="E28" s="55">
        <f>SUM(E10:E27)</f>
        <v>1250</v>
      </c>
      <c r="F28" s="56">
        <f t="shared" ref="F28:Q28" si="1">SUM(F10:F27)</f>
        <v>63</v>
      </c>
      <c r="G28" s="56">
        <f t="shared" si="1"/>
        <v>35</v>
      </c>
      <c r="H28" s="56">
        <f t="shared" si="1"/>
        <v>0</v>
      </c>
      <c r="I28" s="56">
        <f t="shared" si="1"/>
        <v>0</v>
      </c>
      <c r="J28" s="56">
        <f t="shared" si="1"/>
        <v>1</v>
      </c>
      <c r="K28" s="56">
        <f t="shared" si="1"/>
        <v>34</v>
      </c>
      <c r="L28" s="56">
        <f t="shared" si="1"/>
        <v>0</v>
      </c>
      <c r="M28" s="57">
        <f t="shared" si="1"/>
        <v>0</v>
      </c>
      <c r="N28" s="55">
        <f t="shared" si="1"/>
        <v>0</v>
      </c>
      <c r="O28" s="58">
        <f t="shared" si="1"/>
        <v>32</v>
      </c>
      <c r="P28" s="59">
        <f t="shared" si="1"/>
        <v>0</v>
      </c>
      <c r="Q28" s="58">
        <f t="shared" si="1"/>
        <v>0</v>
      </c>
      <c r="R28" s="20"/>
    </row>
    <row r="29" spans="1:18" s="6" customFormat="1" ht="30" customHeight="1" x14ac:dyDescent="0.2">
      <c r="A29" s="60" t="s">
        <v>39</v>
      </c>
      <c r="B29" s="60"/>
      <c r="C29" s="60"/>
      <c r="D29" s="60"/>
      <c r="E29" s="60"/>
      <c r="F29" s="60"/>
      <c r="G29" s="61"/>
      <c r="H29" s="61"/>
      <c r="I29" s="20"/>
      <c r="J29" s="20"/>
      <c r="K29" s="20"/>
      <c r="L29" s="20"/>
      <c r="M29" s="20"/>
      <c r="N29" s="20"/>
      <c r="O29" s="62"/>
      <c r="P29" s="20"/>
    </row>
    <row r="30" spans="1:18" s="6" customFormat="1" ht="48" customHeight="1" x14ac:dyDescent="0.15">
      <c r="A30" s="136" t="s">
        <v>40</v>
      </c>
      <c r="B30" s="137"/>
      <c r="C30" s="138"/>
      <c r="D30" s="63" t="s">
        <v>4</v>
      </c>
      <c r="E30" s="64" t="s">
        <v>41</v>
      </c>
      <c r="F30" s="93" t="s">
        <v>42</v>
      </c>
      <c r="G30" s="93" t="s">
        <v>43</v>
      </c>
      <c r="H30" s="11" t="s">
        <v>44</v>
      </c>
      <c r="I30" s="20"/>
      <c r="J30" s="20"/>
      <c r="K30" s="20"/>
      <c r="L30" s="20"/>
      <c r="M30" s="20"/>
      <c r="N30" s="20"/>
      <c r="O30" s="20"/>
      <c r="P30" s="20"/>
    </row>
    <row r="31" spans="1:18" s="6" customFormat="1" ht="15.95" customHeight="1" x14ac:dyDescent="0.15">
      <c r="A31" s="139" t="s">
        <v>19</v>
      </c>
      <c r="B31" s="142" t="s">
        <v>20</v>
      </c>
      <c r="C31" s="143"/>
      <c r="D31" s="66">
        <f>SUM(E31:H31)</f>
        <v>166</v>
      </c>
      <c r="E31" s="14">
        <v>108</v>
      </c>
      <c r="F31" s="15"/>
      <c r="G31" s="15"/>
      <c r="H31" s="18">
        <v>58</v>
      </c>
      <c r="I31" s="20"/>
      <c r="J31" s="20"/>
      <c r="K31" s="20"/>
      <c r="L31" s="20"/>
      <c r="M31" s="20"/>
      <c r="N31" s="20"/>
      <c r="O31" s="20"/>
      <c r="P31" s="20"/>
    </row>
    <row r="32" spans="1:18" s="6" customFormat="1" ht="15.95" customHeight="1" x14ac:dyDescent="0.2">
      <c r="A32" s="140"/>
      <c r="B32" s="128" t="s">
        <v>21</v>
      </c>
      <c r="C32" s="129"/>
      <c r="D32" s="67">
        <f t="shared" ref="D32:D50" si="2">SUM(E32:H32)</f>
        <v>328</v>
      </c>
      <c r="E32" s="22">
        <v>151</v>
      </c>
      <c r="F32" s="23"/>
      <c r="G32" s="23"/>
      <c r="H32" s="25">
        <v>177</v>
      </c>
      <c r="I32" s="20"/>
      <c r="J32" s="20"/>
      <c r="K32" s="20"/>
      <c r="L32" s="20"/>
      <c r="M32" s="20"/>
      <c r="N32" s="20"/>
      <c r="O32" s="20"/>
      <c r="P32" s="62"/>
    </row>
    <row r="33" spans="1:16" s="6" customFormat="1" ht="15.95" customHeight="1" x14ac:dyDescent="0.15">
      <c r="A33" s="140"/>
      <c r="B33" s="128" t="s">
        <v>22</v>
      </c>
      <c r="C33" s="129"/>
      <c r="D33" s="67">
        <f t="shared" si="2"/>
        <v>186</v>
      </c>
      <c r="E33" s="22">
        <v>127</v>
      </c>
      <c r="F33" s="23"/>
      <c r="G33" s="23"/>
      <c r="H33" s="25">
        <v>59</v>
      </c>
      <c r="I33" s="20"/>
      <c r="J33" s="20"/>
      <c r="K33" s="20"/>
      <c r="L33" s="20"/>
      <c r="M33" s="20"/>
      <c r="N33" s="20"/>
      <c r="O33" s="20"/>
      <c r="P33" s="20"/>
    </row>
    <row r="34" spans="1:16" s="6" customFormat="1" ht="15.95" customHeight="1" x14ac:dyDescent="0.15">
      <c r="A34" s="140"/>
      <c r="B34" s="128" t="s">
        <v>23</v>
      </c>
      <c r="C34" s="129"/>
      <c r="D34" s="67">
        <f t="shared" si="2"/>
        <v>54</v>
      </c>
      <c r="E34" s="22">
        <v>11</v>
      </c>
      <c r="F34" s="23"/>
      <c r="G34" s="23"/>
      <c r="H34" s="25">
        <v>43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0"/>
      <c r="B35" s="128" t="s">
        <v>24</v>
      </c>
      <c r="C35" s="129"/>
      <c r="D35" s="67">
        <f t="shared" si="2"/>
        <v>44</v>
      </c>
      <c r="E35" s="22">
        <v>3</v>
      </c>
      <c r="F35" s="23"/>
      <c r="G35" s="23"/>
      <c r="H35" s="25">
        <v>41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0"/>
      <c r="B36" s="128" t="s">
        <v>25</v>
      </c>
      <c r="C36" s="129"/>
      <c r="D36" s="67">
        <f t="shared" si="2"/>
        <v>0</v>
      </c>
      <c r="E36" s="22"/>
      <c r="F36" s="23"/>
      <c r="G36" s="23"/>
      <c r="H36" s="25"/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0"/>
      <c r="B37" s="128" t="s">
        <v>26</v>
      </c>
      <c r="C37" s="129"/>
      <c r="D37" s="67">
        <f t="shared" si="2"/>
        <v>27</v>
      </c>
      <c r="E37" s="22"/>
      <c r="F37" s="23"/>
      <c r="G37" s="23"/>
      <c r="H37" s="25">
        <v>27</v>
      </c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0"/>
      <c r="B38" s="128" t="s">
        <v>27</v>
      </c>
      <c r="C38" s="129"/>
      <c r="D38" s="67">
        <f t="shared" si="2"/>
        <v>32</v>
      </c>
      <c r="E38" s="22">
        <v>21</v>
      </c>
      <c r="F38" s="23">
        <v>11</v>
      </c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25.5" customHeight="1" x14ac:dyDescent="0.15">
      <c r="A39" s="140"/>
      <c r="B39" s="130" t="s">
        <v>28</v>
      </c>
      <c r="C39" s="131"/>
      <c r="D39" s="67">
        <f t="shared" si="2"/>
        <v>149</v>
      </c>
      <c r="E39" s="22">
        <v>149</v>
      </c>
      <c r="F39" s="23"/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15.95" customHeight="1" x14ac:dyDescent="0.15">
      <c r="A40" s="140"/>
      <c r="B40" s="128" t="s">
        <v>29</v>
      </c>
      <c r="C40" s="129"/>
      <c r="D40" s="67">
        <f t="shared" si="2"/>
        <v>0</v>
      </c>
      <c r="E40" s="22"/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0"/>
      <c r="B41" s="128" t="s">
        <v>30</v>
      </c>
      <c r="C41" s="129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0"/>
      <c r="B42" s="128" t="s">
        <v>31</v>
      </c>
      <c r="C42" s="129"/>
      <c r="D42" s="67">
        <f t="shared" si="2"/>
        <v>133</v>
      </c>
      <c r="E42" s="22">
        <v>106</v>
      </c>
      <c r="F42" s="23"/>
      <c r="G42" s="23"/>
      <c r="H42" s="25">
        <v>27</v>
      </c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0"/>
      <c r="B43" s="128" t="s">
        <v>32</v>
      </c>
      <c r="C43" s="129"/>
      <c r="D43" s="67">
        <f t="shared" si="2"/>
        <v>30</v>
      </c>
      <c r="E43" s="22">
        <v>2</v>
      </c>
      <c r="F43" s="23"/>
      <c r="G43" s="23"/>
      <c r="H43" s="25">
        <v>28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0"/>
      <c r="B44" s="128" t="s">
        <v>45</v>
      </c>
      <c r="C44" s="129"/>
      <c r="D44" s="96">
        <v>0</v>
      </c>
      <c r="E44" s="97"/>
      <c r="F44" s="98"/>
      <c r="G44" s="98"/>
      <c r="H44" s="99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0"/>
      <c r="B45" s="128" t="s">
        <v>33</v>
      </c>
      <c r="C45" s="129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0"/>
      <c r="B46" s="132" t="s">
        <v>34</v>
      </c>
      <c r="C46" s="133"/>
      <c r="D46" s="67">
        <f t="shared" si="2"/>
        <v>266</v>
      </c>
      <c r="E46" s="68">
        <v>242</v>
      </c>
      <c r="F46" s="69">
        <v>24</v>
      </c>
      <c r="G46" s="69"/>
      <c r="H46" s="70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0"/>
      <c r="B47" s="125" t="s">
        <v>35</v>
      </c>
      <c r="C47" s="42" t="s">
        <v>36</v>
      </c>
      <c r="D47" s="66">
        <f t="shared" si="2"/>
        <v>0</v>
      </c>
      <c r="E47" s="14"/>
      <c r="F47" s="15"/>
      <c r="G47" s="15"/>
      <c r="H47" s="18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0"/>
      <c r="B48" s="126"/>
      <c r="C48" s="49" t="s">
        <v>37</v>
      </c>
      <c r="D48" s="67">
        <f t="shared" si="2"/>
        <v>0</v>
      </c>
      <c r="E48" s="22"/>
      <c r="F48" s="23"/>
      <c r="G48" s="23"/>
      <c r="H48" s="25"/>
      <c r="I48" s="20"/>
      <c r="J48" s="20"/>
      <c r="K48" s="20"/>
      <c r="L48" s="20"/>
      <c r="M48" s="20"/>
      <c r="N48" s="20"/>
      <c r="O48" s="20"/>
      <c r="P48" s="20"/>
    </row>
    <row r="49" spans="1:16" s="6" customFormat="1" ht="21" x14ac:dyDescent="0.15">
      <c r="A49" s="140"/>
      <c r="B49" s="127"/>
      <c r="C49" s="51" t="s">
        <v>38</v>
      </c>
      <c r="D49" s="36">
        <f t="shared" si="2"/>
        <v>0</v>
      </c>
      <c r="E49" s="37"/>
      <c r="F49" s="38"/>
      <c r="G49" s="38"/>
      <c r="H49" s="40"/>
      <c r="I49" s="20"/>
      <c r="J49" s="20"/>
      <c r="K49" s="20"/>
      <c r="L49" s="20"/>
      <c r="M49" s="20"/>
      <c r="N49" s="20"/>
      <c r="O49" s="20"/>
      <c r="P49" s="20"/>
    </row>
    <row r="50" spans="1:16" s="6" customFormat="1" ht="15.95" customHeight="1" x14ac:dyDescent="0.15">
      <c r="A50" s="141"/>
      <c r="B50" s="134" t="s">
        <v>4</v>
      </c>
      <c r="C50" s="145"/>
      <c r="D50" s="54">
        <f t="shared" si="2"/>
        <v>1415</v>
      </c>
      <c r="E50" s="55">
        <f>SUM(E31:E49)</f>
        <v>920</v>
      </c>
      <c r="F50" s="56">
        <f>SUM(F31:F49)</f>
        <v>35</v>
      </c>
      <c r="G50" s="56">
        <f>SUM(G31:G49)</f>
        <v>0</v>
      </c>
      <c r="H50" s="58">
        <f>SUM(H31:H49)</f>
        <v>460</v>
      </c>
      <c r="I50" s="20"/>
      <c r="J50" s="20"/>
      <c r="K50" s="20"/>
      <c r="L50" s="20"/>
      <c r="M50" s="20"/>
      <c r="N50" s="20"/>
      <c r="O50" s="20"/>
      <c r="P50" s="20"/>
    </row>
    <row r="51" spans="1:16" s="6" customFormat="1" ht="30" customHeight="1" x14ac:dyDescent="0.2">
      <c r="A51" s="60" t="s">
        <v>46</v>
      </c>
      <c r="B51" s="60"/>
      <c r="C51" s="60"/>
      <c r="D51" s="60"/>
      <c r="E51" s="60"/>
      <c r="F51" s="60"/>
      <c r="G51" s="61"/>
      <c r="H51" s="61"/>
      <c r="I51" s="9"/>
      <c r="J51" s="9"/>
      <c r="K51" s="9"/>
      <c r="L51" s="9"/>
      <c r="M51" s="9"/>
      <c r="N51" s="9"/>
      <c r="O51" s="62"/>
      <c r="P51" s="20"/>
    </row>
    <row r="52" spans="1:16" s="6" customFormat="1" ht="36.75" customHeight="1" x14ac:dyDescent="0.15">
      <c r="A52" s="144" t="s">
        <v>47</v>
      </c>
      <c r="B52" s="144"/>
      <c r="C52" s="144"/>
      <c r="D52" s="94" t="s">
        <v>48</v>
      </c>
      <c r="E52" s="92" t="s">
        <v>49</v>
      </c>
      <c r="F52" s="93" t="s">
        <v>50</v>
      </c>
      <c r="G52" s="93" t="s">
        <v>51</v>
      </c>
      <c r="H52" s="11" t="s">
        <v>52</v>
      </c>
      <c r="I52" s="72"/>
      <c r="J52" s="12"/>
      <c r="K52" s="12"/>
      <c r="L52" s="12"/>
      <c r="M52" s="12"/>
      <c r="N52" s="12"/>
      <c r="O52" s="12"/>
      <c r="P52" s="20"/>
    </row>
    <row r="53" spans="1:16" s="6" customFormat="1" ht="15.95" customHeight="1" x14ac:dyDescent="0.15">
      <c r="A53" s="146" t="s">
        <v>53</v>
      </c>
      <c r="B53" s="147"/>
      <c r="C53" s="148"/>
      <c r="D53" s="73">
        <f>SUM(E53:H53)</f>
        <v>0</v>
      </c>
      <c r="E53" s="14"/>
      <c r="F53" s="15"/>
      <c r="G53" s="15"/>
      <c r="H53" s="18"/>
      <c r="I53" s="1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2">
      <c r="A54" s="149" t="s">
        <v>54</v>
      </c>
      <c r="B54" s="150"/>
      <c r="C54" s="151"/>
      <c r="D54" s="73">
        <f>SUM(E54:H54)</f>
        <v>0</v>
      </c>
      <c r="E54" s="74"/>
      <c r="F54" s="75"/>
      <c r="G54" s="75"/>
      <c r="H54" s="76"/>
      <c r="I54" s="12"/>
      <c r="J54" s="12"/>
      <c r="K54" s="12"/>
      <c r="L54" s="12"/>
      <c r="M54" s="12"/>
      <c r="N54" s="12"/>
      <c r="O54" s="12"/>
      <c r="P54" s="62"/>
    </row>
    <row r="55" spans="1:16" s="6" customFormat="1" ht="15.95" customHeight="1" x14ac:dyDescent="0.15">
      <c r="A55" s="152" t="s">
        <v>55</v>
      </c>
      <c r="B55" s="153"/>
      <c r="C55" s="154"/>
      <c r="D55" s="73">
        <f>SUM(E55:H55)</f>
        <v>0</v>
      </c>
      <c r="E55" s="22"/>
      <c r="F55" s="23"/>
      <c r="G55" s="23"/>
      <c r="H55" s="25"/>
      <c r="I55" s="12"/>
      <c r="J55" s="12"/>
      <c r="K55" s="12"/>
      <c r="L55" s="12"/>
      <c r="M55" s="12"/>
      <c r="N55" s="12"/>
      <c r="O55" s="12"/>
      <c r="P55" s="12"/>
    </row>
    <row r="56" spans="1:16" s="6" customFormat="1" ht="15.95" customHeight="1" x14ac:dyDescent="0.15">
      <c r="A56" s="155" t="s">
        <v>56</v>
      </c>
      <c r="B56" s="156"/>
      <c r="C56" s="157"/>
      <c r="D56" s="77">
        <f>SUM(E56:H56)</f>
        <v>0</v>
      </c>
      <c r="E56" s="68"/>
      <c r="F56" s="69"/>
      <c r="G56" s="69"/>
      <c r="H56" s="70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4" t="s">
        <v>4</v>
      </c>
      <c r="B57" s="158"/>
      <c r="C57" s="145"/>
      <c r="D57" s="78">
        <f>SUM(D53:D56)</f>
        <v>0</v>
      </c>
      <c r="E57" s="55">
        <f>SUM(E53:E56)</f>
        <v>0</v>
      </c>
      <c r="F57" s="56">
        <f>SUM(F53:F56)</f>
        <v>0</v>
      </c>
      <c r="G57" s="56">
        <f>SUM(G53:G56)</f>
        <v>0</v>
      </c>
      <c r="H57" s="58">
        <f>SUM(H53:H56)</f>
        <v>0</v>
      </c>
      <c r="I57" s="20"/>
      <c r="J57" s="20"/>
      <c r="K57" s="20"/>
      <c r="L57" s="20"/>
      <c r="M57" s="20"/>
      <c r="N57" s="20"/>
      <c r="O57" s="20"/>
      <c r="P57" s="12"/>
    </row>
    <row r="58" spans="1:16" s="6" customFormat="1" ht="30" customHeight="1" x14ac:dyDescent="0.2">
      <c r="A58" s="79" t="s">
        <v>57</v>
      </c>
      <c r="B58" s="79"/>
      <c r="C58" s="79"/>
      <c r="D58" s="79"/>
      <c r="E58" s="80"/>
      <c r="F58" s="80"/>
      <c r="G58" s="80"/>
      <c r="H58" s="80"/>
      <c r="I58" s="80"/>
      <c r="J58" s="80"/>
      <c r="K58" s="81"/>
      <c r="L58" s="81"/>
      <c r="M58" s="81"/>
      <c r="N58" s="82"/>
      <c r="O58" s="83"/>
      <c r="P58" s="12"/>
    </row>
    <row r="59" spans="1:16" s="6" customFormat="1" ht="24.75" customHeight="1" x14ac:dyDescent="0.15">
      <c r="A59" s="166" t="s">
        <v>40</v>
      </c>
      <c r="B59" s="167"/>
      <c r="C59" s="168"/>
      <c r="D59" s="86" t="s">
        <v>58</v>
      </c>
      <c r="E59" s="159"/>
      <c r="F59" s="159"/>
      <c r="G59" s="87"/>
      <c r="H59" s="87"/>
      <c r="I59" s="87"/>
      <c r="J59" s="87"/>
      <c r="K59" s="87"/>
      <c r="L59" s="87"/>
      <c r="M59" s="87"/>
      <c r="N59" s="87"/>
      <c r="O59" s="87"/>
      <c r="P59" s="12"/>
    </row>
    <row r="60" spans="1:16" s="6" customFormat="1" ht="15.95" customHeight="1" x14ac:dyDescent="0.15">
      <c r="A60" s="160" t="s">
        <v>59</v>
      </c>
      <c r="B60" s="161"/>
      <c r="C60" s="162"/>
      <c r="D60" s="88"/>
      <c r="E60" s="159"/>
      <c r="F60" s="159"/>
      <c r="G60" s="87"/>
      <c r="H60" s="87"/>
      <c r="I60" s="87"/>
      <c r="J60" s="87"/>
      <c r="K60" s="87"/>
      <c r="L60" s="87"/>
      <c r="M60" s="87"/>
      <c r="N60" s="87"/>
      <c r="O60" s="87"/>
      <c r="P60" s="20"/>
    </row>
    <row r="61" spans="1:16" s="6" customFormat="1" ht="15.95" customHeight="1" x14ac:dyDescent="0.15">
      <c r="A61" s="152" t="s">
        <v>60</v>
      </c>
      <c r="B61" s="153"/>
      <c r="C61" s="154"/>
      <c r="D61" s="88">
        <v>6</v>
      </c>
      <c r="E61" s="159"/>
      <c r="F61" s="159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s="6" customFormat="1" ht="15.95" customHeight="1" x14ac:dyDescent="0.15">
      <c r="A62" s="163" t="s">
        <v>61</v>
      </c>
      <c r="B62" s="164"/>
      <c r="C62" s="165"/>
      <c r="D62" s="89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x14ac:dyDescent="0.15">
      <c r="A63" s="87"/>
      <c r="B63" s="87"/>
      <c r="C63" s="87"/>
      <c r="D63" s="159"/>
      <c r="E63" s="159"/>
      <c r="F63" s="159"/>
      <c r="G63" s="159"/>
      <c r="H63" s="159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/>
    <row r="67" spans="1:16" s="6" customFormat="1" x14ac:dyDescent="0.15"/>
    <row r="202" spans="1:1" hidden="1" x14ac:dyDescent="0.15"/>
    <row r="203" spans="1:1" hidden="1" x14ac:dyDescent="0.15">
      <c r="A203" s="91">
        <f>SUM(A7:Q62)</f>
        <v>11326</v>
      </c>
    </row>
    <row r="204" spans="1:1" hidden="1" x14ac:dyDescent="0.15"/>
  </sheetData>
  <mergeCells count="68">
    <mergeCell ref="D63:F63"/>
    <mergeCell ref="G63:H63"/>
    <mergeCell ref="E59:F59"/>
    <mergeCell ref="A60:C60"/>
    <mergeCell ref="E60:F60"/>
    <mergeCell ref="A61:C61"/>
    <mergeCell ref="E61:F61"/>
    <mergeCell ref="A62:C62"/>
    <mergeCell ref="A59:C59"/>
    <mergeCell ref="A53:C53"/>
    <mergeCell ref="A54:C54"/>
    <mergeCell ref="A55:C55"/>
    <mergeCell ref="A56:C56"/>
    <mergeCell ref="A57:C57"/>
    <mergeCell ref="A52:C52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28:C28"/>
    <mergeCell ref="A30:C30"/>
    <mergeCell ref="A31:A50"/>
    <mergeCell ref="B31:C31"/>
    <mergeCell ref="B32:C32"/>
    <mergeCell ref="B33:C33"/>
    <mergeCell ref="B34:C34"/>
    <mergeCell ref="B35:C35"/>
    <mergeCell ref="B36:C36"/>
    <mergeCell ref="B37:C37"/>
    <mergeCell ref="A10:A28"/>
    <mergeCell ref="B10:C10"/>
    <mergeCell ref="B11:C11"/>
    <mergeCell ref="B12:C12"/>
    <mergeCell ref="B13:C13"/>
    <mergeCell ref="P8:P9"/>
    <mergeCell ref="Q8:Q9"/>
    <mergeCell ref="B25:B2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workbookViewId="0">
      <selection activeCell="B7" sqref="B7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s="3" customFormat="1" ht="12.75" customHeight="1" x14ac:dyDescent="0.15">
      <c r="A2" s="1" t="str">
        <f>CONCATENATE("COMUNA: ",[9]NOMBRE!B2," - ","( ",[9]NOMBRE!C2,[9]NOMBRE!D2,[9]NOMBRE!E2,[9]NOMBRE!F2,[9]NOMBRE!G2,"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8" s="3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8" s="3" customFormat="1" ht="12.75" customHeight="1" x14ac:dyDescent="0.15">
      <c r="A4" s="1" t="str">
        <f>CONCATENATE("MES: ",[9]NOMBRE!B6," - ","( ",[9]NOMBRE!C6,[9]NOMBRE!D6,"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</row>
    <row r="5" spans="1:18" s="3" customFormat="1" ht="12.75" customHeight="1" x14ac:dyDescent="0.15">
      <c r="A5" s="1" t="str">
        <f>CONCATENATE("AÑO: ",[9]NOMBRE!B7)</f>
        <v>AÑO: 2011</v>
      </c>
      <c r="B5" s="2"/>
      <c r="C5" s="2"/>
      <c r="D5" s="2"/>
      <c r="E5" s="2"/>
      <c r="F5" s="2"/>
      <c r="G5" s="2"/>
      <c r="H5" s="2"/>
      <c r="I5" s="2"/>
      <c r="J5" s="2"/>
    </row>
    <row r="6" spans="1:18" s="6" customFormat="1" ht="39.950000000000003" customHeight="1" x14ac:dyDescent="0.2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5"/>
    </row>
    <row r="7" spans="1:18" s="6" customFormat="1" ht="39.950000000000003" customHeight="1" x14ac:dyDescent="0.2">
      <c r="A7" s="7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5"/>
    </row>
    <row r="8" spans="1:18" s="6" customFormat="1" ht="23.1" customHeight="1" x14ac:dyDescent="0.2">
      <c r="A8" s="109" t="s">
        <v>3</v>
      </c>
      <c r="B8" s="110"/>
      <c r="C8" s="111"/>
      <c r="D8" s="115" t="s">
        <v>4</v>
      </c>
      <c r="E8" s="117" t="s">
        <v>5</v>
      </c>
      <c r="F8" s="117" t="s">
        <v>6</v>
      </c>
      <c r="G8" s="117" t="s">
        <v>7</v>
      </c>
      <c r="H8" s="117" t="s">
        <v>8</v>
      </c>
      <c r="I8" s="117" t="s">
        <v>9</v>
      </c>
      <c r="J8" s="117" t="s">
        <v>10</v>
      </c>
      <c r="K8" s="117" t="s">
        <v>11</v>
      </c>
      <c r="L8" s="117" t="s">
        <v>12</v>
      </c>
      <c r="M8" s="117" t="s">
        <v>13</v>
      </c>
      <c r="N8" s="119" t="s">
        <v>14</v>
      </c>
      <c r="O8" s="120"/>
      <c r="P8" s="121" t="s">
        <v>15</v>
      </c>
      <c r="Q8" s="123" t="s">
        <v>16</v>
      </c>
      <c r="R8" s="9"/>
    </row>
    <row r="9" spans="1:18" s="6" customFormat="1" ht="23.1" customHeight="1" x14ac:dyDescent="0.15">
      <c r="A9" s="112"/>
      <c r="B9" s="113"/>
      <c r="C9" s="114"/>
      <c r="D9" s="116"/>
      <c r="E9" s="118"/>
      <c r="F9" s="118"/>
      <c r="G9" s="118"/>
      <c r="H9" s="118"/>
      <c r="I9" s="118"/>
      <c r="J9" s="118"/>
      <c r="K9" s="118"/>
      <c r="L9" s="118"/>
      <c r="M9" s="118"/>
      <c r="N9" s="92" t="s">
        <v>17</v>
      </c>
      <c r="O9" s="11" t="s">
        <v>18</v>
      </c>
      <c r="P9" s="122"/>
      <c r="Q9" s="124"/>
      <c r="R9" s="12"/>
    </row>
    <row r="10" spans="1:18" s="6" customFormat="1" ht="15.95" customHeight="1" x14ac:dyDescent="0.15">
      <c r="A10" s="139" t="s">
        <v>19</v>
      </c>
      <c r="B10" s="142" t="s">
        <v>20</v>
      </c>
      <c r="C10" s="143"/>
      <c r="D10" s="13">
        <f>SUM(E10:Q10)</f>
        <v>133</v>
      </c>
      <c r="E10" s="14">
        <v>131</v>
      </c>
      <c r="F10" s="15">
        <v>2</v>
      </c>
      <c r="G10" s="15"/>
      <c r="H10" s="16"/>
      <c r="I10" s="16"/>
      <c r="J10" s="16"/>
      <c r="K10" s="16"/>
      <c r="L10" s="16"/>
      <c r="M10" s="17"/>
      <c r="N10" s="14"/>
      <c r="O10" s="18"/>
      <c r="P10" s="19"/>
      <c r="Q10" s="18"/>
      <c r="R10" s="20"/>
    </row>
    <row r="11" spans="1:18" s="6" customFormat="1" ht="15.95" customHeight="1" x14ac:dyDescent="0.15">
      <c r="A11" s="140"/>
      <c r="B11" s="128" t="s">
        <v>21</v>
      </c>
      <c r="C11" s="129"/>
      <c r="D11" s="21">
        <f t="shared" ref="D11:D28" si="0">SUM(E11:Q11)</f>
        <v>353</v>
      </c>
      <c r="E11" s="22">
        <v>353</v>
      </c>
      <c r="F11" s="23"/>
      <c r="G11" s="23"/>
      <c r="H11" s="23"/>
      <c r="I11" s="23"/>
      <c r="J11" s="23"/>
      <c r="K11" s="23"/>
      <c r="L11" s="23"/>
      <c r="M11" s="24"/>
      <c r="N11" s="22"/>
      <c r="O11" s="25"/>
      <c r="P11" s="26"/>
      <c r="Q11" s="25"/>
      <c r="R11" s="20"/>
    </row>
    <row r="12" spans="1:18" s="6" customFormat="1" ht="15.95" customHeight="1" x14ac:dyDescent="0.15">
      <c r="A12" s="140"/>
      <c r="B12" s="128" t="s">
        <v>22</v>
      </c>
      <c r="C12" s="129"/>
      <c r="D12" s="21">
        <f t="shared" si="0"/>
        <v>169</v>
      </c>
      <c r="E12" s="22">
        <v>157</v>
      </c>
      <c r="F12" s="23">
        <v>4</v>
      </c>
      <c r="G12" s="23">
        <v>8</v>
      </c>
      <c r="H12" s="23"/>
      <c r="I12" s="23"/>
      <c r="J12" s="23"/>
      <c r="K12" s="23"/>
      <c r="L12" s="23"/>
      <c r="M12" s="24"/>
      <c r="N12" s="22"/>
      <c r="O12" s="25"/>
      <c r="P12" s="26"/>
      <c r="Q12" s="25"/>
      <c r="R12" s="20"/>
    </row>
    <row r="13" spans="1:18" s="6" customFormat="1" ht="15.95" customHeight="1" x14ac:dyDescent="0.15">
      <c r="A13" s="140"/>
      <c r="B13" s="128" t="s">
        <v>23</v>
      </c>
      <c r="C13" s="129"/>
      <c r="D13" s="21">
        <f t="shared" si="0"/>
        <v>49</v>
      </c>
      <c r="E13" s="22">
        <v>34</v>
      </c>
      <c r="F13" s="23"/>
      <c r="G13" s="23">
        <v>15</v>
      </c>
      <c r="H13" s="23"/>
      <c r="I13" s="23"/>
      <c r="J13" s="23"/>
      <c r="K13" s="23"/>
      <c r="L13" s="23"/>
      <c r="M13" s="24"/>
      <c r="N13" s="22"/>
      <c r="O13" s="25"/>
      <c r="P13" s="26"/>
      <c r="Q13" s="25"/>
      <c r="R13" s="20"/>
    </row>
    <row r="14" spans="1:18" s="6" customFormat="1" ht="15.95" customHeight="1" x14ac:dyDescent="0.15">
      <c r="A14" s="140"/>
      <c r="B14" s="128" t="s">
        <v>24</v>
      </c>
      <c r="C14" s="129"/>
      <c r="D14" s="21">
        <f t="shared" si="0"/>
        <v>36</v>
      </c>
      <c r="E14" s="22">
        <v>25</v>
      </c>
      <c r="F14" s="23"/>
      <c r="G14" s="23">
        <v>11</v>
      </c>
      <c r="H14" s="23"/>
      <c r="I14" s="23"/>
      <c r="J14" s="23"/>
      <c r="K14" s="23"/>
      <c r="L14" s="23"/>
      <c r="M14" s="24"/>
      <c r="N14" s="22"/>
      <c r="O14" s="25"/>
      <c r="P14" s="26"/>
      <c r="Q14" s="25"/>
      <c r="R14" s="20"/>
    </row>
    <row r="15" spans="1:18" s="6" customFormat="1" ht="15.95" customHeight="1" x14ac:dyDescent="0.15">
      <c r="A15" s="140"/>
      <c r="B15" s="128" t="s">
        <v>25</v>
      </c>
      <c r="C15" s="129"/>
      <c r="D15" s="21">
        <f t="shared" si="0"/>
        <v>0</v>
      </c>
      <c r="E15" s="22"/>
      <c r="F15" s="23"/>
      <c r="G15" s="23"/>
      <c r="H15" s="23"/>
      <c r="I15" s="23"/>
      <c r="J15" s="23"/>
      <c r="K15" s="23"/>
      <c r="L15" s="23"/>
      <c r="M15" s="24"/>
      <c r="N15" s="22"/>
      <c r="O15" s="25"/>
      <c r="P15" s="26"/>
      <c r="Q15" s="25"/>
      <c r="R15" s="20"/>
    </row>
    <row r="16" spans="1:18" s="6" customFormat="1" ht="15.95" customHeight="1" x14ac:dyDescent="0.15">
      <c r="A16" s="140"/>
      <c r="B16" s="128" t="s">
        <v>26</v>
      </c>
      <c r="C16" s="129"/>
      <c r="D16" s="21">
        <f t="shared" si="0"/>
        <v>103</v>
      </c>
      <c r="E16" s="22">
        <v>103</v>
      </c>
      <c r="F16" s="23"/>
      <c r="G16" s="23"/>
      <c r="H16" s="23"/>
      <c r="I16" s="23"/>
      <c r="J16" s="23"/>
      <c r="K16" s="23"/>
      <c r="L16" s="23"/>
      <c r="M16" s="24"/>
      <c r="N16" s="22"/>
      <c r="O16" s="25"/>
      <c r="P16" s="26"/>
      <c r="Q16" s="25"/>
      <c r="R16" s="20"/>
    </row>
    <row r="17" spans="1:18" s="6" customFormat="1" ht="15.95" customHeight="1" x14ac:dyDescent="0.15">
      <c r="A17" s="140"/>
      <c r="B17" s="128" t="s">
        <v>27</v>
      </c>
      <c r="C17" s="129"/>
      <c r="D17" s="21">
        <f t="shared" si="0"/>
        <v>94</v>
      </c>
      <c r="E17" s="27"/>
      <c r="F17" s="28"/>
      <c r="G17" s="28"/>
      <c r="H17" s="28"/>
      <c r="I17" s="28"/>
      <c r="J17" s="28"/>
      <c r="K17" s="28"/>
      <c r="L17" s="28"/>
      <c r="M17" s="29"/>
      <c r="N17" s="22"/>
      <c r="O17" s="25">
        <v>94</v>
      </c>
      <c r="P17" s="26"/>
      <c r="Q17" s="30"/>
      <c r="R17" s="20"/>
    </row>
    <row r="18" spans="1:18" s="6" customFormat="1" ht="23.25" customHeight="1" x14ac:dyDescent="0.15">
      <c r="A18" s="140"/>
      <c r="B18" s="130" t="s">
        <v>28</v>
      </c>
      <c r="C18" s="131"/>
      <c r="D18" s="21">
        <f t="shared" si="0"/>
        <v>152</v>
      </c>
      <c r="E18" s="22">
        <v>152</v>
      </c>
      <c r="F18" s="23"/>
      <c r="G18" s="23"/>
      <c r="H18" s="23"/>
      <c r="I18" s="28"/>
      <c r="J18" s="28"/>
      <c r="K18" s="28"/>
      <c r="L18" s="28"/>
      <c r="M18" s="29"/>
      <c r="N18" s="31"/>
      <c r="O18" s="30"/>
      <c r="P18" s="32"/>
      <c r="Q18" s="30"/>
      <c r="R18" s="20"/>
    </row>
    <row r="19" spans="1:18" s="6" customFormat="1" ht="15.95" customHeight="1" x14ac:dyDescent="0.15">
      <c r="A19" s="140"/>
      <c r="B19" s="128" t="s">
        <v>29</v>
      </c>
      <c r="C19" s="129"/>
      <c r="D19" s="21">
        <f t="shared" si="0"/>
        <v>0</v>
      </c>
      <c r="E19" s="22"/>
      <c r="F19" s="23"/>
      <c r="G19" s="23"/>
      <c r="H19" s="28"/>
      <c r="I19" s="28"/>
      <c r="J19" s="28"/>
      <c r="K19" s="28"/>
      <c r="L19" s="28"/>
      <c r="M19" s="29"/>
      <c r="N19" s="33"/>
      <c r="O19" s="34"/>
      <c r="P19" s="35"/>
      <c r="Q19" s="25"/>
      <c r="R19" s="20"/>
    </row>
    <row r="20" spans="1:18" s="6" customFormat="1" ht="15.95" customHeight="1" x14ac:dyDescent="0.15">
      <c r="A20" s="140"/>
      <c r="B20" s="128" t="s">
        <v>30</v>
      </c>
      <c r="C20" s="129"/>
      <c r="D20" s="21">
        <f t="shared" si="0"/>
        <v>97</v>
      </c>
      <c r="E20" s="22"/>
      <c r="F20" s="23"/>
      <c r="G20" s="23"/>
      <c r="H20" s="23"/>
      <c r="I20" s="23"/>
      <c r="J20" s="23"/>
      <c r="K20" s="23">
        <v>63</v>
      </c>
      <c r="L20" s="23">
        <v>34</v>
      </c>
      <c r="M20" s="24"/>
      <c r="N20" s="22"/>
      <c r="O20" s="25"/>
      <c r="P20" s="26"/>
      <c r="Q20" s="25"/>
      <c r="R20" s="20"/>
    </row>
    <row r="21" spans="1:18" s="6" customFormat="1" ht="15.95" customHeight="1" x14ac:dyDescent="0.15">
      <c r="A21" s="140"/>
      <c r="B21" s="128" t="s">
        <v>31</v>
      </c>
      <c r="C21" s="129"/>
      <c r="D21" s="21">
        <f t="shared" si="0"/>
        <v>76</v>
      </c>
      <c r="E21" s="22">
        <v>76</v>
      </c>
      <c r="F21" s="23"/>
      <c r="G21" s="23"/>
      <c r="H21" s="23"/>
      <c r="I21" s="23"/>
      <c r="J21" s="23"/>
      <c r="K21" s="23"/>
      <c r="L21" s="23"/>
      <c r="M21" s="24"/>
      <c r="N21" s="22"/>
      <c r="O21" s="25"/>
      <c r="P21" s="26"/>
      <c r="Q21" s="25"/>
      <c r="R21" s="20"/>
    </row>
    <row r="22" spans="1:18" s="6" customFormat="1" ht="15.95" customHeight="1" x14ac:dyDescent="0.15">
      <c r="A22" s="140"/>
      <c r="B22" s="128" t="s">
        <v>32</v>
      </c>
      <c r="C22" s="129"/>
      <c r="D22" s="21">
        <f t="shared" si="0"/>
        <v>71</v>
      </c>
      <c r="E22" s="22">
        <v>62</v>
      </c>
      <c r="F22" s="23">
        <v>4</v>
      </c>
      <c r="G22" s="23">
        <v>5</v>
      </c>
      <c r="H22" s="23"/>
      <c r="I22" s="23"/>
      <c r="J22" s="23"/>
      <c r="K22" s="23"/>
      <c r="L22" s="23"/>
      <c r="M22" s="24"/>
      <c r="N22" s="22"/>
      <c r="O22" s="25"/>
      <c r="P22" s="26"/>
      <c r="Q22" s="25"/>
      <c r="R22" s="20"/>
    </row>
    <row r="23" spans="1:18" s="6" customFormat="1" ht="15.95" customHeight="1" x14ac:dyDescent="0.15">
      <c r="A23" s="140"/>
      <c r="B23" s="128" t="s">
        <v>33</v>
      </c>
      <c r="C23" s="129"/>
      <c r="D23" s="21">
        <f t="shared" si="0"/>
        <v>0</v>
      </c>
      <c r="E23" s="22"/>
      <c r="F23" s="23"/>
      <c r="G23" s="23"/>
      <c r="H23" s="23"/>
      <c r="I23" s="23"/>
      <c r="J23" s="23"/>
      <c r="K23" s="23"/>
      <c r="L23" s="23"/>
      <c r="M23" s="24"/>
      <c r="N23" s="22"/>
      <c r="O23" s="25"/>
      <c r="P23" s="26"/>
      <c r="Q23" s="25"/>
      <c r="R23" s="20"/>
    </row>
    <row r="24" spans="1:18" s="6" customFormat="1" ht="15.95" customHeight="1" x14ac:dyDescent="0.15">
      <c r="A24" s="140"/>
      <c r="B24" s="132" t="s">
        <v>34</v>
      </c>
      <c r="C24" s="133"/>
      <c r="D24" s="36">
        <f t="shared" si="0"/>
        <v>177</v>
      </c>
      <c r="E24" s="37">
        <v>177</v>
      </c>
      <c r="F24" s="38"/>
      <c r="G24" s="38"/>
      <c r="H24" s="38"/>
      <c r="I24" s="38"/>
      <c r="J24" s="38"/>
      <c r="K24" s="38"/>
      <c r="L24" s="38"/>
      <c r="M24" s="39"/>
      <c r="N24" s="37"/>
      <c r="O24" s="40"/>
      <c r="P24" s="41"/>
      <c r="Q24" s="40"/>
      <c r="R24" s="20"/>
    </row>
    <row r="25" spans="1:18" s="6" customFormat="1" ht="21.75" customHeight="1" x14ac:dyDescent="0.15">
      <c r="A25" s="140"/>
      <c r="B25" s="125" t="s">
        <v>35</v>
      </c>
      <c r="C25" s="42" t="s">
        <v>36</v>
      </c>
      <c r="D25" s="43">
        <f t="shared" si="0"/>
        <v>0</v>
      </c>
      <c r="E25" s="44"/>
      <c r="F25" s="45"/>
      <c r="G25" s="45"/>
      <c r="H25" s="45"/>
      <c r="I25" s="45"/>
      <c r="J25" s="45"/>
      <c r="K25" s="45"/>
      <c r="L25" s="45"/>
      <c r="M25" s="46"/>
      <c r="N25" s="44"/>
      <c r="O25" s="47"/>
      <c r="P25" s="48"/>
      <c r="Q25" s="47"/>
      <c r="R25" s="20"/>
    </row>
    <row r="26" spans="1:18" s="6" customFormat="1" ht="15.95" customHeight="1" x14ac:dyDescent="0.15">
      <c r="A26" s="140"/>
      <c r="B26" s="126"/>
      <c r="C26" s="49" t="s">
        <v>37</v>
      </c>
      <c r="D26" s="21">
        <f t="shared" si="0"/>
        <v>0</v>
      </c>
      <c r="E26" s="31"/>
      <c r="F26" s="50"/>
      <c r="G26" s="50"/>
      <c r="H26" s="50"/>
      <c r="I26" s="50"/>
      <c r="J26" s="50"/>
      <c r="K26" s="50"/>
      <c r="L26" s="50"/>
      <c r="M26" s="24"/>
      <c r="N26" s="31"/>
      <c r="O26" s="30"/>
      <c r="P26" s="32"/>
      <c r="Q26" s="30"/>
      <c r="R26" s="20"/>
    </row>
    <row r="27" spans="1:18" s="6" customFormat="1" ht="21" x14ac:dyDescent="0.15">
      <c r="A27" s="140"/>
      <c r="B27" s="127"/>
      <c r="C27" s="51" t="s">
        <v>38</v>
      </c>
      <c r="D27" s="36">
        <f t="shared" si="0"/>
        <v>0</v>
      </c>
      <c r="E27" s="33"/>
      <c r="F27" s="52"/>
      <c r="G27" s="52"/>
      <c r="H27" s="52"/>
      <c r="I27" s="52"/>
      <c r="J27" s="52"/>
      <c r="K27" s="52"/>
      <c r="L27" s="52"/>
      <c r="M27" s="53"/>
      <c r="N27" s="33"/>
      <c r="O27" s="34"/>
      <c r="P27" s="35"/>
      <c r="Q27" s="34"/>
      <c r="R27" s="20"/>
    </row>
    <row r="28" spans="1:18" s="6" customFormat="1" ht="15.95" customHeight="1" x14ac:dyDescent="0.15">
      <c r="A28" s="141"/>
      <c r="B28" s="134" t="s">
        <v>4</v>
      </c>
      <c r="C28" s="135"/>
      <c r="D28" s="54">
        <f t="shared" si="0"/>
        <v>1510</v>
      </c>
      <c r="E28" s="55">
        <f>SUM(E10:E27)</f>
        <v>1270</v>
      </c>
      <c r="F28" s="56">
        <f t="shared" ref="F28:Q28" si="1">SUM(F10:F27)</f>
        <v>10</v>
      </c>
      <c r="G28" s="56">
        <f t="shared" si="1"/>
        <v>39</v>
      </c>
      <c r="H28" s="56">
        <f t="shared" si="1"/>
        <v>0</v>
      </c>
      <c r="I28" s="56">
        <f t="shared" si="1"/>
        <v>0</v>
      </c>
      <c r="J28" s="56">
        <f t="shared" si="1"/>
        <v>0</v>
      </c>
      <c r="K28" s="56">
        <f t="shared" si="1"/>
        <v>63</v>
      </c>
      <c r="L28" s="56">
        <f t="shared" si="1"/>
        <v>34</v>
      </c>
      <c r="M28" s="57">
        <f t="shared" si="1"/>
        <v>0</v>
      </c>
      <c r="N28" s="55">
        <f t="shared" si="1"/>
        <v>0</v>
      </c>
      <c r="O28" s="58">
        <f t="shared" si="1"/>
        <v>94</v>
      </c>
      <c r="P28" s="59">
        <f t="shared" si="1"/>
        <v>0</v>
      </c>
      <c r="Q28" s="58">
        <f t="shared" si="1"/>
        <v>0</v>
      </c>
      <c r="R28" s="20"/>
    </row>
    <row r="29" spans="1:18" s="6" customFormat="1" ht="30" customHeight="1" x14ac:dyDescent="0.2">
      <c r="A29" s="60" t="s">
        <v>39</v>
      </c>
      <c r="B29" s="60"/>
      <c r="C29" s="60"/>
      <c r="D29" s="60"/>
      <c r="E29" s="60"/>
      <c r="F29" s="60"/>
      <c r="G29" s="61"/>
      <c r="H29" s="61"/>
      <c r="I29" s="20"/>
      <c r="J29" s="20"/>
      <c r="K29" s="20"/>
      <c r="L29" s="20"/>
      <c r="M29" s="20"/>
      <c r="N29" s="20"/>
      <c r="O29" s="62"/>
      <c r="P29" s="20"/>
    </row>
    <row r="30" spans="1:18" s="6" customFormat="1" ht="48" customHeight="1" x14ac:dyDescent="0.15">
      <c r="A30" s="136" t="s">
        <v>40</v>
      </c>
      <c r="B30" s="137"/>
      <c r="C30" s="138"/>
      <c r="D30" s="63" t="s">
        <v>4</v>
      </c>
      <c r="E30" s="64" t="s">
        <v>41</v>
      </c>
      <c r="F30" s="93" t="s">
        <v>42</v>
      </c>
      <c r="G30" s="93" t="s">
        <v>43</v>
      </c>
      <c r="H30" s="11" t="s">
        <v>44</v>
      </c>
      <c r="I30" s="20"/>
      <c r="J30" s="20"/>
      <c r="K30" s="20"/>
      <c r="L30" s="20"/>
      <c r="M30" s="20"/>
      <c r="N30" s="20"/>
      <c r="O30" s="20"/>
      <c r="P30" s="20"/>
    </row>
    <row r="31" spans="1:18" s="6" customFormat="1" ht="15.95" customHeight="1" x14ac:dyDescent="0.15">
      <c r="A31" s="139" t="s">
        <v>19</v>
      </c>
      <c r="B31" s="142" t="s">
        <v>20</v>
      </c>
      <c r="C31" s="143"/>
      <c r="D31" s="66">
        <f>SUM(E31:H31)</f>
        <v>133</v>
      </c>
      <c r="E31" s="14">
        <v>89</v>
      </c>
      <c r="F31" s="15"/>
      <c r="G31" s="15"/>
      <c r="H31" s="18">
        <v>44</v>
      </c>
      <c r="I31" s="20"/>
      <c r="J31" s="20"/>
      <c r="K31" s="20"/>
      <c r="L31" s="20"/>
      <c r="M31" s="20"/>
      <c r="N31" s="20"/>
      <c r="O31" s="20"/>
      <c r="P31" s="20"/>
    </row>
    <row r="32" spans="1:18" s="6" customFormat="1" ht="15.95" customHeight="1" x14ac:dyDescent="0.2">
      <c r="A32" s="140"/>
      <c r="B32" s="128" t="s">
        <v>21</v>
      </c>
      <c r="C32" s="129"/>
      <c r="D32" s="67">
        <f t="shared" ref="D32:D50" si="2">SUM(E32:H32)</f>
        <v>353</v>
      </c>
      <c r="E32" s="22">
        <v>124</v>
      </c>
      <c r="F32" s="23">
        <v>5</v>
      </c>
      <c r="G32" s="23"/>
      <c r="H32" s="25">
        <v>224</v>
      </c>
      <c r="I32" s="20"/>
      <c r="J32" s="20"/>
      <c r="K32" s="20"/>
      <c r="L32" s="20"/>
      <c r="M32" s="20"/>
      <c r="N32" s="20"/>
      <c r="O32" s="20"/>
      <c r="P32" s="62"/>
    </row>
    <row r="33" spans="1:16" s="6" customFormat="1" ht="15.95" customHeight="1" x14ac:dyDescent="0.15">
      <c r="A33" s="140"/>
      <c r="B33" s="128" t="s">
        <v>22</v>
      </c>
      <c r="C33" s="129"/>
      <c r="D33" s="67">
        <f t="shared" si="2"/>
        <v>169</v>
      </c>
      <c r="E33" s="22">
        <v>130</v>
      </c>
      <c r="F33" s="23"/>
      <c r="G33" s="23"/>
      <c r="H33" s="25">
        <v>39</v>
      </c>
      <c r="I33" s="20"/>
      <c r="J33" s="20"/>
      <c r="K33" s="20"/>
      <c r="L33" s="20"/>
      <c r="M33" s="20"/>
      <c r="N33" s="20"/>
      <c r="O33" s="20"/>
      <c r="P33" s="20"/>
    </row>
    <row r="34" spans="1:16" s="6" customFormat="1" ht="15.95" customHeight="1" x14ac:dyDescent="0.15">
      <c r="A34" s="140"/>
      <c r="B34" s="128" t="s">
        <v>23</v>
      </c>
      <c r="C34" s="129"/>
      <c r="D34" s="67">
        <f t="shared" si="2"/>
        <v>49</v>
      </c>
      <c r="E34" s="22">
        <v>8</v>
      </c>
      <c r="F34" s="23"/>
      <c r="G34" s="23"/>
      <c r="H34" s="25">
        <v>41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0"/>
      <c r="B35" s="128" t="s">
        <v>24</v>
      </c>
      <c r="C35" s="129"/>
      <c r="D35" s="67">
        <f t="shared" si="2"/>
        <v>36</v>
      </c>
      <c r="E35" s="22">
        <v>4</v>
      </c>
      <c r="F35" s="23"/>
      <c r="G35" s="23"/>
      <c r="H35" s="25">
        <v>32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0"/>
      <c r="B36" s="128" t="s">
        <v>25</v>
      </c>
      <c r="C36" s="129"/>
      <c r="D36" s="67">
        <f t="shared" si="2"/>
        <v>0</v>
      </c>
      <c r="E36" s="22"/>
      <c r="F36" s="23"/>
      <c r="G36" s="23"/>
      <c r="H36" s="25"/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0"/>
      <c r="B37" s="128" t="s">
        <v>26</v>
      </c>
      <c r="C37" s="129"/>
      <c r="D37" s="67">
        <f t="shared" si="2"/>
        <v>123</v>
      </c>
      <c r="E37" s="22"/>
      <c r="F37" s="23">
        <v>20</v>
      </c>
      <c r="G37" s="23"/>
      <c r="H37" s="25">
        <v>103</v>
      </c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0"/>
      <c r="B38" s="128" t="s">
        <v>27</v>
      </c>
      <c r="C38" s="129"/>
      <c r="D38" s="67">
        <f t="shared" si="2"/>
        <v>30</v>
      </c>
      <c r="E38" s="22"/>
      <c r="F38" s="23">
        <v>30</v>
      </c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25.5" customHeight="1" x14ac:dyDescent="0.15">
      <c r="A39" s="140"/>
      <c r="B39" s="130" t="s">
        <v>28</v>
      </c>
      <c r="C39" s="131"/>
      <c r="D39" s="67">
        <f t="shared" si="2"/>
        <v>0</v>
      </c>
      <c r="E39" s="22"/>
      <c r="F39" s="23"/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15.95" customHeight="1" x14ac:dyDescent="0.15">
      <c r="A40" s="140"/>
      <c r="B40" s="128" t="s">
        <v>29</v>
      </c>
      <c r="C40" s="129"/>
      <c r="D40" s="67">
        <f t="shared" si="2"/>
        <v>0</v>
      </c>
      <c r="E40" s="22"/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0"/>
      <c r="B41" s="128" t="s">
        <v>30</v>
      </c>
      <c r="C41" s="129"/>
      <c r="D41" s="67">
        <f t="shared" si="2"/>
        <v>127</v>
      </c>
      <c r="E41" s="22">
        <v>127</v>
      </c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0"/>
      <c r="B42" s="128" t="s">
        <v>31</v>
      </c>
      <c r="C42" s="129"/>
      <c r="D42" s="67">
        <f t="shared" si="2"/>
        <v>76</v>
      </c>
      <c r="E42" s="22">
        <v>71</v>
      </c>
      <c r="F42" s="23"/>
      <c r="G42" s="23"/>
      <c r="H42" s="25">
        <v>5</v>
      </c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0"/>
      <c r="B43" s="128" t="s">
        <v>32</v>
      </c>
      <c r="C43" s="129"/>
      <c r="D43" s="67">
        <f t="shared" si="2"/>
        <v>71</v>
      </c>
      <c r="E43" s="22">
        <v>14</v>
      </c>
      <c r="F43" s="23"/>
      <c r="G43" s="23"/>
      <c r="H43" s="25">
        <v>57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0"/>
      <c r="B44" s="128" t="s">
        <v>45</v>
      </c>
      <c r="C44" s="129"/>
      <c r="D44" s="96">
        <v>0</v>
      </c>
      <c r="E44" s="97"/>
      <c r="F44" s="98"/>
      <c r="G44" s="98"/>
      <c r="H44" s="99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0"/>
      <c r="B45" s="128" t="s">
        <v>33</v>
      </c>
      <c r="C45" s="129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0"/>
      <c r="B46" s="132" t="s">
        <v>34</v>
      </c>
      <c r="C46" s="133"/>
      <c r="D46" s="67">
        <f t="shared" si="2"/>
        <v>21</v>
      </c>
      <c r="E46" s="68"/>
      <c r="F46" s="69">
        <v>21</v>
      </c>
      <c r="G46" s="69"/>
      <c r="H46" s="70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0"/>
      <c r="B47" s="125" t="s">
        <v>35</v>
      </c>
      <c r="C47" s="42" t="s">
        <v>36</v>
      </c>
      <c r="D47" s="66">
        <f t="shared" si="2"/>
        <v>0</v>
      </c>
      <c r="E47" s="14"/>
      <c r="F47" s="15"/>
      <c r="G47" s="15"/>
      <c r="H47" s="18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0"/>
      <c r="B48" s="126"/>
      <c r="C48" s="49" t="s">
        <v>37</v>
      </c>
      <c r="D48" s="67">
        <f t="shared" si="2"/>
        <v>0</v>
      </c>
      <c r="E48" s="22"/>
      <c r="F48" s="23"/>
      <c r="G48" s="23"/>
      <c r="H48" s="25"/>
      <c r="I48" s="20"/>
      <c r="J48" s="20"/>
      <c r="K48" s="20"/>
      <c r="L48" s="20"/>
      <c r="M48" s="20"/>
      <c r="N48" s="20"/>
      <c r="O48" s="20"/>
      <c r="P48" s="20"/>
    </row>
    <row r="49" spans="1:16" s="6" customFormat="1" ht="21" x14ac:dyDescent="0.15">
      <c r="A49" s="140"/>
      <c r="B49" s="127"/>
      <c r="C49" s="51" t="s">
        <v>38</v>
      </c>
      <c r="D49" s="36">
        <f t="shared" si="2"/>
        <v>0</v>
      </c>
      <c r="E49" s="37"/>
      <c r="F49" s="38"/>
      <c r="G49" s="38"/>
      <c r="H49" s="40"/>
      <c r="I49" s="20"/>
      <c r="J49" s="20"/>
      <c r="K49" s="20"/>
      <c r="L49" s="20"/>
      <c r="M49" s="20"/>
      <c r="N49" s="20"/>
      <c r="O49" s="20"/>
      <c r="P49" s="20"/>
    </row>
    <row r="50" spans="1:16" s="6" customFormat="1" ht="15.95" customHeight="1" x14ac:dyDescent="0.15">
      <c r="A50" s="141"/>
      <c r="B50" s="134" t="s">
        <v>4</v>
      </c>
      <c r="C50" s="145"/>
      <c r="D50" s="54">
        <f t="shared" si="2"/>
        <v>1188</v>
      </c>
      <c r="E50" s="55">
        <f>SUM(E31:E49)</f>
        <v>567</v>
      </c>
      <c r="F50" s="56">
        <f>SUM(F31:F49)</f>
        <v>76</v>
      </c>
      <c r="G50" s="56">
        <f>SUM(G31:G49)</f>
        <v>0</v>
      </c>
      <c r="H50" s="58">
        <f>SUM(H31:H49)</f>
        <v>545</v>
      </c>
      <c r="I50" s="20"/>
      <c r="J50" s="20"/>
      <c r="K50" s="20"/>
      <c r="L50" s="20"/>
      <c r="M50" s="20"/>
      <c r="N50" s="20"/>
      <c r="O50" s="20"/>
      <c r="P50" s="20"/>
    </row>
    <row r="51" spans="1:16" s="6" customFormat="1" ht="30" customHeight="1" x14ac:dyDescent="0.2">
      <c r="A51" s="60" t="s">
        <v>46</v>
      </c>
      <c r="B51" s="60"/>
      <c r="C51" s="60"/>
      <c r="D51" s="60"/>
      <c r="E51" s="60"/>
      <c r="F51" s="60"/>
      <c r="G51" s="61"/>
      <c r="H51" s="61"/>
      <c r="I51" s="9"/>
      <c r="J51" s="9"/>
      <c r="K51" s="9"/>
      <c r="L51" s="9"/>
      <c r="M51" s="9"/>
      <c r="N51" s="9"/>
      <c r="O51" s="62"/>
      <c r="P51" s="20"/>
    </row>
    <row r="52" spans="1:16" s="6" customFormat="1" ht="36.75" customHeight="1" x14ac:dyDescent="0.15">
      <c r="A52" s="144" t="s">
        <v>47</v>
      </c>
      <c r="B52" s="144"/>
      <c r="C52" s="144"/>
      <c r="D52" s="94" t="s">
        <v>48</v>
      </c>
      <c r="E52" s="92" t="s">
        <v>49</v>
      </c>
      <c r="F52" s="93" t="s">
        <v>50</v>
      </c>
      <c r="G52" s="93" t="s">
        <v>51</v>
      </c>
      <c r="H52" s="11" t="s">
        <v>52</v>
      </c>
      <c r="I52" s="72"/>
      <c r="J52" s="12"/>
      <c r="K52" s="12"/>
      <c r="L52" s="12"/>
      <c r="M52" s="12"/>
      <c r="N52" s="12"/>
      <c r="O52" s="12"/>
      <c r="P52" s="20"/>
    </row>
    <row r="53" spans="1:16" s="6" customFormat="1" ht="15.95" customHeight="1" x14ac:dyDescent="0.15">
      <c r="A53" s="146" t="s">
        <v>53</v>
      </c>
      <c r="B53" s="147"/>
      <c r="C53" s="148"/>
      <c r="D53" s="73">
        <f>SUM(E53:H53)</f>
        <v>0</v>
      </c>
      <c r="E53" s="14"/>
      <c r="F53" s="15"/>
      <c r="G53" s="15"/>
      <c r="H53" s="18"/>
      <c r="I53" s="1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2">
      <c r="A54" s="149" t="s">
        <v>54</v>
      </c>
      <c r="B54" s="150"/>
      <c r="C54" s="151"/>
      <c r="D54" s="73">
        <f>SUM(E54:H54)</f>
        <v>0</v>
      </c>
      <c r="E54" s="74"/>
      <c r="F54" s="75"/>
      <c r="G54" s="75"/>
      <c r="H54" s="76"/>
      <c r="I54" s="12"/>
      <c r="J54" s="12"/>
      <c r="K54" s="12"/>
      <c r="L54" s="12"/>
      <c r="M54" s="12"/>
      <c r="N54" s="12"/>
      <c r="O54" s="12"/>
      <c r="P54" s="62"/>
    </row>
    <row r="55" spans="1:16" s="6" customFormat="1" ht="15.95" customHeight="1" x14ac:dyDescent="0.15">
      <c r="A55" s="152" t="s">
        <v>55</v>
      </c>
      <c r="B55" s="153"/>
      <c r="C55" s="154"/>
      <c r="D55" s="73">
        <f>SUM(E55:H55)</f>
        <v>0</v>
      </c>
      <c r="E55" s="22"/>
      <c r="F55" s="23"/>
      <c r="G55" s="23"/>
      <c r="H55" s="25"/>
      <c r="I55" s="12"/>
      <c r="J55" s="12"/>
      <c r="K55" s="12"/>
      <c r="L55" s="12"/>
      <c r="M55" s="12"/>
      <c r="N55" s="12"/>
      <c r="O55" s="12"/>
      <c r="P55" s="12"/>
    </row>
    <row r="56" spans="1:16" s="6" customFormat="1" ht="15.95" customHeight="1" x14ac:dyDescent="0.15">
      <c r="A56" s="155" t="s">
        <v>56</v>
      </c>
      <c r="B56" s="156"/>
      <c r="C56" s="157"/>
      <c r="D56" s="77">
        <f>SUM(E56:H56)</f>
        <v>0</v>
      </c>
      <c r="E56" s="68"/>
      <c r="F56" s="69"/>
      <c r="G56" s="69"/>
      <c r="H56" s="70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4" t="s">
        <v>4</v>
      </c>
      <c r="B57" s="158"/>
      <c r="C57" s="145"/>
      <c r="D57" s="78">
        <f>SUM(D53:D56)</f>
        <v>0</v>
      </c>
      <c r="E57" s="55">
        <f>SUM(E53:E56)</f>
        <v>0</v>
      </c>
      <c r="F57" s="56">
        <f>SUM(F53:F56)</f>
        <v>0</v>
      </c>
      <c r="G57" s="56">
        <f>SUM(G53:G56)</f>
        <v>0</v>
      </c>
      <c r="H57" s="58">
        <f>SUM(H53:H56)</f>
        <v>0</v>
      </c>
      <c r="I57" s="20"/>
      <c r="J57" s="20"/>
      <c r="K57" s="20"/>
      <c r="L57" s="20"/>
      <c r="M57" s="20"/>
      <c r="N57" s="20"/>
      <c r="O57" s="20"/>
      <c r="P57" s="12"/>
    </row>
    <row r="58" spans="1:16" s="6" customFormat="1" ht="30" customHeight="1" x14ac:dyDescent="0.2">
      <c r="A58" s="79" t="s">
        <v>57</v>
      </c>
      <c r="B58" s="79"/>
      <c r="C58" s="79"/>
      <c r="D58" s="79"/>
      <c r="E58" s="80"/>
      <c r="F58" s="80"/>
      <c r="G58" s="80"/>
      <c r="H58" s="80"/>
      <c r="I58" s="80"/>
      <c r="J58" s="80"/>
      <c r="K58" s="81"/>
      <c r="L58" s="81"/>
      <c r="M58" s="81"/>
      <c r="N58" s="82"/>
      <c r="O58" s="83"/>
      <c r="P58" s="12"/>
    </row>
    <row r="59" spans="1:16" s="6" customFormat="1" ht="24.75" customHeight="1" x14ac:dyDescent="0.15">
      <c r="A59" s="166" t="s">
        <v>40</v>
      </c>
      <c r="B59" s="167"/>
      <c r="C59" s="168"/>
      <c r="D59" s="86" t="s">
        <v>58</v>
      </c>
      <c r="E59" s="159"/>
      <c r="F59" s="159"/>
      <c r="G59" s="87"/>
      <c r="H59" s="87"/>
      <c r="I59" s="87"/>
      <c r="J59" s="87"/>
      <c r="K59" s="87"/>
      <c r="L59" s="87"/>
      <c r="M59" s="87"/>
      <c r="N59" s="87"/>
      <c r="O59" s="87"/>
      <c r="P59" s="12"/>
    </row>
    <row r="60" spans="1:16" s="6" customFormat="1" ht="15.95" customHeight="1" x14ac:dyDescent="0.15">
      <c r="A60" s="160" t="s">
        <v>59</v>
      </c>
      <c r="B60" s="161"/>
      <c r="C60" s="162"/>
      <c r="D60" s="88"/>
      <c r="E60" s="159"/>
      <c r="F60" s="159"/>
      <c r="G60" s="87"/>
      <c r="H60" s="87"/>
      <c r="I60" s="87"/>
      <c r="J60" s="87"/>
      <c r="K60" s="87"/>
      <c r="L60" s="87"/>
      <c r="M60" s="87"/>
      <c r="N60" s="87"/>
      <c r="O60" s="87"/>
      <c r="P60" s="20"/>
    </row>
    <row r="61" spans="1:16" s="6" customFormat="1" ht="15.95" customHeight="1" x14ac:dyDescent="0.15">
      <c r="A61" s="152" t="s">
        <v>60</v>
      </c>
      <c r="B61" s="153"/>
      <c r="C61" s="154"/>
      <c r="D61" s="88">
        <v>6</v>
      </c>
      <c r="E61" s="159"/>
      <c r="F61" s="159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s="6" customFormat="1" ht="15.95" customHeight="1" x14ac:dyDescent="0.15">
      <c r="A62" s="163" t="s">
        <v>61</v>
      </c>
      <c r="B62" s="164"/>
      <c r="C62" s="165"/>
      <c r="D62" s="89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x14ac:dyDescent="0.15">
      <c r="A63" s="87"/>
      <c r="B63" s="87"/>
      <c r="C63" s="87"/>
      <c r="D63" s="159"/>
      <c r="E63" s="159"/>
      <c r="F63" s="159"/>
      <c r="G63" s="159"/>
      <c r="H63" s="159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/>
    <row r="67" spans="1:16" s="6" customFormat="1" x14ac:dyDescent="0.15"/>
    <row r="202" spans="1:1" hidden="1" x14ac:dyDescent="0.15"/>
    <row r="203" spans="1:1" hidden="1" x14ac:dyDescent="0.15">
      <c r="A203" s="91">
        <f>SUM(A7:Q62)</f>
        <v>10798</v>
      </c>
    </row>
    <row r="204" spans="1:1" hidden="1" x14ac:dyDescent="0.15"/>
  </sheetData>
  <mergeCells count="68">
    <mergeCell ref="D63:F63"/>
    <mergeCell ref="G63:H63"/>
    <mergeCell ref="E59:F59"/>
    <mergeCell ref="A60:C60"/>
    <mergeCell ref="E60:F60"/>
    <mergeCell ref="A61:C61"/>
    <mergeCell ref="E61:F61"/>
    <mergeCell ref="A62:C62"/>
    <mergeCell ref="A59:C59"/>
    <mergeCell ref="A53:C53"/>
    <mergeCell ref="A54:C54"/>
    <mergeCell ref="A55:C55"/>
    <mergeCell ref="A56:C56"/>
    <mergeCell ref="A57:C57"/>
    <mergeCell ref="A52:C52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28:C28"/>
    <mergeCell ref="A30:C30"/>
    <mergeCell ref="A31:A50"/>
    <mergeCell ref="B31:C31"/>
    <mergeCell ref="B32:C32"/>
    <mergeCell ref="B33:C33"/>
    <mergeCell ref="B34:C34"/>
    <mergeCell ref="B35:C35"/>
    <mergeCell ref="B36:C36"/>
    <mergeCell ref="B37:C37"/>
    <mergeCell ref="A10:A28"/>
    <mergeCell ref="B10:C10"/>
    <mergeCell ref="B11:C11"/>
    <mergeCell ref="B12:C12"/>
    <mergeCell ref="B13:C13"/>
    <mergeCell ref="P8:P9"/>
    <mergeCell ref="Q8:Q9"/>
    <mergeCell ref="B25:B2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workbookViewId="0">
      <selection sqref="A1:XFD104857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s="3" customFormat="1" ht="12.75" customHeight="1" x14ac:dyDescent="0.15">
      <c r="A2" s="1" t="str">
        <f>CONCATENATE("COMUNA: ",[10]NOMBRE!B2," - ","( ",[10]NOMBRE!C2,[10]NOMBRE!D2,[10]NOMBRE!E2,[10]NOMBRE!F2,[10]NOMBRE!G2,"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8" s="3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8" s="3" customFormat="1" ht="12.75" customHeight="1" x14ac:dyDescent="0.15">
      <c r="A4" s="1" t="str">
        <f>CONCATENATE("MES: ",[10]NOMBRE!B6," - ","( ",[10]NOMBRE!C6,[10]NOMBRE!D6,"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</row>
    <row r="5" spans="1:18" s="3" customFormat="1" ht="12.75" customHeight="1" x14ac:dyDescent="0.15">
      <c r="A5" s="1" t="str">
        <f>CONCATENATE("AÑO: ",[10]NOMBRE!B7)</f>
        <v>AÑO: 2011</v>
      </c>
      <c r="B5" s="2"/>
      <c r="C5" s="2"/>
      <c r="D5" s="2"/>
      <c r="E5" s="2"/>
      <c r="F5" s="2"/>
      <c r="G5" s="2"/>
      <c r="H5" s="2"/>
      <c r="I5" s="2"/>
      <c r="J5" s="2"/>
    </row>
    <row r="6" spans="1:18" s="6" customFormat="1" ht="39.950000000000003" customHeight="1" x14ac:dyDescent="0.2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5"/>
    </row>
    <row r="7" spans="1:18" s="6" customFormat="1" ht="39.950000000000003" customHeight="1" x14ac:dyDescent="0.2">
      <c r="A7" s="7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5"/>
    </row>
    <row r="8" spans="1:18" s="6" customFormat="1" ht="23.1" customHeight="1" x14ac:dyDescent="0.2">
      <c r="A8" s="109" t="s">
        <v>3</v>
      </c>
      <c r="B8" s="110"/>
      <c r="C8" s="111"/>
      <c r="D8" s="115" t="s">
        <v>4</v>
      </c>
      <c r="E8" s="117" t="s">
        <v>5</v>
      </c>
      <c r="F8" s="117" t="s">
        <v>6</v>
      </c>
      <c r="G8" s="117" t="s">
        <v>7</v>
      </c>
      <c r="H8" s="117" t="s">
        <v>8</v>
      </c>
      <c r="I8" s="117" t="s">
        <v>9</v>
      </c>
      <c r="J8" s="117" t="s">
        <v>10</v>
      </c>
      <c r="K8" s="117" t="s">
        <v>11</v>
      </c>
      <c r="L8" s="117" t="s">
        <v>12</v>
      </c>
      <c r="M8" s="117" t="s">
        <v>13</v>
      </c>
      <c r="N8" s="119" t="s">
        <v>14</v>
      </c>
      <c r="O8" s="120"/>
      <c r="P8" s="121" t="s">
        <v>15</v>
      </c>
      <c r="Q8" s="123" t="s">
        <v>16</v>
      </c>
      <c r="R8" s="9"/>
    </row>
    <row r="9" spans="1:18" s="6" customFormat="1" ht="23.1" customHeight="1" x14ac:dyDescent="0.15">
      <c r="A9" s="112"/>
      <c r="B9" s="113"/>
      <c r="C9" s="114"/>
      <c r="D9" s="116"/>
      <c r="E9" s="118"/>
      <c r="F9" s="118"/>
      <c r="G9" s="118"/>
      <c r="H9" s="118"/>
      <c r="I9" s="118"/>
      <c r="J9" s="118"/>
      <c r="K9" s="118"/>
      <c r="L9" s="118"/>
      <c r="M9" s="118"/>
      <c r="N9" s="102" t="s">
        <v>17</v>
      </c>
      <c r="O9" s="11" t="s">
        <v>18</v>
      </c>
      <c r="P9" s="122"/>
      <c r="Q9" s="124"/>
      <c r="R9" s="12"/>
    </row>
    <row r="10" spans="1:18" s="6" customFormat="1" ht="15.95" customHeight="1" x14ac:dyDescent="0.15">
      <c r="A10" s="139" t="s">
        <v>19</v>
      </c>
      <c r="B10" s="142" t="s">
        <v>20</v>
      </c>
      <c r="C10" s="143"/>
      <c r="D10" s="13">
        <f>SUM(E10:Q10)</f>
        <v>79</v>
      </c>
      <c r="E10" s="14">
        <v>78</v>
      </c>
      <c r="F10" s="15">
        <v>1</v>
      </c>
      <c r="G10" s="15"/>
      <c r="H10" s="16"/>
      <c r="I10" s="16"/>
      <c r="J10" s="16"/>
      <c r="K10" s="16"/>
      <c r="L10" s="16"/>
      <c r="M10" s="17"/>
      <c r="N10" s="14"/>
      <c r="O10" s="18"/>
      <c r="P10" s="19"/>
      <c r="Q10" s="18"/>
      <c r="R10" s="20"/>
    </row>
    <row r="11" spans="1:18" s="6" customFormat="1" ht="15.95" customHeight="1" x14ac:dyDescent="0.15">
      <c r="A11" s="140"/>
      <c r="B11" s="128" t="s">
        <v>21</v>
      </c>
      <c r="C11" s="129"/>
      <c r="D11" s="21">
        <f t="shared" ref="D11:D28" si="0">SUM(E11:Q11)</f>
        <v>395</v>
      </c>
      <c r="E11" s="22">
        <v>373</v>
      </c>
      <c r="F11" s="23">
        <v>19</v>
      </c>
      <c r="G11" s="23">
        <v>2</v>
      </c>
      <c r="H11" s="23">
        <v>1</v>
      </c>
      <c r="I11" s="23"/>
      <c r="J11" s="23"/>
      <c r="K11" s="23"/>
      <c r="L11" s="23"/>
      <c r="M11" s="24"/>
      <c r="N11" s="22"/>
      <c r="O11" s="25"/>
      <c r="P11" s="26"/>
      <c r="Q11" s="25"/>
      <c r="R11" s="20"/>
    </row>
    <row r="12" spans="1:18" s="6" customFormat="1" ht="15.95" customHeight="1" x14ac:dyDescent="0.15">
      <c r="A12" s="140"/>
      <c r="B12" s="128" t="s">
        <v>22</v>
      </c>
      <c r="C12" s="129"/>
      <c r="D12" s="21">
        <f t="shared" si="0"/>
        <v>98</v>
      </c>
      <c r="E12" s="22">
        <v>75</v>
      </c>
      <c r="F12" s="23">
        <v>18</v>
      </c>
      <c r="G12" s="23">
        <v>5</v>
      </c>
      <c r="H12" s="23"/>
      <c r="I12" s="23"/>
      <c r="J12" s="23"/>
      <c r="K12" s="23"/>
      <c r="L12" s="23"/>
      <c r="M12" s="24"/>
      <c r="N12" s="22"/>
      <c r="O12" s="25"/>
      <c r="P12" s="26"/>
      <c r="Q12" s="25"/>
      <c r="R12" s="20"/>
    </row>
    <row r="13" spans="1:18" s="6" customFormat="1" ht="15.95" customHeight="1" x14ac:dyDescent="0.15">
      <c r="A13" s="140"/>
      <c r="B13" s="128" t="s">
        <v>23</v>
      </c>
      <c r="C13" s="129"/>
      <c r="D13" s="21">
        <f t="shared" si="0"/>
        <v>121</v>
      </c>
      <c r="E13" s="22">
        <v>98</v>
      </c>
      <c r="F13" s="23">
        <v>5</v>
      </c>
      <c r="G13" s="23">
        <v>18</v>
      </c>
      <c r="H13" s="23"/>
      <c r="I13" s="23"/>
      <c r="J13" s="23"/>
      <c r="K13" s="23"/>
      <c r="L13" s="23"/>
      <c r="M13" s="24"/>
      <c r="N13" s="22"/>
      <c r="O13" s="25"/>
      <c r="P13" s="26"/>
      <c r="Q13" s="25"/>
      <c r="R13" s="20"/>
    </row>
    <row r="14" spans="1:18" s="6" customFormat="1" ht="15.95" customHeight="1" x14ac:dyDescent="0.15">
      <c r="A14" s="140"/>
      <c r="B14" s="128" t="s">
        <v>24</v>
      </c>
      <c r="C14" s="129"/>
      <c r="D14" s="21">
        <f t="shared" si="0"/>
        <v>15</v>
      </c>
      <c r="E14" s="22">
        <v>1</v>
      </c>
      <c r="F14" s="23">
        <v>4</v>
      </c>
      <c r="G14" s="23">
        <v>10</v>
      </c>
      <c r="H14" s="23"/>
      <c r="I14" s="23"/>
      <c r="J14" s="23"/>
      <c r="K14" s="23"/>
      <c r="L14" s="23"/>
      <c r="M14" s="24"/>
      <c r="N14" s="22"/>
      <c r="O14" s="25"/>
      <c r="P14" s="26"/>
      <c r="Q14" s="25"/>
      <c r="R14" s="20"/>
    </row>
    <row r="15" spans="1:18" s="6" customFormat="1" ht="15.95" customHeight="1" x14ac:dyDescent="0.15">
      <c r="A15" s="140"/>
      <c r="B15" s="128" t="s">
        <v>25</v>
      </c>
      <c r="C15" s="129"/>
      <c r="D15" s="21">
        <f t="shared" si="0"/>
        <v>0</v>
      </c>
      <c r="E15" s="22"/>
      <c r="F15" s="23"/>
      <c r="G15" s="23"/>
      <c r="H15" s="23"/>
      <c r="I15" s="23"/>
      <c r="J15" s="23"/>
      <c r="K15" s="23"/>
      <c r="L15" s="23"/>
      <c r="M15" s="24"/>
      <c r="N15" s="22"/>
      <c r="O15" s="25"/>
      <c r="P15" s="26"/>
      <c r="Q15" s="25"/>
      <c r="R15" s="20"/>
    </row>
    <row r="16" spans="1:18" s="6" customFormat="1" ht="15.95" customHeight="1" x14ac:dyDescent="0.15">
      <c r="A16" s="140"/>
      <c r="B16" s="128" t="s">
        <v>26</v>
      </c>
      <c r="C16" s="129"/>
      <c r="D16" s="21">
        <f t="shared" si="0"/>
        <v>85</v>
      </c>
      <c r="E16" s="22">
        <v>85</v>
      </c>
      <c r="F16" s="23"/>
      <c r="G16" s="23"/>
      <c r="H16" s="23"/>
      <c r="I16" s="23"/>
      <c r="J16" s="23"/>
      <c r="K16" s="23"/>
      <c r="L16" s="23"/>
      <c r="M16" s="24"/>
      <c r="N16" s="22"/>
      <c r="O16" s="25"/>
      <c r="P16" s="26"/>
      <c r="Q16" s="25"/>
      <c r="R16" s="20"/>
    </row>
    <row r="17" spans="1:18" s="6" customFormat="1" ht="15.95" customHeight="1" x14ac:dyDescent="0.15">
      <c r="A17" s="140"/>
      <c r="B17" s="128" t="s">
        <v>27</v>
      </c>
      <c r="C17" s="129"/>
      <c r="D17" s="21">
        <f t="shared" si="0"/>
        <v>83</v>
      </c>
      <c r="E17" s="27"/>
      <c r="F17" s="28"/>
      <c r="G17" s="28"/>
      <c r="H17" s="28"/>
      <c r="I17" s="28"/>
      <c r="J17" s="28"/>
      <c r="K17" s="28"/>
      <c r="L17" s="28"/>
      <c r="M17" s="29"/>
      <c r="N17" s="22"/>
      <c r="O17" s="25">
        <v>83</v>
      </c>
      <c r="P17" s="26"/>
      <c r="Q17" s="30"/>
      <c r="R17" s="20"/>
    </row>
    <row r="18" spans="1:18" s="6" customFormat="1" ht="23.25" customHeight="1" x14ac:dyDescent="0.15">
      <c r="A18" s="140"/>
      <c r="B18" s="130" t="s">
        <v>28</v>
      </c>
      <c r="C18" s="131"/>
      <c r="D18" s="21">
        <f t="shared" si="0"/>
        <v>120</v>
      </c>
      <c r="E18" s="22">
        <v>120</v>
      </c>
      <c r="F18" s="23"/>
      <c r="G18" s="23"/>
      <c r="H18" s="23"/>
      <c r="I18" s="28"/>
      <c r="J18" s="28"/>
      <c r="K18" s="28"/>
      <c r="L18" s="28"/>
      <c r="M18" s="29"/>
      <c r="N18" s="31"/>
      <c r="O18" s="30"/>
      <c r="P18" s="32"/>
      <c r="Q18" s="30"/>
      <c r="R18" s="20"/>
    </row>
    <row r="19" spans="1:18" s="6" customFormat="1" ht="15.95" customHeight="1" x14ac:dyDescent="0.15">
      <c r="A19" s="140"/>
      <c r="B19" s="128" t="s">
        <v>29</v>
      </c>
      <c r="C19" s="129"/>
      <c r="D19" s="21">
        <f t="shared" si="0"/>
        <v>0</v>
      </c>
      <c r="E19" s="22"/>
      <c r="F19" s="23"/>
      <c r="G19" s="23"/>
      <c r="H19" s="28"/>
      <c r="I19" s="28"/>
      <c r="J19" s="28"/>
      <c r="K19" s="28"/>
      <c r="L19" s="28"/>
      <c r="M19" s="29"/>
      <c r="N19" s="33"/>
      <c r="O19" s="34"/>
      <c r="P19" s="35"/>
      <c r="Q19" s="25"/>
      <c r="R19" s="20"/>
    </row>
    <row r="20" spans="1:18" s="6" customFormat="1" ht="15.95" customHeight="1" x14ac:dyDescent="0.15">
      <c r="A20" s="140"/>
      <c r="B20" s="128" t="s">
        <v>30</v>
      </c>
      <c r="C20" s="129"/>
      <c r="D20" s="21">
        <f t="shared" si="0"/>
        <v>80</v>
      </c>
      <c r="E20" s="22"/>
      <c r="F20" s="23"/>
      <c r="G20" s="23"/>
      <c r="H20" s="23"/>
      <c r="I20" s="23"/>
      <c r="J20" s="23"/>
      <c r="K20" s="23">
        <v>80</v>
      </c>
      <c r="L20" s="23"/>
      <c r="M20" s="24"/>
      <c r="N20" s="22"/>
      <c r="O20" s="25"/>
      <c r="P20" s="26"/>
      <c r="Q20" s="25"/>
      <c r="R20" s="20"/>
    </row>
    <row r="21" spans="1:18" s="6" customFormat="1" ht="15.95" customHeight="1" x14ac:dyDescent="0.15">
      <c r="A21" s="140"/>
      <c r="B21" s="128" t="s">
        <v>31</v>
      </c>
      <c r="C21" s="129"/>
      <c r="D21" s="21">
        <f t="shared" si="0"/>
        <v>134</v>
      </c>
      <c r="E21" s="22">
        <v>125</v>
      </c>
      <c r="F21" s="23">
        <v>9</v>
      </c>
      <c r="G21" s="23"/>
      <c r="H21" s="23"/>
      <c r="I21" s="23"/>
      <c r="J21" s="23"/>
      <c r="K21" s="23"/>
      <c r="L21" s="23"/>
      <c r="M21" s="24"/>
      <c r="N21" s="22"/>
      <c r="O21" s="25"/>
      <c r="P21" s="26"/>
      <c r="Q21" s="25"/>
      <c r="R21" s="20"/>
    </row>
    <row r="22" spans="1:18" s="6" customFormat="1" ht="15.95" customHeight="1" x14ac:dyDescent="0.15">
      <c r="A22" s="140"/>
      <c r="B22" s="128" t="s">
        <v>32</v>
      </c>
      <c r="C22" s="129"/>
      <c r="D22" s="21">
        <f t="shared" si="0"/>
        <v>59</v>
      </c>
      <c r="E22" s="22">
        <v>59</v>
      </c>
      <c r="F22" s="23"/>
      <c r="G22" s="23"/>
      <c r="H22" s="23"/>
      <c r="I22" s="23"/>
      <c r="J22" s="23"/>
      <c r="K22" s="23"/>
      <c r="L22" s="23"/>
      <c r="M22" s="24"/>
      <c r="N22" s="22"/>
      <c r="O22" s="25"/>
      <c r="P22" s="26"/>
      <c r="Q22" s="25"/>
      <c r="R22" s="20"/>
    </row>
    <row r="23" spans="1:18" s="6" customFormat="1" ht="15.95" customHeight="1" x14ac:dyDescent="0.15">
      <c r="A23" s="140"/>
      <c r="B23" s="128" t="s">
        <v>33</v>
      </c>
      <c r="C23" s="129"/>
      <c r="D23" s="21">
        <f t="shared" si="0"/>
        <v>0</v>
      </c>
      <c r="E23" s="22"/>
      <c r="F23" s="23"/>
      <c r="G23" s="23"/>
      <c r="H23" s="23"/>
      <c r="I23" s="23"/>
      <c r="J23" s="23"/>
      <c r="K23" s="23"/>
      <c r="L23" s="23"/>
      <c r="M23" s="24"/>
      <c r="N23" s="22"/>
      <c r="O23" s="25"/>
      <c r="P23" s="26"/>
      <c r="Q23" s="25"/>
      <c r="R23" s="20"/>
    </row>
    <row r="24" spans="1:18" s="6" customFormat="1" ht="15.95" customHeight="1" x14ac:dyDescent="0.15">
      <c r="A24" s="140"/>
      <c r="B24" s="132" t="s">
        <v>34</v>
      </c>
      <c r="C24" s="133"/>
      <c r="D24" s="36">
        <f t="shared" si="0"/>
        <v>137</v>
      </c>
      <c r="E24" s="37">
        <v>137</v>
      </c>
      <c r="F24" s="38"/>
      <c r="G24" s="38"/>
      <c r="H24" s="38"/>
      <c r="I24" s="38"/>
      <c r="J24" s="38"/>
      <c r="K24" s="38"/>
      <c r="L24" s="38"/>
      <c r="M24" s="39"/>
      <c r="N24" s="37"/>
      <c r="O24" s="40"/>
      <c r="P24" s="41"/>
      <c r="Q24" s="40"/>
      <c r="R24" s="20"/>
    </row>
    <row r="25" spans="1:18" s="6" customFormat="1" ht="21.75" customHeight="1" x14ac:dyDescent="0.15">
      <c r="A25" s="140"/>
      <c r="B25" s="125" t="s">
        <v>35</v>
      </c>
      <c r="C25" s="42" t="s">
        <v>36</v>
      </c>
      <c r="D25" s="43">
        <f t="shared" si="0"/>
        <v>0</v>
      </c>
      <c r="E25" s="44"/>
      <c r="F25" s="45"/>
      <c r="G25" s="45"/>
      <c r="H25" s="45"/>
      <c r="I25" s="45"/>
      <c r="J25" s="45"/>
      <c r="K25" s="45"/>
      <c r="L25" s="45"/>
      <c r="M25" s="46"/>
      <c r="N25" s="44"/>
      <c r="O25" s="47"/>
      <c r="P25" s="48"/>
      <c r="Q25" s="47"/>
      <c r="R25" s="20"/>
    </row>
    <row r="26" spans="1:18" s="6" customFormat="1" ht="15.95" customHeight="1" x14ac:dyDescent="0.15">
      <c r="A26" s="140"/>
      <c r="B26" s="126"/>
      <c r="C26" s="49" t="s">
        <v>37</v>
      </c>
      <c r="D26" s="21">
        <f t="shared" si="0"/>
        <v>0</v>
      </c>
      <c r="E26" s="31"/>
      <c r="F26" s="50"/>
      <c r="G26" s="50"/>
      <c r="H26" s="50"/>
      <c r="I26" s="50"/>
      <c r="J26" s="50"/>
      <c r="K26" s="50"/>
      <c r="L26" s="50"/>
      <c r="M26" s="24"/>
      <c r="N26" s="31"/>
      <c r="O26" s="30"/>
      <c r="P26" s="32"/>
      <c r="Q26" s="30"/>
      <c r="R26" s="20"/>
    </row>
    <row r="27" spans="1:18" s="6" customFormat="1" ht="21" x14ac:dyDescent="0.15">
      <c r="A27" s="140"/>
      <c r="B27" s="127"/>
      <c r="C27" s="51" t="s">
        <v>38</v>
      </c>
      <c r="D27" s="36">
        <f t="shared" si="0"/>
        <v>0</v>
      </c>
      <c r="E27" s="33"/>
      <c r="F27" s="52"/>
      <c r="G27" s="52"/>
      <c r="H27" s="52"/>
      <c r="I27" s="52"/>
      <c r="J27" s="52"/>
      <c r="K27" s="52"/>
      <c r="L27" s="52"/>
      <c r="M27" s="53"/>
      <c r="N27" s="33"/>
      <c r="O27" s="34"/>
      <c r="P27" s="35"/>
      <c r="Q27" s="34"/>
      <c r="R27" s="20"/>
    </row>
    <row r="28" spans="1:18" s="6" customFormat="1" ht="15.95" customHeight="1" x14ac:dyDescent="0.15">
      <c r="A28" s="141"/>
      <c r="B28" s="134" t="s">
        <v>4</v>
      </c>
      <c r="C28" s="135"/>
      <c r="D28" s="54">
        <f t="shared" si="0"/>
        <v>1406</v>
      </c>
      <c r="E28" s="55">
        <f>SUM(E10:E27)</f>
        <v>1151</v>
      </c>
      <c r="F28" s="56">
        <f t="shared" ref="F28:Q28" si="1">SUM(F10:F27)</f>
        <v>56</v>
      </c>
      <c r="G28" s="56">
        <f t="shared" si="1"/>
        <v>35</v>
      </c>
      <c r="H28" s="56">
        <f t="shared" si="1"/>
        <v>1</v>
      </c>
      <c r="I28" s="56">
        <f t="shared" si="1"/>
        <v>0</v>
      </c>
      <c r="J28" s="56">
        <f t="shared" si="1"/>
        <v>0</v>
      </c>
      <c r="K28" s="56">
        <f t="shared" si="1"/>
        <v>80</v>
      </c>
      <c r="L28" s="56">
        <f t="shared" si="1"/>
        <v>0</v>
      </c>
      <c r="M28" s="57">
        <f t="shared" si="1"/>
        <v>0</v>
      </c>
      <c r="N28" s="55">
        <f t="shared" si="1"/>
        <v>0</v>
      </c>
      <c r="O28" s="58">
        <f t="shared" si="1"/>
        <v>83</v>
      </c>
      <c r="P28" s="59">
        <f t="shared" si="1"/>
        <v>0</v>
      </c>
      <c r="Q28" s="58">
        <f t="shared" si="1"/>
        <v>0</v>
      </c>
      <c r="R28" s="20"/>
    </row>
    <row r="29" spans="1:18" s="6" customFormat="1" ht="30" customHeight="1" x14ac:dyDescent="0.2">
      <c r="A29" s="60" t="s">
        <v>39</v>
      </c>
      <c r="B29" s="60"/>
      <c r="C29" s="60"/>
      <c r="D29" s="60"/>
      <c r="E29" s="60"/>
      <c r="F29" s="60"/>
      <c r="G29" s="61"/>
      <c r="H29" s="61"/>
      <c r="I29" s="20"/>
      <c r="J29" s="20"/>
      <c r="K29" s="20"/>
      <c r="L29" s="20"/>
      <c r="M29" s="20"/>
      <c r="N29" s="20"/>
      <c r="O29" s="62"/>
      <c r="P29" s="20"/>
    </row>
    <row r="30" spans="1:18" s="6" customFormat="1" ht="48" customHeight="1" x14ac:dyDescent="0.15">
      <c r="A30" s="136" t="s">
        <v>40</v>
      </c>
      <c r="B30" s="137"/>
      <c r="C30" s="138"/>
      <c r="D30" s="63" t="s">
        <v>4</v>
      </c>
      <c r="E30" s="64" t="s">
        <v>41</v>
      </c>
      <c r="F30" s="103" t="s">
        <v>42</v>
      </c>
      <c r="G30" s="103" t="s">
        <v>43</v>
      </c>
      <c r="H30" s="11" t="s">
        <v>44</v>
      </c>
      <c r="I30" s="20"/>
      <c r="J30" s="20"/>
      <c r="K30" s="20"/>
      <c r="L30" s="20"/>
      <c r="M30" s="20"/>
      <c r="N30" s="20"/>
      <c r="O30" s="20"/>
      <c r="P30" s="20"/>
    </row>
    <row r="31" spans="1:18" s="6" customFormat="1" ht="15.95" customHeight="1" x14ac:dyDescent="0.15">
      <c r="A31" s="139" t="s">
        <v>19</v>
      </c>
      <c r="B31" s="142" t="s">
        <v>20</v>
      </c>
      <c r="C31" s="143"/>
      <c r="D31" s="66">
        <f>SUM(E31:H31)</f>
        <v>79</v>
      </c>
      <c r="E31" s="14">
        <v>65</v>
      </c>
      <c r="F31" s="15"/>
      <c r="G31" s="15"/>
      <c r="H31" s="18">
        <v>14</v>
      </c>
      <c r="I31" s="20"/>
      <c r="J31" s="20"/>
      <c r="K31" s="20"/>
      <c r="L31" s="20"/>
      <c r="M31" s="20"/>
      <c r="N31" s="20"/>
      <c r="O31" s="20"/>
      <c r="P31" s="20"/>
    </row>
    <row r="32" spans="1:18" s="6" customFormat="1" ht="15.95" customHeight="1" x14ac:dyDescent="0.2">
      <c r="A32" s="140"/>
      <c r="B32" s="128" t="s">
        <v>21</v>
      </c>
      <c r="C32" s="129"/>
      <c r="D32" s="67">
        <f t="shared" ref="D32:D50" si="2">SUM(E32:H32)</f>
        <v>395</v>
      </c>
      <c r="E32" s="22">
        <v>144</v>
      </c>
      <c r="F32" s="23"/>
      <c r="G32" s="23"/>
      <c r="H32" s="25">
        <v>251</v>
      </c>
      <c r="I32" s="20"/>
      <c r="J32" s="20"/>
      <c r="K32" s="20"/>
      <c r="L32" s="20"/>
      <c r="M32" s="20"/>
      <c r="N32" s="20"/>
      <c r="O32" s="20"/>
      <c r="P32" s="62"/>
    </row>
    <row r="33" spans="1:16" s="6" customFormat="1" ht="15.95" customHeight="1" x14ac:dyDescent="0.15">
      <c r="A33" s="140"/>
      <c r="B33" s="128" t="s">
        <v>22</v>
      </c>
      <c r="C33" s="129"/>
      <c r="D33" s="67">
        <f t="shared" si="2"/>
        <v>98</v>
      </c>
      <c r="E33" s="22">
        <v>73</v>
      </c>
      <c r="F33" s="23"/>
      <c r="G33" s="23"/>
      <c r="H33" s="25">
        <v>25</v>
      </c>
      <c r="I33" s="20"/>
      <c r="J33" s="20"/>
      <c r="K33" s="20"/>
      <c r="L33" s="20"/>
      <c r="M33" s="20"/>
      <c r="N33" s="20"/>
      <c r="O33" s="20"/>
      <c r="P33" s="20"/>
    </row>
    <row r="34" spans="1:16" s="6" customFormat="1" ht="15.95" customHeight="1" x14ac:dyDescent="0.15">
      <c r="A34" s="140"/>
      <c r="B34" s="128" t="s">
        <v>23</v>
      </c>
      <c r="C34" s="129"/>
      <c r="D34" s="67">
        <f t="shared" si="2"/>
        <v>121</v>
      </c>
      <c r="E34" s="22">
        <v>13</v>
      </c>
      <c r="F34" s="23"/>
      <c r="G34" s="23"/>
      <c r="H34" s="25">
        <v>108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0"/>
      <c r="B35" s="128" t="s">
        <v>24</v>
      </c>
      <c r="C35" s="129"/>
      <c r="D35" s="67">
        <f t="shared" si="2"/>
        <v>15</v>
      </c>
      <c r="E35" s="22">
        <v>7</v>
      </c>
      <c r="F35" s="23"/>
      <c r="G35" s="23"/>
      <c r="H35" s="25">
        <v>8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0"/>
      <c r="B36" s="128" t="s">
        <v>25</v>
      </c>
      <c r="C36" s="129"/>
      <c r="D36" s="67">
        <f t="shared" si="2"/>
        <v>0</v>
      </c>
      <c r="E36" s="22"/>
      <c r="F36" s="23"/>
      <c r="G36" s="23"/>
      <c r="H36" s="25"/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0"/>
      <c r="B37" s="128" t="s">
        <v>26</v>
      </c>
      <c r="C37" s="129"/>
      <c r="D37" s="67">
        <f t="shared" si="2"/>
        <v>85</v>
      </c>
      <c r="E37" s="22"/>
      <c r="F37" s="23"/>
      <c r="G37" s="23"/>
      <c r="H37" s="25">
        <v>85</v>
      </c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0"/>
      <c r="B38" s="128" t="s">
        <v>27</v>
      </c>
      <c r="C38" s="129"/>
      <c r="D38" s="67">
        <f t="shared" si="2"/>
        <v>17</v>
      </c>
      <c r="E38" s="22"/>
      <c r="F38" s="23">
        <v>17</v>
      </c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25.5" customHeight="1" x14ac:dyDescent="0.15">
      <c r="A39" s="140"/>
      <c r="B39" s="130" t="s">
        <v>28</v>
      </c>
      <c r="C39" s="131"/>
      <c r="D39" s="67">
        <f t="shared" si="2"/>
        <v>21</v>
      </c>
      <c r="E39" s="22">
        <v>21</v>
      </c>
      <c r="F39" s="23"/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15.95" customHeight="1" x14ac:dyDescent="0.15">
      <c r="A40" s="140"/>
      <c r="B40" s="128" t="s">
        <v>29</v>
      </c>
      <c r="C40" s="129"/>
      <c r="D40" s="67">
        <f t="shared" si="2"/>
        <v>0</v>
      </c>
      <c r="E40" s="22"/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0"/>
      <c r="B41" s="128" t="s">
        <v>30</v>
      </c>
      <c r="C41" s="129"/>
      <c r="D41" s="67">
        <f t="shared" si="2"/>
        <v>80</v>
      </c>
      <c r="E41" s="22">
        <v>80</v>
      </c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0"/>
      <c r="B42" s="128" t="s">
        <v>31</v>
      </c>
      <c r="C42" s="129"/>
      <c r="D42" s="67">
        <f t="shared" si="2"/>
        <v>134</v>
      </c>
      <c r="E42" s="22">
        <v>107</v>
      </c>
      <c r="F42" s="23"/>
      <c r="G42" s="23"/>
      <c r="H42" s="25">
        <v>27</v>
      </c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0"/>
      <c r="B43" s="128" t="s">
        <v>32</v>
      </c>
      <c r="C43" s="129"/>
      <c r="D43" s="67">
        <f t="shared" si="2"/>
        <v>59</v>
      </c>
      <c r="E43" s="22"/>
      <c r="F43" s="23"/>
      <c r="G43" s="23"/>
      <c r="H43" s="25">
        <v>59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0"/>
      <c r="B44" s="128" t="s">
        <v>45</v>
      </c>
      <c r="C44" s="129"/>
      <c r="D44" s="96">
        <v>0</v>
      </c>
      <c r="E44" s="97"/>
      <c r="F44" s="98"/>
      <c r="G44" s="98"/>
      <c r="H44" s="99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0"/>
      <c r="B45" s="128" t="s">
        <v>33</v>
      </c>
      <c r="C45" s="129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0"/>
      <c r="B46" s="132" t="s">
        <v>34</v>
      </c>
      <c r="C46" s="133"/>
      <c r="D46" s="67">
        <f t="shared" si="2"/>
        <v>35</v>
      </c>
      <c r="E46" s="68">
        <v>35</v>
      </c>
      <c r="F46" s="69"/>
      <c r="G46" s="69"/>
      <c r="H46" s="70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0"/>
      <c r="B47" s="125" t="s">
        <v>35</v>
      </c>
      <c r="C47" s="42" t="s">
        <v>36</v>
      </c>
      <c r="D47" s="66">
        <f t="shared" si="2"/>
        <v>0</v>
      </c>
      <c r="E47" s="14"/>
      <c r="F47" s="15"/>
      <c r="G47" s="15"/>
      <c r="H47" s="18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0"/>
      <c r="B48" s="126"/>
      <c r="C48" s="49" t="s">
        <v>37</v>
      </c>
      <c r="D48" s="67">
        <f t="shared" si="2"/>
        <v>0</v>
      </c>
      <c r="E48" s="22"/>
      <c r="F48" s="23"/>
      <c r="G48" s="23"/>
      <c r="H48" s="25"/>
      <c r="I48" s="20"/>
      <c r="J48" s="20"/>
      <c r="K48" s="20"/>
      <c r="L48" s="20"/>
      <c r="M48" s="20"/>
      <c r="N48" s="20"/>
      <c r="O48" s="20"/>
      <c r="P48" s="20"/>
    </row>
    <row r="49" spans="1:16" s="6" customFormat="1" ht="21" x14ac:dyDescent="0.15">
      <c r="A49" s="140"/>
      <c r="B49" s="127"/>
      <c r="C49" s="51" t="s">
        <v>38</v>
      </c>
      <c r="D49" s="36">
        <f t="shared" si="2"/>
        <v>0</v>
      </c>
      <c r="E49" s="37"/>
      <c r="F49" s="38"/>
      <c r="G49" s="38"/>
      <c r="H49" s="40"/>
      <c r="I49" s="20"/>
      <c r="J49" s="20"/>
      <c r="K49" s="20"/>
      <c r="L49" s="20"/>
      <c r="M49" s="20"/>
      <c r="N49" s="20"/>
      <c r="O49" s="20"/>
      <c r="P49" s="20"/>
    </row>
    <row r="50" spans="1:16" s="6" customFormat="1" ht="15.95" customHeight="1" x14ac:dyDescent="0.15">
      <c r="A50" s="141"/>
      <c r="B50" s="134" t="s">
        <v>4</v>
      </c>
      <c r="C50" s="145"/>
      <c r="D50" s="54">
        <f t="shared" si="2"/>
        <v>1139</v>
      </c>
      <c r="E50" s="55">
        <f>SUM(E31:E49)</f>
        <v>545</v>
      </c>
      <c r="F50" s="56">
        <f>SUM(F31:F49)</f>
        <v>17</v>
      </c>
      <c r="G50" s="56">
        <f>SUM(G31:G49)</f>
        <v>0</v>
      </c>
      <c r="H50" s="58">
        <f>SUM(H31:H49)</f>
        <v>577</v>
      </c>
      <c r="I50" s="20"/>
      <c r="J50" s="20"/>
      <c r="K50" s="20"/>
      <c r="L50" s="20"/>
      <c r="M50" s="20"/>
      <c r="N50" s="20"/>
      <c r="O50" s="20"/>
      <c r="P50" s="20"/>
    </row>
    <row r="51" spans="1:16" s="6" customFormat="1" ht="30" customHeight="1" x14ac:dyDescent="0.2">
      <c r="A51" s="60" t="s">
        <v>46</v>
      </c>
      <c r="B51" s="60"/>
      <c r="C51" s="60"/>
      <c r="D51" s="60"/>
      <c r="E51" s="60"/>
      <c r="F51" s="60"/>
      <c r="G51" s="61"/>
      <c r="H51" s="61"/>
      <c r="I51" s="9"/>
      <c r="J51" s="9"/>
      <c r="K51" s="9"/>
      <c r="L51" s="9"/>
      <c r="M51" s="9"/>
      <c r="N51" s="9"/>
      <c r="O51" s="62"/>
      <c r="P51" s="20"/>
    </row>
    <row r="52" spans="1:16" s="6" customFormat="1" ht="36.75" customHeight="1" x14ac:dyDescent="0.15">
      <c r="A52" s="144" t="s">
        <v>47</v>
      </c>
      <c r="B52" s="144"/>
      <c r="C52" s="144"/>
      <c r="D52" s="101" t="s">
        <v>48</v>
      </c>
      <c r="E52" s="102" t="s">
        <v>49</v>
      </c>
      <c r="F52" s="103" t="s">
        <v>50</v>
      </c>
      <c r="G52" s="103" t="s">
        <v>51</v>
      </c>
      <c r="H52" s="11" t="s">
        <v>52</v>
      </c>
      <c r="I52" s="72"/>
      <c r="J52" s="12"/>
      <c r="K52" s="12"/>
      <c r="L52" s="12"/>
      <c r="M52" s="12"/>
      <c r="N52" s="12"/>
      <c r="O52" s="12"/>
      <c r="P52" s="20"/>
    </row>
    <row r="53" spans="1:16" s="6" customFormat="1" ht="15.95" customHeight="1" x14ac:dyDescent="0.15">
      <c r="A53" s="146" t="s">
        <v>53</v>
      </c>
      <c r="B53" s="147"/>
      <c r="C53" s="148"/>
      <c r="D53" s="73">
        <f>SUM(E53:H53)</f>
        <v>0</v>
      </c>
      <c r="E53" s="14"/>
      <c r="F53" s="15"/>
      <c r="G53" s="15"/>
      <c r="H53" s="18"/>
      <c r="I53" s="1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2">
      <c r="A54" s="149" t="s">
        <v>54</v>
      </c>
      <c r="B54" s="150"/>
      <c r="C54" s="151"/>
      <c r="D54" s="73">
        <f>SUM(E54:H54)</f>
        <v>0</v>
      </c>
      <c r="E54" s="74"/>
      <c r="F54" s="75"/>
      <c r="G54" s="75"/>
      <c r="H54" s="76"/>
      <c r="I54" s="12"/>
      <c r="J54" s="12"/>
      <c r="K54" s="12"/>
      <c r="L54" s="12"/>
      <c r="M54" s="12"/>
      <c r="N54" s="12"/>
      <c r="O54" s="12"/>
      <c r="P54" s="62"/>
    </row>
    <row r="55" spans="1:16" s="6" customFormat="1" ht="15.95" customHeight="1" x14ac:dyDescent="0.15">
      <c r="A55" s="152" t="s">
        <v>55</v>
      </c>
      <c r="B55" s="153"/>
      <c r="C55" s="154"/>
      <c r="D55" s="73">
        <f>SUM(E55:H55)</f>
        <v>0</v>
      </c>
      <c r="E55" s="22"/>
      <c r="F55" s="23"/>
      <c r="G55" s="23"/>
      <c r="H55" s="25"/>
      <c r="I55" s="12"/>
      <c r="J55" s="12"/>
      <c r="K55" s="12"/>
      <c r="L55" s="12"/>
      <c r="M55" s="12"/>
      <c r="N55" s="12"/>
      <c r="O55" s="12"/>
      <c r="P55" s="12"/>
    </row>
    <row r="56" spans="1:16" s="6" customFormat="1" ht="15.95" customHeight="1" x14ac:dyDescent="0.15">
      <c r="A56" s="155" t="s">
        <v>56</v>
      </c>
      <c r="B56" s="156"/>
      <c r="C56" s="157"/>
      <c r="D56" s="77">
        <f>SUM(E56:H56)</f>
        <v>0</v>
      </c>
      <c r="E56" s="68"/>
      <c r="F56" s="69"/>
      <c r="G56" s="69"/>
      <c r="H56" s="70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4" t="s">
        <v>4</v>
      </c>
      <c r="B57" s="158"/>
      <c r="C57" s="145"/>
      <c r="D57" s="78">
        <f>SUM(D53:D56)</f>
        <v>0</v>
      </c>
      <c r="E57" s="55">
        <f>SUM(E53:E56)</f>
        <v>0</v>
      </c>
      <c r="F57" s="56">
        <f>SUM(F53:F56)</f>
        <v>0</v>
      </c>
      <c r="G57" s="56">
        <f>SUM(G53:G56)</f>
        <v>0</v>
      </c>
      <c r="H57" s="58">
        <f>SUM(H53:H56)</f>
        <v>0</v>
      </c>
      <c r="I57" s="20"/>
      <c r="J57" s="20"/>
      <c r="K57" s="20"/>
      <c r="L57" s="20"/>
      <c r="M57" s="20"/>
      <c r="N57" s="20"/>
      <c r="O57" s="20"/>
      <c r="P57" s="12"/>
    </row>
    <row r="58" spans="1:16" s="6" customFormat="1" ht="30" customHeight="1" x14ac:dyDescent="0.2">
      <c r="A58" s="79" t="s">
        <v>57</v>
      </c>
      <c r="B58" s="79"/>
      <c r="C58" s="79"/>
      <c r="D58" s="79"/>
      <c r="E58" s="80"/>
      <c r="F58" s="80"/>
      <c r="G58" s="80"/>
      <c r="H58" s="80"/>
      <c r="I58" s="80"/>
      <c r="J58" s="80"/>
      <c r="K58" s="81"/>
      <c r="L58" s="81"/>
      <c r="M58" s="81"/>
      <c r="N58" s="82"/>
      <c r="O58" s="83"/>
      <c r="P58" s="12"/>
    </row>
    <row r="59" spans="1:16" s="6" customFormat="1" ht="24.75" customHeight="1" x14ac:dyDescent="0.15">
      <c r="A59" s="166" t="s">
        <v>40</v>
      </c>
      <c r="B59" s="167"/>
      <c r="C59" s="168"/>
      <c r="D59" s="86" t="s">
        <v>58</v>
      </c>
      <c r="E59" s="159"/>
      <c r="F59" s="159"/>
      <c r="G59" s="87"/>
      <c r="H59" s="87"/>
      <c r="I59" s="87"/>
      <c r="J59" s="87"/>
      <c r="K59" s="87"/>
      <c r="L59" s="87"/>
      <c r="M59" s="87"/>
      <c r="N59" s="87"/>
      <c r="O59" s="87"/>
      <c r="P59" s="12"/>
    </row>
    <row r="60" spans="1:16" s="6" customFormat="1" ht="15.95" customHeight="1" x14ac:dyDescent="0.15">
      <c r="A60" s="160" t="s">
        <v>59</v>
      </c>
      <c r="B60" s="161"/>
      <c r="C60" s="162"/>
      <c r="D60" s="88"/>
      <c r="E60" s="159"/>
      <c r="F60" s="159"/>
      <c r="G60" s="87"/>
      <c r="H60" s="87"/>
      <c r="I60" s="87"/>
      <c r="J60" s="87"/>
      <c r="K60" s="87"/>
      <c r="L60" s="87"/>
      <c r="M60" s="87"/>
      <c r="N60" s="87"/>
      <c r="O60" s="87"/>
      <c r="P60" s="20"/>
    </row>
    <row r="61" spans="1:16" s="6" customFormat="1" ht="15.95" customHeight="1" x14ac:dyDescent="0.15">
      <c r="A61" s="152" t="s">
        <v>60</v>
      </c>
      <c r="B61" s="153"/>
      <c r="C61" s="154"/>
      <c r="D61" s="88">
        <v>3</v>
      </c>
      <c r="E61" s="159"/>
      <c r="F61" s="159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s="6" customFormat="1" ht="15.95" customHeight="1" x14ac:dyDescent="0.15">
      <c r="A62" s="163" t="s">
        <v>61</v>
      </c>
      <c r="B62" s="164"/>
      <c r="C62" s="165"/>
      <c r="D62" s="89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x14ac:dyDescent="0.15">
      <c r="A63" s="87"/>
      <c r="B63" s="87"/>
      <c r="C63" s="87"/>
      <c r="D63" s="159"/>
      <c r="E63" s="159"/>
      <c r="F63" s="159"/>
      <c r="G63" s="159"/>
      <c r="H63" s="159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/>
    <row r="67" spans="1:16" s="6" customFormat="1" x14ac:dyDescent="0.15"/>
    <row r="202" spans="1:1" hidden="1" x14ac:dyDescent="0.15"/>
    <row r="203" spans="1:1" hidden="1" x14ac:dyDescent="0.15">
      <c r="A203" s="91">
        <f>SUM(A7:Q62)</f>
        <v>10183</v>
      </c>
    </row>
    <row r="204" spans="1:1" hidden="1" x14ac:dyDescent="0.15"/>
  </sheetData>
  <mergeCells count="68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  <mergeCell ref="P8:P9"/>
    <mergeCell ref="Q8:Q9"/>
    <mergeCell ref="B25:B2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A30:C30"/>
    <mergeCell ref="A31:A50"/>
    <mergeCell ref="B31:C31"/>
    <mergeCell ref="B32:C32"/>
    <mergeCell ref="B33:C33"/>
    <mergeCell ref="B34:C34"/>
    <mergeCell ref="B35:C35"/>
    <mergeCell ref="B36:C36"/>
    <mergeCell ref="B37:C37"/>
    <mergeCell ref="A10:A28"/>
    <mergeCell ref="B10:C10"/>
    <mergeCell ref="B11:C11"/>
    <mergeCell ref="B12:C12"/>
    <mergeCell ref="B13:C13"/>
    <mergeCell ref="A52:C52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A53:C53"/>
    <mergeCell ref="A54:C54"/>
    <mergeCell ref="A55:C55"/>
    <mergeCell ref="A56:C56"/>
    <mergeCell ref="A57:C57"/>
    <mergeCell ref="D63:F63"/>
    <mergeCell ref="G63:H63"/>
    <mergeCell ref="E59:F59"/>
    <mergeCell ref="A60:C60"/>
    <mergeCell ref="E60:F60"/>
    <mergeCell ref="A61:C61"/>
    <mergeCell ref="E61:F61"/>
    <mergeCell ref="A62:C62"/>
    <mergeCell ref="A59:C5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workbookViewId="0">
      <selection sqref="A1:XFD104857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s="3" customFormat="1" ht="12.75" customHeight="1" x14ac:dyDescent="0.15">
      <c r="A2" s="1" t="str">
        <f>CONCATENATE("COMUNA: ",[11]NOMBRE!B2," - ","( ",[11]NOMBRE!C2,[11]NOMBRE!D2,[11]NOMBRE!E2,[11]NOMBRE!F2,[11]NOMBRE!G2," )")</f>
        <v>COMUNA: LINARES  - ( 04701 )</v>
      </c>
      <c r="B2" s="2"/>
      <c r="C2" s="2"/>
      <c r="D2" s="2"/>
      <c r="E2" s="2"/>
      <c r="F2" s="2"/>
      <c r="G2" s="2"/>
      <c r="H2" s="2"/>
      <c r="I2" s="2"/>
      <c r="J2" s="2"/>
    </row>
    <row r="3" spans="1:18" s="3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DE LINARES  - ( 07401 )</v>
      </c>
      <c r="B3" s="2"/>
      <c r="C3" s="4"/>
      <c r="D3" s="2"/>
      <c r="E3" s="2"/>
      <c r="F3" s="2"/>
      <c r="G3" s="2"/>
      <c r="H3" s="2"/>
      <c r="I3" s="2"/>
      <c r="J3" s="2"/>
    </row>
    <row r="4" spans="1:18" s="3" customFormat="1" ht="12.75" customHeight="1" x14ac:dyDescent="0.15">
      <c r="A4" s="1" t="str">
        <f>CONCATENATE("MES: ",[11]NOMBRE!B6," - ","( ",[11]NOMBRE!C6,[11]NOMBRE!D6,"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</row>
    <row r="5" spans="1:18" s="3" customFormat="1" ht="12.75" customHeight="1" x14ac:dyDescent="0.15">
      <c r="A5" s="1" t="str">
        <f>CONCATENATE("AÑO: ",[11]NOMBRE!B7)</f>
        <v>AÑO: 2011</v>
      </c>
      <c r="B5" s="2"/>
      <c r="C5" s="2"/>
      <c r="D5" s="2"/>
      <c r="E5" s="2"/>
      <c r="F5" s="2"/>
      <c r="G5" s="2"/>
      <c r="H5" s="2"/>
      <c r="I5" s="2"/>
      <c r="J5" s="2"/>
    </row>
    <row r="6" spans="1:18" s="6" customFormat="1" ht="39.950000000000003" customHeight="1" x14ac:dyDescent="0.2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5"/>
    </row>
    <row r="7" spans="1:18" s="6" customFormat="1" ht="39.950000000000003" customHeight="1" x14ac:dyDescent="0.2">
      <c r="A7" s="7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5"/>
    </row>
    <row r="8" spans="1:18" s="6" customFormat="1" ht="23.1" customHeight="1" x14ac:dyDescent="0.2">
      <c r="A8" s="109" t="s">
        <v>3</v>
      </c>
      <c r="B8" s="110"/>
      <c r="C8" s="111"/>
      <c r="D8" s="115" t="s">
        <v>4</v>
      </c>
      <c r="E8" s="117" t="s">
        <v>5</v>
      </c>
      <c r="F8" s="117" t="s">
        <v>6</v>
      </c>
      <c r="G8" s="117" t="s">
        <v>7</v>
      </c>
      <c r="H8" s="117" t="s">
        <v>8</v>
      </c>
      <c r="I8" s="117" t="s">
        <v>9</v>
      </c>
      <c r="J8" s="117" t="s">
        <v>10</v>
      </c>
      <c r="K8" s="117" t="s">
        <v>11</v>
      </c>
      <c r="L8" s="117" t="s">
        <v>12</v>
      </c>
      <c r="M8" s="117" t="s">
        <v>13</v>
      </c>
      <c r="N8" s="119" t="s">
        <v>14</v>
      </c>
      <c r="O8" s="120"/>
      <c r="P8" s="121" t="s">
        <v>15</v>
      </c>
      <c r="Q8" s="123" t="s">
        <v>16</v>
      </c>
      <c r="R8" s="9"/>
    </row>
    <row r="9" spans="1:18" s="6" customFormat="1" ht="23.1" customHeight="1" x14ac:dyDescent="0.15">
      <c r="A9" s="112"/>
      <c r="B9" s="113"/>
      <c r="C9" s="114"/>
      <c r="D9" s="116"/>
      <c r="E9" s="118"/>
      <c r="F9" s="118"/>
      <c r="G9" s="118"/>
      <c r="H9" s="118"/>
      <c r="I9" s="118"/>
      <c r="J9" s="118"/>
      <c r="K9" s="118"/>
      <c r="L9" s="118"/>
      <c r="M9" s="118"/>
      <c r="N9" s="102" t="s">
        <v>17</v>
      </c>
      <c r="O9" s="11" t="s">
        <v>18</v>
      </c>
      <c r="P9" s="122"/>
      <c r="Q9" s="124"/>
      <c r="R9" s="12"/>
    </row>
    <row r="10" spans="1:18" s="6" customFormat="1" ht="15.95" customHeight="1" x14ac:dyDescent="0.15">
      <c r="A10" s="139" t="s">
        <v>19</v>
      </c>
      <c r="B10" s="142" t="s">
        <v>20</v>
      </c>
      <c r="C10" s="143"/>
      <c r="D10" s="13">
        <f>SUM(E10:Q10)</f>
        <v>156</v>
      </c>
      <c r="E10" s="14">
        <v>145</v>
      </c>
      <c r="F10" s="15">
        <v>11</v>
      </c>
      <c r="G10" s="15"/>
      <c r="H10" s="16"/>
      <c r="I10" s="16"/>
      <c r="J10" s="16"/>
      <c r="K10" s="16"/>
      <c r="L10" s="16"/>
      <c r="M10" s="17"/>
      <c r="N10" s="14"/>
      <c r="O10" s="18"/>
      <c r="P10" s="19"/>
      <c r="Q10" s="18"/>
      <c r="R10" s="20"/>
    </row>
    <row r="11" spans="1:18" s="6" customFormat="1" ht="15.95" customHeight="1" x14ac:dyDescent="0.15">
      <c r="A11" s="140"/>
      <c r="B11" s="128" t="s">
        <v>21</v>
      </c>
      <c r="C11" s="129"/>
      <c r="D11" s="21">
        <f t="shared" ref="D11:D28" si="0">SUM(E11:Q11)</f>
        <v>320</v>
      </c>
      <c r="E11" s="22">
        <v>282</v>
      </c>
      <c r="F11" s="23">
        <v>7</v>
      </c>
      <c r="G11" s="23">
        <v>3</v>
      </c>
      <c r="H11" s="23"/>
      <c r="I11" s="23"/>
      <c r="J11" s="23"/>
      <c r="K11" s="23"/>
      <c r="L11" s="23">
        <v>28</v>
      </c>
      <c r="M11" s="24"/>
      <c r="N11" s="22"/>
      <c r="O11" s="25"/>
      <c r="P11" s="26"/>
      <c r="Q11" s="25"/>
      <c r="R11" s="20"/>
    </row>
    <row r="12" spans="1:18" s="6" customFormat="1" ht="15.95" customHeight="1" x14ac:dyDescent="0.15">
      <c r="A12" s="140"/>
      <c r="B12" s="128" t="s">
        <v>22</v>
      </c>
      <c r="C12" s="129"/>
      <c r="D12" s="21">
        <f t="shared" si="0"/>
        <v>117</v>
      </c>
      <c r="E12" s="22">
        <v>103</v>
      </c>
      <c r="F12" s="23">
        <v>11</v>
      </c>
      <c r="G12" s="23">
        <v>3</v>
      </c>
      <c r="H12" s="23"/>
      <c r="I12" s="23"/>
      <c r="J12" s="23"/>
      <c r="K12" s="23"/>
      <c r="L12" s="23"/>
      <c r="M12" s="24"/>
      <c r="N12" s="22"/>
      <c r="O12" s="25"/>
      <c r="P12" s="26"/>
      <c r="Q12" s="25"/>
      <c r="R12" s="20"/>
    </row>
    <row r="13" spans="1:18" s="6" customFormat="1" ht="15.95" customHeight="1" x14ac:dyDescent="0.15">
      <c r="A13" s="140"/>
      <c r="B13" s="128" t="s">
        <v>23</v>
      </c>
      <c r="C13" s="129"/>
      <c r="D13" s="21">
        <f t="shared" si="0"/>
        <v>25</v>
      </c>
      <c r="E13" s="22">
        <v>10</v>
      </c>
      <c r="F13" s="23">
        <v>1</v>
      </c>
      <c r="G13" s="23">
        <v>14</v>
      </c>
      <c r="H13" s="23"/>
      <c r="I13" s="23"/>
      <c r="J13" s="23"/>
      <c r="K13" s="23"/>
      <c r="L13" s="23"/>
      <c r="M13" s="24"/>
      <c r="N13" s="22"/>
      <c r="O13" s="25"/>
      <c r="P13" s="26"/>
      <c r="Q13" s="25"/>
      <c r="R13" s="20"/>
    </row>
    <row r="14" spans="1:18" s="6" customFormat="1" ht="15.95" customHeight="1" x14ac:dyDescent="0.15">
      <c r="A14" s="140"/>
      <c r="B14" s="128" t="s">
        <v>24</v>
      </c>
      <c r="C14" s="129"/>
      <c r="D14" s="21">
        <f t="shared" si="0"/>
        <v>16</v>
      </c>
      <c r="E14" s="22">
        <v>4</v>
      </c>
      <c r="F14" s="23"/>
      <c r="G14" s="23">
        <v>12</v>
      </c>
      <c r="H14" s="23"/>
      <c r="I14" s="23"/>
      <c r="J14" s="23"/>
      <c r="K14" s="23"/>
      <c r="L14" s="23"/>
      <c r="M14" s="24"/>
      <c r="N14" s="22"/>
      <c r="O14" s="25"/>
      <c r="P14" s="26"/>
      <c r="Q14" s="25"/>
      <c r="R14" s="20"/>
    </row>
    <row r="15" spans="1:18" s="6" customFormat="1" ht="15.95" customHeight="1" x14ac:dyDescent="0.15">
      <c r="A15" s="140"/>
      <c r="B15" s="128" t="s">
        <v>25</v>
      </c>
      <c r="C15" s="129"/>
      <c r="D15" s="21">
        <f t="shared" si="0"/>
        <v>0</v>
      </c>
      <c r="E15" s="22"/>
      <c r="F15" s="23"/>
      <c r="G15" s="23"/>
      <c r="H15" s="23"/>
      <c r="I15" s="23"/>
      <c r="J15" s="23"/>
      <c r="K15" s="23"/>
      <c r="L15" s="23"/>
      <c r="M15" s="24"/>
      <c r="N15" s="22"/>
      <c r="O15" s="25"/>
      <c r="P15" s="26"/>
      <c r="Q15" s="25"/>
      <c r="R15" s="20"/>
    </row>
    <row r="16" spans="1:18" s="6" customFormat="1" ht="15.95" customHeight="1" x14ac:dyDescent="0.15">
      <c r="A16" s="140"/>
      <c r="B16" s="128" t="s">
        <v>26</v>
      </c>
      <c r="C16" s="129"/>
      <c r="D16" s="21">
        <f t="shared" si="0"/>
        <v>18</v>
      </c>
      <c r="E16" s="22">
        <v>18</v>
      </c>
      <c r="F16" s="23"/>
      <c r="G16" s="23"/>
      <c r="H16" s="23"/>
      <c r="I16" s="23"/>
      <c r="J16" s="23"/>
      <c r="K16" s="23"/>
      <c r="L16" s="23"/>
      <c r="M16" s="24"/>
      <c r="N16" s="22"/>
      <c r="O16" s="25"/>
      <c r="P16" s="26"/>
      <c r="Q16" s="25"/>
      <c r="R16" s="20"/>
    </row>
    <row r="17" spans="1:18" s="6" customFormat="1" ht="15.95" customHeight="1" x14ac:dyDescent="0.15">
      <c r="A17" s="140"/>
      <c r="B17" s="128" t="s">
        <v>27</v>
      </c>
      <c r="C17" s="129"/>
      <c r="D17" s="21">
        <f t="shared" si="0"/>
        <v>76</v>
      </c>
      <c r="E17" s="27"/>
      <c r="F17" s="28"/>
      <c r="G17" s="28"/>
      <c r="H17" s="28"/>
      <c r="I17" s="28"/>
      <c r="J17" s="28"/>
      <c r="K17" s="28"/>
      <c r="L17" s="28"/>
      <c r="M17" s="29"/>
      <c r="N17" s="22"/>
      <c r="O17" s="25">
        <v>76</v>
      </c>
      <c r="P17" s="26"/>
      <c r="Q17" s="30"/>
      <c r="R17" s="20"/>
    </row>
    <row r="18" spans="1:18" s="6" customFormat="1" ht="23.25" customHeight="1" x14ac:dyDescent="0.15">
      <c r="A18" s="140"/>
      <c r="B18" s="130" t="s">
        <v>28</v>
      </c>
      <c r="C18" s="131"/>
      <c r="D18" s="21">
        <f t="shared" si="0"/>
        <v>109</v>
      </c>
      <c r="E18" s="22">
        <v>109</v>
      </c>
      <c r="F18" s="23"/>
      <c r="G18" s="23"/>
      <c r="H18" s="23"/>
      <c r="I18" s="28"/>
      <c r="J18" s="28"/>
      <c r="K18" s="28"/>
      <c r="L18" s="28"/>
      <c r="M18" s="29"/>
      <c r="N18" s="31"/>
      <c r="O18" s="30"/>
      <c r="P18" s="32"/>
      <c r="Q18" s="30"/>
      <c r="R18" s="20"/>
    </row>
    <row r="19" spans="1:18" s="6" customFormat="1" ht="15.95" customHeight="1" x14ac:dyDescent="0.15">
      <c r="A19" s="140"/>
      <c r="B19" s="128" t="s">
        <v>29</v>
      </c>
      <c r="C19" s="129"/>
      <c r="D19" s="21">
        <f t="shared" si="0"/>
        <v>0</v>
      </c>
      <c r="E19" s="22"/>
      <c r="F19" s="23"/>
      <c r="G19" s="23"/>
      <c r="H19" s="28"/>
      <c r="I19" s="28"/>
      <c r="J19" s="28"/>
      <c r="K19" s="28"/>
      <c r="L19" s="28"/>
      <c r="M19" s="29"/>
      <c r="N19" s="33"/>
      <c r="O19" s="34"/>
      <c r="P19" s="35"/>
      <c r="Q19" s="25"/>
      <c r="R19" s="20"/>
    </row>
    <row r="20" spans="1:18" s="6" customFormat="1" ht="15.95" customHeight="1" x14ac:dyDescent="0.15">
      <c r="A20" s="140"/>
      <c r="B20" s="128" t="s">
        <v>30</v>
      </c>
      <c r="C20" s="129"/>
      <c r="D20" s="21">
        <f t="shared" si="0"/>
        <v>38</v>
      </c>
      <c r="E20" s="22"/>
      <c r="F20" s="23"/>
      <c r="G20" s="23"/>
      <c r="H20" s="23"/>
      <c r="I20" s="23"/>
      <c r="J20" s="23"/>
      <c r="K20" s="23"/>
      <c r="L20" s="23">
        <v>38</v>
      </c>
      <c r="M20" s="24"/>
      <c r="N20" s="22"/>
      <c r="O20" s="25"/>
      <c r="P20" s="26"/>
      <c r="Q20" s="25"/>
      <c r="R20" s="20"/>
    </row>
    <row r="21" spans="1:18" s="6" customFormat="1" ht="15.95" customHeight="1" x14ac:dyDescent="0.15">
      <c r="A21" s="140"/>
      <c r="B21" s="128" t="s">
        <v>31</v>
      </c>
      <c r="C21" s="129"/>
      <c r="D21" s="21">
        <f t="shared" si="0"/>
        <v>135</v>
      </c>
      <c r="E21" s="22">
        <v>134</v>
      </c>
      <c r="F21" s="23"/>
      <c r="G21" s="23">
        <v>1</v>
      </c>
      <c r="H21" s="23"/>
      <c r="I21" s="23"/>
      <c r="J21" s="23"/>
      <c r="K21" s="23"/>
      <c r="L21" s="23"/>
      <c r="M21" s="24"/>
      <c r="N21" s="22"/>
      <c r="O21" s="25"/>
      <c r="P21" s="26"/>
      <c r="Q21" s="25"/>
      <c r="R21" s="20"/>
    </row>
    <row r="22" spans="1:18" s="6" customFormat="1" ht="15.95" customHeight="1" x14ac:dyDescent="0.15">
      <c r="A22" s="140"/>
      <c r="B22" s="128" t="s">
        <v>32</v>
      </c>
      <c r="C22" s="129"/>
      <c r="D22" s="21">
        <f t="shared" si="0"/>
        <v>6</v>
      </c>
      <c r="E22" s="22">
        <v>6</v>
      </c>
      <c r="F22" s="23"/>
      <c r="G22" s="23"/>
      <c r="H22" s="23"/>
      <c r="I22" s="23"/>
      <c r="J22" s="23"/>
      <c r="K22" s="23"/>
      <c r="L22" s="23"/>
      <c r="M22" s="24"/>
      <c r="N22" s="22"/>
      <c r="O22" s="25"/>
      <c r="P22" s="26"/>
      <c r="Q22" s="25"/>
      <c r="R22" s="20"/>
    </row>
    <row r="23" spans="1:18" s="6" customFormat="1" ht="15.95" customHeight="1" x14ac:dyDescent="0.15">
      <c r="A23" s="140"/>
      <c r="B23" s="128" t="s">
        <v>33</v>
      </c>
      <c r="C23" s="129"/>
      <c r="D23" s="21">
        <f t="shared" si="0"/>
        <v>0</v>
      </c>
      <c r="E23" s="22"/>
      <c r="F23" s="23"/>
      <c r="G23" s="23"/>
      <c r="H23" s="23"/>
      <c r="I23" s="23"/>
      <c r="J23" s="23"/>
      <c r="K23" s="23"/>
      <c r="L23" s="23"/>
      <c r="M23" s="24"/>
      <c r="N23" s="22"/>
      <c r="O23" s="25"/>
      <c r="P23" s="26"/>
      <c r="Q23" s="25"/>
      <c r="R23" s="20"/>
    </row>
    <row r="24" spans="1:18" s="6" customFormat="1" ht="15.95" customHeight="1" x14ac:dyDescent="0.15">
      <c r="A24" s="140"/>
      <c r="B24" s="132" t="s">
        <v>34</v>
      </c>
      <c r="C24" s="133"/>
      <c r="D24" s="36">
        <f t="shared" si="0"/>
        <v>214</v>
      </c>
      <c r="E24" s="37"/>
      <c r="F24" s="38"/>
      <c r="G24" s="38"/>
      <c r="H24" s="38"/>
      <c r="I24" s="38"/>
      <c r="J24" s="38"/>
      <c r="K24" s="38"/>
      <c r="L24" s="38">
        <v>71</v>
      </c>
      <c r="M24" s="39"/>
      <c r="N24" s="37"/>
      <c r="O24" s="40">
        <v>143</v>
      </c>
      <c r="P24" s="41"/>
      <c r="Q24" s="40"/>
      <c r="R24" s="20"/>
    </row>
    <row r="25" spans="1:18" s="6" customFormat="1" ht="21.75" customHeight="1" x14ac:dyDescent="0.15">
      <c r="A25" s="140"/>
      <c r="B25" s="125" t="s">
        <v>35</v>
      </c>
      <c r="C25" s="42" t="s">
        <v>36</v>
      </c>
      <c r="D25" s="43">
        <f t="shared" si="0"/>
        <v>0</v>
      </c>
      <c r="E25" s="44"/>
      <c r="F25" s="45"/>
      <c r="G25" s="45"/>
      <c r="H25" s="45"/>
      <c r="I25" s="45"/>
      <c r="J25" s="45"/>
      <c r="K25" s="45"/>
      <c r="L25" s="45"/>
      <c r="M25" s="46"/>
      <c r="N25" s="44"/>
      <c r="O25" s="47"/>
      <c r="P25" s="48"/>
      <c r="Q25" s="47"/>
      <c r="R25" s="20"/>
    </row>
    <row r="26" spans="1:18" s="6" customFormat="1" ht="15.95" customHeight="1" x14ac:dyDescent="0.15">
      <c r="A26" s="140"/>
      <c r="B26" s="126"/>
      <c r="C26" s="49" t="s">
        <v>37</v>
      </c>
      <c r="D26" s="21">
        <f t="shared" si="0"/>
        <v>0</v>
      </c>
      <c r="E26" s="31"/>
      <c r="F26" s="50"/>
      <c r="G26" s="50"/>
      <c r="H26" s="50"/>
      <c r="I26" s="50"/>
      <c r="J26" s="50"/>
      <c r="K26" s="50"/>
      <c r="L26" s="50"/>
      <c r="M26" s="24"/>
      <c r="N26" s="31"/>
      <c r="O26" s="30"/>
      <c r="P26" s="32"/>
      <c r="Q26" s="30"/>
      <c r="R26" s="20"/>
    </row>
    <row r="27" spans="1:18" s="6" customFormat="1" ht="21" x14ac:dyDescent="0.15">
      <c r="A27" s="140"/>
      <c r="B27" s="127"/>
      <c r="C27" s="51" t="s">
        <v>38</v>
      </c>
      <c r="D27" s="36">
        <f t="shared" si="0"/>
        <v>0</v>
      </c>
      <c r="E27" s="33"/>
      <c r="F27" s="52"/>
      <c r="G27" s="52"/>
      <c r="H27" s="52"/>
      <c r="I27" s="52"/>
      <c r="J27" s="52"/>
      <c r="K27" s="52"/>
      <c r="L27" s="52"/>
      <c r="M27" s="53"/>
      <c r="N27" s="33"/>
      <c r="O27" s="34"/>
      <c r="P27" s="35"/>
      <c r="Q27" s="34"/>
      <c r="R27" s="20"/>
    </row>
    <row r="28" spans="1:18" s="6" customFormat="1" ht="15.95" customHeight="1" x14ac:dyDescent="0.15">
      <c r="A28" s="141"/>
      <c r="B28" s="134" t="s">
        <v>4</v>
      </c>
      <c r="C28" s="135"/>
      <c r="D28" s="54">
        <f t="shared" si="0"/>
        <v>1230</v>
      </c>
      <c r="E28" s="55">
        <f>SUM(E10:E27)</f>
        <v>811</v>
      </c>
      <c r="F28" s="56">
        <f t="shared" ref="F28:Q28" si="1">SUM(F10:F27)</f>
        <v>30</v>
      </c>
      <c r="G28" s="56">
        <f t="shared" si="1"/>
        <v>33</v>
      </c>
      <c r="H28" s="56">
        <f t="shared" si="1"/>
        <v>0</v>
      </c>
      <c r="I28" s="56">
        <f t="shared" si="1"/>
        <v>0</v>
      </c>
      <c r="J28" s="56">
        <f t="shared" si="1"/>
        <v>0</v>
      </c>
      <c r="K28" s="56">
        <f t="shared" si="1"/>
        <v>0</v>
      </c>
      <c r="L28" s="56">
        <f t="shared" si="1"/>
        <v>137</v>
      </c>
      <c r="M28" s="57">
        <f t="shared" si="1"/>
        <v>0</v>
      </c>
      <c r="N28" s="55">
        <f t="shared" si="1"/>
        <v>0</v>
      </c>
      <c r="O28" s="58">
        <f t="shared" si="1"/>
        <v>219</v>
      </c>
      <c r="P28" s="59">
        <f t="shared" si="1"/>
        <v>0</v>
      </c>
      <c r="Q28" s="58">
        <f t="shared" si="1"/>
        <v>0</v>
      </c>
      <c r="R28" s="20"/>
    </row>
    <row r="29" spans="1:18" s="6" customFormat="1" ht="30" customHeight="1" x14ac:dyDescent="0.2">
      <c r="A29" s="60" t="s">
        <v>39</v>
      </c>
      <c r="B29" s="60"/>
      <c r="C29" s="60"/>
      <c r="D29" s="60"/>
      <c r="E29" s="60"/>
      <c r="F29" s="60"/>
      <c r="G29" s="61"/>
      <c r="H29" s="61"/>
      <c r="I29" s="20"/>
      <c r="J29" s="20"/>
      <c r="K29" s="20"/>
      <c r="L29" s="20"/>
      <c r="M29" s="20"/>
      <c r="N29" s="20"/>
      <c r="O29" s="62"/>
      <c r="P29" s="20"/>
    </row>
    <row r="30" spans="1:18" s="6" customFormat="1" ht="48" customHeight="1" x14ac:dyDescent="0.15">
      <c r="A30" s="136" t="s">
        <v>40</v>
      </c>
      <c r="B30" s="137"/>
      <c r="C30" s="138"/>
      <c r="D30" s="63" t="s">
        <v>4</v>
      </c>
      <c r="E30" s="64" t="s">
        <v>41</v>
      </c>
      <c r="F30" s="103" t="s">
        <v>42</v>
      </c>
      <c r="G30" s="103" t="s">
        <v>43</v>
      </c>
      <c r="H30" s="11" t="s">
        <v>44</v>
      </c>
      <c r="I30" s="20"/>
      <c r="J30" s="20"/>
      <c r="K30" s="20"/>
      <c r="L30" s="20"/>
      <c r="M30" s="20"/>
      <c r="N30" s="20"/>
      <c r="O30" s="20"/>
      <c r="P30" s="20"/>
    </row>
    <row r="31" spans="1:18" s="6" customFormat="1" ht="15.95" customHeight="1" x14ac:dyDescent="0.15">
      <c r="A31" s="139" t="s">
        <v>19</v>
      </c>
      <c r="B31" s="142" t="s">
        <v>20</v>
      </c>
      <c r="C31" s="143"/>
      <c r="D31" s="66">
        <f>SUM(E31:H31)</f>
        <v>156</v>
      </c>
      <c r="E31" s="14">
        <v>101</v>
      </c>
      <c r="F31" s="15"/>
      <c r="G31" s="15"/>
      <c r="H31" s="18">
        <v>55</v>
      </c>
      <c r="I31" s="20"/>
      <c r="J31" s="20"/>
      <c r="K31" s="20"/>
      <c r="L31" s="20"/>
      <c r="M31" s="20"/>
      <c r="N31" s="20"/>
      <c r="O31" s="20"/>
      <c r="P31" s="20"/>
    </row>
    <row r="32" spans="1:18" s="6" customFormat="1" ht="15.95" customHeight="1" x14ac:dyDescent="0.2">
      <c r="A32" s="140"/>
      <c r="B32" s="128" t="s">
        <v>21</v>
      </c>
      <c r="C32" s="129"/>
      <c r="D32" s="67">
        <f t="shared" ref="D32:D50" si="2">SUM(E32:H32)</f>
        <v>320</v>
      </c>
      <c r="E32" s="22">
        <v>206</v>
      </c>
      <c r="F32" s="23"/>
      <c r="G32" s="23"/>
      <c r="H32" s="25">
        <v>114</v>
      </c>
      <c r="I32" s="20"/>
      <c r="J32" s="20"/>
      <c r="K32" s="20"/>
      <c r="L32" s="20"/>
      <c r="M32" s="20"/>
      <c r="N32" s="20"/>
      <c r="O32" s="20"/>
      <c r="P32" s="62"/>
    </row>
    <row r="33" spans="1:16" s="6" customFormat="1" ht="15.95" customHeight="1" x14ac:dyDescent="0.15">
      <c r="A33" s="140"/>
      <c r="B33" s="128" t="s">
        <v>22</v>
      </c>
      <c r="C33" s="129"/>
      <c r="D33" s="67">
        <f t="shared" si="2"/>
        <v>117</v>
      </c>
      <c r="E33" s="22">
        <v>84</v>
      </c>
      <c r="F33" s="23"/>
      <c r="G33" s="23"/>
      <c r="H33" s="25">
        <v>33</v>
      </c>
      <c r="I33" s="20"/>
      <c r="J33" s="20"/>
      <c r="K33" s="20"/>
      <c r="L33" s="20"/>
      <c r="M33" s="20"/>
      <c r="N33" s="20"/>
      <c r="O33" s="20"/>
      <c r="P33" s="20"/>
    </row>
    <row r="34" spans="1:16" s="6" customFormat="1" ht="15.95" customHeight="1" x14ac:dyDescent="0.15">
      <c r="A34" s="140"/>
      <c r="B34" s="128" t="s">
        <v>23</v>
      </c>
      <c r="C34" s="129"/>
      <c r="D34" s="67">
        <f t="shared" si="2"/>
        <v>25</v>
      </c>
      <c r="E34" s="22">
        <v>7</v>
      </c>
      <c r="F34" s="23"/>
      <c r="G34" s="23"/>
      <c r="H34" s="25">
        <v>18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0"/>
      <c r="B35" s="128" t="s">
        <v>24</v>
      </c>
      <c r="C35" s="129"/>
      <c r="D35" s="67">
        <f t="shared" si="2"/>
        <v>16</v>
      </c>
      <c r="E35" s="22">
        <v>5</v>
      </c>
      <c r="F35" s="23"/>
      <c r="G35" s="23"/>
      <c r="H35" s="25">
        <v>11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0"/>
      <c r="B36" s="128" t="s">
        <v>25</v>
      </c>
      <c r="C36" s="129"/>
      <c r="D36" s="67">
        <f t="shared" si="2"/>
        <v>0</v>
      </c>
      <c r="E36" s="22"/>
      <c r="F36" s="23"/>
      <c r="G36" s="23"/>
      <c r="H36" s="25"/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0"/>
      <c r="B37" s="128" t="s">
        <v>26</v>
      </c>
      <c r="C37" s="129"/>
      <c r="D37" s="67">
        <f t="shared" si="2"/>
        <v>18</v>
      </c>
      <c r="E37" s="22"/>
      <c r="F37" s="23"/>
      <c r="G37" s="23"/>
      <c r="H37" s="25">
        <v>18</v>
      </c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0"/>
      <c r="B38" s="128" t="s">
        <v>27</v>
      </c>
      <c r="C38" s="129"/>
      <c r="D38" s="67">
        <f t="shared" si="2"/>
        <v>17</v>
      </c>
      <c r="E38" s="22"/>
      <c r="F38" s="23">
        <v>17</v>
      </c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25.5" customHeight="1" x14ac:dyDescent="0.15">
      <c r="A39" s="140"/>
      <c r="B39" s="130" t="s">
        <v>28</v>
      </c>
      <c r="C39" s="131"/>
      <c r="D39" s="67">
        <f t="shared" si="2"/>
        <v>25</v>
      </c>
      <c r="E39" s="22">
        <v>25</v>
      </c>
      <c r="F39" s="23"/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15.95" customHeight="1" x14ac:dyDescent="0.15">
      <c r="A40" s="140"/>
      <c r="B40" s="128" t="s">
        <v>29</v>
      </c>
      <c r="C40" s="129"/>
      <c r="D40" s="67">
        <f t="shared" si="2"/>
        <v>0</v>
      </c>
      <c r="E40" s="22"/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0"/>
      <c r="B41" s="128" t="s">
        <v>30</v>
      </c>
      <c r="C41" s="129"/>
      <c r="D41" s="67">
        <f t="shared" si="2"/>
        <v>38</v>
      </c>
      <c r="E41" s="22">
        <v>38</v>
      </c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0"/>
      <c r="B42" s="128" t="s">
        <v>31</v>
      </c>
      <c r="C42" s="129"/>
      <c r="D42" s="67">
        <f t="shared" si="2"/>
        <v>135</v>
      </c>
      <c r="E42" s="22">
        <v>96</v>
      </c>
      <c r="F42" s="23"/>
      <c r="G42" s="23"/>
      <c r="H42" s="25">
        <v>39</v>
      </c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0"/>
      <c r="B43" s="128" t="s">
        <v>32</v>
      </c>
      <c r="C43" s="129"/>
      <c r="D43" s="67">
        <f t="shared" si="2"/>
        <v>6</v>
      </c>
      <c r="E43" s="22"/>
      <c r="F43" s="23"/>
      <c r="G43" s="23"/>
      <c r="H43" s="25">
        <v>6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0"/>
      <c r="B44" s="128" t="s">
        <v>45</v>
      </c>
      <c r="C44" s="129"/>
      <c r="D44" s="96">
        <v>0</v>
      </c>
      <c r="E44" s="97"/>
      <c r="F44" s="98"/>
      <c r="G44" s="98"/>
      <c r="H44" s="99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0"/>
      <c r="B45" s="128" t="s">
        <v>33</v>
      </c>
      <c r="C45" s="129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0"/>
      <c r="B46" s="132" t="s">
        <v>34</v>
      </c>
      <c r="C46" s="133"/>
      <c r="D46" s="67">
        <f t="shared" si="2"/>
        <v>92</v>
      </c>
      <c r="E46" s="68">
        <v>71</v>
      </c>
      <c r="F46" s="69">
        <v>21</v>
      </c>
      <c r="G46" s="69"/>
      <c r="H46" s="70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0"/>
      <c r="B47" s="125" t="s">
        <v>35</v>
      </c>
      <c r="C47" s="42" t="s">
        <v>36</v>
      </c>
      <c r="D47" s="66">
        <f t="shared" si="2"/>
        <v>0</v>
      </c>
      <c r="E47" s="14"/>
      <c r="F47" s="15"/>
      <c r="G47" s="15"/>
      <c r="H47" s="18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0"/>
      <c r="B48" s="126"/>
      <c r="C48" s="49" t="s">
        <v>37</v>
      </c>
      <c r="D48" s="67">
        <f t="shared" si="2"/>
        <v>0</v>
      </c>
      <c r="E48" s="22"/>
      <c r="F48" s="23"/>
      <c r="G48" s="23"/>
      <c r="H48" s="25"/>
      <c r="I48" s="20"/>
      <c r="J48" s="20"/>
      <c r="K48" s="20"/>
      <c r="L48" s="20"/>
      <c r="M48" s="20"/>
      <c r="N48" s="20"/>
      <c r="O48" s="20"/>
      <c r="P48" s="20"/>
    </row>
    <row r="49" spans="1:16" s="6" customFormat="1" ht="21" x14ac:dyDescent="0.15">
      <c r="A49" s="140"/>
      <c r="B49" s="127"/>
      <c r="C49" s="51" t="s">
        <v>38</v>
      </c>
      <c r="D49" s="36">
        <f t="shared" si="2"/>
        <v>0</v>
      </c>
      <c r="E49" s="37"/>
      <c r="F49" s="38"/>
      <c r="G49" s="38"/>
      <c r="H49" s="40"/>
      <c r="I49" s="20"/>
      <c r="J49" s="20"/>
      <c r="K49" s="20"/>
      <c r="L49" s="20"/>
      <c r="M49" s="20"/>
      <c r="N49" s="20"/>
      <c r="O49" s="20"/>
      <c r="P49" s="20"/>
    </row>
    <row r="50" spans="1:16" s="6" customFormat="1" ht="15.95" customHeight="1" x14ac:dyDescent="0.15">
      <c r="A50" s="141"/>
      <c r="B50" s="134" t="s">
        <v>4</v>
      </c>
      <c r="C50" s="145"/>
      <c r="D50" s="54">
        <f t="shared" si="2"/>
        <v>965</v>
      </c>
      <c r="E50" s="55">
        <f>SUM(E31:E49)</f>
        <v>633</v>
      </c>
      <c r="F50" s="56">
        <f>SUM(F31:F49)</f>
        <v>38</v>
      </c>
      <c r="G50" s="56">
        <f>SUM(G31:G49)</f>
        <v>0</v>
      </c>
      <c r="H50" s="58">
        <f>SUM(H31:H49)</f>
        <v>294</v>
      </c>
      <c r="I50" s="20"/>
      <c r="J50" s="20"/>
      <c r="K50" s="20"/>
      <c r="L50" s="20"/>
      <c r="M50" s="20"/>
      <c r="N50" s="20"/>
      <c r="O50" s="20"/>
      <c r="P50" s="20"/>
    </row>
    <row r="51" spans="1:16" s="6" customFormat="1" ht="30" customHeight="1" x14ac:dyDescent="0.2">
      <c r="A51" s="60" t="s">
        <v>46</v>
      </c>
      <c r="B51" s="60"/>
      <c r="C51" s="60"/>
      <c r="D51" s="60"/>
      <c r="E51" s="60"/>
      <c r="F51" s="60"/>
      <c r="G51" s="61"/>
      <c r="H51" s="61"/>
      <c r="I51" s="9"/>
      <c r="J51" s="9"/>
      <c r="K51" s="9"/>
      <c r="L51" s="9"/>
      <c r="M51" s="9"/>
      <c r="N51" s="9"/>
      <c r="O51" s="62"/>
      <c r="P51" s="20"/>
    </row>
    <row r="52" spans="1:16" s="6" customFormat="1" ht="36.75" customHeight="1" x14ac:dyDescent="0.15">
      <c r="A52" s="144" t="s">
        <v>47</v>
      </c>
      <c r="B52" s="144"/>
      <c r="C52" s="144"/>
      <c r="D52" s="101" t="s">
        <v>48</v>
      </c>
      <c r="E52" s="102" t="s">
        <v>49</v>
      </c>
      <c r="F52" s="103" t="s">
        <v>50</v>
      </c>
      <c r="G52" s="103" t="s">
        <v>51</v>
      </c>
      <c r="H52" s="11" t="s">
        <v>52</v>
      </c>
      <c r="I52" s="72"/>
      <c r="J52" s="12"/>
      <c r="K52" s="12"/>
      <c r="L52" s="12"/>
      <c r="M52" s="12"/>
      <c r="N52" s="12"/>
      <c r="O52" s="12"/>
      <c r="P52" s="20"/>
    </row>
    <row r="53" spans="1:16" s="6" customFormat="1" ht="15.95" customHeight="1" x14ac:dyDescent="0.15">
      <c r="A53" s="146" t="s">
        <v>53</v>
      </c>
      <c r="B53" s="147"/>
      <c r="C53" s="148"/>
      <c r="D53" s="73">
        <f>SUM(E53:H53)</f>
        <v>0</v>
      </c>
      <c r="E53" s="14"/>
      <c r="F53" s="15"/>
      <c r="G53" s="15"/>
      <c r="H53" s="18"/>
      <c r="I53" s="1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2">
      <c r="A54" s="149" t="s">
        <v>54</v>
      </c>
      <c r="B54" s="150"/>
      <c r="C54" s="151"/>
      <c r="D54" s="73">
        <f>SUM(E54:H54)</f>
        <v>0</v>
      </c>
      <c r="E54" s="74"/>
      <c r="F54" s="75"/>
      <c r="G54" s="75"/>
      <c r="H54" s="76"/>
      <c r="I54" s="12"/>
      <c r="J54" s="12"/>
      <c r="K54" s="12"/>
      <c r="L54" s="12"/>
      <c r="M54" s="12"/>
      <c r="N54" s="12"/>
      <c r="O54" s="12"/>
      <c r="P54" s="62"/>
    </row>
    <row r="55" spans="1:16" s="6" customFormat="1" ht="15.95" customHeight="1" x14ac:dyDescent="0.15">
      <c r="A55" s="152" t="s">
        <v>55</v>
      </c>
      <c r="B55" s="153"/>
      <c r="C55" s="154"/>
      <c r="D55" s="73">
        <f>SUM(E55:H55)</f>
        <v>0</v>
      </c>
      <c r="E55" s="22"/>
      <c r="F55" s="23"/>
      <c r="G55" s="23"/>
      <c r="H55" s="25"/>
      <c r="I55" s="12"/>
      <c r="J55" s="12"/>
      <c r="K55" s="12"/>
      <c r="L55" s="12"/>
      <c r="M55" s="12"/>
      <c r="N55" s="12"/>
      <c r="O55" s="12"/>
      <c r="P55" s="12"/>
    </row>
    <row r="56" spans="1:16" s="6" customFormat="1" ht="15.95" customHeight="1" x14ac:dyDescent="0.15">
      <c r="A56" s="155" t="s">
        <v>56</v>
      </c>
      <c r="B56" s="156"/>
      <c r="C56" s="157"/>
      <c r="D56" s="77">
        <f>SUM(E56:H56)</f>
        <v>0</v>
      </c>
      <c r="E56" s="68"/>
      <c r="F56" s="69"/>
      <c r="G56" s="69"/>
      <c r="H56" s="70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4" t="s">
        <v>4</v>
      </c>
      <c r="B57" s="158"/>
      <c r="C57" s="145"/>
      <c r="D57" s="78">
        <f>SUM(D53:D56)</f>
        <v>0</v>
      </c>
      <c r="E57" s="55">
        <f>SUM(E53:E56)</f>
        <v>0</v>
      </c>
      <c r="F57" s="56">
        <f>SUM(F53:F56)</f>
        <v>0</v>
      </c>
      <c r="G57" s="56">
        <f>SUM(G53:G56)</f>
        <v>0</v>
      </c>
      <c r="H57" s="58">
        <f>SUM(H53:H56)</f>
        <v>0</v>
      </c>
      <c r="I57" s="20"/>
      <c r="J57" s="20"/>
      <c r="K57" s="20"/>
      <c r="L57" s="20"/>
      <c r="M57" s="20"/>
      <c r="N57" s="20"/>
      <c r="O57" s="20"/>
      <c r="P57" s="12"/>
    </row>
    <row r="58" spans="1:16" s="6" customFormat="1" ht="30" customHeight="1" x14ac:dyDescent="0.2">
      <c r="A58" s="79" t="s">
        <v>57</v>
      </c>
      <c r="B58" s="79"/>
      <c r="C58" s="79"/>
      <c r="D58" s="79"/>
      <c r="E58" s="80"/>
      <c r="F58" s="80"/>
      <c r="G58" s="80"/>
      <c r="H58" s="80"/>
      <c r="I58" s="80"/>
      <c r="J58" s="80"/>
      <c r="K58" s="81"/>
      <c r="L58" s="81"/>
      <c r="M58" s="81"/>
      <c r="N58" s="82"/>
      <c r="O58" s="83"/>
      <c r="P58" s="12"/>
    </row>
    <row r="59" spans="1:16" s="6" customFormat="1" ht="24.75" customHeight="1" x14ac:dyDescent="0.15">
      <c r="A59" s="166" t="s">
        <v>40</v>
      </c>
      <c r="B59" s="167"/>
      <c r="C59" s="168"/>
      <c r="D59" s="86" t="s">
        <v>58</v>
      </c>
      <c r="E59" s="159"/>
      <c r="F59" s="159"/>
      <c r="G59" s="87"/>
      <c r="H59" s="87"/>
      <c r="I59" s="87"/>
      <c r="J59" s="87"/>
      <c r="K59" s="87"/>
      <c r="L59" s="87"/>
      <c r="M59" s="87"/>
      <c r="N59" s="87"/>
      <c r="O59" s="87"/>
      <c r="P59" s="12"/>
    </row>
    <row r="60" spans="1:16" s="6" customFormat="1" ht="15.95" customHeight="1" x14ac:dyDescent="0.15">
      <c r="A60" s="160" t="s">
        <v>59</v>
      </c>
      <c r="B60" s="161"/>
      <c r="C60" s="162"/>
      <c r="D60" s="88"/>
      <c r="E60" s="159"/>
      <c r="F60" s="159"/>
      <c r="G60" s="87"/>
      <c r="H60" s="87"/>
      <c r="I60" s="87"/>
      <c r="J60" s="87"/>
      <c r="K60" s="87"/>
      <c r="L60" s="87"/>
      <c r="M60" s="87"/>
      <c r="N60" s="87"/>
      <c r="O60" s="87"/>
      <c r="P60" s="20"/>
    </row>
    <row r="61" spans="1:16" s="6" customFormat="1" ht="15.95" customHeight="1" x14ac:dyDescent="0.15">
      <c r="A61" s="152" t="s">
        <v>60</v>
      </c>
      <c r="B61" s="153"/>
      <c r="C61" s="154"/>
      <c r="D61" s="88">
        <v>2</v>
      </c>
      <c r="E61" s="159"/>
      <c r="F61" s="159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s="6" customFormat="1" ht="15.95" customHeight="1" x14ac:dyDescent="0.15">
      <c r="A62" s="163" t="s">
        <v>61</v>
      </c>
      <c r="B62" s="164"/>
      <c r="C62" s="165"/>
      <c r="D62" s="89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x14ac:dyDescent="0.15">
      <c r="A63" s="87"/>
      <c r="B63" s="87"/>
      <c r="C63" s="87"/>
      <c r="D63" s="159"/>
      <c r="E63" s="159"/>
      <c r="F63" s="159"/>
      <c r="G63" s="159"/>
      <c r="H63" s="159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/>
    <row r="67" spans="1:16" s="6" customFormat="1" x14ac:dyDescent="0.15"/>
    <row r="202" spans="1:1" hidden="1" x14ac:dyDescent="0.15"/>
    <row r="203" spans="1:1" hidden="1" x14ac:dyDescent="0.15">
      <c r="A203" s="91">
        <f>SUM(A7:Q62)</f>
        <v>8782</v>
      </c>
    </row>
    <row r="204" spans="1:1" hidden="1" x14ac:dyDescent="0.15"/>
  </sheetData>
  <mergeCells count="68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  <mergeCell ref="P8:P9"/>
    <mergeCell ref="Q8:Q9"/>
    <mergeCell ref="B25:B2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A30:C30"/>
    <mergeCell ref="A31:A50"/>
    <mergeCell ref="B31:C31"/>
    <mergeCell ref="B32:C32"/>
    <mergeCell ref="B33:C33"/>
    <mergeCell ref="B34:C34"/>
    <mergeCell ref="B35:C35"/>
    <mergeCell ref="B36:C36"/>
    <mergeCell ref="B37:C37"/>
    <mergeCell ref="A10:A28"/>
    <mergeCell ref="B10:C10"/>
    <mergeCell ref="B11:C11"/>
    <mergeCell ref="B12:C12"/>
    <mergeCell ref="B13:C13"/>
    <mergeCell ref="A52:C52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A53:C53"/>
    <mergeCell ref="A54:C54"/>
    <mergeCell ref="A55:C55"/>
    <mergeCell ref="A56:C56"/>
    <mergeCell ref="A57:C57"/>
    <mergeCell ref="D63:F63"/>
    <mergeCell ref="G63:H63"/>
    <mergeCell ref="E59:F59"/>
    <mergeCell ref="A60:C60"/>
    <mergeCell ref="E60:F60"/>
    <mergeCell ref="A61:C61"/>
    <mergeCell ref="E61:F61"/>
    <mergeCell ref="A62:C62"/>
    <mergeCell ref="A59:C5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workbookViewId="0">
      <selection activeCell="I16" sqref="I1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s="3" customFormat="1" ht="12.75" customHeight="1" x14ac:dyDescent="0.15">
      <c r="A2" s="1" t="str">
        <f>CONCATENATE("COMUNA: ",[12]NOMBRE!B2," - ","( ",[12]NOMBRE!C2,[12]NOMBRE!D2,[12]NOMBRE!E2,[12]NOMBRE!F2,[12]NOMBRE!G2," )")</f>
        <v>COMUNA: LINARES  - ( 16108 )</v>
      </c>
      <c r="B2" s="2"/>
      <c r="C2" s="2"/>
      <c r="D2" s="2"/>
      <c r="E2" s="2"/>
      <c r="F2" s="2"/>
      <c r="G2" s="2"/>
      <c r="H2" s="2"/>
      <c r="I2" s="2"/>
      <c r="J2" s="2"/>
    </row>
    <row r="3" spans="1:18" s="3" customFormat="1" ht="12.75" customHeight="1" x14ac:dyDescent="0.2">
      <c r="A3" s="1" t="str">
        <f>CONCATENATE("ESTABLECIMIENTO: ",[12]NOMBRE!B3," - ","( ",[12]NOMBRE!C3,[12]NOMBRE!D3,[12]NOMBRE!E3,[12]NOMBRE!F3,[12]NOMBRE!G3," )")</f>
        <v>ESTABLECIMIENTO: HOSPITAL DE LINARES  - ( 07401 )</v>
      </c>
      <c r="B3" s="2"/>
      <c r="C3" s="4"/>
      <c r="D3" s="2"/>
      <c r="E3" s="2"/>
      <c r="F3" s="2"/>
      <c r="G3" s="2"/>
      <c r="H3" s="2"/>
      <c r="I3" s="2"/>
      <c r="J3" s="2"/>
    </row>
    <row r="4" spans="1:18" s="3" customFormat="1" ht="12.75" customHeight="1" x14ac:dyDescent="0.15">
      <c r="A4" s="1" t="str">
        <f>CONCATENATE("MES: ",[12]NOMBRE!B6," - ","( ",[12]NOMBRE!C6,[12]NOMBRE!D6,"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</row>
    <row r="5" spans="1:18" s="3" customFormat="1" ht="12.75" customHeight="1" x14ac:dyDescent="0.15">
      <c r="A5" s="1" t="str">
        <f>CONCATENATE("AÑO: ",[12]NOMBRE!B7)</f>
        <v>AÑO: 2011</v>
      </c>
      <c r="B5" s="2"/>
      <c r="C5" s="2"/>
      <c r="D5" s="2"/>
      <c r="E5" s="2"/>
      <c r="F5" s="2"/>
      <c r="G5" s="2"/>
      <c r="H5" s="2"/>
      <c r="I5" s="2"/>
      <c r="J5" s="2"/>
    </row>
    <row r="6" spans="1:18" s="6" customFormat="1" ht="39.950000000000003" customHeight="1" x14ac:dyDescent="0.2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5"/>
    </row>
    <row r="7" spans="1:18" s="6" customFormat="1" ht="39.950000000000003" customHeight="1" x14ac:dyDescent="0.2">
      <c r="A7" s="7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5"/>
    </row>
    <row r="8" spans="1:18" s="6" customFormat="1" ht="23.1" customHeight="1" x14ac:dyDescent="0.2">
      <c r="A8" s="109" t="s">
        <v>3</v>
      </c>
      <c r="B8" s="110"/>
      <c r="C8" s="111"/>
      <c r="D8" s="115" t="s">
        <v>4</v>
      </c>
      <c r="E8" s="117" t="s">
        <v>5</v>
      </c>
      <c r="F8" s="117" t="s">
        <v>6</v>
      </c>
      <c r="G8" s="117" t="s">
        <v>7</v>
      </c>
      <c r="H8" s="117" t="s">
        <v>8</v>
      </c>
      <c r="I8" s="117" t="s">
        <v>9</v>
      </c>
      <c r="J8" s="117" t="s">
        <v>10</v>
      </c>
      <c r="K8" s="117" t="s">
        <v>11</v>
      </c>
      <c r="L8" s="117" t="s">
        <v>12</v>
      </c>
      <c r="M8" s="117" t="s">
        <v>13</v>
      </c>
      <c r="N8" s="119" t="s">
        <v>14</v>
      </c>
      <c r="O8" s="120"/>
      <c r="P8" s="121" t="s">
        <v>15</v>
      </c>
      <c r="Q8" s="123" t="s">
        <v>16</v>
      </c>
      <c r="R8" s="9"/>
    </row>
    <row r="9" spans="1:18" s="6" customFormat="1" ht="23.1" customHeight="1" x14ac:dyDescent="0.15">
      <c r="A9" s="112"/>
      <c r="B9" s="113"/>
      <c r="C9" s="114"/>
      <c r="D9" s="116"/>
      <c r="E9" s="118"/>
      <c r="F9" s="118"/>
      <c r="G9" s="118"/>
      <c r="H9" s="118"/>
      <c r="I9" s="118"/>
      <c r="J9" s="118"/>
      <c r="K9" s="118"/>
      <c r="L9" s="118"/>
      <c r="M9" s="118"/>
      <c r="N9" s="102" t="s">
        <v>17</v>
      </c>
      <c r="O9" s="11" t="s">
        <v>18</v>
      </c>
      <c r="P9" s="122"/>
      <c r="Q9" s="124"/>
      <c r="R9" s="12"/>
    </row>
    <row r="10" spans="1:18" s="6" customFormat="1" ht="15.95" customHeight="1" x14ac:dyDescent="0.15">
      <c r="A10" s="139" t="s">
        <v>19</v>
      </c>
      <c r="B10" s="142" t="s">
        <v>20</v>
      </c>
      <c r="C10" s="143"/>
      <c r="D10" s="13">
        <f>SUM(E10:Q10)</f>
        <v>102</v>
      </c>
      <c r="E10" s="14">
        <v>86</v>
      </c>
      <c r="F10" s="15">
        <v>11</v>
      </c>
      <c r="G10" s="15">
        <v>5</v>
      </c>
      <c r="H10" s="16"/>
      <c r="I10" s="16"/>
      <c r="J10" s="16"/>
      <c r="K10" s="16"/>
      <c r="L10" s="16"/>
      <c r="M10" s="17"/>
      <c r="N10" s="14"/>
      <c r="O10" s="18"/>
      <c r="P10" s="19"/>
      <c r="Q10" s="18"/>
      <c r="R10" s="20"/>
    </row>
    <row r="11" spans="1:18" s="6" customFormat="1" ht="15.95" customHeight="1" x14ac:dyDescent="0.15">
      <c r="A11" s="140"/>
      <c r="B11" s="128" t="s">
        <v>21</v>
      </c>
      <c r="C11" s="129"/>
      <c r="D11" s="21">
        <f t="shared" ref="D11:D28" si="0">SUM(E11:Q11)</f>
        <v>360</v>
      </c>
      <c r="E11" s="22">
        <v>308</v>
      </c>
      <c r="F11" s="23">
        <v>4</v>
      </c>
      <c r="G11" s="23">
        <v>4</v>
      </c>
      <c r="H11" s="23"/>
      <c r="I11" s="23"/>
      <c r="J11" s="23"/>
      <c r="K11" s="23"/>
      <c r="L11" s="23">
        <v>44</v>
      </c>
      <c r="M11" s="24"/>
      <c r="N11" s="22"/>
      <c r="O11" s="25"/>
      <c r="P11" s="26"/>
      <c r="Q11" s="25"/>
      <c r="R11" s="20"/>
    </row>
    <row r="12" spans="1:18" s="6" customFormat="1" ht="15.95" customHeight="1" x14ac:dyDescent="0.15">
      <c r="A12" s="140"/>
      <c r="B12" s="128" t="s">
        <v>22</v>
      </c>
      <c r="C12" s="129"/>
      <c r="D12" s="21">
        <f t="shared" si="0"/>
        <v>30</v>
      </c>
      <c r="E12" s="22">
        <v>10</v>
      </c>
      <c r="F12" s="23">
        <v>15</v>
      </c>
      <c r="G12" s="23">
        <v>5</v>
      </c>
      <c r="H12" s="23"/>
      <c r="I12" s="23"/>
      <c r="J12" s="23"/>
      <c r="K12" s="23"/>
      <c r="L12" s="23"/>
      <c r="M12" s="24"/>
      <c r="N12" s="22"/>
      <c r="O12" s="25"/>
      <c r="P12" s="26"/>
      <c r="Q12" s="25"/>
      <c r="R12" s="20"/>
    </row>
    <row r="13" spans="1:18" s="6" customFormat="1" ht="15.95" customHeight="1" x14ac:dyDescent="0.15">
      <c r="A13" s="140"/>
      <c r="B13" s="128" t="s">
        <v>23</v>
      </c>
      <c r="C13" s="129"/>
      <c r="D13" s="21">
        <f t="shared" si="0"/>
        <v>43</v>
      </c>
      <c r="E13" s="22">
        <v>26</v>
      </c>
      <c r="F13" s="23">
        <v>6</v>
      </c>
      <c r="G13" s="23">
        <v>11</v>
      </c>
      <c r="H13" s="23"/>
      <c r="I13" s="23"/>
      <c r="J13" s="23"/>
      <c r="K13" s="23"/>
      <c r="L13" s="23"/>
      <c r="M13" s="24"/>
      <c r="N13" s="22"/>
      <c r="O13" s="25"/>
      <c r="P13" s="26"/>
      <c r="Q13" s="25"/>
      <c r="R13" s="20"/>
    </row>
    <row r="14" spans="1:18" s="6" customFormat="1" ht="15.95" customHeight="1" x14ac:dyDescent="0.15">
      <c r="A14" s="140"/>
      <c r="B14" s="128" t="s">
        <v>24</v>
      </c>
      <c r="C14" s="129"/>
      <c r="D14" s="21">
        <f t="shared" si="0"/>
        <v>23</v>
      </c>
      <c r="E14" s="22">
        <v>7</v>
      </c>
      <c r="F14" s="23">
        <v>3</v>
      </c>
      <c r="G14" s="23">
        <v>2</v>
      </c>
      <c r="H14" s="23">
        <v>11</v>
      </c>
      <c r="I14" s="23"/>
      <c r="J14" s="23"/>
      <c r="K14" s="23"/>
      <c r="L14" s="23"/>
      <c r="M14" s="24"/>
      <c r="N14" s="22"/>
      <c r="O14" s="25"/>
      <c r="P14" s="26"/>
      <c r="Q14" s="25"/>
      <c r="R14" s="20"/>
    </row>
    <row r="15" spans="1:18" s="6" customFormat="1" ht="15.95" customHeight="1" x14ac:dyDescent="0.15">
      <c r="A15" s="140"/>
      <c r="B15" s="128" t="s">
        <v>25</v>
      </c>
      <c r="C15" s="129"/>
      <c r="D15" s="21">
        <f t="shared" si="0"/>
        <v>0</v>
      </c>
      <c r="E15" s="22"/>
      <c r="F15" s="23"/>
      <c r="G15" s="23"/>
      <c r="H15" s="23"/>
      <c r="I15" s="23"/>
      <c r="J15" s="23"/>
      <c r="K15" s="23"/>
      <c r="L15" s="23"/>
      <c r="M15" s="24"/>
      <c r="N15" s="22"/>
      <c r="O15" s="25"/>
      <c r="P15" s="26"/>
      <c r="Q15" s="25"/>
      <c r="R15" s="20"/>
    </row>
    <row r="16" spans="1:18" s="6" customFormat="1" ht="15.95" customHeight="1" x14ac:dyDescent="0.15">
      <c r="A16" s="140"/>
      <c r="B16" s="128" t="s">
        <v>26</v>
      </c>
      <c r="C16" s="129"/>
      <c r="D16" s="21">
        <f t="shared" si="0"/>
        <v>7</v>
      </c>
      <c r="E16" s="22">
        <v>5</v>
      </c>
      <c r="F16" s="23">
        <v>1</v>
      </c>
      <c r="G16" s="23">
        <v>1</v>
      </c>
      <c r="H16" s="23"/>
      <c r="I16" s="23"/>
      <c r="J16" s="23"/>
      <c r="K16" s="23"/>
      <c r="L16" s="23"/>
      <c r="M16" s="24"/>
      <c r="N16" s="22"/>
      <c r="O16" s="25"/>
      <c r="P16" s="26"/>
      <c r="Q16" s="25"/>
      <c r="R16" s="20"/>
    </row>
    <row r="17" spans="1:18" s="6" customFormat="1" ht="15.95" customHeight="1" x14ac:dyDescent="0.15">
      <c r="A17" s="140"/>
      <c r="B17" s="128" t="s">
        <v>27</v>
      </c>
      <c r="C17" s="129"/>
      <c r="D17" s="21">
        <f t="shared" si="0"/>
        <v>76</v>
      </c>
      <c r="E17" s="27"/>
      <c r="F17" s="28"/>
      <c r="G17" s="28"/>
      <c r="H17" s="28"/>
      <c r="I17" s="28"/>
      <c r="J17" s="28"/>
      <c r="K17" s="28"/>
      <c r="L17" s="28"/>
      <c r="M17" s="29"/>
      <c r="N17" s="22"/>
      <c r="O17" s="25">
        <v>76</v>
      </c>
      <c r="P17" s="26"/>
      <c r="Q17" s="30"/>
      <c r="R17" s="20"/>
    </row>
    <row r="18" spans="1:18" s="6" customFormat="1" ht="23.25" customHeight="1" x14ac:dyDescent="0.15">
      <c r="A18" s="140"/>
      <c r="B18" s="130" t="s">
        <v>28</v>
      </c>
      <c r="C18" s="131"/>
      <c r="D18" s="21">
        <f t="shared" si="0"/>
        <v>113</v>
      </c>
      <c r="E18" s="22">
        <v>113</v>
      </c>
      <c r="F18" s="23"/>
      <c r="G18" s="23"/>
      <c r="H18" s="23"/>
      <c r="I18" s="28"/>
      <c r="J18" s="28"/>
      <c r="K18" s="28"/>
      <c r="L18" s="28"/>
      <c r="M18" s="29"/>
      <c r="N18" s="31"/>
      <c r="O18" s="30"/>
      <c r="P18" s="32"/>
      <c r="Q18" s="30"/>
      <c r="R18" s="20"/>
    </row>
    <row r="19" spans="1:18" s="6" customFormat="1" ht="15.95" customHeight="1" x14ac:dyDescent="0.15">
      <c r="A19" s="140"/>
      <c r="B19" s="128" t="s">
        <v>29</v>
      </c>
      <c r="C19" s="129"/>
      <c r="D19" s="21">
        <f t="shared" si="0"/>
        <v>0</v>
      </c>
      <c r="E19" s="22"/>
      <c r="F19" s="23"/>
      <c r="G19" s="23"/>
      <c r="H19" s="28"/>
      <c r="I19" s="28"/>
      <c r="J19" s="28"/>
      <c r="K19" s="28"/>
      <c r="L19" s="28"/>
      <c r="M19" s="29"/>
      <c r="N19" s="33"/>
      <c r="O19" s="34"/>
      <c r="P19" s="35"/>
      <c r="Q19" s="25"/>
      <c r="R19" s="20"/>
    </row>
    <row r="20" spans="1:18" s="6" customFormat="1" ht="15.95" customHeight="1" x14ac:dyDescent="0.15">
      <c r="A20" s="140"/>
      <c r="B20" s="128" t="s">
        <v>30</v>
      </c>
      <c r="C20" s="129"/>
      <c r="D20" s="21">
        <f t="shared" si="0"/>
        <v>46</v>
      </c>
      <c r="E20" s="22"/>
      <c r="F20" s="23"/>
      <c r="G20" s="23"/>
      <c r="H20" s="23"/>
      <c r="I20" s="23"/>
      <c r="J20" s="23"/>
      <c r="K20" s="23"/>
      <c r="L20" s="23">
        <v>46</v>
      </c>
      <c r="M20" s="24"/>
      <c r="N20" s="22"/>
      <c r="O20" s="25"/>
      <c r="P20" s="26"/>
      <c r="Q20" s="25"/>
      <c r="R20" s="20"/>
    </row>
    <row r="21" spans="1:18" s="6" customFormat="1" ht="15.95" customHeight="1" x14ac:dyDescent="0.15">
      <c r="A21" s="140"/>
      <c r="B21" s="128" t="s">
        <v>31</v>
      </c>
      <c r="C21" s="129"/>
      <c r="D21" s="21">
        <f t="shared" si="0"/>
        <v>204</v>
      </c>
      <c r="E21" s="22">
        <v>193</v>
      </c>
      <c r="F21" s="23">
        <v>7</v>
      </c>
      <c r="G21" s="23">
        <v>4</v>
      </c>
      <c r="H21" s="23"/>
      <c r="I21" s="23"/>
      <c r="J21" s="23"/>
      <c r="K21" s="23"/>
      <c r="L21" s="23"/>
      <c r="M21" s="24"/>
      <c r="N21" s="22"/>
      <c r="O21" s="25"/>
      <c r="P21" s="26"/>
      <c r="Q21" s="25"/>
      <c r="R21" s="20"/>
    </row>
    <row r="22" spans="1:18" s="6" customFormat="1" ht="15.95" customHeight="1" x14ac:dyDescent="0.15">
      <c r="A22" s="140"/>
      <c r="B22" s="128" t="s">
        <v>32</v>
      </c>
      <c r="C22" s="129"/>
      <c r="D22" s="21">
        <f t="shared" si="0"/>
        <v>11</v>
      </c>
      <c r="E22" s="22">
        <v>2</v>
      </c>
      <c r="F22" s="23"/>
      <c r="G22" s="23"/>
      <c r="H22" s="23">
        <v>9</v>
      </c>
      <c r="I22" s="23"/>
      <c r="J22" s="23"/>
      <c r="K22" s="23"/>
      <c r="L22" s="23"/>
      <c r="M22" s="24"/>
      <c r="N22" s="22"/>
      <c r="O22" s="25"/>
      <c r="P22" s="26"/>
      <c r="Q22" s="25"/>
      <c r="R22" s="20"/>
    </row>
    <row r="23" spans="1:18" s="6" customFormat="1" ht="15.95" customHeight="1" x14ac:dyDescent="0.15">
      <c r="A23" s="140"/>
      <c r="B23" s="128" t="s">
        <v>33</v>
      </c>
      <c r="C23" s="129"/>
      <c r="D23" s="21">
        <f t="shared" si="0"/>
        <v>0</v>
      </c>
      <c r="E23" s="22"/>
      <c r="F23" s="23"/>
      <c r="G23" s="23"/>
      <c r="H23" s="23"/>
      <c r="I23" s="23"/>
      <c r="J23" s="23"/>
      <c r="K23" s="23"/>
      <c r="L23" s="23"/>
      <c r="M23" s="24"/>
      <c r="N23" s="22"/>
      <c r="O23" s="25"/>
      <c r="P23" s="26"/>
      <c r="Q23" s="25"/>
      <c r="R23" s="20"/>
    </row>
    <row r="24" spans="1:18" s="6" customFormat="1" ht="15.95" customHeight="1" x14ac:dyDescent="0.15">
      <c r="A24" s="140"/>
      <c r="B24" s="132" t="s">
        <v>34</v>
      </c>
      <c r="C24" s="133"/>
      <c r="D24" s="36">
        <f t="shared" si="0"/>
        <v>53</v>
      </c>
      <c r="E24" s="37"/>
      <c r="F24" s="38"/>
      <c r="G24" s="38"/>
      <c r="H24" s="38"/>
      <c r="I24" s="38"/>
      <c r="J24" s="38"/>
      <c r="K24" s="38"/>
      <c r="L24" s="38">
        <v>53</v>
      </c>
      <c r="M24" s="39"/>
      <c r="N24" s="37"/>
      <c r="O24" s="40"/>
      <c r="P24" s="41"/>
      <c r="Q24" s="40"/>
      <c r="R24" s="20"/>
    </row>
    <row r="25" spans="1:18" s="6" customFormat="1" ht="21.75" customHeight="1" x14ac:dyDescent="0.15">
      <c r="A25" s="140"/>
      <c r="B25" s="125" t="s">
        <v>35</v>
      </c>
      <c r="C25" s="42" t="s">
        <v>36</v>
      </c>
      <c r="D25" s="43">
        <f t="shared" si="0"/>
        <v>0</v>
      </c>
      <c r="E25" s="44"/>
      <c r="F25" s="45"/>
      <c r="G25" s="45"/>
      <c r="H25" s="45"/>
      <c r="I25" s="45"/>
      <c r="J25" s="45"/>
      <c r="K25" s="45"/>
      <c r="L25" s="45"/>
      <c r="M25" s="46"/>
      <c r="N25" s="44"/>
      <c r="O25" s="47"/>
      <c r="P25" s="48"/>
      <c r="Q25" s="47"/>
      <c r="R25" s="20"/>
    </row>
    <row r="26" spans="1:18" s="6" customFormat="1" ht="15.95" customHeight="1" x14ac:dyDescent="0.15">
      <c r="A26" s="140"/>
      <c r="B26" s="126"/>
      <c r="C26" s="49" t="s">
        <v>37</v>
      </c>
      <c r="D26" s="21">
        <f t="shared" si="0"/>
        <v>0</v>
      </c>
      <c r="E26" s="31"/>
      <c r="F26" s="50"/>
      <c r="G26" s="50"/>
      <c r="H26" s="50"/>
      <c r="I26" s="50"/>
      <c r="J26" s="50"/>
      <c r="K26" s="50"/>
      <c r="L26" s="50"/>
      <c r="M26" s="24"/>
      <c r="N26" s="31"/>
      <c r="O26" s="30"/>
      <c r="P26" s="32"/>
      <c r="Q26" s="30"/>
      <c r="R26" s="20"/>
    </row>
    <row r="27" spans="1:18" s="6" customFormat="1" ht="21" x14ac:dyDescent="0.15">
      <c r="A27" s="140"/>
      <c r="B27" s="127"/>
      <c r="C27" s="51" t="s">
        <v>38</v>
      </c>
      <c r="D27" s="36">
        <f t="shared" si="0"/>
        <v>0</v>
      </c>
      <c r="E27" s="33"/>
      <c r="F27" s="52"/>
      <c r="G27" s="52"/>
      <c r="H27" s="52"/>
      <c r="I27" s="52"/>
      <c r="J27" s="52"/>
      <c r="K27" s="52"/>
      <c r="L27" s="52"/>
      <c r="M27" s="53"/>
      <c r="N27" s="33"/>
      <c r="O27" s="34"/>
      <c r="P27" s="35"/>
      <c r="Q27" s="34"/>
      <c r="R27" s="20"/>
    </row>
    <row r="28" spans="1:18" s="6" customFormat="1" ht="15.95" customHeight="1" x14ac:dyDescent="0.15">
      <c r="A28" s="141"/>
      <c r="B28" s="134" t="s">
        <v>4</v>
      </c>
      <c r="C28" s="135"/>
      <c r="D28" s="54">
        <f t="shared" si="0"/>
        <v>1068</v>
      </c>
      <c r="E28" s="55">
        <f>SUM(E10:E27)</f>
        <v>750</v>
      </c>
      <c r="F28" s="56">
        <f t="shared" ref="F28:Q28" si="1">SUM(F10:F27)</f>
        <v>47</v>
      </c>
      <c r="G28" s="56">
        <f t="shared" si="1"/>
        <v>32</v>
      </c>
      <c r="H28" s="56">
        <f t="shared" si="1"/>
        <v>20</v>
      </c>
      <c r="I28" s="56">
        <f t="shared" si="1"/>
        <v>0</v>
      </c>
      <c r="J28" s="56">
        <f t="shared" si="1"/>
        <v>0</v>
      </c>
      <c r="K28" s="56">
        <f t="shared" si="1"/>
        <v>0</v>
      </c>
      <c r="L28" s="56">
        <f t="shared" si="1"/>
        <v>143</v>
      </c>
      <c r="M28" s="57">
        <f t="shared" si="1"/>
        <v>0</v>
      </c>
      <c r="N28" s="55">
        <f t="shared" si="1"/>
        <v>0</v>
      </c>
      <c r="O28" s="58">
        <f t="shared" si="1"/>
        <v>76</v>
      </c>
      <c r="P28" s="59">
        <f t="shared" si="1"/>
        <v>0</v>
      </c>
      <c r="Q28" s="58">
        <f t="shared" si="1"/>
        <v>0</v>
      </c>
      <c r="R28" s="20"/>
    </row>
    <row r="29" spans="1:18" s="6" customFormat="1" ht="30" customHeight="1" x14ac:dyDescent="0.2">
      <c r="A29" s="60" t="s">
        <v>39</v>
      </c>
      <c r="B29" s="60"/>
      <c r="C29" s="60"/>
      <c r="D29" s="60"/>
      <c r="E29" s="60"/>
      <c r="F29" s="60"/>
      <c r="G29" s="61"/>
      <c r="H29" s="61"/>
      <c r="I29" s="20"/>
      <c r="J29" s="20"/>
      <c r="K29" s="20"/>
      <c r="L29" s="20"/>
      <c r="M29" s="20"/>
      <c r="N29" s="20"/>
      <c r="O29" s="62"/>
      <c r="P29" s="20"/>
    </row>
    <row r="30" spans="1:18" s="6" customFormat="1" ht="48" customHeight="1" x14ac:dyDescent="0.15">
      <c r="A30" s="136" t="s">
        <v>40</v>
      </c>
      <c r="B30" s="137"/>
      <c r="C30" s="138"/>
      <c r="D30" s="63" t="s">
        <v>4</v>
      </c>
      <c r="E30" s="64" t="s">
        <v>41</v>
      </c>
      <c r="F30" s="103" t="s">
        <v>42</v>
      </c>
      <c r="G30" s="103" t="s">
        <v>43</v>
      </c>
      <c r="H30" s="11" t="s">
        <v>44</v>
      </c>
      <c r="I30" s="20"/>
      <c r="J30" s="20"/>
      <c r="K30" s="20"/>
      <c r="L30" s="20"/>
      <c r="M30" s="20"/>
      <c r="N30" s="20"/>
      <c r="O30" s="20"/>
      <c r="P30" s="20"/>
    </row>
    <row r="31" spans="1:18" s="6" customFormat="1" ht="15.95" customHeight="1" x14ac:dyDescent="0.15">
      <c r="A31" s="139" t="s">
        <v>19</v>
      </c>
      <c r="B31" s="142" t="s">
        <v>20</v>
      </c>
      <c r="C31" s="143"/>
      <c r="D31" s="66">
        <f>SUM(E31:H31)</f>
        <v>102</v>
      </c>
      <c r="E31" s="14">
        <v>94</v>
      </c>
      <c r="F31" s="15"/>
      <c r="G31" s="15"/>
      <c r="H31" s="18">
        <v>8</v>
      </c>
      <c r="I31" s="20"/>
      <c r="J31" s="20"/>
      <c r="K31" s="20"/>
      <c r="L31" s="20"/>
      <c r="M31" s="20"/>
      <c r="N31" s="20"/>
      <c r="O31" s="20"/>
      <c r="P31" s="20"/>
    </row>
    <row r="32" spans="1:18" s="6" customFormat="1" ht="15.95" customHeight="1" x14ac:dyDescent="0.2">
      <c r="A32" s="140"/>
      <c r="B32" s="128" t="s">
        <v>21</v>
      </c>
      <c r="C32" s="129"/>
      <c r="D32" s="67">
        <f t="shared" ref="D32:D50" si="2">SUM(E32:H32)</f>
        <v>360</v>
      </c>
      <c r="E32" s="22">
        <v>197</v>
      </c>
      <c r="F32" s="23"/>
      <c r="G32" s="23"/>
      <c r="H32" s="25">
        <v>163</v>
      </c>
      <c r="I32" s="20"/>
      <c r="J32" s="20"/>
      <c r="K32" s="20"/>
      <c r="L32" s="20"/>
      <c r="M32" s="20"/>
      <c r="N32" s="20"/>
      <c r="O32" s="20"/>
      <c r="P32" s="62"/>
    </row>
    <row r="33" spans="1:16" s="6" customFormat="1" ht="15.95" customHeight="1" x14ac:dyDescent="0.15">
      <c r="A33" s="140"/>
      <c r="B33" s="128" t="s">
        <v>22</v>
      </c>
      <c r="C33" s="129"/>
      <c r="D33" s="67">
        <f t="shared" si="2"/>
        <v>30</v>
      </c>
      <c r="E33" s="22">
        <v>18</v>
      </c>
      <c r="F33" s="23"/>
      <c r="G33" s="23"/>
      <c r="H33" s="25">
        <v>12</v>
      </c>
      <c r="I33" s="20"/>
      <c r="J33" s="20"/>
      <c r="K33" s="20"/>
      <c r="L33" s="20"/>
      <c r="M33" s="20"/>
      <c r="N33" s="20"/>
      <c r="O33" s="20"/>
      <c r="P33" s="20"/>
    </row>
    <row r="34" spans="1:16" s="6" customFormat="1" ht="15.95" customHeight="1" x14ac:dyDescent="0.15">
      <c r="A34" s="140"/>
      <c r="B34" s="128" t="s">
        <v>23</v>
      </c>
      <c r="C34" s="129"/>
      <c r="D34" s="67">
        <f t="shared" si="2"/>
        <v>43</v>
      </c>
      <c r="E34" s="22">
        <v>18</v>
      </c>
      <c r="F34" s="23"/>
      <c r="G34" s="23"/>
      <c r="H34" s="25">
        <v>25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0"/>
      <c r="B35" s="128" t="s">
        <v>24</v>
      </c>
      <c r="C35" s="129"/>
      <c r="D35" s="67">
        <f t="shared" si="2"/>
        <v>23</v>
      </c>
      <c r="E35" s="22">
        <v>12</v>
      </c>
      <c r="F35" s="23"/>
      <c r="G35" s="23"/>
      <c r="H35" s="25">
        <v>11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0"/>
      <c r="B36" s="128" t="s">
        <v>25</v>
      </c>
      <c r="C36" s="129"/>
      <c r="D36" s="67">
        <f t="shared" si="2"/>
        <v>0</v>
      </c>
      <c r="E36" s="22"/>
      <c r="F36" s="23"/>
      <c r="G36" s="23"/>
      <c r="H36" s="25"/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0"/>
      <c r="B37" s="128" t="s">
        <v>26</v>
      </c>
      <c r="C37" s="129"/>
      <c r="D37" s="67">
        <f t="shared" si="2"/>
        <v>7</v>
      </c>
      <c r="E37" s="22">
        <v>1</v>
      </c>
      <c r="F37" s="23"/>
      <c r="G37" s="23"/>
      <c r="H37" s="25">
        <v>6</v>
      </c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0"/>
      <c r="B38" s="128" t="s">
        <v>27</v>
      </c>
      <c r="C38" s="129"/>
      <c r="D38" s="67">
        <f t="shared" si="2"/>
        <v>41</v>
      </c>
      <c r="E38" s="22">
        <v>12</v>
      </c>
      <c r="F38" s="23">
        <v>18</v>
      </c>
      <c r="G38" s="23"/>
      <c r="H38" s="25">
        <v>11</v>
      </c>
      <c r="I38" s="20"/>
      <c r="J38" s="20"/>
      <c r="K38" s="20"/>
      <c r="L38" s="20"/>
      <c r="M38" s="20"/>
      <c r="N38" s="20"/>
      <c r="O38" s="20"/>
      <c r="P38" s="20"/>
    </row>
    <row r="39" spans="1:16" s="6" customFormat="1" ht="25.5" customHeight="1" x14ac:dyDescent="0.15">
      <c r="A39" s="140"/>
      <c r="B39" s="130" t="s">
        <v>28</v>
      </c>
      <c r="C39" s="131"/>
      <c r="D39" s="67">
        <f t="shared" si="2"/>
        <v>25</v>
      </c>
      <c r="E39" s="22">
        <v>25</v>
      </c>
      <c r="F39" s="23"/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15.95" customHeight="1" x14ac:dyDescent="0.15">
      <c r="A40" s="140"/>
      <c r="B40" s="128" t="s">
        <v>29</v>
      </c>
      <c r="C40" s="129"/>
      <c r="D40" s="67">
        <f t="shared" si="2"/>
        <v>0</v>
      </c>
      <c r="E40" s="22"/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0"/>
      <c r="B41" s="128" t="s">
        <v>30</v>
      </c>
      <c r="C41" s="129"/>
      <c r="D41" s="67">
        <f t="shared" si="2"/>
        <v>46</v>
      </c>
      <c r="E41" s="22">
        <v>46</v>
      </c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0"/>
      <c r="B42" s="128" t="s">
        <v>31</v>
      </c>
      <c r="C42" s="129"/>
      <c r="D42" s="67">
        <f t="shared" si="2"/>
        <v>204</v>
      </c>
      <c r="E42" s="22">
        <v>89</v>
      </c>
      <c r="F42" s="23"/>
      <c r="G42" s="23"/>
      <c r="H42" s="25">
        <v>115</v>
      </c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0"/>
      <c r="B43" s="128" t="s">
        <v>32</v>
      </c>
      <c r="C43" s="129"/>
      <c r="D43" s="67">
        <f t="shared" si="2"/>
        <v>3</v>
      </c>
      <c r="E43" s="22">
        <v>1</v>
      </c>
      <c r="F43" s="23"/>
      <c r="G43" s="23"/>
      <c r="H43" s="25">
        <v>2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0"/>
      <c r="B44" s="128" t="s">
        <v>45</v>
      </c>
      <c r="C44" s="129"/>
      <c r="D44" s="96">
        <v>0</v>
      </c>
      <c r="E44" s="97"/>
      <c r="F44" s="98"/>
      <c r="G44" s="98"/>
      <c r="H44" s="99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0"/>
      <c r="B45" s="128" t="s">
        <v>33</v>
      </c>
      <c r="C45" s="129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0"/>
      <c r="B46" s="132" t="s">
        <v>34</v>
      </c>
      <c r="C46" s="133"/>
      <c r="D46" s="67">
        <f t="shared" si="2"/>
        <v>75</v>
      </c>
      <c r="E46" s="68">
        <v>75</v>
      </c>
      <c r="F46" s="69"/>
      <c r="G46" s="69"/>
      <c r="H46" s="70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0"/>
      <c r="B47" s="125" t="s">
        <v>35</v>
      </c>
      <c r="C47" s="42" t="s">
        <v>36</v>
      </c>
      <c r="D47" s="66">
        <f t="shared" si="2"/>
        <v>0</v>
      </c>
      <c r="E47" s="14"/>
      <c r="F47" s="15"/>
      <c r="G47" s="15"/>
      <c r="H47" s="18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0"/>
      <c r="B48" s="126"/>
      <c r="C48" s="49" t="s">
        <v>37</v>
      </c>
      <c r="D48" s="67">
        <f t="shared" si="2"/>
        <v>0</v>
      </c>
      <c r="E48" s="22"/>
      <c r="F48" s="23"/>
      <c r="G48" s="23"/>
      <c r="H48" s="25"/>
      <c r="I48" s="20"/>
      <c r="J48" s="20"/>
      <c r="K48" s="20"/>
      <c r="L48" s="20"/>
      <c r="M48" s="20"/>
      <c r="N48" s="20"/>
      <c r="O48" s="20"/>
      <c r="P48" s="20"/>
    </row>
    <row r="49" spans="1:16" s="6" customFormat="1" ht="21" x14ac:dyDescent="0.15">
      <c r="A49" s="140"/>
      <c r="B49" s="127"/>
      <c r="C49" s="51" t="s">
        <v>38</v>
      </c>
      <c r="D49" s="36">
        <f t="shared" si="2"/>
        <v>0</v>
      </c>
      <c r="E49" s="37"/>
      <c r="F49" s="38"/>
      <c r="G49" s="38"/>
      <c r="H49" s="40"/>
      <c r="I49" s="20"/>
      <c r="J49" s="20"/>
      <c r="K49" s="20"/>
      <c r="L49" s="20"/>
      <c r="M49" s="20"/>
      <c r="N49" s="20"/>
      <c r="O49" s="20"/>
      <c r="P49" s="20"/>
    </row>
    <row r="50" spans="1:16" s="6" customFormat="1" ht="15.95" customHeight="1" x14ac:dyDescent="0.15">
      <c r="A50" s="141"/>
      <c r="B50" s="134" t="s">
        <v>4</v>
      </c>
      <c r="C50" s="145"/>
      <c r="D50" s="54">
        <f t="shared" si="2"/>
        <v>959</v>
      </c>
      <c r="E50" s="55">
        <f>SUM(E31:E49)</f>
        <v>588</v>
      </c>
      <c r="F50" s="56">
        <f>SUM(F31:F49)</f>
        <v>18</v>
      </c>
      <c r="G50" s="56">
        <f>SUM(G31:G49)</f>
        <v>0</v>
      </c>
      <c r="H50" s="58">
        <f>SUM(H31:H49)</f>
        <v>353</v>
      </c>
      <c r="I50" s="20"/>
      <c r="J50" s="20"/>
      <c r="K50" s="20"/>
      <c r="L50" s="20"/>
      <c r="M50" s="20"/>
      <c r="N50" s="20"/>
      <c r="O50" s="20"/>
      <c r="P50" s="20"/>
    </row>
    <row r="51" spans="1:16" s="6" customFormat="1" ht="30" customHeight="1" x14ac:dyDescent="0.2">
      <c r="A51" s="60" t="s">
        <v>46</v>
      </c>
      <c r="B51" s="60"/>
      <c r="C51" s="60"/>
      <c r="D51" s="60"/>
      <c r="E51" s="60"/>
      <c r="F51" s="60"/>
      <c r="G51" s="61"/>
      <c r="H51" s="61"/>
      <c r="I51" s="9"/>
      <c r="J51" s="9"/>
      <c r="K51" s="9"/>
      <c r="L51" s="9"/>
      <c r="M51" s="9"/>
      <c r="N51" s="9"/>
      <c r="O51" s="62"/>
      <c r="P51" s="20"/>
    </row>
    <row r="52" spans="1:16" s="6" customFormat="1" ht="36.75" customHeight="1" x14ac:dyDescent="0.15">
      <c r="A52" s="144" t="s">
        <v>47</v>
      </c>
      <c r="B52" s="144"/>
      <c r="C52" s="144"/>
      <c r="D52" s="101" t="s">
        <v>48</v>
      </c>
      <c r="E52" s="102" t="s">
        <v>49</v>
      </c>
      <c r="F52" s="103" t="s">
        <v>50</v>
      </c>
      <c r="G52" s="103" t="s">
        <v>51</v>
      </c>
      <c r="H52" s="11" t="s">
        <v>52</v>
      </c>
      <c r="I52" s="72"/>
      <c r="J52" s="12"/>
      <c r="K52" s="12"/>
      <c r="L52" s="12"/>
      <c r="M52" s="12"/>
      <c r="N52" s="12"/>
      <c r="O52" s="12"/>
      <c r="P52" s="20"/>
    </row>
    <row r="53" spans="1:16" s="6" customFormat="1" ht="15.95" customHeight="1" x14ac:dyDescent="0.15">
      <c r="A53" s="146" t="s">
        <v>53</v>
      </c>
      <c r="B53" s="147"/>
      <c r="C53" s="148"/>
      <c r="D53" s="73">
        <f>SUM(E53:H53)</f>
        <v>0</v>
      </c>
      <c r="E53" s="14"/>
      <c r="F53" s="15"/>
      <c r="G53" s="15"/>
      <c r="H53" s="18"/>
      <c r="I53" s="1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2">
      <c r="A54" s="149" t="s">
        <v>54</v>
      </c>
      <c r="B54" s="150"/>
      <c r="C54" s="151"/>
      <c r="D54" s="73">
        <f>SUM(E54:H54)</f>
        <v>0</v>
      </c>
      <c r="E54" s="74"/>
      <c r="F54" s="75"/>
      <c r="G54" s="75"/>
      <c r="H54" s="76"/>
      <c r="I54" s="12"/>
      <c r="J54" s="12"/>
      <c r="K54" s="12"/>
      <c r="L54" s="12"/>
      <c r="M54" s="12"/>
      <c r="N54" s="12"/>
      <c r="O54" s="12"/>
      <c r="P54" s="62"/>
    </row>
    <row r="55" spans="1:16" s="6" customFormat="1" ht="15.95" customHeight="1" x14ac:dyDescent="0.15">
      <c r="A55" s="152" t="s">
        <v>55</v>
      </c>
      <c r="B55" s="153"/>
      <c r="C55" s="154"/>
      <c r="D55" s="73">
        <f>SUM(E55:H55)</f>
        <v>0</v>
      </c>
      <c r="E55" s="22"/>
      <c r="F55" s="23"/>
      <c r="G55" s="23"/>
      <c r="H55" s="25"/>
      <c r="I55" s="12"/>
      <c r="J55" s="12"/>
      <c r="K55" s="12"/>
      <c r="L55" s="12"/>
      <c r="M55" s="12"/>
      <c r="N55" s="12"/>
      <c r="O55" s="12"/>
      <c r="P55" s="12"/>
    </row>
    <row r="56" spans="1:16" s="6" customFormat="1" ht="15.95" customHeight="1" x14ac:dyDescent="0.15">
      <c r="A56" s="155" t="s">
        <v>56</v>
      </c>
      <c r="B56" s="156"/>
      <c r="C56" s="157"/>
      <c r="D56" s="77">
        <f>SUM(E56:H56)</f>
        <v>0</v>
      </c>
      <c r="E56" s="68"/>
      <c r="F56" s="69"/>
      <c r="G56" s="69"/>
      <c r="H56" s="70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4" t="s">
        <v>4</v>
      </c>
      <c r="B57" s="158"/>
      <c r="C57" s="145"/>
      <c r="D57" s="78">
        <f>SUM(D53:D56)</f>
        <v>0</v>
      </c>
      <c r="E57" s="55">
        <f>SUM(E53:E56)</f>
        <v>0</v>
      </c>
      <c r="F57" s="56">
        <f>SUM(F53:F56)</f>
        <v>0</v>
      </c>
      <c r="G57" s="56">
        <f>SUM(G53:G56)</f>
        <v>0</v>
      </c>
      <c r="H57" s="58">
        <f>SUM(H53:H56)</f>
        <v>0</v>
      </c>
      <c r="I57" s="20"/>
      <c r="J57" s="20"/>
      <c r="K57" s="20"/>
      <c r="L57" s="20"/>
      <c r="M57" s="20"/>
      <c r="N57" s="20"/>
      <c r="O57" s="20"/>
      <c r="P57" s="12"/>
    </row>
    <row r="58" spans="1:16" s="6" customFormat="1" ht="30" customHeight="1" x14ac:dyDescent="0.2">
      <c r="A58" s="79" t="s">
        <v>57</v>
      </c>
      <c r="B58" s="79"/>
      <c r="C58" s="79"/>
      <c r="D58" s="79"/>
      <c r="E58" s="80"/>
      <c r="F58" s="80"/>
      <c r="G58" s="80"/>
      <c r="H58" s="80"/>
      <c r="I58" s="80"/>
      <c r="J58" s="80"/>
      <c r="K58" s="81"/>
      <c r="L58" s="81"/>
      <c r="M58" s="81"/>
      <c r="N58" s="82"/>
      <c r="O58" s="83"/>
      <c r="P58" s="12"/>
    </row>
    <row r="59" spans="1:16" s="6" customFormat="1" ht="24.75" customHeight="1" x14ac:dyDescent="0.15">
      <c r="A59" s="166" t="s">
        <v>40</v>
      </c>
      <c r="B59" s="167"/>
      <c r="C59" s="168"/>
      <c r="D59" s="86" t="s">
        <v>58</v>
      </c>
      <c r="E59" s="159"/>
      <c r="F59" s="159"/>
      <c r="G59" s="87"/>
      <c r="H59" s="87"/>
      <c r="I59" s="87"/>
      <c r="J59" s="87"/>
      <c r="K59" s="87"/>
      <c r="L59" s="87"/>
      <c r="M59" s="87"/>
      <c r="N59" s="87"/>
      <c r="O59" s="87"/>
      <c r="P59" s="12"/>
    </row>
    <row r="60" spans="1:16" s="6" customFormat="1" ht="15.95" customHeight="1" x14ac:dyDescent="0.15">
      <c r="A60" s="160" t="s">
        <v>59</v>
      </c>
      <c r="B60" s="161"/>
      <c r="C60" s="162"/>
      <c r="D60" s="88"/>
      <c r="E60" s="159"/>
      <c r="F60" s="159"/>
      <c r="G60" s="87"/>
      <c r="H60" s="87"/>
      <c r="I60" s="87"/>
      <c r="J60" s="87"/>
      <c r="K60" s="87"/>
      <c r="L60" s="87"/>
      <c r="M60" s="87"/>
      <c r="N60" s="87"/>
      <c r="O60" s="87"/>
      <c r="P60" s="20"/>
    </row>
    <row r="61" spans="1:16" s="6" customFormat="1" ht="15.95" customHeight="1" x14ac:dyDescent="0.15">
      <c r="A61" s="152" t="s">
        <v>60</v>
      </c>
      <c r="B61" s="153"/>
      <c r="C61" s="154"/>
      <c r="D61" s="88">
        <v>1</v>
      </c>
      <c r="E61" s="159"/>
      <c r="F61" s="159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s="6" customFormat="1" ht="15.95" customHeight="1" x14ac:dyDescent="0.15">
      <c r="A62" s="163" t="s">
        <v>61</v>
      </c>
      <c r="B62" s="164"/>
      <c r="C62" s="165"/>
      <c r="D62" s="89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x14ac:dyDescent="0.15">
      <c r="A63" s="87"/>
      <c r="B63" s="87"/>
      <c r="C63" s="87"/>
      <c r="D63" s="159"/>
      <c r="E63" s="159"/>
      <c r="F63" s="159"/>
      <c r="G63" s="159"/>
      <c r="H63" s="159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/>
    <row r="67" spans="1:16" s="6" customFormat="1" x14ac:dyDescent="0.15"/>
    <row r="202" spans="1:1" hidden="1" x14ac:dyDescent="0.15"/>
    <row r="203" spans="1:1" hidden="1" x14ac:dyDescent="0.15">
      <c r="A203" s="91">
        <f>SUM(A7:Q62)</f>
        <v>8109</v>
      </c>
    </row>
    <row r="204" spans="1:1" hidden="1" x14ac:dyDescent="0.15"/>
  </sheetData>
  <mergeCells count="68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  <mergeCell ref="P8:P9"/>
    <mergeCell ref="Q8:Q9"/>
    <mergeCell ref="B25:B2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A30:C30"/>
    <mergeCell ref="A31:A50"/>
    <mergeCell ref="B31:C31"/>
    <mergeCell ref="B32:C32"/>
    <mergeCell ref="B33:C33"/>
    <mergeCell ref="B34:C34"/>
    <mergeCell ref="B35:C35"/>
    <mergeCell ref="B36:C36"/>
    <mergeCell ref="B37:C37"/>
    <mergeCell ref="A10:A28"/>
    <mergeCell ref="B10:C10"/>
    <mergeCell ref="B11:C11"/>
    <mergeCell ref="B12:C12"/>
    <mergeCell ref="B13:C13"/>
    <mergeCell ref="A52:C52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A53:C53"/>
    <mergeCell ref="A54:C54"/>
    <mergeCell ref="A55:C55"/>
    <mergeCell ref="A56:C56"/>
    <mergeCell ref="A57:C57"/>
    <mergeCell ref="D63:F63"/>
    <mergeCell ref="G63:H63"/>
    <mergeCell ref="E59:F59"/>
    <mergeCell ref="A60:C60"/>
    <mergeCell ref="E60:F60"/>
    <mergeCell ref="A61:C61"/>
    <mergeCell ref="E61:F61"/>
    <mergeCell ref="A62:C62"/>
    <mergeCell ref="A59:C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2017-03-28T15:51:58Z</dcterms:created>
  <dcterms:modified xsi:type="dcterms:W3CDTF">2017-03-29T11:31:17Z</dcterms:modified>
</cp:coreProperties>
</file>