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5.202.66\Compartida Natalia\REM AÑO 2010-HBL\año 2010\CONSOLIDADOS\"/>
    </mc:Choice>
  </mc:AlternateContent>
  <bookViews>
    <workbookView xWindow="0" yWindow="0" windowWidth="24000" windowHeight="9045"/>
  </bookViews>
  <sheets>
    <sheet name="CONSOLIDADO" sheetId="13" r:id="rId1"/>
    <sheet name="ENERO" sheetId="1" r:id="rId2"/>
    <sheet name="FEBRERO" sheetId="2" r:id="rId3"/>
    <sheet name="MARZO" sheetId="3" r:id="rId4"/>
    <sheet name="ABRIL" sheetId="4" r:id="rId5"/>
    <sheet name="MAYO" sheetId="5" r:id="rId6"/>
    <sheet name="JUNIO" sheetId="6" r:id="rId7"/>
    <sheet name="JULIO" sheetId="7" r:id="rId8"/>
    <sheet name="AGOSTO" sheetId="8" r:id="rId9"/>
    <sheet name="SEPTIEMBRE" sheetId="9" r:id="rId10"/>
    <sheet name="OCTUBRE" sheetId="10" r:id="rId11"/>
    <sheet name="NOVIEMBRE" sheetId="11" r:id="rId12"/>
    <sheet name="DICIEMBRE" sheetId="12" r:id="rId13"/>
  </sheets>
  <externalReferences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2" i="13" l="1"/>
  <c r="I52" i="13"/>
  <c r="H52" i="13"/>
  <c r="G52" i="13"/>
  <c r="F52" i="13"/>
  <c r="E52" i="13"/>
  <c r="D52" i="13"/>
  <c r="C52" i="13"/>
  <c r="B52" i="13"/>
  <c r="J51" i="13"/>
  <c r="I51" i="13"/>
  <c r="H51" i="13"/>
  <c r="G51" i="13"/>
  <c r="F51" i="13"/>
  <c r="E51" i="13"/>
  <c r="D51" i="13"/>
  <c r="C51" i="13"/>
  <c r="B51" i="13"/>
  <c r="J50" i="13"/>
  <c r="I50" i="13"/>
  <c r="H50" i="13"/>
  <c r="G50" i="13"/>
  <c r="F50" i="13"/>
  <c r="E50" i="13"/>
  <c r="D50" i="13"/>
  <c r="C50" i="13"/>
  <c r="B50" i="13"/>
  <c r="J49" i="13"/>
  <c r="I49" i="13"/>
  <c r="H49" i="13"/>
  <c r="G49" i="13"/>
  <c r="F49" i="13"/>
  <c r="E49" i="13"/>
  <c r="D49" i="13"/>
  <c r="C49" i="13"/>
  <c r="B49" i="13"/>
  <c r="J48" i="13"/>
  <c r="I48" i="13"/>
  <c r="H48" i="13"/>
  <c r="G48" i="13"/>
  <c r="F48" i="13"/>
  <c r="E48" i="13"/>
  <c r="D48" i="13"/>
  <c r="C48" i="13"/>
  <c r="B48" i="13"/>
  <c r="J47" i="13"/>
  <c r="I47" i="13"/>
  <c r="H47" i="13"/>
  <c r="G47" i="13"/>
  <c r="F47" i="13"/>
  <c r="E47" i="13"/>
  <c r="D47" i="13"/>
  <c r="C47" i="13"/>
  <c r="B47" i="13"/>
  <c r="J46" i="13"/>
  <c r="I46" i="13"/>
  <c r="H46" i="13"/>
  <c r="G46" i="13"/>
  <c r="F46" i="13"/>
  <c r="E46" i="13"/>
  <c r="D46" i="13"/>
  <c r="C46" i="13"/>
  <c r="B46" i="13"/>
  <c r="J45" i="13"/>
  <c r="I45" i="13"/>
  <c r="H45" i="13"/>
  <c r="G45" i="13"/>
  <c r="F45" i="13"/>
  <c r="E45" i="13"/>
  <c r="D45" i="13"/>
  <c r="C45" i="13"/>
  <c r="B45" i="13"/>
  <c r="J44" i="13"/>
  <c r="I44" i="13"/>
  <c r="H44" i="13"/>
  <c r="G44" i="13"/>
  <c r="F44" i="13"/>
  <c r="E44" i="13"/>
  <c r="D44" i="13"/>
  <c r="C44" i="13"/>
  <c r="B44" i="13"/>
  <c r="J43" i="13"/>
  <c r="I43" i="13"/>
  <c r="H43" i="13"/>
  <c r="G43" i="13"/>
  <c r="F43" i="13"/>
  <c r="E43" i="13"/>
  <c r="D43" i="13"/>
  <c r="C43" i="13"/>
  <c r="B43" i="13"/>
  <c r="J42" i="13"/>
  <c r="I42" i="13"/>
  <c r="H42" i="13"/>
  <c r="G42" i="13"/>
  <c r="F42" i="13"/>
  <c r="E42" i="13"/>
  <c r="D42" i="13"/>
  <c r="C42" i="13"/>
  <c r="B42" i="13"/>
  <c r="J41" i="13"/>
  <c r="I41" i="13"/>
  <c r="H41" i="13"/>
  <c r="G41" i="13"/>
  <c r="F41" i="13"/>
  <c r="E41" i="13"/>
  <c r="D41" i="13"/>
  <c r="C41" i="13"/>
  <c r="B41" i="13"/>
  <c r="J40" i="13"/>
  <c r="I40" i="13"/>
  <c r="H40" i="13"/>
  <c r="G40" i="13"/>
  <c r="F40" i="13"/>
  <c r="E40" i="13"/>
  <c r="D40" i="13"/>
  <c r="C40" i="13"/>
  <c r="B40" i="13"/>
  <c r="J36" i="13"/>
  <c r="I36" i="13"/>
  <c r="H36" i="13"/>
  <c r="G36" i="13"/>
  <c r="F36" i="13"/>
  <c r="E36" i="13"/>
  <c r="D36" i="13"/>
  <c r="C36" i="13"/>
  <c r="B36" i="13"/>
  <c r="J35" i="13"/>
  <c r="I35" i="13"/>
  <c r="H35" i="13"/>
  <c r="G35" i="13"/>
  <c r="F35" i="13"/>
  <c r="E35" i="13"/>
  <c r="D35" i="13"/>
  <c r="AA35" i="13" s="1"/>
  <c r="C35" i="13"/>
  <c r="B35" i="13"/>
  <c r="J34" i="13"/>
  <c r="I34" i="13"/>
  <c r="H34" i="13"/>
  <c r="G34" i="13"/>
  <c r="F34" i="13"/>
  <c r="E34" i="13"/>
  <c r="D34" i="13"/>
  <c r="C34" i="13"/>
  <c r="B34" i="13"/>
  <c r="J33" i="13"/>
  <c r="I33" i="13"/>
  <c r="H33" i="13"/>
  <c r="G33" i="13"/>
  <c r="F33" i="13"/>
  <c r="E33" i="13"/>
  <c r="D33" i="13"/>
  <c r="C33" i="13"/>
  <c r="B33" i="13"/>
  <c r="J32" i="13"/>
  <c r="I32" i="13"/>
  <c r="H32" i="13"/>
  <c r="G32" i="13"/>
  <c r="F32" i="13"/>
  <c r="E32" i="13"/>
  <c r="D32" i="13"/>
  <c r="C32" i="13"/>
  <c r="B32" i="13"/>
  <c r="J31" i="13"/>
  <c r="I31" i="13"/>
  <c r="H31" i="13"/>
  <c r="G31" i="13"/>
  <c r="F31" i="13"/>
  <c r="E31" i="13"/>
  <c r="D31" i="13"/>
  <c r="C31" i="13"/>
  <c r="B31" i="13"/>
  <c r="J30" i="13"/>
  <c r="I30" i="13"/>
  <c r="H30" i="13"/>
  <c r="G30" i="13"/>
  <c r="F30" i="13"/>
  <c r="E30" i="13"/>
  <c r="D30" i="13"/>
  <c r="C30" i="13"/>
  <c r="B30" i="13"/>
  <c r="J29" i="13"/>
  <c r="I29" i="13"/>
  <c r="H29" i="13"/>
  <c r="G29" i="13"/>
  <c r="F29" i="13"/>
  <c r="E29" i="13"/>
  <c r="D29" i="13"/>
  <c r="C29" i="13"/>
  <c r="B29" i="13"/>
  <c r="J28" i="13"/>
  <c r="I28" i="13"/>
  <c r="H28" i="13"/>
  <c r="G28" i="13"/>
  <c r="F28" i="13"/>
  <c r="E28" i="13"/>
  <c r="D28" i="13"/>
  <c r="C28" i="13"/>
  <c r="B28" i="13"/>
  <c r="J27" i="13"/>
  <c r="I27" i="13"/>
  <c r="H27" i="13"/>
  <c r="G27" i="13"/>
  <c r="F27" i="13"/>
  <c r="E27" i="13"/>
  <c r="D27" i="13"/>
  <c r="C27" i="13"/>
  <c r="B27" i="13"/>
  <c r="J26" i="13"/>
  <c r="I26" i="13"/>
  <c r="H26" i="13"/>
  <c r="G26" i="13"/>
  <c r="F26" i="13"/>
  <c r="E26" i="13"/>
  <c r="D26" i="13"/>
  <c r="C26" i="13"/>
  <c r="B26" i="13"/>
  <c r="J25" i="13"/>
  <c r="I25" i="13"/>
  <c r="H25" i="13"/>
  <c r="G25" i="13"/>
  <c r="F25" i="13"/>
  <c r="E25" i="13"/>
  <c r="D25" i="13"/>
  <c r="C25" i="13"/>
  <c r="B25" i="13"/>
  <c r="J24" i="13"/>
  <c r="I24" i="13"/>
  <c r="H24" i="13"/>
  <c r="G24" i="13"/>
  <c r="F24" i="13"/>
  <c r="E24" i="13"/>
  <c r="D24" i="13"/>
  <c r="C24" i="13"/>
  <c r="B24" i="13"/>
  <c r="I20" i="13"/>
  <c r="H20" i="13"/>
  <c r="G20" i="13"/>
  <c r="F20" i="13"/>
  <c r="E20" i="13"/>
  <c r="D20" i="13"/>
  <c r="C20" i="13"/>
  <c r="B20" i="13"/>
  <c r="I19" i="13"/>
  <c r="H19" i="13"/>
  <c r="G19" i="13"/>
  <c r="F19" i="13"/>
  <c r="E19" i="13"/>
  <c r="D19" i="13"/>
  <c r="C19" i="13"/>
  <c r="B19" i="13"/>
  <c r="X19" i="13" s="1"/>
  <c r="I18" i="13"/>
  <c r="H18" i="13"/>
  <c r="G18" i="13"/>
  <c r="F18" i="13"/>
  <c r="E18" i="13"/>
  <c r="D18" i="13"/>
  <c r="C18" i="13"/>
  <c r="B18" i="13"/>
  <c r="AA18" i="13" s="1"/>
  <c r="I17" i="13"/>
  <c r="H17" i="13"/>
  <c r="G17" i="13"/>
  <c r="F17" i="13"/>
  <c r="E17" i="13"/>
  <c r="D17" i="13"/>
  <c r="C17" i="13"/>
  <c r="B17" i="13"/>
  <c r="AA17" i="13" s="1"/>
  <c r="I16" i="13"/>
  <c r="H16" i="13"/>
  <c r="G16" i="13"/>
  <c r="F16" i="13"/>
  <c r="E16" i="13"/>
  <c r="D16" i="13"/>
  <c r="C16" i="13"/>
  <c r="B16" i="13"/>
  <c r="X16" i="13" s="1"/>
  <c r="I15" i="13"/>
  <c r="H15" i="13"/>
  <c r="G15" i="13"/>
  <c r="F15" i="13"/>
  <c r="E15" i="13"/>
  <c r="D15" i="13"/>
  <c r="C15" i="13"/>
  <c r="B15" i="13"/>
  <c r="AA15" i="13" s="1"/>
  <c r="I14" i="13"/>
  <c r="H14" i="13"/>
  <c r="G14" i="13"/>
  <c r="F14" i="13"/>
  <c r="E14" i="13"/>
  <c r="D14" i="13"/>
  <c r="C14" i="13"/>
  <c r="B14" i="13"/>
  <c r="AA14" i="13" s="1"/>
  <c r="I13" i="13"/>
  <c r="H13" i="13"/>
  <c r="G13" i="13"/>
  <c r="F13" i="13"/>
  <c r="E13" i="13"/>
  <c r="D13" i="13"/>
  <c r="C13" i="13"/>
  <c r="B13" i="13"/>
  <c r="AA13" i="13" s="1"/>
  <c r="I12" i="13"/>
  <c r="H12" i="13"/>
  <c r="G12" i="13"/>
  <c r="F12" i="13"/>
  <c r="E12" i="13"/>
  <c r="D12" i="13"/>
  <c r="C12" i="13"/>
  <c r="B12" i="13"/>
  <c r="AA12" i="13" s="1"/>
  <c r="I11" i="13"/>
  <c r="H11" i="13"/>
  <c r="G11" i="13"/>
  <c r="F11" i="13"/>
  <c r="E11" i="13"/>
  <c r="D11" i="13"/>
  <c r="C11" i="13"/>
  <c r="B11" i="13"/>
  <c r="AA11" i="13" s="1"/>
  <c r="I10" i="13"/>
  <c r="H10" i="13"/>
  <c r="AA10" i="13" s="1"/>
  <c r="G10" i="13"/>
  <c r="F10" i="13"/>
  <c r="E10" i="13"/>
  <c r="D10" i="13"/>
  <c r="C10" i="13"/>
  <c r="B10" i="13"/>
  <c r="AA19" i="13"/>
  <c r="X18" i="13"/>
  <c r="AA16" i="13"/>
  <c r="X15" i="13"/>
  <c r="X12" i="13"/>
  <c r="X10" i="13"/>
  <c r="A5" i="13"/>
  <c r="A3" i="13"/>
  <c r="A2" i="13"/>
  <c r="X35" i="13" l="1"/>
  <c r="X11" i="13"/>
  <c r="A200" i="13" s="1"/>
  <c r="X14" i="13"/>
  <c r="X17" i="13"/>
  <c r="X13" i="13"/>
  <c r="AA11" i="12"/>
  <c r="X11" i="12"/>
  <c r="J11" i="12"/>
  <c r="AA10" i="12"/>
  <c r="X10" i="12"/>
  <c r="J10" i="12"/>
  <c r="A200" i="12" s="1"/>
  <c r="A5" i="12"/>
  <c r="A4" i="12"/>
  <c r="A3" i="12"/>
  <c r="A2" i="12"/>
  <c r="AA11" i="11"/>
  <c r="X11" i="11"/>
  <c r="J11" i="11"/>
  <c r="AA10" i="11"/>
  <c r="X10" i="11"/>
  <c r="J10" i="11" s="1"/>
  <c r="A200" i="11" s="1"/>
  <c r="A5" i="11"/>
  <c r="A4" i="11"/>
  <c r="A3" i="11"/>
  <c r="A2" i="11"/>
  <c r="AA11" i="10" l="1"/>
  <c r="X11" i="10"/>
  <c r="J11" i="10"/>
  <c r="AA10" i="10"/>
  <c r="X10" i="10"/>
  <c r="J10" i="10" s="1"/>
  <c r="A200" i="10" s="1"/>
  <c r="A5" i="10"/>
  <c r="A4" i="10"/>
  <c r="A3" i="10"/>
  <c r="A2" i="10"/>
  <c r="AA11" i="9"/>
  <c r="X11" i="9"/>
  <c r="J11" i="9" s="1"/>
  <c r="AA10" i="9"/>
  <c r="X10" i="9"/>
  <c r="J10" i="9"/>
  <c r="A5" i="9"/>
  <c r="A4" i="9"/>
  <c r="A3" i="9"/>
  <c r="A2" i="9"/>
  <c r="AA11" i="8"/>
  <c r="X11" i="8"/>
  <c r="J11" i="8"/>
  <c r="AA10" i="8"/>
  <c r="X10" i="8"/>
  <c r="J10" i="8"/>
  <c r="A200" i="8" s="1"/>
  <c r="A5" i="8"/>
  <c r="A4" i="8"/>
  <c r="A3" i="8"/>
  <c r="A2" i="8"/>
  <c r="A200" i="9" l="1"/>
  <c r="AA11" i="7"/>
  <c r="X11" i="7"/>
  <c r="J11" i="7" s="1"/>
  <c r="AA10" i="7"/>
  <c r="X10" i="7"/>
  <c r="J10" i="7"/>
  <c r="A200" i="7" s="1"/>
  <c r="A5" i="7"/>
  <c r="A4" i="7"/>
  <c r="A3" i="7"/>
  <c r="A2" i="7"/>
  <c r="AA11" i="6"/>
  <c r="X11" i="6"/>
  <c r="J11" i="6"/>
  <c r="AA10" i="6"/>
  <c r="X10" i="6"/>
  <c r="J10" i="6"/>
  <c r="A200" i="6" s="1"/>
  <c r="A5" i="6"/>
  <c r="A4" i="6"/>
  <c r="A3" i="6"/>
  <c r="A2" i="6"/>
  <c r="AA11" i="5"/>
  <c r="X11" i="5"/>
  <c r="J11" i="5" s="1"/>
  <c r="AA10" i="5"/>
  <c r="X10" i="5"/>
  <c r="J10" i="5"/>
  <c r="A5" i="5"/>
  <c r="A4" i="5"/>
  <c r="A3" i="5"/>
  <c r="A2" i="5"/>
  <c r="A200" i="5" l="1"/>
  <c r="AA11" i="4"/>
  <c r="X11" i="4"/>
  <c r="J11" i="4" s="1"/>
  <c r="AA10" i="4"/>
  <c r="X10" i="4"/>
  <c r="J10" i="4"/>
  <c r="A5" i="4"/>
  <c r="A4" i="4"/>
  <c r="A3" i="4"/>
  <c r="A2" i="4"/>
  <c r="AA11" i="3"/>
  <c r="X11" i="3"/>
  <c r="J11" i="3"/>
  <c r="AA10" i="3"/>
  <c r="X10" i="3"/>
  <c r="J10" i="3" s="1"/>
  <c r="A200" i="3" s="1"/>
  <c r="A5" i="3"/>
  <c r="A4" i="3"/>
  <c r="A3" i="3"/>
  <c r="A2" i="3"/>
  <c r="A200" i="4" l="1"/>
  <c r="AA35" i="2"/>
  <c r="X35" i="2"/>
  <c r="J20" i="2"/>
  <c r="AA19" i="2"/>
  <c r="X19" i="2"/>
  <c r="J19" i="2" s="1"/>
  <c r="AA18" i="2"/>
  <c r="X18" i="2"/>
  <c r="J18" i="2"/>
  <c r="AA17" i="2"/>
  <c r="X17" i="2"/>
  <c r="J17" i="2"/>
  <c r="AA16" i="2"/>
  <c r="X16" i="2"/>
  <c r="J16" i="2" s="1"/>
  <c r="AA15" i="2"/>
  <c r="X15" i="2"/>
  <c r="J15" i="2" s="1"/>
  <c r="AA14" i="2"/>
  <c r="X14" i="2"/>
  <c r="J14" i="2"/>
  <c r="AA13" i="2"/>
  <c r="X13" i="2"/>
  <c r="J13" i="2"/>
  <c r="AA12" i="2"/>
  <c r="X12" i="2"/>
  <c r="J12" i="2" s="1"/>
  <c r="AA11" i="2"/>
  <c r="X11" i="2"/>
  <c r="J11" i="2" s="1"/>
  <c r="AA10" i="2"/>
  <c r="X10" i="2"/>
  <c r="J10" i="2"/>
  <c r="A5" i="2"/>
  <c r="A4" i="2"/>
  <c r="A3" i="2"/>
  <c r="A2" i="2"/>
  <c r="A200" i="2" l="1"/>
  <c r="AA35" i="1"/>
  <c r="X35" i="1"/>
  <c r="J20" i="1"/>
  <c r="AA19" i="1"/>
  <c r="X19" i="1"/>
  <c r="J19" i="1"/>
  <c r="AA18" i="1"/>
  <c r="X18" i="1"/>
  <c r="J18" i="1"/>
  <c r="AA17" i="1"/>
  <c r="X17" i="1"/>
  <c r="J17" i="1" s="1"/>
  <c r="AA16" i="1"/>
  <c r="X16" i="1"/>
  <c r="J16" i="1"/>
  <c r="AA15" i="1"/>
  <c r="X15" i="1"/>
  <c r="J15" i="1"/>
  <c r="AA14" i="1"/>
  <c r="X14" i="1"/>
  <c r="J14" i="1"/>
  <c r="AA13" i="1"/>
  <c r="X13" i="1"/>
  <c r="J13" i="1" s="1"/>
  <c r="AA12" i="1"/>
  <c r="X12" i="1"/>
  <c r="J12" i="1"/>
  <c r="AA11" i="1"/>
  <c r="X11" i="1"/>
  <c r="J11" i="1"/>
  <c r="AA10" i="1"/>
  <c r="X10" i="1"/>
  <c r="J10" i="1"/>
  <c r="A5" i="1"/>
  <c r="A4" i="1"/>
  <c r="A3" i="1"/>
  <c r="A2" i="1"/>
  <c r="A200" i="1" l="1"/>
</calcChain>
</file>

<file path=xl/sharedStrings.xml><?xml version="1.0" encoding="utf-8"?>
<sst xmlns="http://schemas.openxmlformats.org/spreadsheetml/2006/main" count="1040" uniqueCount="47">
  <si>
    <t>SERVICIO DE SALUD</t>
  </si>
  <si>
    <t>REM-A11.  PESQUISA DE ENFERMEDADES TRASMISIBLES</t>
  </si>
  <si>
    <t>SECCIÓN A: SÍFILIS</t>
  </si>
  <si>
    <t>GRUPO O POBLACIÓN DE PESQUISA</t>
  </si>
  <si>
    <t>Total  VDRL o RPR Tomados</t>
  </si>
  <si>
    <t>VDRL o RPR Reactivos</t>
  </si>
  <si>
    <t>Total Reactivos</t>
  </si>
  <si>
    <t>VDRL</t>
  </si>
  <si>
    <t>RPR</t>
  </si>
  <si>
    <t>1er Trimestre</t>
  </si>
  <si>
    <t>2do Trimestre</t>
  </si>
  <si>
    <t>3er Trimestre</t>
  </si>
  <si>
    <t>Trimestre Ignorado</t>
  </si>
  <si>
    <t>Hombres</t>
  </si>
  <si>
    <t>Mujeres</t>
  </si>
  <si>
    <t>GESTANTES</t>
  </si>
  <si>
    <t>GESTANTES EN SEGUIMIENTO POR DIAGNOSTICO SIFILIS</t>
  </si>
  <si>
    <t>MUJERES QUE INGRESAN POR ABORTO</t>
  </si>
  <si>
    <t>RECIEN NACIDO Y LACTANTE PARA DETECCIÓN DE SIFILIS CONGENITA</t>
  </si>
  <si>
    <t>PERSONAS EN CONTROL POR COMERCIO SEXUAL</t>
  </si>
  <si>
    <t>CONSULTA POR ITS</t>
  </si>
  <si>
    <t>PERSONAS EN CONTROL FECUNDIDAD</t>
  </si>
  <si>
    <t>MUJERES EN CONTROL GINECOLOGICO</t>
  </si>
  <si>
    <t>PERSONAS CON EMP</t>
  </si>
  <si>
    <t>DONANTES DE SANGRE</t>
  </si>
  <si>
    <t>INGRESO A MATERNIDAD/PARTOS</t>
  </si>
  <si>
    <t>SECCIÓN B.1: GRUPOS DE USUARIOS POR CONDICIÓN DE HEPATITIS B, HEPATITIS C Y CHAGAS</t>
  </si>
  <si>
    <t>GRUPO DE USUARIOS</t>
  </si>
  <si>
    <t>HEPATITIS  B</t>
  </si>
  <si>
    <t>HEPATITIS  C</t>
  </si>
  <si>
    <t>CHAGAS</t>
  </si>
  <si>
    <t>Detección, sospecha, screening</t>
  </si>
  <si>
    <t>Confirmacio-nes de Laboratorio de referencia</t>
  </si>
  <si>
    <t>En Tratamiento</t>
  </si>
  <si>
    <t>MUJER EN TRABAJO DE PRE PARTO O PARTO</t>
  </si>
  <si>
    <t>PACIENTES EN DIÁLISIS</t>
  </si>
  <si>
    <t>CONTROL DE SALUD FECUNDIDAD, GINECOLOGICO, EMP, CLIMATERIO</t>
  </si>
  <si>
    <t>DONANTES DE ORGANOS</t>
  </si>
  <si>
    <t>RECIÉN NACIDO</t>
  </si>
  <si>
    <t>PERSONA EN CONTROL POR TBC</t>
  </si>
  <si>
    <t>VICTIMA DE VIOLENCIA SEXUAL</t>
  </si>
  <si>
    <t>PERSONAL DE SALUD EXPUESTO A ACCIDENTE CORTO PUNZANTE</t>
  </si>
  <si>
    <t>CONSULTANTES POR MORBILIDAD</t>
  </si>
  <si>
    <t>SECCIÓN B.2: GRUPOS DE USUARIOS POR CONDICIÓN DE HTLV1, VIH Y SIFILIS</t>
  </si>
  <si>
    <t>HTLV1</t>
  </si>
  <si>
    <t>VIH</t>
  </si>
  <si>
    <t>SIFILIS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</si>
</sst>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43" formatCode="_-* #,##0.00_-;\-* #,##0.00_-;_-* &quot;-&quot;??_-;_-@_-"/>
    <numFmt numFmtId="164" formatCode="#,##0_)"/>
  </numFmts>
  <fonts count="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Verdana"/>
      <family val="2"/>
    </font>
    <font>
      <sz val="8"/>
      <name val="Verdana"/>
      <family val="2"/>
    </font>
    <font>
      <sz val="10"/>
      <name val="Verdana"/>
      <family val="2"/>
    </font>
    <font>
      <sz val="12"/>
      <name val="Verdana"/>
      <family val="2"/>
    </font>
    <font>
      <b/>
      <sz val="10"/>
      <name val="Verdana"/>
      <family val="2"/>
    </font>
    <font>
      <b/>
      <sz val="12"/>
      <color indexed="8"/>
      <name val="Verdana"/>
      <family val="2"/>
    </font>
    <font>
      <b/>
      <sz val="12"/>
      <name val="Verdana"/>
      <family val="2"/>
    </font>
    <font>
      <sz val="14"/>
      <name val="Verdana"/>
      <family val="2"/>
    </font>
    <font>
      <b/>
      <sz val="11"/>
      <color indexed="8"/>
      <name val="Verdana"/>
      <family val="2"/>
    </font>
    <font>
      <b/>
      <sz val="8"/>
      <color indexed="8"/>
      <name val="Verdana"/>
      <family val="2"/>
    </font>
    <font>
      <sz val="8"/>
      <color indexed="8"/>
      <name val="Verdana"/>
      <family val="2"/>
    </font>
    <font>
      <sz val="9"/>
      <color indexed="8"/>
      <name val="Verdana"/>
      <family val="2"/>
    </font>
    <font>
      <b/>
      <sz val="8"/>
      <color indexed="10"/>
      <name val="Verdana"/>
      <family val="2"/>
    </font>
    <font>
      <sz val="11"/>
      <color indexed="8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2" borderId="10" applyBorder="0">
      <protection locked="0"/>
    </xf>
    <xf numFmtId="43" fontId="15" fillId="0" borderId="0" applyFont="0" applyFill="0" applyBorder="0" applyAlignment="0" applyProtection="0"/>
    <xf numFmtId="41" fontId="15" fillId="0" borderId="0" applyFont="0" applyFill="0" applyBorder="0" applyAlignment="0" applyProtection="0"/>
  </cellStyleXfs>
  <cellXfs count="73">
    <xf numFmtId="0" fontId="0" fillId="0" borderId="0" xfId="0"/>
    <xf numFmtId="0" fontId="2" fillId="0" borderId="0" xfId="1" applyNumberFormat="1" applyFont="1" applyFill="1" applyAlignment="1" applyProtection="1">
      <alignment horizontal="left"/>
    </xf>
    <xf numFmtId="0" fontId="3" fillId="0" borderId="0" xfId="0" applyFont="1" applyBorder="1" applyAlignment="1" applyProtection="1">
      <alignment horizontal="left"/>
    </xf>
    <xf numFmtId="0" fontId="3" fillId="0" borderId="0" xfId="0" applyFont="1" applyBorder="1" applyProtection="1"/>
    <xf numFmtId="0" fontId="3" fillId="0" borderId="0" xfId="0" applyFont="1" applyProtection="1"/>
    <xf numFmtId="0" fontId="4" fillId="0" borderId="0" xfId="0" applyFont="1" applyProtection="1"/>
    <xf numFmtId="0" fontId="5" fillId="0" borderId="0" xfId="0" applyFont="1" applyProtection="1"/>
    <xf numFmtId="0" fontId="5" fillId="0" borderId="0" xfId="0" applyFont="1" applyFill="1" applyProtection="1"/>
    <xf numFmtId="0" fontId="3" fillId="0" borderId="0" xfId="0" applyFont="1" applyFill="1" applyProtection="1"/>
    <xf numFmtId="0" fontId="6" fillId="0" borderId="0" xfId="0" applyFont="1" applyBorder="1" applyAlignment="1" applyProtection="1">
      <alignment horizontal="center"/>
    </xf>
    <xf numFmtId="0" fontId="7" fillId="0" borderId="0" xfId="0" applyNumberFormat="1" applyFont="1" applyFill="1" applyBorder="1" applyAlignment="1" applyProtection="1">
      <alignment vertical="center" wrapText="1"/>
    </xf>
    <xf numFmtId="0" fontId="8" fillId="0" borderId="0" xfId="0" applyNumberFormat="1" applyFont="1" applyFill="1" applyBorder="1" applyAlignment="1" applyProtection="1">
      <alignment horizontal="centerContinuous"/>
    </xf>
    <xf numFmtId="0" fontId="5" fillId="0" borderId="0" xfId="0" applyNumberFormat="1" applyFont="1" applyFill="1" applyAlignment="1" applyProtection="1"/>
    <xf numFmtId="0" fontId="9" fillId="0" borderId="0" xfId="0" applyNumberFormat="1" applyFont="1" applyFill="1" applyAlignment="1" applyProtection="1"/>
    <xf numFmtId="0" fontId="3" fillId="0" borderId="0" xfId="0" applyNumberFormat="1" applyFont="1" applyFill="1" applyAlignment="1" applyProtection="1"/>
    <xf numFmtId="0" fontId="4" fillId="0" borderId="0" xfId="0" applyFont="1" applyFill="1" applyProtection="1"/>
    <xf numFmtId="0" fontId="10" fillId="0" borderId="0" xfId="0" applyNumberFormat="1" applyFont="1" applyFill="1" applyBorder="1" applyAlignment="1" applyProtection="1"/>
    <xf numFmtId="0" fontId="11" fillId="0" borderId="0" xfId="0" applyNumberFormat="1" applyFont="1" applyFill="1" applyBorder="1" applyAlignment="1" applyProtection="1"/>
    <xf numFmtId="0" fontId="12" fillId="0" borderId="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/>
    <xf numFmtId="0" fontId="12" fillId="0" borderId="0" xfId="0" applyNumberFormat="1" applyFont="1" applyFill="1" applyAlignment="1" applyProtection="1"/>
    <xf numFmtId="0" fontId="12" fillId="0" borderId="6" xfId="0" applyNumberFormat="1" applyFont="1" applyFill="1" applyBorder="1" applyAlignment="1" applyProtection="1">
      <alignment horizontal="center" vertical="center" wrapText="1"/>
    </xf>
    <xf numFmtId="0" fontId="12" fillId="0" borderId="3" xfId="0" applyNumberFormat="1" applyFont="1" applyFill="1" applyBorder="1" applyAlignment="1" applyProtection="1">
      <alignment horizontal="center" vertical="center" wrapText="1"/>
    </xf>
    <xf numFmtId="0" fontId="12" fillId="0" borderId="7" xfId="0" applyNumberFormat="1" applyFont="1" applyFill="1" applyBorder="1" applyAlignment="1" applyProtection="1">
      <alignment horizontal="center" vertical="center" wrapText="1"/>
    </xf>
    <xf numFmtId="0" fontId="12" fillId="0" borderId="8" xfId="0" applyNumberFormat="1" applyFont="1" applyFill="1" applyBorder="1" applyAlignment="1" applyProtection="1">
      <alignment horizontal="center" vertical="center" wrapText="1"/>
    </xf>
    <xf numFmtId="0" fontId="12" fillId="0" borderId="9" xfId="0" applyNumberFormat="1" applyFont="1" applyFill="1" applyBorder="1" applyAlignment="1" applyProtection="1"/>
    <xf numFmtId="164" fontId="13" fillId="3" borderId="11" xfId="2" applyNumberFormat="1" applyFont="1" applyFill="1" applyBorder="1" applyAlignment="1" applyProtection="1">
      <protection locked="0"/>
    </xf>
    <xf numFmtId="164" fontId="13" fillId="3" borderId="12" xfId="2" applyNumberFormat="1" applyFont="1" applyFill="1" applyBorder="1" applyAlignment="1" applyProtection="1">
      <protection locked="0"/>
    </xf>
    <xf numFmtId="164" fontId="13" fillId="3" borderId="13" xfId="2" applyNumberFormat="1" applyFont="1" applyFill="1" applyBorder="1" applyAlignment="1" applyProtection="1">
      <protection locked="0"/>
    </xf>
    <xf numFmtId="164" fontId="13" fillId="3" borderId="14" xfId="2" applyNumberFormat="1" applyFont="1" applyFill="1" applyBorder="1" applyAlignment="1" applyProtection="1">
      <protection locked="0"/>
    </xf>
    <xf numFmtId="164" fontId="13" fillId="4" borderId="15" xfId="2" applyNumberFormat="1" applyFont="1" applyFill="1" applyBorder="1" applyAlignment="1" applyProtection="1"/>
    <xf numFmtId="164" fontId="13" fillId="3" borderId="16" xfId="2" applyNumberFormat="1" applyFont="1" applyFill="1" applyBorder="1" applyAlignment="1" applyProtection="1">
      <protection locked="0"/>
    </xf>
    <xf numFmtId="0" fontId="14" fillId="0" borderId="0" xfId="0" applyNumberFormat="1" applyFont="1" applyFill="1" applyAlignment="1" applyProtection="1"/>
    <xf numFmtId="0" fontId="3" fillId="5" borderId="0" xfId="0" applyNumberFormat="1" applyFont="1" applyFill="1" applyAlignment="1" applyProtection="1">
      <alignment wrapText="1"/>
    </xf>
    <xf numFmtId="0" fontId="3" fillId="6" borderId="0" xfId="0" applyNumberFormat="1" applyFont="1" applyFill="1" applyAlignment="1" applyProtection="1">
      <alignment wrapText="1"/>
    </xf>
    <xf numFmtId="0" fontId="3" fillId="6" borderId="0" xfId="0" applyNumberFormat="1" applyFont="1" applyFill="1" applyAlignment="1" applyProtection="1"/>
    <xf numFmtId="0" fontId="12" fillId="0" borderId="17" xfId="0" applyNumberFormat="1" applyFont="1" applyFill="1" applyBorder="1" applyAlignment="1" applyProtection="1">
      <alignment wrapText="1"/>
    </xf>
    <xf numFmtId="164" fontId="13" fillId="3" borderId="18" xfId="2" applyNumberFormat="1" applyFont="1" applyFill="1" applyBorder="1" applyAlignment="1" applyProtection="1">
      <protection locked="0"/>
    </xf>
    <xf numFmtId="164" fontId="13" fillId="3" borderId="15" xfId="2" applyNumberFormat="1" applyFont="1" applyFill="1" applyBorder="1" applyAlignment="1" applyProtection="1">
      <protection locked="0"/>
    </xf>
    <xf numFmtId="164" fontId="13" fillId="3" borderId="19" xfId="2" applyNumberFormat="1" applyFont="1" applyFill="1" applyBorder="1" applyAlignment="1" applyProtection="1">
      <protection locked="0"/>
    </xf>
    <xf numFmtId="0" fontId="12" fillId="0" borderId="17" xfId="0" applyNumberFormat="1" applyFont="1" applyFill="1" applyBorder="1" applyAlignment="1" applyProtection="1"/>
    <xf numFmtId="164" fontId="13" fillId="3" borderId="20" xfId="2" applyNumberFormat="1" applyFont="1" applyFill="1" applyBorder="1" applyAlignment="1" applyProtection="1">
      <protection locked="0"/>
    </xf>
    <xf numFmtId="164" fontId="13" fillId="4" borderId="18" xfId="2" applyNumberFormat="1" applyFont="1" applyFill="1" applyBorder="1" applyAlignment="1" applyProtection="1"/>
    <xf numFmtId="164" fontId="13" fillId="4" borderId="19" xfId="2" applyNumberFormat="1" applyFont="1" applyFill="1" applyBorder="1" applyAlignment="1" applyProtection="1"/>
    <xf numFmtId="164" fontId="13" fillId="3" borderId="17" xfId="2" applyNumberFormat="1" applyFont="1" applyFill="1" applyBorder="1" applyAlignment="1" applyProtection="1">
      <protection locked="0"/>
    </xf>
    <xf numFmtId="164" fontId="12" fillId="3" borderId="19" xfId="2" applyNumberFormat="1" applyFont="1" applyFill="1" applyBorder="1" applyAlignment="1" applyProtection="1">
      <protection locked="0"/>
    </xf>
    <xf numFmtId="164" fontId="13" fillId="3" borderId="21" xfId="2" applyNumberFormat="1" applyFont="1" applyFill="1" applyBorder="1" applyAlignment="1" applyProtection="1">
      <protection locked="0"/>
    </xf>
    <xf numFmtId="164" fontId="13" fillId="3" borderId="25" xfId="2" applyNumberFormat="1" applyFont="1" applyFill="1" applyBorder="1" applyAlignment="1" applyProtection="1">
      <protection locked="0"/>
    </xf>
    <xf numFmtId="164" fontId="13" fillId="3" borderId="26" xfId="2" applyNumberFormat="1" applyFont="1" applyFill="1" applyBorder="1" applyAlignment="1" applyProtection="1">
      <protection locked="0"/>
    </xf>
    <xf numFmtId="0" fontId="11" fillId="0" borderId="0" xfId="0" applyNumberFormat="1" applyFont="1" applyFill="1" applyAlignment="1" applyProtection="1"/>
    <xf numFmtId="0" fontId="12" fillId="0" borderId="27" xfId="0" applyNumberFormat="1" applyFont="1" applyFill="1" applyBorder="1" applyAlignment="1" applyProtection="1"/>
    <xf numFmtId="164" fontId="13" fillId="3" borderId="28" xfId="2" applyNumberFormat="1" applyFont="1" applyFill="1" applyBorder="1" applyAlignment="1" applyProtection="1">
      <protection locked="0"/>
    </xf>
    <xf numFmtId="164" fontId="13" fillId="3" borderId="29" xfId="2" applyNumberFormat="1" applyFont="1" applyFill="1" applyBorder="1" applyAlignment="1" applyProtection="1">
      <protection locked="0"/>
    </xf>
    <xf numFmtId="164" fontId="13" fillId="3" borderId="30" xfId="2" applyNumberFormat="1" applyFont="1" applyFill="1" applyBorder="1" applyAlignment="1" applyProtection="1">
      <protection locked="0"/>
    </xf>
    <xf numFmtId="0" fontId="12" fillId="0" borderId="31" xfId="0" applyNumberFormat="1" applyFont="1" applyFill="1" applyBorder="1" applyAlignment="1" applyProtection="1"/>
    <xf numFmtId="164" fontId="13" fillId="3" borderId="32" xfId="2" applyNumberFormat="1" applyFont="1" applyFill="1" applyBorder="1" applyAlignment="1" applyProtection="1">
      <protection locked="0"/>
    </xf>
    <xf numFmtId="164" fontId="13" fillId="3" borderId="33" xfId="2" applyNumberFormat="1" applyFont="1" applyFill="1" applyBorder="1" applyAlignment="1" applyProtection="1">
      <protection locked="0"/>
    </xf>
    <xf numFmtId="0" fontId="3" fillId="0" borderId="0" xfId="0" applyNumberFormat="1" applyFont="1" applyFill="1" applyAlignment="1" applyProtection="1">
      <protection hidden="1"/>
    </xf>
    <xf numFmtId="0" fontId="12" fillId="0" borderId="0" xfId="0" applyNumberFormat="1" applyFont="1" applyFill="1" applyAlignment="1" applyProtection="1">
      <protection hidden="1"/>
    </xf>
    <xf numFmtId="0" fontId="3" fillId="7" borderId="10" xfId="0" applyNumberFormat="1" applyFont="1" applyFill="1" applyBorder="1" applyAlignment="1" applyProtection="1"/>
    <xf numFmtId="0" fontId="3" fillId="6" borderId="0" xfId="0" applyNumberFormat="1" applyFont="1" applyFill="1" applyAlignment="1" applyProtection="1">
      <protection hidden="1"/>
    </xf>
    <xf numFmtId="0" fontId="3" fillId="2" borderId="0" xfId="0" applyNumberFormat="1" applyFont="1" applyFill="1" applyAlignment="1" applyProtection="1">
      <protection hidden="1"/>
    </xf>
    <xf numFmtId="0" fontId="11" fillId="0" borderId="23" xfId="0" applyNumberFormat="1" applyFont="1" applyFill="1" applyBorder="1" applyAlignment="1" applyProtection="1">
      <alignment horizontal="center" vertical="center" wrapText="1"/>
    </xf>
    <xf numFmtId="0" fontId="11" fillId="0" borderId="24" xfId="0" applyNumberFormat="1" applyFont="1" applyFill="1" applyBorder="1" applyAlignment="1" applyProtection="1">
      <alignment horizontal="center" vertical="center" wrapText="1"/>
    </xf>
    <xf numFmtId="0" fontId="12" fillId="0" borderId="10" xfId="0" applyNumberFormat="1" applyFont="1" applyFill="1" applyBorder="1" applyAlignment="1" applyProtection="1">
      <alignment horizontal="center" vertical="center"/>
    </xf>
    <xf numFmtId="0" fontId="7" fillId="0" borderId="0" xfId="0" applyNumberFormat="1" applyFont="1" applyFill="1" applyBorder="1" applyAlignment="1" applyProtection="1">
      <alignment horizontal="center" vertical="center" wrapText="1"/>
    </xf>
    <xf numFmtId="0" fontId="11" fillId="0" borderId="1" xfId="0" applyNumberFormat="1" applyFont="1" applyFill="1" applyBorder="1" applyAlignment="1" applyProtection="1">
      <alignment horizontal="center" vertical="center" wrapText="1"/>
    </xf>
    <xf numFmtId="0" fontId="11" fillId="0" borderId="5" xfId="0" applyNumberFormat="1" applyFont="1" applyFill="1" applyBorder="1" applyAlignment="1" applyProtection="1">
      <alignment horizontal="center" vertical="center" wrapText="1"/>
    </xf>
    <xf numFmtId="0" fontId="13" fillId="0" borderId="2" xfId="0" applyNumberFormat="1" applyFont="1" applyFill="1" applyBorder="1" applyAlignment="1" applyProtection="1">
      <alignment horizontal="center" vertical="center" wrapText="1"/>
    </xf>
    <xf numFmtId="0" fontId="13" fillId="0" borderId="3" xfId="0" applyNumberFormat="1" applyFont="1" applyFill="1" applyBorder="1" applyAlignment="1" applyProtection="1">
      <alignment horizontal="center" vertical="center" wrapText="1"/>
    </xf>
    <xf numFmtId="0" fontId="13" fillId="0" borderId="4" xfId="0" applyNumberFormat="1" applyFont="1" applyFill="1" applyBorder="1" applyAlignment="1" applyProtection="1">
      <alignment horizontal="center" vertical="center" wrapText="1"/>
    </xf>
    <xf numFmtId="0" fontId="10" fillId="0" borderId="4" xfId="0" applyNumberFormat="1" applyFont="1" applyFill="1" applyBorder="1" applyAlignment="1" applyProtection="1">
      <alignment horizontal="left"/>
    </xf>
    <xf numFmtId="0" fontId="10" fillId="0" borderId="22" xfId="0" applyNumberFormat="1" applyFont="1" applyFill="1" applyBorder="1" applyAlignment="1" applyProtection="1">
      <alignment horizontal="left"/>
    </xf>
  </cellXfs>
  <cellStyles count="5">
    <cellStyle name="Escribir 2" xfId="2"/>
    <cellStyle name="Millares [0] 3" xfId="4"/>
    <cellStyle name="Millares 2" xfId="3"/>
    <cellStyle name="Normal" xfId="0" builtinId="0"/>
    <cellStyle name="Normal_RMC_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5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8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4.xml"/><Relationship Id="rId25" Type="http://schemas.openxmlformats.org/officeDocument/2006/relationships/externalLink" Target="externalLinks/externalLink1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externalLink" Target="externalLinks/externalLink7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23" Type="http://schemas.openxmlformats.org/officeDocument/2006/relationships/externalLink" Target="externalLinks/externalLink10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externalLink" Target="externalLinks/externalLink9.xml"/><Relationship Id="rId27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M%20A&#209;O%202010-HBL/a&#241;o%202010/REM%20A%20-2010/16108SA-10v1.0-0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REM%20A&#209;O%202010-HBL/a&#241;o%202010/REM%20A%20-2010/16108SA-10%20V1.1JUN-10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REM%20A&#209;O%202010-HBL/a&#241;o%202010/REM%20A%20-2010/16108SA-10%20V1.1JUN-10-11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REM%20A&#209;O%202010-HBL/a&#241;o%202010/REM%20A%20-2010/16108SA-10%20V1.1JUN-1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REM%20A&#209;O%202010-HBL/a&#241;o%202010/REM%20A%20-2010/16108SA-10v1.0-0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REM%20A&#209;O%202010-HBL/a&#241;o%202010/REM%20A%20-2010/16108SA-10%20V1.1_25feb-0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REM%20A&#209;O%202010-HBL/a&#241;o%202010/REM%20A%20-2010/16108SA-10%20V1.1_25feb-0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REM%20A&#209;O%202010-HBL/a&#241;o%202010/REM%20A%20-2010/16108SA-10v1.0mayo-10-05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REM%20A&#209;O%202010-HBL/a&#241;o%202010/REM%20A%20-2010/16108SA-10%20V1.1JUN-06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REM%20A&#209;O%202010-HBL/a&#241;o%202010/REM%20A%20-2010/16108SA-10%20V1.1JUN-07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REM%20A&#209;O%202010-HBL/a&#241;o%202010/REM%20A%20-2010/16108SA-10%20V1.1JUN-10-08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REM%20A&#209;O%202010-HBL/a&#241;o%202010/REM%20A%20-2010/16108SA-10%20V1.1JUN-0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"/>
      <sheetName val="A22"/>
      <sheetName val="A23"/>
      <sheetName val="A24"/>
      <sheetName val="A25"/>
      <sheetName val="A26"/>
      <sheetName val="A27"/>
      <sheetName val="control"/>
      <sheetName val="MACROS"/>
    </sheetNames>
    <sheetDataSet>
      <sheetData sheetId="0">
        <row r="2">
          <cell r="B2" t="str">
            <v xml:space="preserve">LINARES 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BASE DE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ENERO</v>
          </cell>
          <cell r="C6">
            <v>0</v>
          </cell>
          <cell r="D6">
            <v>1</v>
          </cell>
        </row>
        <row r="7">
          <cell r="B7">
            <v>2010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"/>
      <sheetName val="A22"/>
      <sheetName val="A23"/>
      <sheetName val="A24"/>
      <sheetName val="A25"/>
      <sheetName val="A26"/>
      <sheetName val="A27"/>
      <sheetName val="control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DE LINARES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OCTUBRE</v>
          </cell>
          <cell r="C6">
            <v>1</v>
          </cell>
          <cell r="D6">
            <v>0</v>
          </cell>
        </row>
        <row r="7">
          <cell r="B7">
            <v>2010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"/>
      <sheetName val="A22"/>
      <sheetName val="A23"/>
      <sheetName val="A24"/>
      <sheetName val="A25"/>
      <sheetName val="A26"/>
      <sheetName val="A27"/>
      <sheetName val="control"/>
      <sheetName val="MACROS"/>
    </sheetNames>
    <sheetDataSet>
      <sheetData sheetId="0">
        <row r="2">
          <cell r="B2" t="str">
            <v xml:space="preserve">LINARES 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BASE DE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NOVIEMBRE</v>
          </cell>
          <cell r="C6">
            <v>1</v>
          </cell>
          <cell r="D6">
            <v>1</v>
          </cell>
        </row>
        <row r="7">
          <cell r="B7">
            <v>2010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"/>
      <sheetName val="A22"/>
      <sheetName val="A23"/>
      <sheetName val="A24"/>
      <sheetName val="A25"/>
      <sheetName val="A26"/>
      <sheetName val="A27"/>
      <sheetName val="control"/>
      <sheetName val="MACROS"/>
    </sheetNames>
    <sheetDataSet>
      <sheetData sheetId="0">
        <row r="2">
          <cell r="B2" t="str">
            <v xml:space="preserve">LINARES </v>
          </cell>
          <cell r="C2">
            <v>0</v>
          </cell>
          <cell r="D2">
            <v>4</v>
          </cell>
          <cell r="E2">
            <v>7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DICIEMBRE</v>
          </cell>
          <cell r="C6">
            <v>1</v>
          </cell>
          <cell r="D6">
            <v>2</v>
          </cell>
        </row>
        <row r="7">
          <cell r="B7">
            <v>2010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"/>
      <sheetName val="A22"/>
      <sheetName val="A23"/>
      <sheetName val="A24"/>
      <sheetName val="A25"/>
      <sheetName val="A26"/>
      <sheetName val="A27"/>
      <sheetName val="control"/>
      <sheetName val="MACROS"/>
    </sheetNames>
    <sheetDataSet>
      <sheetData sheetId="0">
        <row r="2">
          <cell r="B2" t="str">
            <v xml:space="preserve">LINARES 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FEBRERO</v>
          </cell>
          <cell r="C6">
            <v>0</v>
          </cell>
          <cell r="D6">
            <v>2</v>
          </cell>
        </row>
        <row r="7">
          <cell r="B7">
            <v>2010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"/>
      <sheetName val="A22"/>
      <sheetName val="A23"/>
      <sheetName val="A24"/>
      <sheetName val="A25"/>
      <sheetName val="A26"/>
      <sheetName val="A27"/>
      <sheetName val="control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BASE DE LINARES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MARZO</v>
          </cell>
          <cell r="C6">
            <v>0</v>
          </cell>
          <cell r="D6">
            <v>3</v>
          </cell>
        </row>
        <row r="7">
          <cell r="B7">
            <v>2010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"/>
      <sheetName val="A22"/>
      <sheetName val="A23"/>
      <sheetName val="A24"/>
      <sheetName val="A25"/>
      <sheetName val="A26"/>
      <sheetName val="A27"/>
      <sheetName val="control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BASE DE LINARES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ABRIL</v>
          </cell>
          <cell r="C6">
            <v>0</v>
          </cell>
          <cell r="D6">
            <v>4</v>
          </cell>
        </row>
        <row r="7">
          <cell r="B7">
            <v>2010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"/>
      <sheetName val="A22"/>
      <sheetName val="A23"/>
      <sheetName val="A24"/>
      <sheetName val="A25"/>
      <sheetName val="A26"/>
      <sheetName val="A27"/>
      <sheetName val="control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BASE DE LINARES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MAYO</v>
          </cell>
          <cell r="C6">
            <v>0</v>
          </cell>
          <cell r="D6">
            <v>5</v>
          </cell>
        </row>
        <row r="7">
          <cell r="B7">
            <v>2010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"/>
      <sheetName val="A22"/>
      <sheetName val="A23"/>
      <sheetName val="A24"/>
      <sheetName val="A25"/>
      <sheetName val="A26"/>
      <sheetName val="A27"/>
      <sheetName val="control"/>
      <sheetName val="MACROS"/>
      <sheetName val="Hoja1"/>
    </sheetNames>
    <sheetDataSet>
      <sheetData sheetId="0">
        <row r="2">
          <cell r="B2" t="str">
            <v xml:space="preserve">LINARES 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JUNIO</v>
          </cell>
          <cell r="C6">
            <v>0</v>
          </cell>
          <cell r="D6">
            <v>6</v>
          </cell>
        </row>
        <row r="7">
          <cell r="B7">
            <v>2010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"/>
      <sheetName val="A22"/>
      <sheetName val="A23"/>
      <sheetName val="A24"/>
      <sheetName val="A25"/>
      <sheetName val="A26"/>
      <sheetName val="A27"/>
      <sheetName val="control"/>
      <sheetName val="MACROS"/>
    </sheetNames>
    <sheetDataSet>
      <sheetData sheetId="0">
        <row r="2">
          <cell r="B2" t="str">
            <v xml:space="preserve">LINARES 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JULIO</v>
          </cell>
          <cell r="C6">
            <v>0</v>
          </cell>
          <cell r="D6">
            <v>7</v>
          </cell>
        </row>
        <row r="7">
          <cell r="B7">
            <v>2010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"/>
      <sheetName val="A22"/>
      <sheetName val="A23"/>
      <sheetName val="A24"/>
      <sheetName val="A25"/>
      <sheetName val="A26"/>
      <sheetName val="A27"/>
      <sheetName val="control"/>
      <sheetName val="MACROS"/>
    </sheetNames>
    <sheetDataSet>
      <sheetData sheetId="0">
        <row r="2">
          <cell r="B2" t="str">
            <v xml:space="preserve">LINARES 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AGOSTO</v>
          </cell>
          <cell r="C6">
            <v>0</v>
          </cell>
          <cell r="D6">
            <v>8</v>
          </cell>
        </row>
        <row r="7">
          <cell r="B7">
            <v>2010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"/>
      <sheetName val="A22"/>
      <sheetName val="A23"/>
      <sheetName val="A24"/>
      <sheetName val="A25"/>
      <sheetName val="A26"/>
      <sheetName val="A27"/>
      <sheetName val="control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SEPTIEMBRE</v>
          </cell>
          <cell r="C6">
            <v>0</v>
          </cell>
          <cell r="D6">
            <v>9</v>
          </cell>
        </row>
        <row r="7">
          <cell r="B7">
            <v>2010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203"/>
  <sheetViews>
    <sheetView tabSelected="1" topLeftCell="A48" workbookViewId="0">
      <selection activeCell="F50" sqref="F50"/>
    </sheetView>
  </sheetViews>
  <sheetFormatPr baseColWidth="10" defaultRowHeight="10.5" x14ac:dyDescent="0.15"/>
  <cols>
    <col min="1" max="1" width="41.7109375" style="14" customWidth="1"/>
    <col min="2" max="10" width="11.7109375" style="14" customWidth="1"/>
    <col min="11" max="12" width="10.7109375" style="14" customWidth="1"/>
    <col min="13" max="15" width="10.7109375" style="57" customWidth="1"/>
    <col min="16" max="21" width="11.42578125" style="57"/>
    <col min="22" max="22" width="26.7109375" style="57" customWidth="1"/>
    <col min="23" max="23" width="14.140625" style="57" customWidth="1"/>
    <col min="24" max="25" width="14.140625" style="57" hidden="1" customWidth="1"/>
    <col min="26" max="27" width="13" style="57" hidden="1" customWidth="1"/>
    <col min="28" max="29" width="11.42578125" style="57" hidden="1" customWidth="1"/>
    <col min="30" max="256" width="11.42578125" style="57"/>
    <col min="257" max="257" width="41.7109375" style="57" customWidth="1"/>
    <col min="258" max="266" width="11.7109375" style="57" customWidth="1"/>
    <col min="267" max="271" width="10.7109375" style="57" customWidth="1"/>
    <col min="272" max="277" width="11.42578125" style="57"/>
    <col min="278" max="278" width="26.7109375" style="57" customWidth="1"/>
    <col min="279" max="279" width="14.140625" style="57" customWidth="1"/>
    <col min="280" max="285" width="0" style="57" hidden="1" customWidth="1"/>
    <col min="286" max="512" width="11.42578125" style="57"/>
    <col min="513" max="513" width="41.7109375" style="57" customWidth="1"/>
    <col min="514" max="522" width="11.7109375" style="57" customWidth="1"/>
    <col min="523" max="527" width="10.7109375" style="57" customWidth="1"/>
    <col min="528" max="533" width="11.42578125" style="57"/>
    <col min="534" max="534" width="26.7109375" style="57" customWidth="1"/>
    <col min="535" max="535" width="14.140625" style="57" customWidth="1"/>
    <col min="536" max="541" width="0" style="57" hidden="1" customWidth="1"/>
    <col min="542" max="768" width="11.42578125" style="57"/>
    <col min="769" max="769" width="41.7109375" style="57" customWidth="1"/>
    <col min="770" max="778" width="11.7109375" style="57" customWidth="1"/>
    <col min="779" max="783" width="10.7109375" style="57" customWidth="1"/>
    <col min="784" max="789" width="11.42578125" style="57"/>
    <col min="790" max="790" width="26.7109375" style="57" customWidth="1"/>
    <col min="791" max="791" width="14.140625" style="57" customWidth="1"/>
    <col min="792" max="797" width="0" style="57" hidden="1" customWidth="1"/>
    <col min="798" max="1024" width="11.42578125" style="57"/>
    <col min="1025" max="1025" width="41.7109375" style="57" customWidth="1"/>
    <col min="1026" max="1034" width="11.7109375" style="57" customWidth="1"/>
    <col min="1035" max="1039" width="10.7109375" style="57" customWidth="1"/>
    <col min="1040" max="1045" width="11.42578125" style="57"/>
    <col min="1046" max="1046" width="26.7109375" style="57" customWidth="1"/>
    <col min="1047" max="1047" width="14.140625" style="57" customWidth="1"/>
    <col min="1048" max="1053" width="0" style="57" hidden="1" customWidth="1"/>
    <col min="1054" max="1280" width="11.42578125" style="57"/>
    <col min="1281" max="1281" width="41.7109375" style="57" customWidth="1"/>
    <col min="1282" max="1290" width="11.7109375" style="57" customWidth="1"/>
    <col min="1291" max="1295" width="10.7109375" style="57" customWidth="1"/>
    <col min="1296" max="1301" width="11.42578125" style="57"/>
    <col min="1302" max="1302" width="26.7109375" style="57" customWidth="1"/>
    <col min="1303" max="1303" width="14.140625" style="57" customWidth="1"/>
    <col min="1304" max="1309" width="0" style="57" hidden="1" customWidth="1"/>
    <col min="1310" max="1536" width="11.42578125" style="57"/>
    <col min="1537" max="1537" width="41.7109375" style="57" customWidth="1"/>
    <col min="1538" max="1546" width="11.7109375" style="57" customWidth="1"/>
    <col min="1547" max="1551" width="10.7109375" style="57" customWidth="1"/>
    <col min="1552" max="1557" width="11.42578125" style="57"/>
    <col min="1558" max="1558" width="26.7109375" style="57" customWidth="1"/>
    <col min="1559" max="1559" width="14.140625" style="57" customWidth="1"/>
    <col min="1560" max="1565" width="0" style="57" hidden="1" customWidth="1"/>
    <col min="1566" max="1792" width="11.42578125" style="57"/>
    <col min="1793" max="1793" width="41.7109375" style="57" customWidth="1"/>
    <col min="1794" max="1802" width="11.7109375" style="57" customWidth="1"/>
    <col min="1803" max="1807" width="10.7109375" style="57" customWidth="1"/>
    <col min="1808" max="1813" width="11.42578125" style="57"/>
    <col min="1814" max="1814" width="26.7109375" style="57" customWidth="1"/>
    <col min="1815" max="1815" width="14.140625" style="57" customWidth="1"/>
    <col min="1816" max="1821" width="0" style="57" hidden="1" customWidth="1"/>
    <col min="1822" max="2048" width="11.42578125" style="57"/>
    <col min="2049" max="2049" width="41.7109375" style="57" customWidth="1"/>
    <col min="2050" max="2058" width="11.7109375" style="57" customWidth="1"/>
    <col min="2059" max="2063" width="10.7109375" style="57" customWidth="1"/>
    <col min="2064" max="2069" width="11.42578125" style="57"/>
    <col min="2070" max="2070" width="26.7109375" style="57" customWidth="1"/>
    <col min="2071" max="2071" width="14.140625" style="57" customWidth="1"/>
    <col min="2072" max="2077" width="0" style="57" hidden="1" customWidth="1"/>
    <col min="2078" max="2304" width="11.42578125" style="57"/>
    <col min="2305" max="2305" width="41.7109375" style="57" customWidth="1"/>
    <col min="2306" max="2314" width="11.7109375" style="57" customWidth="1"/>
    <col min="2315" max="2319" width="10.7109375" style="57" customWidth="1"/>
    <col min="2320" max="2325" width="11.42578125" style="57"/>
    <col min="2326" max="2326" width="26.7109375" style="57" customWidth="1"/>
    <col min="2327" max="2327" width="14.140625" style="57" customWidth="1"/>
    <col min="2328" max="2333" width="0" style="57" hidden="1" customWidth="1"/>
    <col min="2334" max="2560" width="11.42578125" style="57"/>
    <col min="2561" max="2561" width="41.7109375" style="57" customWidth="1"/>
    <col min="2562" max="2570" width="11.7109375" style="57" customWidth="1"/>
    <col min="2571" max="2575" width="10.7109375" style="57" customWidth="1"/>
    <col min="2576" max="2581" width="11.42578125" style="57"/>
    <col min="2582" max="2582" width="26.7109375" style="57" customWidth="1"/>
    <col min="2583" max="2583" width="14.140625" style="57" customWidth="1"/>
    <col min="2584" max="2589" width="0" style="57" hidden="1" customWidth="1"/>
    <col min="2590" max="2816" width="11.42578125" style="57"/>
    <col min="2817" max="2817" width="41.7109375" style="57" customWidth="1"/>
    <col min="2818" max="2826" width="11.7109375" style="57" customWidth="1"/>
    <col min="2827" max="2831" width="10.7109375" style="57" customWidth="1"/>
    <col min="2832" max="2837" width="11.42578125" style="57"/>
    <col min="2838" max="2838" width="26.7109375" style="57" customWidth="1"/>
    <col min="2839" max="2839" width="14.140625" style="57" customWidth="1"/>
    <col min="2840" max="2845" width="0" style="57" hidden="1" customWidth="1"/>
    <col min="2846" max="3072" width="11.42578125" style="57"/>
    <col min="3073" max="3073" width="41.7109375" style="57" customWidth="1"/>
    <col min="3074" max="3082" width="11.7109375" style="57" customWidth="1"/>
    <col min="3083" max="3087" width="10.7109375" style="57" customWidth="1"/>
    <col min="3088" max="3093" width="11.42578125" style="57"/>
    <col min="3094" max="3094" width="26.7109375" style="57" customWidth="1"/>
    <col min="3095" max="3095" width="14.140625" style="57" customWidth="1"/>
    <col min="3096" max="3101" width="0" style="57" hidden="1" customWidth="1"/>
    <col min="3102" max="3328" width="11.42578125" style="57"/>
    <col min="3329" max="3329" width="41.7109375" style="57" customWidth="1"/>
    <col min="3330" max="3338" width="11.7109375" style="57" customWidth="1"/>
    <col min="3339" max="3343" width="10.7109375" style="57" customWidth="1"/>
    <col min="3344" max="3349" width="11.42578125" style="57"/>
    <col min="3350" max="3350" width="26.7109375" style="57" customWidth="1"/>
    <col min="3351" max="3351" width="14.140625" style="57" customWidth="1"/>
    <col min="3352" max="3357" width="0" style="57" hidden="1" customWidth="1"/>
    <col min="3358" max="3584" width="11.42578125" style="57"/>
    <col min="3585" max="3585" width="41.7109375" style="57" customWidth="1"/>
    <col min="3586" max="3594" width="11.7109375" style="57" customWidth="1"/>
    <col min="3595" max="3599" width="10.7109375" style="57" customWidth="1"/>
    <col min="3600" max="3605" width="11.42578125" style="57"/>
    <col min="3606" max="3606" width="26.7109375" style="57" customWidth="1"/>
    <col min="3607" max="3607" width="14.140625" style="57" customWidth="1"/>
    <col min="3608" max="3613" width="0" style="57" hidden="1" customWidth="1"/>
    <col min="3614" max="3840" width="11.42578125" style="57"/>
    <col min="3841" max="3841" width="41.7109375" style="57" customWidth="1"/>
    <col min="3842" max="3850" width="11.7109375" style="57" customWidth="1"/>
    <col min="3851" max="3855" width="10.7109375" style="57" customWidth="1"/>
    <col min="3856" max="3861" width="11.42578125" style="57"/>
    <col min="3862" max="3862" width="26.7109375" style="57" customWidth="1"/>
    <col min="3863" max="3863" width="14.140625" style="57" customWidth="1"/>
    <col min="3864" max="3869" width="0" style="57" hidden="1" customWidth="1"/>
    <col min="3870" max="4096" width="11.42578125" style="57"/>
    <col min="4097" max="4097" width="41.7109375" style="57" customWidth="1"/>
    <col min="4098" max="4106" width="11.7109375" style="57" customWidth="1"/>
    <col min="4107" max="4111" width="10.7109375" style="57" customWidth="1"/>
    <col min="4112" max="4117" width="11.42578125" style="57"/>
    <col min="4118" max="4118" width="26.7109375" style="57" customWidth="1"/>
    <col min="4119" max="4119" width="14.140625" style="57" customWidth="1"/>
    <col min="4120" max="4125" width="0" style="57" hidden="1" customWidth="1"/>
    <col min="4126" max="4352" width="11.42578125" style="57"/>
    <col min="4353" max="4353" width="41.7109375" style="57" customWidth="1"/>
    <col min="4354" max="4362" width="11.7109375" style="57" customWidth="1"/>
    <col min="4363" max="4367" width="10.7109375" style="57" customWidth="1"/>
    <col min="4368" max="4373" width="11.42578125" style="57"/>
    <col min="4374" max="4374" width="26.7109375" style="57" customWidth="1"/>
    <col min="4375" max="4375" width="14.140625" style="57" customWidth="1"/>
    <col min="4376" max="4381" width="0" style="57" hidden="1" customWidth="1"/>
    <col min="4382" max="4608" width="11.42578125" style="57"/>
    <col min="4609" max="4609" width="41.7109375" style="57" customWidth="1"/>
    <col min="4610" max="4618" width="11.7109375" style="57" customWidth="1"/>
    <col min="4619" max="4623" width="10.7109375" style="57" customWidth="1"/>
    <col min="4624" max="4629" width="11.42578125" style="57"/>
    <col min="4630" max="4630" width="26.7109375" style="57" customWidth="1"/>
    <col min="4631" max="4631" width="14.140625" style="57" customWidth="1"/>
    <col min="4632" max="4637" width="0" style="57" hidden="1" customWidth="1"/>
    <col min="4638" max="4864" width="11.42578125" style="57"/>
    <col min="4865" max="4865" width="41.7109375" style="57" customWidth="1"/>
    <col min="4866" max="4874" width="11.7109375" style="57" customWidth="1"/>
    <col min="4875" max="4879" width="10.7109375" style="57" customWidth="1"/>
    <col min="4880" max="4885" width="11.42578125" style="57"/>
    <col min="4886" max="4886" width="26.7109375" style="57" customWidth="1"/>
    <col min="4887" max="4887" width="14.140625" style="57" customWidth="1"/>
    <col min="4888" max="4893" width="0" style="57" hidden="1" customWidth="1"/>
    <col min="4894" max="5120" width="11.42578125" style="57"/>
    <col min="5121" max="5121" width="41.7109375" style="57" customWidth="1"/>
    <col min="5122" max="5130" width="11.7109375" style="57" customWidth="1"/>
    <col min="5131" max="5135" width="10.7109375" style="57" customWidth="1"/>
    <col min="5136" max="5141" width="11.42578125" style="57"/>
    <col min="5142" max="5142" width="26.7109375" style="57" customWidth="1"/>
    <col min="5143" max="5143" width="14.140625" style="57" customWidth="1"/>
    <col min="5144" max="5149" width="0" style="57" hidden="1" customWidth="1"/>
    <col min="5150" max="5376" width="11.42578125" style="57"/>
    <col min="5377" max="5377" width="41.7109375" style="57" customWidth="1"/>
    <col min="5378" max="5386" width="11.7109375" style="57" customWidth="1"/>
    <col min="5387" max="5391" width="10.7109375" style="57" customWidth="1"/>
    <col min="5392" max="5397" width="11.42578125" style="57"/>
    <col min="5398" max="5398" width="26.7109375" style="57" customWidth="1"/>
    <col min="5399" max="5399" width="14.140625" style="57" customWidth="1"/>
    <col min="5400" max="5405" width="0" style="57" hidden="1" customWidth="1"/>
    <col min="5406" max="5632" width="11.42578125" style="57"/>
    <col min="5633" max="5633" width="41.7109375" style="57" customWidth="1"/>
    <col min="5634" max="5642" width="11.7109375" style="57" customWidth="1"/>
    <col min="5643" max="5647" width="10.7109375" style="57" customWidth="1"/>
    <col min="5648" max="5653" width="11.42578125" style="57"/>
    <col min="5654" max="5654" width="26.7109375" style="57" customWidth="1"/>
    <col min="5655" max="5655" width="14.140625" style="57" customWidth="1"/>
    <col min="5656" max="5661" width="0" style="57" hidden="1" customWidth="1"/>
    <col min="5662" max="5888" width="11.42578125" style="57"/>
    <col min="5889" max="5889" width="41.7109375" style="57" customWidth="1"/>
    <col min="5890" max="5898" width="11.7109375" style="57" customWidth="1"/>
    <col min="5899" max="5903" width="10.7109375" style="57" customWidth="1"/>
    <col min="5904" max="5909" width="11.42578125" style="57"/>
    <col min="5910" max="5910" width="26.7109375" style="57" customWidth="1"/>
    <col min="5911" max="5911" width="14.140625" style="57" customWidth="1"/>
    <col min="5912" max="5917" width="0" style="57" hidden="1" customWidth="1"/>
    <col min="5918" max="6144" width="11.42578125" style="57"/>
    <col min="6145" max="6145" width="41.7109375" style="57" customWidth="1"/>
    <col min="6146" max="6154" width="11.7109375" style="57" customWidth="1"/>
    <col min="6155" max="6159" width="10.7109375" style="57" customWidth="1"/>
    <col min="6160" max="6165" width="11.42578125" style="57"/>
    <col min="6166" max="6166" width="26.7109375" style="57" customWidth="1"/>
    <col min="6167" max="6167" width="14.140625" style="57" customWidth="1"/>
    <col min="6168" max="6173" width="0" style="57" hidden="1" customWidth="1"/>
    <col min="6174" max="6400" width="11.42578125" style="57"/>
    <col min="6401" max="6401" width="41.7109375" style="57" customWidth="1"/>
    <col min="6402" max="6410" width="11.7109375" style="57" customWidth="1"/>
    <col min="6411" max="6415" width="10.7109375" style="57" customWidth="1"/>
    <col min="6416" max="6421" width="11.42578125" style="57"/>
    <col min="6422" max="6422" width="26.7109375" style="57" customWidth="1"/>
    <col min="6423" max="6423" width="14.140625" style="57" customWidth="1"/>
    <col min="6424" max="6429" width="0" style="57" hidden="1" customWidth="1"/>
    <col min="6430" max="6656" width="11.42578125" style="57"/>
    <col min="6657" max="6657" width="41.7109375" style="57" customWidth="1"/>
    <col min="6658" max="6666" width="11.7109375" style="57" customWidth="1"/>
    <col min="6667" max="6671" width="10.7109375" style="57" customWidth="1"/>
    <col min="6672" max="6677" width="11.42578125" style="57"/>
    <col min="6678" max="6678" width="26.7109375" style="57" customWidth="1"/>
    <col min="6679" max="6679" width="14.140625" style="57" customWidth="1"/>
    <col min="6680" max="6685" width="0" style="57" hidden="1" customWidth="1"/>
    <col min="6686" max="6912" width="11.42578125" style="57"/>
    <col min="6913" max="6913" width="41.7109375" style="57" customWidth="1"/>
    <col min="6914" max="6922" width="11.7109375" style="57" customWidth="1"/>
    <col min="6923" max="6927" width="10.7109375" style="57" customWidth="1"/>
    <col min="6928" max="6933" width="11.42578125" style="57"/>
    <col min="6934" max="6934" width="26.7109375" style="57" customWidth="1"/>
    <col min="6935" max="6935" width="14.140625" style="57" customWidth="1"/>
    <col min="6936" max="6941" width="0" style="57" hidden="1" customWidth="1"/>
    <col min="6942" max="7168" width="11.42578125" style="57"/>
    <col min="7169" max="7169" width="41.7109375" style="57" customWidth="1"/>
    <col min="7170" max="7178" width="11.7109375" style="57" customWidth="1"/>
    <col min="7179" max="7183" width="10.7109375" style="57" customWidth="1"/>
    <col min="7184" max="7189" width="11.42578125" style="57"/>
    <col min="7190" max="7190" width="26.7109375" style="57" customWidth="1"/>
    <col min="7191" max="7191" width="14.140625" style="57" customWidth="1"/>
    <col min="7192" max="7197" width="0" style="57" hidden="1" customWidth="1"/>
    <col min="7198" max="7424" width="11.42578125" style="57"/>
    <col min="7425" max="7425" width="41.7109375" style="57" customWidth="1"/>
    <col min="7426" max="7434" width="11.7109375" style="57" customWidth="1"/>
    <col min="7435" max="7439" width="10.7109375" style="57" customWidth="1"/>
    <col min="7440" max="7445" width="11.42578125" style="57"/>
    <col min="7446" max="7446" width="26.7109375" style="57" customWidth="1"/>
    <col min="7447" max="7447" width="14.140625" style="57" customWidth="1"/>
    <col min="7448" max="7453" width="0" style="57" hidden="1" customWidth="1"/>
    <col min="7454" max="7680" width="11.42578125" style="57"/>
    <col min="7681" max="7681" width="41.7109375" style="57" customWidth="1"/>
    <col min="7682" max="7690" width="11.7109375" style="57" customWidth="1"/>
    <col min="7691" max="7695" width="10.7109375" style="57" customWidth="1"/>
    <col min="7696" max="7701" width="11.42578125" style="57"/>
    <col min="7702" max="7702" width="26.7109375" style="57" customWidth="1"/>
    <col min="7703" max="7703" width="14.140625" style="57" customWidth="1"/>
    <col min="7704" max="7709" width="0" style="57" hidden="1" customWidth="1"/>
    <col min="7710" max="7936" width="11.42578125" style="57"/>
    <col min="7937" max="7937" width="41.7109375" style="57" customWidth="1"/>
    <col min="7938" max="7946" width="11.7109375" style="57" customWidth="1"/>
    <col min="7947" max="7951" width="10.7109375" style="57" customWidth="1"/>
    <col min="7952" max="7957" width="11.42578125" style="57"/>
    <col min="7958" max="7958" width="26.7109375" style="57" customWidth="1"/>
    <col min="7959" max="7959" width="14.140625" style="57" customWidth="1"/>
    <col min="7960" max="7965" width="0" style="57" hidden="1" customWidth="1"/>
    <col min="7966" max="8192" width="11.42578125" style="57"/>
    <col min="8193" max="8193" width="41.7109375" style="57" customWidth="1"/>
    <col min="8194" max="8202" width="11.7109375" style="57" customWidth="1"/>
    <col min="8203" max="8207" width="10.7109375" style="57" customWidth="1"/>
    <col min="8208" max="8213" width="11.42578125" style="57"/>
    <col min="8214" max="8214" width="26.7109375" style="57" customWidth="1"/>
    <col min="8215" max="8215" width="14.140625" style="57" customWidth="1"/>
    <col min="8216" max="8221" width="0" style="57" hidden="1" customWidth="1"/>
    <col min="8222" max="8448" width="11.42578125" style="57"/>
    <col min="8449" max="8449" width="41.7109375" style="57" customWidth="1"/>
    <col min="8450" max="8458" width="11.7109375" style="57" customWidth="1"/>
    <col min="8459" max="8463" width="10.7109375" style="57" customWidth="1"/>
    <col min="8464" max="8469" width="11.42578125" style="57"/>
    <col min="8470" max="8470" width="26.7109375" style="57" customWidth="1"/>
    <col min="8471" max="8471" width="14.140625" style="57" customWidth="1"/>
    <col min="8472" max="8477" width="0" style="57" hidden="1" customWidth="1"/>
    <col min="8478" max="8704" width="11.42578125" style="57"/>
    <col min="8705" max="8705" width="41.7109375" style="57" customWidth="1"/>
    <col min="8706" max="8714" width="11.7109375" style="57" customWidth="1"/>
    <col min="8715" max="8719" width="10.7109375" style="57" customWidth="1"/>
    <col min="8720" max="8725" width="11.42578125" style="57"/>
    <col min="8726" max="8726" width="26.7109375" style="57" customWidth="1"/>
    <col min="8727" max="8727" width="14.140625" style="57" customWidth="1"/>
    <col min="8728" max="8733" width="0" style="57" hidden="1" customWidth="1"/>
    <col min="8734" max="8960" width="11.42578125" style="57"/>
    <col min="8961" max="8961" width="41.7109375" style="57" customWidth="1"/>
    <col min="8962" max="8970" width="11.7109375" style="57" customWidth="1"/>
    <col min="8971" max="8975" width="10.7109375" style="57" customWidth="1"/>
    <col min="8976" max="8981" width="11.42578125" style="57"/>
    <col min="8982" max="8982" width="26.7109375" style="57" customWidth="1"/>
    <col min="8983" max="8983" width="14.140625" style="57" customWidth="1"/>
    <col min="8984" max="8989" width="0" style="57" hidden="1" customWidth="1"/>
    <col min="8990" max="9216" width="11.42578125" style="57"/>
    <col min="9217" max="9217" width="41.7109375" style="57" customWidth="1"/>
    <col min="9218" max="9226" width="11.7109375" style="57" customWidth="1"/>
    <col min="9227" max="9231" width="10.7109375" style="57" customWidth="1"/>
    <col min="9232" max="9237" width="11.42578125" style="57"/>
    <col min="9238" max="9238" width="26.7109375" style="57" customWidth="1"/>
    <col min="9239" max="9239" width="14.140625" style="57" customWidth="1"/>
    <col min="9240" max="9245" width="0" style="57" hidden="1" customWidth="1"/>
    <col min="9246" max="9472" width="11.42578125" style="57"/>
    <col min="9473" max="9473" width="41.7109375" style="57" customWidth="1"/>
    <col min="9474" max="9482" width="11.7109375" style="57" customWidth="1"/>
    <col min="9483" max="9487" width="10.7109375" style="57" customWidth="1"/>
    <col min="9488" max="9493" width="11.42578125" style="57"/>
    <col min="9494" max="9494" width="26.7109375" style="57" customWidth="1"/>
    <col min="9495" max="9495" width="14.140625" style="57" customWidth="1"/>
    <col min="9496" max="9501" width="0" style="57" hidden="1" customWidth="1"/>
    <col min="9502" max="9728" width="11.42578125" style="57"/>
    <col min="9729" max="9729" width="41.7109375" style="57" customWidth="1"/>
    <col min="9730" max="9738" width="11.7109375" style="57" customWidth="1"/>
    <col min="9739" max="9743" width="10.7109375" style="57" customWidth="1"/>
    <col min="9744" max="9749" width="11.42578125" style="57"/>
    <col min="9750" max="9750" width="26.7109375" style="57" customWidth="1"/>
    <col min="9751" max="9751" width="14.140625" style="57" customWidth="1"/>
    <col min="9752" max="9757" width="0" style="57" hidden="1" customWidth="1"/>
    <col min="9758" max="9984" width="11.42578125" style="57"/>
    <col min="9985" max="9985" width="41.7109375" style="57" customWidth="1"/>
    <col min="9986" max="9994" width="11.7109375" style="57" customWidth="1"/>
    <col min="9995" max="9999" width="10.7109375" style="57" customWidth="1"/>
    <col min="10000" max="10005" width="11.42578125" style="57"/>
    <col min="10006" max="10006" width="26.7109375" style="57" customWidth="1"/>
    <col min="10007" max="10007" width="14.140625" style="57" customWidth="1"/>
    <col min="10008" max="10013" width="0" style="57" hidden="1" customWidth="1"/>
    <col min="10014" max="10240" width="11.42578125" style="57"/>
    <col min="10241" max="10241" width="41.7109375" style="57" customWidth="1"/>
    <col min="10242" max="10250" width="11.7109375" style="57" customWidth="1"/>
    <col min="10251" max="10255" width="10.7109375" style="57" customWidth="1"/>
    <col min="10256" max="10261" width="11.42578125" style="57"/>
    <col min="10262" max="10262" width="26.7109375" style="57" customWidth="1"/>
    <col min="10263" max="10263" width="14.140625" style="57" customWidth="1"/>
    <col min="10264" max="10269" width="0" style="57" hidden="1" customWidth="1"/>
    <col min="10270" max="10496" width="11.42578125" style="57"/>
    <col min="10497" max="10497" width="41.7109375" style="57" customWidth="1"/>
    <col min="10498" max="10506" width="11.7109375" style="57" customWidth="1"/>
    <col min="10507" max="10511" width="10.7109375" style="57" customWidth="1"/>
    <col min="10512" max="10517" width="11.42578125" style="57"/>
    <col min="10518" max="10518" width="26.7109375" style="57" customWidth="1"/>
    <col min="10519" max="10519" width="14.140625" style="57" customWidth="1"/>
    <col min="10520" max="10525" width="0" style="57" hidden="1" customWidth="1"/>
    <col min="10526" max="10752" width="11.42578125" style="57"/>
    <col min="10753" max="10753" width="41.7109375" style="57" customWidth="1"/>
    <col min="10754" max="10762" width="11.7109375" style="57" customWidth="1"/>
    <col min="10763" max="10767" width="10.7109375" style="57" customWidth="1"/>
    <col min="10768" max="10773" width="11.42578125" style="57"/>
    <col min="10774" max="10774" width="26.7109375" style="57" customWidth="1"/>
    <col min="10775" max="10775" width="14.140625" style="57" customWidth="1"/>
    <col min="10776" max="10781" width="0" style="57" hidden="1" customWidth="1"/>
    <col min="10782" max="11008" width="11.42578125" style="57"/>
    <col min="11009" max="11009" width="41.7109375" style="57" customWidth="1"/>
    <col min="11010" max="11018" width="11.7109375" style="57" customWidth="1"/>
    <col min="11019" max="11023" width="10.7109375" style="57" customWidth="1"/>
    <col min="11024" max="11029" width="11.42578125" style="57"/>
    <col min="11030" max="11030" width="26.7109375" style="57" customWidth="1"/>
    <col min="11031" max="11031" width="14.140625" style="57" customWidth="1"/>
    <col min="11032" max="11037" width="0" style="57" hidden="1" customWidth="1"/>
    <col min="11038" max="11264" width="11.42578125" style="57"/>
    <col min="11265" max="11265" width="41.7109375" style="57" customWidth="1"/>
    <col min="11266" max="11274" width="11.7109375" style="57" customWidth="1"/>
    <col min="11275" max="11279" width="10.7109375" style="57" customWidth="1"/>
    <col min="11280" max="11285" width="11.42578125" style="57"/>
    <col min="11286" max="11286" width="26.7109375" style="57" customWidth="1"/>
    <col min="11287" max="11287" width="14.140625" style="57" customWidth="1"/>
    <col min="11288" max="11293" width="0" style="57" hidden="1" customWidth="1"/>
    <col min="11294" max="11520" width="11.42578125" style="57"/>
    <col min="11521" max="11521" width="41.7109375" style="57" customWidth="1"/>
    <col min="11522" max="11530" width="11.7109375" style="57" customWidth="1"/>
    <col min="11531" max="11535" width="10.7109375" style="57" customWidth="1"/>
    <col min="11536" max="11541" width="11.42578125" style="57"/>
    <col min="11542" max="11542" width="26.7109375" style="57" customWidth="1"/>
    <col min="11543" max="11543" width="14.140625" style="57" customWidth="1"/>
    <col min="11544" max="11549" width="0" style="57" hidden="1" customWidth="1"/>
    <col min="11550" max="11776" width="11.42578125" style="57"/>
    <col min="11777" max="11777" width="41.7109375" style="57" customWidth="1"/>
    <col min="11778" max="11786" width="11.7109375" style="57" customWidth="1"/>
    <col min="11787" max="11791" width="10.7109375" style="57" customWidth="1"/>
    <col min="11792" max="11797" width="11.42578125" style="57"/>
    <col min="11798" max="11798" width="26.7109375" style="57" customWidth="1"/>
    <col min="11799" max="11799" width="14.140625" style="57" customWidth="1"/>
    <col min="11800" max="11805" width="0" style="57" hidden="1" customWidth="1"/>
    <col min="11806" max="12032" width="11.42578125" style="57"/>
    <col min="12033" max="12033" width="41.7109375" style="57" customWidth="1"/>
    <col min="12034" max="12042" width="11.7109375" style="57" customWidth="1"/>
    <col min="12043" max="12047" width="10.7109375" style="57" customWidth="1"/>
    <col min="12048" max="12053" width="11.42578125" style="57"/>
    <col min="12054" max="12054" width="26.7109375" style="57" customWidth="1"/>
    <col min="12055" max="12055" width="14.140625" style="57" customWidth="1"/>
    <col min="12056" max="12061" width="0" style="57" hidden="1" customWidth="1"/>
    <col min="12062" max="12288" width="11.42578125" style="57"/>
    <col min="12289" max="12289" width="41.7109375" style="57" customWidth="1"/>
    <col min="12290" max="12298" width="11.7109375" style="57" customWidth="1"/>
    <col min="12299" max="12303" width="10.7109375" style="57" customWidth="1"/>
    <col min="12304" max="12309" width="11.42578125" style="57"/>
    <col min="12310" max="12310" width="26.7109375" style="57" customWidth="1"/>
    <col min="12311" max="12311" width="14.140625" style="57" customWidth="1"/>
    <col min="12312" max="12317" width="0" style="57" hidden="1" customWidth="1"/>
    <col min="12318" max="12544" width="11.42578125" style="57"/>
    <col min="12545" max="12545" width="41.7109375" style="57" customWidth="1"/>
    <col min="12546" max="12554" width="11.7109375" style="57" customWidth="1"/>
    <col min="12555" max="12559" width="10.7109375" style="57" customWidth="1"/>
    <col min="12560" max="12565" width="11.42578125" style="57"/>
    <col min="12566" max="12566" width="26.7109375" style="57" customWidth="1"/>
    <col min="12567" max="12567" width="14.140625" style="57" customWidth="1"/>
    <col min="12568" max="12573" width="0" style="57" hidden="1" customWidth="1"/>
    <col min="12574" max="12800" width="11.42578125" style="57"/>
    <col min="12801" max="12801" width="41.7109375" style="57" customWidth="1"/>
    <col min="12802" max="12810" width="11.7109375" style="57" customWidth="1"/>
    <col min="12811" max="12815" width="10.7109375" style="57" customWidth="1"/>
    <col min="12816" max="12821" width="11.42578125" style="57"/>
    <col min="12822" max="12822" width="26.7109375" style="57" customWidth="1"/>
    <col min="12823" max="12823" width="14.140625" style="57" customWidth="1"/>
    <col min="12824" max="12829" width="0" style="57" hidden="1" customWidth="1"/>
    <col min="12830" max="13056" width="11.42578125" style="57"/>
    <col min="13057" max="13057" width="41.7109375" style="57" customWidth="1"/>
    <col min="13058" max="13066" width="11.7109375" style="57" customWidth="1"/>
    <col min="13067" max="13071" width="10.7109375" style="57" customWidth="1"/>
    <col min="13072" max="13077" width="11.42578125" style="57"/>
    <col min="13078" max="13078" width="26.7109375" style="57" customWidth="1"/>
    <col min="13079" max="13079" width="14.140625" style="57" customWidth="1"/>
    <col min="13080" max="13085" width="0" style="57" hidden="1" customWidth="1"/>
    <col min="13086" max="13312" width="11.42578125" style="57"/>
    <col min="13313" max="13313" width="41.7109375" style="57" customWidth="1"/>
    <col min="13314" max="13322" width="11.7109375" style="57" customWidth="1"/>
    <col min="13323" max="13327" width="10.7109375" style="57" customWidth="1"/>
    <col min="13328" max="13333" width="11.42578125" style="57"/>
    <col min="13334" max="13334" width="26.7109375" style="57" customWidth="1"/>
    <col min="13335" max="13335" width="14.140625" style="57" customWidth="1"/>
    <col min="13336" max="13341" width="0" style="57" hidden="1" customWidth="1"/>
    <col min="13342" max="13568" width="11.42578125" style="57"/>
    <col min="13569" max="13569" width="41.7109375" style="57" customWidth="1"/>
    <col min="13570" max="13578" width="11.7109375" style="57" customWidth="1"/>
    <col min="13579" max="13583" width="10.7109375" style="57" customWidth="1"/>
    <col min="13584" max="13589" width="11.42578125" style="57"/>
    <col min="13590" max="13590" width="26.7109375" style="57" customWidth="1"/>
    <col min="13591" max="13591" width="14.140625" style="57" customWidth="1"/>
    <col min="13592" max="13597" width="0" style="57" hidden="1" customWidth="1"/>
    <col min="13598" max="13824" width="11.42578125" style="57"/>
    <col min="13825" max="13825" width="41.7109375" style="57" customWidth="1"/>
    <col min="13826" max="13834" width="11.7109375" style="57" customWidth="1"/>
    <col min="13835" max="13839" width="10.7109375" style="57" customWidth="1"/>
    <col min="13840" max="13845" width="11.42578125" style="57"/>
    <col min="13846" max="13846" width="26.7109375" style="57" customWidth="1"/>
    <col min="13847" max="13847" width="14.140625" style="57" customWidth="1"/>
    <col min="13848" max="13853" width="0" style="57" hidden="1" customWidth="1"/>
    <col min="13854" max="14080" width="11.42578125" style="57"/>
    <col min="14081" max="14081" width="41.7109375" style="57" customWidth="1"/>
    <col min="14082" max="14090" width="11.7109375" style="57" customWidth="1"/>
    <col min="14091" max="14095" width="10.7109375" style="57" customWidth="1"/>
    <col min="14096" max="14101" width="11.42578125" style="57"/>
    <col min="14102" max="14102" width="26.7109375" style="57" customWidth="1"/>
    <col min="14103" max="14103" width="14.140625" style="57" customWidth="1"/>
    <col min="14104" max="14109" width="0" style="57" hidden="1" customWidth="1"/>
    <col min="14110" max="14336" width="11.42578125" style="57"/>
    <col min="14337" max="14337" width="41.7109375" style="57" customWidth="1"/>
    <col min="14338" max="14346" width="11.7109375" style="57" customWidth="1"/>
    <col min="14347" max="14351" width="10.7109375" style="57" customWidth="1"/>
    <col min="14352" max="14357" width="11.42578125" style="57"/>
    <col min="14358" max="14358" width="26.7109375" style="57" customWidth="1"/>
    <col min="14359" max="14359" width="14.140625" style="57" customWidth="1"/>
    <col min="14360" max="14365" width="0" style="57" hidden="1" customWidth="1"/>
    <col min="14366" max="14592" width="11.42578125" style="57"/>
    <col min="14593" max="14593" width="41.7109375" style="57" customWidth="1"/>
    <col min="14594" max="14602" width="11.7109375" style="57" customWidth="1"/>
    <col min="14603" max="14607" width="10.7109375" style="57" customWidth="1"/>
    <col min="14608" max="14613" width="11.42578125" style="57"/>
    <col min="14614" max="14614" width="26.7109375" style="57" customWidth="1"/>
    <col min="14615" max="14615" width="14.140625" style="57" customWidth="1"/>
    <col min="14616" max="14621" width="0" style="57" hidden="1" customWidth="1"/>
    <col min="14622" max="14848" width="11.42578125" style="57"/>
    <col min="14849" max="14849" width="41.7109375" style="57" customWidth="1"/>
    <col min="14850" max="14858" width="11.7109375" style="57" customWidth="1"/>
    <col min="14859" max="14863" width="10.7109375" style="57" customWidth="1"/>
    <col min="14864" max="14869" width="11.42578125" style="57"/>
    <col min="14870" max="14870" width="26.7109375" style="57" customWidth="1"/>
    <col min="14871" max="14871" width="14.140625" style="57" customWidth="1"/>
    <col min="14872" max="14877" width="0" style="57" hidden="1" customWidth="1"/>
    <col min="14878" max="15104" width="11.42578125" style="57"/>
    <col min="15105" max="15105" width="41.7109375" style="57" customWidth="1"/>
    <col min="15106" max="15114" width="11.7109375" style="57" customWidth="1"/>
    <col min="15115" max="15119" width="10.7109375" style="57" customWidth="1"/>
    <col min="15120" max="15125" width="11.42578125" style="57"/>
    <col min="15126" max="15126" width="26.7109375" style="57" customWidth="1"/>
    <col min="15127" max="15127" width="14.140625" style="57" customWidth="1"/>
    <col min="15128" max="15133" width="0" style="57" hidden="1" customWidth="1"/>
    <col min="15134" max="15360" width="11.42578125" style="57"/>
    <col min="15361" max="15361" width="41.7109375" style="57" customWidth="1"/>
    <col min="15362" max="15370" width="11.7109375" style="57" customWidth="1"/>
    <col min="15371" max="15375" width="10.7109375" style="57" customWidth="1"/>
    <col min="15376" max="15381" width="11.42578125" style="57"/>
    <col min="15382" max="15382" width="26.7109375" style="57" customWidth="1"/>
    <col min="15383" max="15383" width="14.140625" style="57" customWidth="1"/>
    <col min="15384" max="15389" width="0" style="57" hidden="1" customWidth="1"/>
    <col min="15390" max="15616" width="11.42578125" style="57"/>
    <col min="15617" max="15617" width="41.7109375" style="57" customWidth="1"/>
    <col min="15618" max="15626" width="11.7109375" style="57" customWidth="1"/>
    <col min="15627" max="15631" width="10.7109375" style="57" customWidth="1"/>
    <col min="15632" max="15637" width="11.42578125" style="57"/>
    <col min="15638" max="15638" width="26.7109375" style="57" customWidth="1"/>
    <col min="15639" max="15639" width="14.140625" style="57" customWidth="1"/>
    <col min="15640" max="15645" width="0" style="57" hidden="1" customWidth="1"/>
    <col min="15646" max="15872" width="11.42578125" style="57"/>
    <col min="15873" max="15873" width="41.7109375" style="57" customWidth="1"/>
    <col min="15874" max="15882" width="11.7109375" style="57" customWidth="1"/>
    <col min="15883" max="15887" width="10.7109375" style="57" customWidth="1"/>
    <col min="15888" max="15893" width="11.42578125" style="57"/>
    <col min="15894" max="15894" width="26.7109375" style="57" customWidth="1"/>
    <col min="15895" max="15895" width="14.140625" style="57" customWidth="1"/>
    <col min="15896" max="15901" width="0" style="57" hidden="1" customWidth="1"/>
    <col min="15902" max="16128" width="11.42578125" style="57"/>
    <col min="16129" max="16129" width="41.7109375" style="57" customWidth="1"/>
    <col min="16130" max="16138" width="11.7109375" style="57" customWidth="1"/>
    <col min="16139" max="16143" width="10.7109375" style="57" customWidth="1"/>
    <col min="16144" max="16149" width="11.42578125" style="57"/>
    <col min="16150" max="16150" width="26.7109375" style="57" customWidth="1"/>
    <col min="16151" max="16151" width="14.140625" style="57" customWidth="1"/>
    <col min="16152" max="16157" width="0" style="57" hidden="1" customWidth="1"/>
    <col min="16158" max="16384" width="11.42578125" style="57"/>
  </cols>
  <sheetData>
    <row r="1" spans="1:52" s="4" customFormat="1" ht="12.75" customHeight="1" x14ac:dyDescent="0.2">
      <c r="A1" s="1" t="s">
        <v>0</v>
      </c>
      <c r="B1" s="2"/>
      <c r="C1" s="2"/>
      <c r="D1" s="3"/>
      <c r="E1" s="3"/>
      <c r="F1" s="3"/>
      <c r="G1" s="3"/>
      <c r="H1" s="3"/>
      <c r="I1" s="3"/>
      <c r="J1" s="3"/>
      <c r="K1" s="3"/>
      <c r="Q1" s="5"/>
      <c r="R1" s="6"/>
      <c r="S1" s="6"/>
      <c r="T1" s="6"/>
      <c r="U1" s="6"/>
      <c r="V1" s="6"/>
      <c r="W1" s="6"/>
      <c r="X1" s="6"/>
      <c r="Y1" s="6"/>
      <c r="Z1" s="6"/>
      <c r="AA1" s="7"/>
      <c r="AB1" s="7"/>
      <c r="AC1" s="8"/>
    </row>
    <row r="2" spans="1:52" s="4" customFormat="1" ht="12.75" customHeight="1" x14ac:dyDescent="0.2">
      <c r="A2" s="1" t="str">
        <f>CONCATENATE("COMUNA: ",[1]NOMBRE!B2," - ","( ",[1]NOMBRE!C2,[1]NOMBRE!D2,[1]NOMBRE!E2,[1]NOMBRE!F2,[1]NOMBRE!G2," )")</f>
        <v>COMUNA: LINARES  - ( 07401 )</v>
      </c>
      <c r="B2" s="2"/>
      <c r="C2" s="2"/>
      <c r="D2" s="3"/>
      <c r="E2" s="3"/>
      <c r="F2" s="3"/>
      <c r="G2" s="3"/>
      <c r="H2" s="3"/>
      <c r="I2" s="3"/>
      <c r="J2" s="3"/>
      <c r="K2" s="3"/>
      <c r="Q2" s="5"/>
      <c r="R2" s="6"/>
      <c r="S2" s="6"/>
      <c r="T2" s="6"/>
      <c r="U2" s="6"/>
      <c r="V2" s="6"/>
      <c r="W2" s="6"/>
      <c r="X2" s="6"/>
      <c r="Y2" s="6"/>
      <c r="Z2" s="6"/>
      <c r="AA2" s="7"/>
      <c r="AB2" s="7"/>
      <c r="AC2" s="8"/>
    </row>
    <row r="3" spans="1:52" s="4" customFormat="1" ht="12.75" customHeight="1" x14ac:dyDescent="0.2">
      <c r="A3" s="1" t="str">
        <f>CONCATENATE("ESTABLECIMIENTO: ",[1]NOMBRE!B3," - ","( ",[1]NOMBRE!C3,[1]NOMBRE!D3,[1]NOMBRE!E3,[1]NOMBRE!F3,[1]NOMBRE!G3," )")</f>
        <v>ESTABLECIMIENTO: HOSPITAL BASE DE LINARES  - ( 16108 )</v>
      </c>
      <c r="B3" s="2"/>
      <c r="C3" s="2"/>
      <c r="D3" s="9"/>
      <c r="E3" s="3"/>
      <c r="F3" s="3"/>
      <c r="G3" s="3"/>
      <c r="H3" s="3"/>
      <c r="I3" s="3"/>
      <c r="J3" s="3"/>
      <c r="K3" s="3"/>
      <c r="Q3" s="5"/>
      <c r="R3" s="6"/>
      <c r="S3" s="6"/>
      <c r="T3" s="6"/>
      <c r="U3" s="6"/>
      <c r="V3" s="6"/>
      <c r="W3" s="6"/>
      <c r="X3" s="6"/>
      <c r="Y3" s="6"/>
      <c r="Z3" s="6"/>
      <c r="AA3" s="7"/>
      <c r="AB3" s="7"/>
      <c r="AC3" s="8"/>
    </row>
    <row r="4" spans="1:52" s="4" customFormat="1" ht="12.75" customHeight="1" x14ac:dyDescent="0.2">
      <c r="A4" s="1"/>
      <c r="B4" s="2"/>
      <c r="C4" s="2"/>
      <c r="D4" s="3"/>
      <c r="E4" s="3"/>
      <c r="F4" s="3"/>
      <c r="G4" s="3"/>
      <c r="H4" s="3"/>
      <c r="I4" s="3"/>
      <c r="J4" s="3"/>
      <c r="K4" s="3"/>
      <c r="Q4" s="5"/>
      <c r="R4" s="6"/>
      <c r="S4" s="6"/>
      <c r="T4" s="6"/>
      <c r="U4" s="6"/>
      <c r="V4" s="6"/>
      <c r="W4" s="6"/>
      <c r="X4" s="6"/>
      <c r="Y4" s="6"/>
      <c r="Z4" s="6"/>
      <c r="AA4" s="7"/>
      <c r="AB4" s="7"/>
      <c r="AC4" s="8"/>
    </row>
    <row r="5" spans="1:52" s="4" customFormat="1" ht="12.75" customHeight="1" x14ac:dyDescent="0.2">
      <c r="A5" s="1" t="str">
        <f>CONCATENATE("AÑO: ",[1]NOMBRE!B7)</f>
        <v>AÑO: 2010</v>
      </c>
      <c r="B5" s="2"/>
      <c r="C5" s="2"/>
      <c r="D5" s="3"/>
      <c r="E5" s="3"/>
      <c r="F5" s="3"/>
      <c r="G5" s="3"/>
      <c r="H5" s="3"/>
      <c r="I5" s="3"/>
      <c r="J5" s="3"/>
      <c r="K5" s="3"/>
      <c r="Q5" s="5"/>
      <c r="R5" s="6"/>
      <c r="S5" s="6"/>
      <c r="T5" s="6"/>
      <c r="U5" s="6"/>
      <c r="V5" s="6"/>
      <c r="W5" s="6"/>
      <c r="X5" s="6"/>
      <c r="Y5" s="6"/>
      <c r="Z5" s="6"/>
      <c r="AA5" s="7"/>
      <c r="AB5" s="7"/>
      <c r="AC5" s="8"/>
    </row>
    <row r="6" spans="1:52" s="14" customFormat="1" ht="39.950000000000003" customHeight="1" x14ac:dyDescent="0.25">
      <c r="A6" s="65" t="s">
        <v>1</v>
      </c>
      <c r="B6" s="65"/>
      <c r="C6" s="65"/>
      <c r="D6" s="65"/>
      <c r="E6" s="65"/>
      <c r="F6" s="65"/>
      <c r="G6" s="65"/>
      <c r="H6" s="65"/>
      <c r="I6" s="65"/>
      <c r="J6" s="65"/>
      <c r="K6" s="10"/>
      <c r="L6" s="10"/>
      <c r="M6" s="10"/>
      <c r="N6" s="10"/>
      <c r="O6" s="10"/>
      <c r="P6" s="11"/>
      <c r="Q6" s="12"/>
      <c r="R6" s="12"/>
      <c r="S6" s="12"/>
      <c r="T6" s="12"/>
      <c r="U6" s="12"/>
      <c r="V6" s="12"/>
      <c r="W6" s="13"/>
      <c r="X6" s="13"/>
      <c r="Y6" s="13"/>
      <c r="Z6" s="13"/>
      <c r="AA6" s="13"/>
      <c r="AB6" s="13"/>
      <c r="AC6" s="13"/>
      <c r="AD6" s="13"/>
      <c r="AZ6" s="15"/>
    </row>
    <row r="7" spans="1:52" s="14" customFormat="1" ht="45" customHeight="1" x14ac:dyDescent="0.2">
      <c r="A7" s="16" t="s">
        <v>2</v>
      </c>
      <c r="B7" s="17"/>
      <c r="C7" s="17"/>
      <c r="D7" s="17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9"/>
      <c r="AZ7" s="15"/>
    </row>
    <row r="8" spans="1:52" s="14" customFormat="1" ht="24.75" customHeight="1" x14ac:dyDescent="0.2">
      <c r="A8" s="66" t="s">
        <v>3</v>
      </c>
      <c r="B8" s="68" t="s">
        <v>4</v>
      </c>
      <c r="C8" s="69"/>
      <c r="D8" s="68" t="s">
        <v>5</v>
      </c>
      <c r="E8" s="70"/>
      <c r="F8" s="70"/>
      <c r="G8" s="69"/>
      <c r="H8" s="68" t="s">
        <v>6</v>
      </c>
      <c r="I8" s="69"/>
      <c r="J8" s="20"/>
      <c r="K8" s="20"/>
      <c r="L8" s="20"/>
      <c r="M8" s="20"/>
      <c r="N8" s="20"/>
      <c r="O8" s="20"/>
      <c r="AZ8" s="15"/>
    </row>
    <row r="9" spans="1:52" s="14" customFormat="1" ht="37.5" customHeight="1" x14ac:dyDescent="0.2">
      <c r="A9" s="67"/>
      <c r="B9" s="21" t="s">
        <v>7</v>
      </c>
      <c r="C9" s="22" t="s">
        <v>8</v>
      </c>
      <c r="D9" s="21" t="s">
        <v>9</v>
      </c>
      <c r="E9" s="23" t="s">
        <v>10</v>
      </c>
      <c r="F9" s="23" t="s">
        <v>11</v>
      </c>
      <c r="G9" s="24" t="s">
        <v>12</v>
      </c>
      <c r="H9" s="21" t="s">
        <v>13</v>
      </c>
      <c r="I9" s="24" t="s">
        <v>14</v>
      </c>
      <c r="J9" s="20"/>
      <c r="K9" s="20"/>
      <c r="L9" s="20"/>
      <c r="M9" s="20"/>
      <c r="N9" s="20"/>
      <c r="O9" s="20"/>
      <c r="AZ9" s="15"/>
    </row>
    <row r="10" spans="1:52" s="14" customFormat="1" ht="15.95" customHeight="1" x14ac:dyDescent="0.2">
      <c r="A10" s="25" t="s">
        <v>15</v>
      </c>
      <c r="B10" s="26">
        <f>ENERO!B10+FEBRERO!B10+MARZO!B10+ABRIL!B10+MAYO!B10+JUNIO!B10+JULIO!B10+AGOSTO!B10+SEPTIEMBRE!B10+OCTUBRE!B10+NOVIEMBRE!B10+DICIEMBRE!B10</f>
        <v>4986</v>
      </c>
      <c r="C10" s="27">
        <f>ENERO!C10+FEBRERO!C10+MARZO!C10+ABRIL!C10+MAYO!C10+JUNIO!C10+JULIO!C10+AGOSTO!C10+SEPTIEMBRE!C10+OCTUBRE!C10+NOVIEMBRE!C10+DICIEMBRE!C10</f>
        <v>0</v>
      </c>
      <c r="D10" s="26">
        <f>ENERO!D10+FEBRERO!D10+MARZO!D10+ABRIL!D10+MAYO!D10+JUNIO!D10+JULIO!D10+AGOSTO!D10+SEPTIEMBRE!D10+OCTUBRE!D10+NOVIEMBRE!D10+DICIEMBRE!D10</f>
        <v>5</v>
      </c>
      <c r="E10" s="28">
        <f>ENERO!E10+FEBRERO!E10+MARZO!E10+ABRIL!E10+MAYO!E10+JUNIO!E10+JULIO!E10+AGOSTO!E10+SEPTIEMBRE!E10+OCTUBRE!E10+NOVIEMBRE!E10+DICIEMBRE!E10</f>
        <v>1</v>
      </c>
      <c r="F10" s="28">
        <f>ENERO!F10+FEBRERO!F10+MARZO!F10+ABRIL!F10+MAYO!F10+JUNIO!F10+JULIO!F10+AGOSTO!F10+SEPTIEMBRE!F10+OCTUBRE!F10+NOVIEMBRE!F10+DICIEMBRE!F10</f>
        <v>0</v>
      </c>
      <c r="G10" s="29">
        <f>ENERO!G10+FEBRERO!G10+MARZO!G10+ABRIL!G10+MAYO!G10+JUNIO!G10+JULIO!G10+AGOSTO!G10+SEPTIEMBRE!G10+OCTUBRE!G10+NOVIEMBRE!G10+DICIEMBRE!G10</f>
        <v>0</v>
      </c>
      <c r="H10" s="30">
        <f>ENERO!H10+FEBRERO!H10+MARZO!H10+ABRIL!H10+MAYO!H10+JUNIO!H10+JULIO!H10+AGOSTO!H10+SEPTIEMBRE!H10+OCTUBRE!H10+NOVIEMBRE!H10+DICIEMBRE!H10</f>
        <v>0</v>
      </c>
      <c r="I10" s="31">
        <f>ENERO!I10+FEBRERO!I10+MARZO!I10+ABRIL!I10+MAYO!I10+JUNIO!I10+JULIO!I10+AGOSTO!I10+SEPTIEMBRE!I10+OCTUBRE!I10+NOVIEMBRE!I10+DICIEMBRE!I10</f>
        <v>6</v>
      </c>
      <c r="J10" s="32"/>
      <c r="K10" s="20"/>
      <c r="L10" s="20"/>
      <c r="M10" s="20"/>
      <c r="N10" s="20"/>
      <c r="O10" s="20"/>
      <c r="P10" s="32"/>
      <c r="X10" s="33" t="str">
        <f t="shared" ref="X10:X15" si="0">IF(B10=H10+I10,"","NO COINCIDE LA DESAGREGACIÓN POR SEXO CON TOTAL VDRL O RPR REACTIVO.")</f>
        <v>NO COINCIDE LA DESAGREGACIÓN POR SEXO CON TOTAL VDRL O RPR REACTIVO.</v>
      </c>
      <c r="AA10" s="34">
        <f t="shared" ref="AA10:AA19" si="1">IF(B10=H10+I10,0,1)</f>
        <v>1</v>
      </c>
      <c r="AB10" s="35"/>
      <c r="AC10" s="35"/>
      <c r="AZ10" s="15"/>
    </row>
    <row r="11" spans="1:52" s="14" customFormat="1" ht="24.95" customHeight="1" x14ac:dyDescent="0.2">
      <c r="A11" s="36" t="s">
        <v>16</v>
      </c>
      <c r="B11" s="26">
        <f>ENERO!B11+FEBRERO!B11+MARZO!B11+ABRIL!B11+MAYO!B11+JUNIO!B11+JULIO!B11+AGOSTO!B11+SEPTIEMBRE!B11+OCTUBRE!B11+NOVIEMBRE!B11+DICIEMBRE!B11</f>
        <v>19</v>
      </c>
      <c r="C11" s="27">
        <f>ENERO!C11+FEBRERO!C11+MARZO!C11+ABRIL!C11+MAYO!C11+JUNIO!C11+JULIO!C11+AGOSTO!C11+SEPTIEMBRE!C11+OCTUBRE!C11+NOVIEMBRE!C11+DICIEMBRE!C11</f>
        <v>2</v>
      </c>
      <c r="D11" s="37">
        <f>ENERO!D11+FEBRERO!D11+MARZO!D11+ABRIL!D11+MAYO!D11+JUNIO!D11+JULIO!D11+AGOSTO!D11+SEPTIEMBRE!D11+OCTUBRE!D11+NOVIEMBRE!D11+DICIEMBRE!D11</f>
        <v>2</v>
      </c>
      <c r="E11" s="38">
        <f>ENERO!E11+FEBRERO!E11+MARZO!E11+ABRIL!E11+MAYO!E11+JUNIO!E11+JULIO!E11+AGOSTO!E11+SEPTIEMBRE!E11+OCTUBRE!E11+NOVIEMBRE!E11+DICIEMBRE!E11</f>
        <v>3</v>
      </c>
      <c r="F11" s="38">
        <f>ENERO!F11+FEBRERO!F11+MARZO!F11+ABRIL!F11+MAYO!F11+JUNIO!F11+JULIO!F11+AGOSTO!F11+SEPTIEMBRE!F11+OCTUBRE!F11+NOVIEMBRE!F11+DICIEMBRE!F11</f>
        <v>6</v>
      </c>
      <c r="G11" s="39">
        <f>ENERO!G11+FEBRERO!G11+MARZO!G11+ABRIL!G11+MAYO!G11+JUNIO!G11+JULIO!G11+AGOSTO!G11+SEPTIEMBRE!G11+OCTUBRE!G11+NOVIEMBRE!G11+DICIEMBRE!G11</f>
        <v>11</v>
      </c>
      <c r="H11" s="30">
        <f>ENERO!H11+FEBRERO!H11+MARZO!H11+ABRIL!H11+MAYO!H11+JUNIO!H11+JULIO!H11+AGOSTO!H11+SEPTIEMBRE!H11+OCTUBRE!H11+NOVIEMBRE!H11+DICIEMBRE!H11</f>
        <v>0</v>
      </c>
      <c r="I11" s="39">
        <f>ENERO!I11+FEBRERO!I11+MARZO!I11+ABRIL!I11+MAYO!I11+JUNIO!I11+JULIO!I11+AGOSTO!I11+SEPTIEMBRE!I11+OCTUBRE!I11+NOVIEMBRE!I11+DICIEMBRE!I11</f>
        <v>22</v>
      </c>
      <c r="J11" s="32"/>
      <c r="K11" s="20"/>
      <c r="L11" s="20"/>
      <c r="M11" s="20"/>
      <c r="N11" s="20"/>
      <c r="O11" s="20"/>
      <c r="P11" s="32"/>
      <c r="X11" s="33" t="str">
        <f t="shared" si="0"/>
        <v>NO COINCIDE LA DESAGREGACIÓN POR SEXO CON TOTAL VDRL O RPR REACTIVO.</v>
      </c>
      <c r="AA11" s="34">
        <f t="shared" si="1"/>
        <v>1</v>
      </c>
      <c r="AB11" s="35"/>
      <c r="AC11" s="35"/>
      <c r="AZ11" s="15"/>
    </row>
    <row r="12" spans="1:52" s="14" customFormat="1" ht="15.95" customHeight="1" x14ac:dyDescent="0.2">
      <c r="A12" s="40" t="s">
        <v>17</v>
      </c>
      <c r="B12" s="37">
        <f>ENERO!B12+FEBRERO!B12+MARZO!B12+ABRIL!B12+MAYO!B12+JUNIO!B12+JULIO!B12+AGOSTO!B12+SEPTIEMBRE!B12+OCTUBRE!B12+NOVIEMBRE!B12+DICIEMBRE!B12</f>
        <v>1</v>
      </c>
      <c r="C12" s="41">
        <f>ENERO!C12+FEBRERO!C12+MARZO!C12+ABRIL!C12+MAYO!C12+JUNIO!C12+JULIO!C12+AGOSTO!C12+SEPTIEMBRE!C12+OCTUBRE!C12+NOVIEMBRE!C12+DICIEMBRE!C12</f>
        <v>0</v>
      </c>
      <c r="D12" s="42">
        <f>ENERO!D12+FEBRERO!D12+MARZO!D12+ABRIL!D12+MAYO!D12+JUNIO!D12+JULIO!D12+AGOSTO!D12+SEPTIEMBRE!D12+OCTUBRE!D12+NOVIEMBRE!D12+DICIEMBRE!D12</f>
        <v>0</v>
      </c>
      <c r="E12" s="30">
        <f>ENERO!E12+FEBRERO!E12+MARZO!E12+ABRIL!E12+MAYO!E12+JUNIO!E12+JULIO!E12+AGOSTO!E12+SEPTIEMBRE!E12+OCTUBRE!E12+NOVIEMBRE!E12+DICIEMBRE!E12</f>
        <v>0</v>
      </c>
      <c r="F12" s="30">
        <f>ENERO!F12+FEBRERO!F12+MARZO!F12+ABRIL!F12+MAYO!F12+JUNIO!F12+JULIO!F12+AGOSTO!F12+SEPTIEMBRE!F12+OCTUBRE!F12+NOVIEMBRE!F12+DICIEMBRE!F12</f>
        <v>0</v>
      </c>
      <c r="G12" s="43">
        <f>ENERO!G12+FEBRERO!G12+MARZO!G12+ABRIL!G12+MAYO!G12+JUNIO!G12+JULIO!G12+AGOSTO!G12+SEPTIEMBRE!G12+OCTUBRE!G12+NOVIEMBRE!G12+DICIEMBRE!G12</f>
        <v>0</v>
      </c>
      <c r="H12" s="30">
        <f>ENERO!H12+FEBRERO!H12+MARZO!H12+ABRIL!H12+MAYO!H12+JUNIO!H12+JULIO!H12+AGOSTO!H12+SEPTIEMBRE!H12+OCTUBRE!H12+NOVIEMBRE!H12+DICIEMBRE!H12</f>
        <v>0</v>
      </c>
      <c r="I12" s="39">
        <f>ENERO!I12+FEBRERO!I12+MARZO!I12+ABRIL!I12+MAYO!I12+JUNIO!I12+JULIO!I12+AGOSTO!I12+SEPTIEMBRE!I12+OCTUBRE!I12+NOVIEMBRE!I12+DICIEMBRE!I12</f>
        <v>1</v>
      </c>
      <c r="J12" s="32"/>
      <c r="K12" s="20"/>
      <c r="L12" s="20"/>
      <c r="M12" s="20"/>
      <c r="N12" s="20"/>
      <c r="O12" s="20"/>
      <c r="P12" s="32"/>
      <c r="X12" s="33" t="str">
        <f t="shared" si="0"/>
        <v/>
      </c>
      <c r="AA12" s="34">
        <f t="shared" si="1"/>
        <v>0</v>
      </c>
      <c r="AB12" s="35"/>
      <c r="AC12" s="35"/>
      <c r="AZ12" s="15"/>
    </row>
    <row r="13" spans="1:52" s="14" customFormat="1" ht="24.95" customHeight="1" x14ac:dyDescent="0.2">
      <c r="A13" s="36" t="s">
        <v>18</v>
      </c>
      <c r="B13" s="37">
        <f>ENERO!B13+FEBRERO!B13+MARZO!B13+ABRIL!B13+MAYO!B13+JUNIO!B13+JULIO!B13+AGOSTO!B13+SEPTIEMBRE!B13+OCTUBRE!B13+NOVIEMBRE!B13+DICIEMBRE!B13</f>
        <v>11</v>
      </c>
      <c r="C13" s="41">
        <f>ENERO!C13+FEBRERO!C13+MARZO!C13+ABRIL!C13+MAYO!C13+JUNIO!C13+JULIO!C13+AGOSTO!C13+SEPTIEMBRE!C13+OCTUBRE!C13+NOVIEMBRE!C13+DICIEMBRE!C13</f>
        <v>0</v>
      </c>
      <c r="D13" s="42">
        <f>ENERO!D13+FEBRERO!D13+MARZO!D13+ABRIL!D13+MAYO!D13+JUNIO!D13+JULIO!D13+AGOSTO!D13+SEPTIEMBRE!D13+OCTUBRE!D13+NOVIEMBRE!D13+DICIEMBRE!D13</f>
        <v>0</v>
      </c>
      <c r="E13" s="30">
        <f>ENERO!E13+FEBRERO!E13+MARZO!E13+ABRIL!E13+MAYO!E13+JUNIO!E13+JULIO!E13+AGOSTO!E13+SEPTIEMBRE!E13+OCTUBRE!E13+NOVIEMBRE!E13+DICIEMBRE!E13</f>
        <v>0</v>
      </c>
      <c r="F13" s="30">
        <f>ENERO!F13+FEBRERO!F13+MARZO!F13+ABRIL!F13+MAYO!F13+JUNIO!F13+JULIO!F13+AGOSTO!F13+SEPTIEMBRE!F13+OCTUBRE!F13+NOVIEMBRE!F13+DICIEMBRE!F13</f>
        <v>0</v>
      </c>
      <c r="G13" s="43">
        <f>ENERO!G13+FEBRERO!G13+MARZO!G13+ABRIL!G13+MAYO!G13+JUNIO!G13+JULIO!G13+AGOSTO!G13+SEPTIEMBRE!G13+OCTUBRE!G13+NOVIEMBRE!G13+DICIEMBRE!G13</f>
        <v>0</v>
      </c>
      <c r="H13" s="44">
        <f>ENERO!H13+FEBRERO!H13+MARZO!H13+ABRIL!H13+MAYO!H13+JUNIO!H13+JULIO!H13+AGOSTO!H13+SEPTIEMBRE!H13+OCTUBRE!H13+NOVIEMBRE!H13+DICIEMBRE!H13</f>
        <v>1</v>
      </c>
      <c r="I13" s="39">
        <f>ENERO!I13+FEBRERO!I13+MARZO!I13+ABRIL!I13+MAYO!I13+JUNIO!I13+JULIO!I13+AGOSTO!I13+SEPTIEMBRE!I13+OCTUBRE!I13+NOVIEMBRE!I13+DICIEMBRE!I13</f>
        <v>5</v>
      </c>
      <c r="J13" s="32"/>
      <c r="K13" s="20"/>
      <c r="L13" s="20"/>
      <c r="M13" s="20"/>
      <c r="N13" s="20"/>
      <c r="O13" s="20"/>
      <c r="P13" s="32"/>
      <c r="X13" s="33" t="str">
        <f t="shared" si="0"/>
        <v>NO COINCIDE LA DESAGREGACIÓN POR SEXO CON TOTAL VDRL O RPR REACTIVO.</v>
      </c>
      <c r="AA13" s="34">
        <f t="shared" si="1"/>
        <v>1</v>
      </c>
      <c r="AB13" s="35"/>
      <c r="AC13" s="35"/>
      <c r="AZ13" s="15"/>
    </row>
    <row r="14" spans="1:52" s="14" customFormat="1" ht="15.95" customHeight="1" x14ac:dyDescent="0.2">
      <c r="A14" s="36" t="s">
        <v>19</v>
      </c>
      <c r="B14" s="37">
        <f>ENERO!B14+FEBRERO!B14+MARZO!B14+ABRIL!B14+MAYO!B14+JUNIO!B14+JULIO!B14+AGOSTO!B14+SEPTIEMBRE!B14+OCTUBRE!B14+NOVIEMBRE!B14+DICIEMBRE!B14</f>
        <v>24</v>
      </c>
      <c r="C14" s="41">
        <f>ENERO!C14+FEBRERO!C14+MARZO!C14+ABRIL!C14+MAYO!C14+JUNIO!C14+JULIO!C14+AGOSTO!C14+SEPTIEMBRE!C14+OCTUBRE!C14+NOVIEMBRE!C14+DICIEMBRE!C14</f>
        <v>0</v>
      </c>
      <c r="D14" s="42">
        <f>ENERO!D14+FEBRERO!D14+MARZO!D14+ABRIL!D14+MAYO!D14+JUNIO!D14+JULIO!D14+AGOSTO!D14+SEPTIEMBRE!D14+OCTUBRE!D14+NOVIEMBRE!D14+DICIEMBRE!D14</f>
        <v>0</v>
      </c>
      <c r="E14" s="30">
        <f>ENERO!E14+FEBRERO!E14+MARZO!E14+ABRIL!E14+MAYO!E14+JUNIO!E14+JULIO!E14+AGOSTO!E14+SEPTIEMBRE!E14+OCTUBRE!E14+NOVIEMBRE!E14+DICIEMBRE!E14</f>
        <v>0</v>
      </c>
      <c r="F14" s="30">
        <f>ENERO!F14+FEBRERO!F14+MARZO!F14+ABRIL!F14+MAYO!F14+JUNIO!F14+JULIO!F14+AGOSTO!F14+SEPTIEMBRE!F14+OCTUBRE!F14+NOVIEMBRE!F14+DICIEMBRE!F14</f>
        <v>0</v>
      </c>
      <c r="G14" s="43">
        <f>ENERO!G14+FEBRERO!G14+MARZO!G14+ABRIL!G14+MAYO!G14+JUNIO!G14+JULIO!G14+AGOSTO!G14+SEPTIEMBRE!G14+OCTUBRE!G14+NOVIEMBRE!G14+DICIEMBRE!G14</f>
        <v>0</v>
      </c>
      <c r="H14" s="44">
        <f>ENERO!H14+FEBRERO!H14+MARZO!H14+ABRIL!H14+MAYO!H14+JUNIO!H14+JULIO!H14+AGOSTO!H14+SEPTIEMBRE!H14+OCTUBRE!H14+NOVIEMBRE!H14+DICIEMBRE!H14</f>
        <v>4</v>
      </c>
      <c r="I14" s="45">
        <f>ENERO!I14+FEBRERO!I14+MARZO!I14+ABRIL!I14+MAYO!I14+JUNIO!I14+JULIO!I14+AGOSTO!I14+SEPTIEMBRE!I14+OCTUBRE!I14+NOVIEMBRE!I14+DICIEMBRE!I14</f>
        <v>10</v>
      </c>
      <c r="J14" s="32"/>
      <c r="K14" s="20"/>
      <c r="L14" s="20"/>
      <c r="M14" s="20"/>
      <c r="N14" s="20"/>
      <c r="O14" s="20"/>
      <c r="P14" s="32"/>
      <c r="X14" s="33" t="str">
        <f t="shared" si="0"/>
        <v>NO COINCIDE LA DESAGREGACIÓN POR SEXO CON TOTAL VDRL O RPR REACTIVO.</v>
      </c>
      <c r="AA14" s="34">
        <f t="shared" si="1"/>
        <v>1</v>
      </c>
      <c r="AB14" s="35"/>
      <c r="AC14" s="35"/>
      <c r="AZ14" s="15"/>
    </row>
    <row r="15" spans="1:52" s="14" customFormat="1" ht="15.95" customHeight="1" x14ac:dyDescent="0.2">
      <c r="A15" s="40" t="s">
        <v>20</v>
      </c>
      <c r="B15" s="37">
        <f>ENERO!B15+FEBRERO!B15+MARZO!B15+ABRIL!B15+MAYO!B15+JUNIO!B15+JULIO!B15+AGOSTO!B15+SEPTIEMBRE!B15+OCTUBRE!B15+NOVIEMBRE!B15+DICIEMBRE!B15</f>
        <v>239</v>
      </c>
      <c r="C15" s="41">
        <f>ENERO!C15+FEBRERO!C15+MARZO!C15+ABRIL!C15+MAYO!C15+JUNIO!C15+JULIO!C15+AGOSTO!C15+SEPTIEMBRE!C15+OCTUBRE!C15+NOVIEMBRE!C15+DICIEMBRE!C15</f>
        <v>0</v>
      </c>
      <c r="D15" s="42">
        <f>ENERO!D15+FEBRERO!D15+MARZO!D15+ABRIL!D15+MAYO!D15+JUNIO!D15+JULIO!D15+AGOSTO!D15+SEPTIEMBRE!D15+OCTUBRE!D15+NOVIEMBRE!D15+DICIEMBRE!D15</f>
        <v>0</v>
      </c>
      <c r="E15" s="30">
        <f>ENERO!E15+FEBRERO!E15+MARZO!E15+ABRIL!E15+MAYO!E15+JUNIO!E15+JULIO!E15+AGOSTO!E15+SEPTIEMBRE!E15+OCTUBRE!E15+NOVIEMBRE!E15+DICIEMBRE!E15</f>
        <v>0</v>
      </c>
      <c r="F15" s="30">
        <f>ENERO!F15+FEBRERO!F15+MARZO!F15+ABRIL!F15+MAYO!F15+JUNIO!F15+JULIO!F15+AGOSTO!F15+SEPTIEMBRE!F15+OCTUBRE!F15+NOVIEMBRE!F15+DICIEMBRE!F15</f>
        <v>0</v>
      </c>
      <c r="G15" s="43">
        <f>ENERO!G15+FEBRERO!G15+MARZO!G15+ABRIL!G15+MAYO!G15+JUNIO!G15+JULIO!G15+AGOSTO!G15+SEPTIEMBRE!G15+OCTUBRE!G15+NOVIEMBRE!G15+DICIEMBRE!G15</f>
        <v>0</v>
      </c>
      <c r="H15" s="44">
        <f>ENERO!H15+FEBRERO!H15+MARZO!H15+ABRIL!H15+MAYO!H15+JUNIO!H15+JULIO!H15+AGOSTO!H15+SEPTIEMBRE!H15+OCTUBRE!H15+NOVIEMBRE!H15+DICIEMBRE!H15</f>
        <v>25</v>
      </c>
      <c r="I15" s="45">
        <f>ENERO!I15+FEBRERO!I15+MARZO!I15+ABRIL!I15+MAYO!I15+JUNIO!I15+JULIO!I15+AGOSTO!I15+SEPTIEMBRE!I15+OCTUBRE!I15+NOVIEMBRE!I15+DICIEMBRE!I15</f>
        <v>87</v>
      </c>
      <c r="J15" s="32"/>
      <c r="K15" s="20"/>
      <c r="L15" s="20"/>
      <c r="M15" s="20"/>
      <c r="N15" s="20"/>
      <c r="O15" s="20"/>
      <c r="P15" s="32"/>
      <c r="X15" s="33" t="str">
        <f t="shared" si="0"/>
        <v>NO COINCIDE LA DESAGREGACIÓN POR SEXO CON TOTAL VDRL O RPR REACTIVO.</v>
      </c>
      <c r="AA15" s="34">
        <f t="shared" si="1"/>
        <v>1</v>
      </c>
      <c r="AB15" s="35"/>
      <c r="AC15" s="35"/>
      <c r="AZ15" s="15"/>
    </row>
    <row r="16" spans="1:52" s="14" customFormat="1" ht="15.95" customHeight="1" x14ac:dyDescent="0.2">
      <c r="A16" s="40" t="s">
        <v>21</v>
      </c>
      <c r="B16" s="37">
        <f>ENERO!B16+FEBRERO!B16+MARZO!B16+ABRIL!B16+MAYO!B16+JUNIO!B16+JULIO!B16+AGOSTO!B16+SEPTIEMBRE!B16+OCTUBRE!B16+NOVIEMBRE!B16+DICIEMBRE!B16</f>
        <v>7760</v>
      </c>
      <c r="C16" s="41">
        <f>ENERO!C16+FEBRERO!C16+MARZO!C16+ABRIL!C16+MAYO!C16+JUNIO!C16+JULIO!C16+AGOSTO!C16+SEPTIEMBRE!C16+OCTUBRE!C16+NOVIEMBRE!C16+DICIEMBRE!C16</f>
        <v>0</v>
      </c>
      <c r="D16" s="42">
        <f>ENERO!D16+FEBRERO!D16+MARZO!D16+ABRIL!D16+MAYO!D16+JUNIO!D16+JULIO!D16+AGOSTO!D16+SEPTIEMBRE!D16+OCTUBRE!D16+NOVIEMBRE!D16+DICIEMBRE!D16</f>
        <v>0</v>
      </c>
      <c r="E16" s="30">
        <f>ENERO!E16+FEBRERO!E16+MARZO!E16+ABRIL!E16+MAYO!E16+JUNIO!E16+JULIO!E16+AGOSTO!E16+SEPTIEMBRE!E16+OCTUBRE!E16+NOVIEMBRE!E16+DICIEMBRE!E16</f>
        <v>0</v>
      </c>
      <c r="F16" s="30">
        <f>ENERO!F16+FEBRERO!F16+MARZO!F16+ABRIL!F16+MAYO!F16+JUNIO!F16+JULIO!F16+AGOSTO!F16+SEPTIEMBRE!F16+OCTUBRE!F16+NOVIEMBRE!F16+DICIEMBRE!F16</f>
        <v>0</v>
      </c>
      <c r="G16" s="43">
        <f>ENERO!G16+FEBRERO!G16+MARZO!G16+ABRIL!G16+MAYO!G16+JUNIO!G16+JULIO!G16+AGOSTO!G16+SEPTIEMBRE!G16+OCTUBRE!G16+NOVIEMBRE!G16+DICIEMBRE!G16</f>
        <v>0</v>
      </c>
      <c r="H16" s="44">
        <f>ENERO!H16+FEBRERO!H16+MARZO!H16+ABRIL!H16+MAYO!H16+JUNIO!H16+JULIO!H16+AGOSTO!H16+SEPTIEMBRE!H16+OCTUBRE!H16+NOVIEMBRE!H16+DICIEMBRE!H16</f>
        <v>3</v>
      </c>
      <c r="I16" s="45">
        <f>ENERO!I16+FEBRERO!I16+MARZO!I16+ABRIL!I16+MAYO!I16+JUNIO!I16+JULIO!I16+AGOSTO!I16+SEPTIEMBRE!I16+OCTUBRE!I16+NOVIEMBRE!I16+DICIEMBRE!I16</f>
        <v>17</v>
      </c>
      <c r="J16" s="32"/>
      <c r="K16" s="20"/>
      <c r="L16" s="20"/>
      <c r="M16" s="20"/>
      <c r="N16" s="20"/>
      <c r="O16" s="20"/>
      <c r="P16" s="32"/>
      <c r="X16" s="33" t="str">
        <f>IF(B16=H16+I16,"","NO COINCIDE LA DESAGREGACIÓN POR SEXO CON TOTAL VDRL O RPR REACTIVO.")</f>
        <v>NO COINCIDE LA DESAGREGACIÓN POR SEXO CON TOTAL VDRL O RPR REACTIVO.</v>
      </c>
      <c r="AA16" s="34">
        <f t="shared" si="1"/>
        <v>1</v>
      </c>
      <c r="AB16" s="35"/>
      <c r="AC16" s="35"/>
      <c r="AZ16" s="15"/>
    </row>
    <row r="17" spans="1:52" s="14" customFormat="1" ht="15.95" customHeight="1" x14ac:dyDescent="0.2">
      <c r="A17" s="40" t="s">
        <v>22</v>
      </c>
      <c r="B17" s="37">
        <f>ENERO!B17+FEBRERO!B17+MARZO!B17+ABRIL!B17+MAYO!B17+JUNIO!B17+JULIO!B17+AGOSTO!B17+SEPTIEMBRE!B17+OCTUBRE!B17+NOVIEMBRE!B17+DICIEMBRE!B17</f>
        <v>1520</v>
      </c>
      <c r="C17" s="41">
        <f>ENERO!C17+FEBRERO!C17+MARZO!C17+ABRIL!C17+MAYO!C17+JUNIO!C17+JULIO!C17+AGOSTO!C17+SEPTIEMBRE!C17+OCTUBRE!C17+NOVIEMBRE!C17+DICIEMBRE!C17</f>
        <v>0</v>
      </c>
      <c r="D17" s="42">
        <f>ENERO!D17+FEBRERO!D17+MARZO!D17+ABRIL!D17+MAYO!D17+JUNIO!D17+JULIO!D17+AGOSTO!D17+SEPTIEMBRE!D17+OCTUBRE!D17+NOVIEMBRE!D17+DICIEMBRE!D17</f>
        <v>0</v>
      </c>
      <c r="E17" s="30">
        <f>ENERO!E17+FEBRERO!E17+MARZO!E17+ABRIL!E17+MAYO!E17+JUNIO!E17+JULIO!E17+AGOSTO!E17+SEPTIEMBRE!E17+OCTUBRE!E17+NOVIEMBRE!E17+DICIEMBRE!E17</f>
        <v>0</v>
      </c>
      <c r="F17" s="30">
        <f>ENERO!F17+FEBRERO!F17+MARZO!F17+ABRIL!F17+MAYO!F17+JUNIO!F17+JULIO!F17+AGOSTO!F17+SEPTIEMBRE!F17+OCTUBRE!F17+NOVIEMBRE!F17+DICIEMBRE!F17</f>
        <v>0</v>
      </c>
      <c r="G17" s="43">
        <f>ENERO!G17+FEBRERO!G17+MARZO!G17+ABRIL!G17+MAYO!G17+JUNIO!G17+JULIO!G17+AGOSTO!G17+SEPTIEMBRE!G17+OCTUBRE!G17+NOVIEMBRE!G17+DICIEMBRE!G17</f>
        <v>0</v>
      </c>
      <c r="H17" s="30">
        <f>ENERO!H17+FEBRERO!H17+MARZO!H17+ABRIL!H17+MAYO!H17+JUNIO!H17+JULIO!H17+AGOSTO!H17+SEPTIEMBRE!H17+OCTUBRE!H17+NOVIEMBRE!H17+DICIEMBRE!H17</f>
        <v>0</v>
      </c>
      <c r="I17" s="45">
        <f>ENERO!I17+FEBRERO!I17+MARZO!I17+ABRIL!I17+MAYO!I17+JUNIO!I17+JULIO!I17+AGOSTO!I17+SEPTIEMBRE!I17+OCTUBRE!I17+NOVIEMBRE!I17+DICIEMBRE!I17</f>
        <v>1</v>
      </c>
      <c r="J17" s="32"/>
      <c r="K17" s="20"/>
      <c r="L17" s="20"/>
      <c r="M17" s="20"/>
      <c r="N17" s="20"/>
      <c r="O17" s="20"/>
      <c r="P17" s="32"/>
      <c r="X17" s="33" t="str">
        <f>IF(B17=H17+I17,"","NO COINCIDE LA DESAGREGACIÓN POR SEXO CON TOTAL VDRL O RPR REACTIVO.")</f>
        <v>NO COINCIDE LA DESAGREGACIÓN POR SEXO CON TOTAL VDRL O RPR REACTIVO.</v>
      </c>
      <c r="AA17" s="34">
        <f t="shared" si="1"/>
        <v>1</v>
      </c>
      <c r="AB17" s="35"/>
      <c r="AC17" s="35"/>
      <c r="AZ17" s="15"/>
    </row>
    <row r="18" spans="1:52" s="14" customFormat="1" ht="15.95" customHeight="1" x14ac:dyDescent="0.2">
      <c r="A18" s="40" t="s">
        <v>23</v>
      </c>
      <c r="B18" s="37">
        <f>ENERO!B18+FEBRERO!B18+MARZO!B18+ABRIL!B18+MAYO!B18+JUNIO!B18+JULIO!B18+AGOSTO!B18+SEPTIEMBRE!B18+OCTUBRE!B18+NOVIEMBRE!B18+DICIEMBRE!B18</f>
        <v>3612</v>
      </c>
      <c r="C18" s="41">
        <f>ENERO!C18+FEBRERO!C18+MARZO!C18+ABRIL!C18+MAYO!C18+JUNIO!C18+JULIO!C18+AGOSTO!C18+SEPTIEMBRE!C18+OCTUBRE!C18+NOVIEMBRE!C18+DICIEMBRE!C18</f>
        <v>0</v>
      </c>
      <c r="D18" s="42">
        <f>ENERO!D18+FEBRERO!D18+MARZO!D18+ABRIL!D18+MAYO!D18+JUNIO!D18+JULIO!D18+AGOSTO!D18+SEPTIEMBRE!D18+OCTUBRE!D18+NOVIEMBRE!D18+DICIEMBRE!D18</f>
        <v>0</v>
      </c>
      <c r="E18" s="30">
        <f>ENERO!E18+FEBRERO!E18+MARZO!E18+ABRIL!E18+MAYO!E18+JUNIO!E18+JULIO!E18+AGOSTO!E18+SEPTIEMBRE!E18+OCTUBRE!E18+NOVIEMBRE!E18+DICIEMBRE!E18</f>
        <v>0</v>
      </c>
      <c r="F18" s="30">
        <f>ENERO!F18+FEBRERO!F18+MARZO!F18+ABRIL!F18+MAYO!F18+JUNIO!F18+JULIO!F18+AGOSTO!F18+SEPTIEMBRE!F18+OCTUBRE!F18+NOVIEMBRE!F18+DICIEMBRE!F18</f>
        <v>0</v>
      </c>
      <c r="G18" s="43">
        <f>ENERO!G18+FEBRERO!G18+MARZO!G18+ABRIL!G18+MAYO!G18+JUNIO!G18+JULIO!G18+AGOSTO!G18+SEPTIEMBRE!G18+OCTUBRE!G18+NOVIEMBRE!G18+DICIEMBRE!G18</f>
        <v>0</v>
      </c>
      <c r="H18" s="44">
        <f>ENERO!H18+FEBRERO!H18+MARZO!H18+ABRIL!H18+MAYO!H18+JUNIO!H18+JULIO!H18+AGOSTO!H18+SEPTIEMBRE!H18+OCTUBRE!H18+NOVIEMBRE!H18+DICIEMBRE!H18</f>
        <v>6</v>
      </c>
      <c r="I18" s="45">
        <f>ENERO!I18+FEBRERO!I18+MARZO!I18+ABRIL!I18+MAYO!I18+JUNIO!I18+JULIO!I18+AGOSTO!I18+SEPTIEMBRE!I18+OCTUBRE!I18+NOVIEMBRE!I18+DICIEMBRE!I18</f>
        <v>8</v>
      </c>
      <c r="J18" s="32"/>
      <c r="K18" s="20"/>
      <c r="L18" s="20"/>
      <c r="M18" s="20"/>
      <c r="N18" s="20"/>
      <c r="O18" s="20"/>
      <c r="P18" s="32"/>
      <c r="X18" s="33" t="str">
        <f>IF(B18=H18+I18,"","NO COINCIDE LA DESAGREGACIÓN POR SEXO CON TOTAL VDRL O RPR REACTIVO.")</f>
        <v>NO COINCIDE LA DESAGREGACIÓN POR SEXO CON TOTAL VDRL O RPR REACTIVO.</v>
      </c>
      <c r="AA18" s="34">
        <f t="shared" si="1"/>
        <v>1</v>
      </c>
      <c r="AB18" s="35"/>
      <c r="AC18" s="35"/>
      <c r="AZ18" s="15"/>
    </row>
    <row r="19" spans="1:52" s="14" customFormat="1" ht="15.95" customHeight="1" x14ac:dyDescent="0.2">
      <c r="A19" s="40" t="s">
        <v>24</v>
      </c>
      <c r="B19" s="37">
        <f>ENERO!B19+FEBRERO!B19+MARZO!B19+ABRIL!B19+MAYO!B19+JUNIO!B19+JULIO!B19+AGOSTO!B19+SEPTIEMBRE!B19+OCTUBRE!B19+NOVIEMBRE!B19+DICIEMBRE!B19</f>
        <v>0</v>
      </c>
      <c r="C19" s="41">
        <f>ENERO!C19+FEBRERO!C19+MARZO!C19+ABRIL!C19+MAYO!C19+JUNIO!C19+JULIO!C19+AGOSTO!C19+SEPTIEMBRE!C19+OCTUBRE!C19+NOVIEMBRE!C19+DICIEMBRE!C19</f>
        <v>0</v>
      </c>
      <c r="D19" s="42">
        <f>ENERO!D19+FEBRERO!D19+MARZO!D19+ABRIL!D19+MAYO!D19+JUNIO!D19+JULIO!D19+AGOSTO!D19+SEPTIEMBRE!D19+OCTUBRE!D19+NOVIEMBRE!D19+DICIEMBRE!D19</f>
        <v>0</v>
      </c>
      <c r="E19" s="30">
        <f>ENERO!E19+FEBRERO!E19+MARZO!E19+ABRIL!E19+MAYO!E19+JUNIO!E19+JULIO!E19+AGOSTO!E19+SEPTIEMBRE!E19+OCTUBRE!E19+NOVIEMBRE!E19+DICIEMBRE!E19</f>
        <v>0</v>
      </c>
      <c r="F19" s="30">
        <f>ENERO!F19+FEBRERO!F19+MARZO!F19+ABRIL!F19+MAYO!F19+JUNIO!F19+JULIO!F19+AGOSTO!F19+SEPTIEMBRE!F19+OCTUBRE!F19+NOVIEMBRE!F19+DICIEMBRE!F19</f>
        <v>0</v>
      </c>
      <c r="G19" s="43">
        <f>ENERO!G19+FEBRERO!G19+MARZO!G19+ABRIL!G19+MAYO!G19+JUNIO!G19+JULIO!G19+AGOSTO!G19+SEPTIEMBRE!G19+OCTUBRE!G19+NOVIEMBRE!G19+DICIEMBRE!G19</f>
        <v>0</v>
      </c>
      <c r="H19" s="44">
        <f>ENERO!H19+FEBRERO!H19+MARZO!H19+ABRIL!H19+MAYO!H19+JUNIO!H19+JULIO!H19+AGOSTO!H19+SEPTIEMBRE!H19+OCTUBRE!H19+NOVIEMBRE!H19+DICIEMBRE!H19</f>
        <v>0</v>
      </c>
      <c r="I19" s="45">
        <f>ENERO!I19+FEBRERO!I19+MARZO!I19+ABRIL!I19+MAYO!I19+JUNIO!I19+JULIO!I19+AGOSTO!I19+SEPTIEMBRE!I19+OCTUBRE!I19+NOVIEMBRE!I19+DICIEMBRE!I19</f>
        <v>0</v>
      </c>
      <c r="J19" s="32"/>
      <c r="K19" s="20"/>
      <c r="L19" s="20"/>
      <c r="M19" s="20"/>
      <c r="N19" s="20"/>
      <c r="O19" s="20"/>
      <c r="P19" s="32"/>
      <c r="X19" s="33" t="str">
        <f>IF(B19=H19+I19,"","NO COINCIDE LA DESAGREGACIÓN POR SEXO CON TOTAL VDRL O RPR REACTIVO.")</f>
        <v/>
      </c>
      <c r="AA19" s="34">
        <f t="shared" si="1"/>
        <v>0</v>
      </c>
      <c r="AB19" s="35"/>
      <c r="AC19" s="35"/>
      <c r="AZ19" s="15"/>
    </row>
    <row r="20" spans="1:52" s="14" customFormat="1" ht="15.95" customHeight="1" x14ac:dyDescent="0.2">
      <c r="A20" s="40" t="s">
        <v>25</v>
      </c>
      <c r="B20" s="37">
        <f>ENERO!B20+FEBRERO!B20+MARZO!B20+ABRIL!B20+MAYO!B20+JUNIO!B20+JULIO!B20+AGOSTO!B20+SEPTIEMBRE!B20+OCTUBRE!B20+NOVIEMBRE!B20+DICIEMBRE!B20</f>
        <v>1415</v>
      </c>
      <c r="C20" s="41">
        <f>ENERO!C20+FEBRERO!C20+MARZO!C20+ABRIL!C20+MAYO!C20+JUNIO!C20+JULIO!C20+AGOSTO!C20+SEPTIEMBRE!C20+OCTUBRE!C20+NOVIEMBRE!C20+DICIEMBRE!C20</f>
        <v>1272</v>
      </c>
      <c r="D20" s="42">
        <f>ENERO!D20+FEBRERO!D20+MARZO!D20+ABRIL!D20+MAYO!D20+JUNIO!D20+JULIO!D20+AGOSTO!D20+SEPTIEMBRE!D20+OCTUBRE!D20+NOVIEMBRE!D20+DICIEMBRE!D20</f>
        <v>0</v>
      </c>
      <c r="E20" s="30">
        <f>ENERO!E20+FEBRERO!E20+MARZO!E20+ABRIL!E20+MAYO!E20+JUNIO!E20+JULIO!E20+AGOSTO!E20+SEPTIEMBRE!E20+OCTUBRE!E20+NOVIEMBRE!E20+DICIEMBRE!E20</f>
        <v>0</v>
      </c>
      <c r="F20" s="30">
        <f>ENERO!F20+FEBRERO!F20+MARZO!F20+ABRIL!F20+MAYO!F20+JUNIO!F20+JULIO!F20+AGOSTO!F20+SEPTIEMBRE!F20+OCTUBRE!F20+NOVIEMBRE!F20+DICIEMBRE!F20</f>
        <v>0</v>
      </c>
      <c r="G20" s="43">
        <f>ENERO!G20+FEBRERO!G20+MARZO!G20+ABRIL!G20+MAYO!G20+JUNIO!G20+JULIO!G20+AGOSTO!G20+SEPTIEMBRE!G20+OCTUBRE!G20+NOVIEMBRE!G20+DICIEMBRE!G20</f>
        <v>0</v>
      </c>
      <c r="H20" s="42">
        <f>ENERO!H20+FEBRERO!H20+MARZO!H20+ABRIL!H20+MAYO!H20+JUNIO!H20+JULIO!H20+AGOSTO!H20+SEPTIEMBRE!H20+OCTUBRE!H20+NOVIEMBRE!H20+DICIEMBRE!H20</f>
        <v>0</v>
      </c>
      <c r="I20" s="46">
        <f>ENERO!I20+FEBRERO!I20+MARZO!I20+ABRIL!I20+MAYO!I20+JUNIO!I20+JULIO!I20+AGOSTO!I20+SEPTIEMBRE!I20+OCTUBRE!I20+NOVIEMBRE!I20+DICIEMBRE!I20</f>
        <v>6</v>
      </c>
      <c r="J20" s="32"/>
      <c r="K20" s="20"/>
      <c r="L20" s="20"/>
      <c r="M20" s="20"/>
      <c r="N20" s="20"/>
      <c r="O20" s="20"/>
      <c r="P20" s="19"/>
      <c r="AZ20" s="15"/>
    </row>
    <row r="21" spans="1:52" s="14" customFormat="1" ht="30" customHeight="1" x14ac:dyDescent="0.2">
      <c r="A21" s="71" t="s">
        <v>26</v>
      </c>
      <c r="B21" s="71"/>
      <c r="C21" s="71"/>
      <c r="D21" s="71"/>
      <c r="E21" s="71"/>
      <c r="F21" s="71"/>
      <c r="G21" s="71"/>
      <c r="H21" s="71"/>
      <c r="I21" s="71"/>
      <c r="J21" s="72"/>
      <c r="K21" s="18"/>
      <c r="L21" s="18"/>
      <c r="M21" s="18"/>
      <c r="N21" s="18"/>
      <c r="O21" s="18"/>
      <c r="AZ21" s="15"/>
    </row>
    <row r="22" spans="1:52" s="14" customFormat="1" ht="15.95" customHeight="1" x14ac:dyDescent="0.2">
      <c r="A22" s="62" t="s">
        <v>27</v>
      </c>
      <c r="B22" s="64" t="s">
        <v>28</v>
      </c>
      <c r="C22" s="64"/>
      <c r="D22" s="64"/>
      <c r="E22" s="64" t="s">
        <v>29</v>
      </c>
      <c r="F22" s="64"/>
      <c r="G22" s="64"/>
      <c r="H22" s="64" t="s">
        <v>30</v>
      </c>
      <c r="I22" s="64"/>
      <c r="J22" s="64"/>
      <c r="K22" s="20"/>
      <c r="L22" s="20"/>
      <c r="M22" s="20"/>
      <c r="N22" s="20"/>
      <c r="O22" s="20"/>
      <c r="AZ22" s="15"/>
    </row>
    <row r="23" spans="1:52" s="14" customFormat="1" ht="51.75" customHeight="1" x14ac:dyDescent="0.2">
      <c r="A23" s="63"/>
      <c r="B23" s="21" t="s">
        <v>31</v>
      </c>
      <c r="C23" s="23" t="s">
        <v>32</v>
      </c>
      <c r="D23" s="22" t="s">
        <v>33</v>
      </c>
      <c r="E23" s="21" t="s">
        <v>31</v>
      </c>
      <c r="F23" s="23" t="s">
        <v>32</v>
      </c>
      <c r="G23" s="22" t="s">
        <v>33</v>
      </c>
      <c r="H23" s="21" t="s">
        <v>31</v>
      </c>
      <c r="I23" s="23" t="s">
        <v>32</v>
      </c>
      <c r="J23" s="22" t="s">
        <v>33</v>
      </c>
      <c r="K23" s="20"/>
      <c r="L23" s="20"/>
      <c r="M23" s="20"/>
      <c r="N23" s="20"/>
      <c r="O23" s="20"/>
      <c r="X23" s="33"/>
      <c r="Y23" s="33"/>
      <c r="Z23" s="33"/>
      <c r="AA23" s="35"/>
      <c r="AB23" s="35"/>
      <c r="AC23" s="35"/>
      <c r="AZ23" s="15"/>
    </row>
    <row r="24" spans="1:52" s="14" customFormat="1" ht="15.95" customHeight="1" x14ac:dyDescent="0.2">
      <c r="A24" s="25" t="s">
        <v>15</v>
      </c>
      <c r="B24" s="47">
        <f>ENERO!B24+FEBRERO!B24+MARZO!B24+ABRIL!B24+MAYO!B24+JUNIO!B24+JULIO!B24+AGOSTO!B24+SEPTIEMBRE!B24+OCTUBRE!B24+NOVIEMBRE!B24+DICIEMBRE!B24</f>
        <v>0</v>
      </c>
      <c r="C24" s="48">
        <f>ENERO!C24+FEBRERO!C24+MARZO!C24+ABRIL!C24+MAYO!C24+JUNIO!C24+JULIO!C24+AGOSTO!C24+SEPTIEMBRE!C24+OCTUBRE!C24+NOVIEMBRE!C24+DICIEMBRE!C24</f>
        <v>0</v>
      </c>
      <c r="D24" s="27">
        <f>ENERO!D24+FEBRERO!D24+MARZO!D24+ABRIL!D24+MAYO!D24+JUNIO!D24+JULIO!D24+AGOSTO!D24+SEPTIEMBRE!D24+OCTUBRE!D24+NOVIEMBRE!D24+DICIEMBRE!D24</f>
        <v>0</v>
      </c>
      <c r="E24" s="47">
        <f>ENERO!E24+FEBRERO!E24+MARZO!E24+ABRIL!E24+MAYO!E24+JUNIO!E24+JULIO!E24+AGOSTO!E24+SEPTIEMBRE!E24+OCTUBRE!E24+NOVIEMBRE!E24+DICIEMBRE!E24</f>
        <v>0</v>
      </c>
      <c r="F24" s="48">
        <f>ENERO!F24+FEBRERO!F24+MARZO!F24+ABRIL!F24+MAYO!F24+JUNIO!F24+JULIO!F24+AGOSTO!F24+SEPTIEMBRE!F24+OCTUBRE!F24+NOVIEMBRE!F24+DICIEMBRE!F24</f>
        <v>0</v>
      </c>
      <c r="G24" s="27">
        <f>ENERO!G24+FEBRERO!G24+MARZO!G24+ABRIL!G24+MAYO!G24+JUNIO!G24+JULIO!G24+AGOSTO!G24+SEPTIEMBRE!G24+OCTUBRE!G24+NOVIEMBRE!G24+DICIEMBRE!G24</f>
        <v>0</v>
      </c>
      <c r="H24" s="47">
        <f>ENERO!H24+FEBRERO!H24+MARZO!H24+ABRIL!H24+MAYO!H24+JUNIO!H24+JULIO!H24+AGOSTO!H24+SEPTIEMBRE!H24+OCTUBRE!H24+NOVIEMBRE!H24+DICIEMBRE!H24</f>
        <v>0</v>
      </c>
      <c r="I24" s="48">
        <f>ENERO!I24+FEBRERO!I24+MARZO!I24+ABRIL!I24+MAYO!I24+JUNIO!I24+JULIO!I24+AGOSTO!I24+SEPTIEMBRE!I24+OCTUBRE!I24+NOVIEMBRE!I24+DICIEMBRE!I24</f>
        <v>0</v>
      </c>
      <c r="J24" s="27">
        <f>ENERO!J24+FEBRERO!J24+MARZO!J24+ABRIL!J24+MAYO!J24+JUNIO!J24+JULIO!J24+AGOSTO!J24+SEPTIEMBRE!J24+OCTUBRE!J24+NOVIEMBRE!J24+DICIEMBRE!J24</f>
        <v>0</v>
      </c>
      <c r="K24" s="49"/>
      <c r="L24" s="20"/>
      <c r="M24" s="20"/>
      <c r="N24" s="20"/>
      <c r="O24" s="20"/>
      <c r="X24" s="33"/>
      <c r="Y24" s="33"/>
      <c r="Z24" s="33"/>
      <c r="AA24" s="35"/>
      <c r="AB24" s="35"/>
      <c r="AC24" s="35"/>
      <c r="AZ24" s="15"/>
    </row>
    <row r="25" spans="1:52" s="14" customFormat="1" ht="15.95" customHeight="1" x14ac:dyDescent="0.2">
      <c r="A25" s="25" t="s">
        <v>34</v>
      </c>
      <c r="B25" s="26">
        <f>ENERO!B25+FEBRERO!B25+MARZO!B25+ABRIL!B25+MAYO!B25+JUNIO!B25+JULIO!B25+AGOSTO!B25+SEPTIEMBRE!B25+OCTUBRE!B25+NOVIEMBRE!B25+DICIEMBRE!B25</f>
        <v>2</v>
      </c>
      <c r="C25" s="28">
        <f>ENERO!C25+FEBRERO!C25+MARZO!C25+ABRIL!C25+MAYO!C25+JUNIO!C25+JULIO!C25+AGOSTO!C25+SEPTIEMBRE!C25+OCTUBRE!C25+NOVIEMBRE!C25+DICIEMBRE!C25</f>
        <v>0</v>
      </c>
      <c r="D25" s="27">
        <f>ENERO!D25+FEBRERO!D25+MARZO!D25+ABRIL!D25+MAYO!D25+JUNIO!D25+JULIO!D25+AGOSTO!D25+SEPTIEMBRE!D25+OCTUBRE!D25+NOVIEMBRE!D25+DICIEMBRE!D25</f>
        <v>0</v>
      </c>
      <c r="E25" s="26">
        <f>ENERO!E25+FEBRERO!E25+MARZO!E25+ABRIL!E25+MAYO!E25+JUNIO!E25+JULIO!E25+AGOSTO!E25+SEPTIEMBRE!E25+OCTUBRE!E25+NOVIEMBRE!E25+DICIEMBRE!E25</f>
        <v>2</v>
      </c>
      <c r="F25" s="28">
        <f>ENERO!F25+FEBRERO!F25+MARZO!F25+ABRIL!F25+MAYO!F25+JUNIO!F25+JULIO!F25+AGOSTO!F25+SEPTIEMBRE!F25+OCTUBRE!F25+NOVIEMBRE!F25+DICIEMBRE!F25</f>
        <v>0</v>
      </c>
      <c r="G25" s="27">
        <f>ENERO!G25+FEBRERO!G25+MARZO!G25+ABRIL!G25+MAYO!G25+JUNIO!G25+JULIO!G25+AGOSTO!G25+SEPTIEMBRE!G25+OCTUBRE!G25+NOVIEMBRE!G25+DICIEMBRE!G25</f>
        <v>0</v>
      </c>
      <c r="H25" s="26">
        <f>ENERO!H25+FEBRERO!H25+MARZO!H25+ABRIL!H25+MAYO!H25+JUNIO!H25+JULIO!H25+AGOSTO!H25+SEPTIEMBRE!H25+OCTUBRE!H25+NOVIEMBRE!H25+DICIEMBRE!H25</f>
        <v>0</v>
      </c>
      <c r="I25" s="28">
        <f>ENERO!I25+FEBRERO!I25+MARZO!I25+ABRIL!I25+MAYO!I25+JUNIO!I25+JULIO!I25+AGOSTO!I25+SEPTIEMBRE!I25+OCTUBRE!I25+NOVIEMBRE!I25+DICIEMBRE!I25</f>
        <v>0</v>
      </c>
      <c r="J25" s="27">
        <f>ENERO!J25+FEBRERO!J25+MARZO!J25+ABRIL!J25+MAYO!J25+JUNIO!J25+JULIO!J25+AGOSTO!J25+SEPTIEMBRE!J25+OCTUBRE!J25+NOVIEMBRE!J25+DICIEMBRE!J25</f>
        <v>0</v>
      </c>
      <c r="K25" s="20"/>
      <c r="L25" s="20"/>
      <c r="M25" s="20"/>
      <c r="N25" s="20"/>
      <c r="O25" s="20"/>
      <c r="X25" s="33"/>
      <c r="Y25" s="33"/>
      <c r="Z25" s="33"/>
      <c r="AA25" s="35"/>
      <c r="AB25" s="35"/>
      <c r="AC25" s="35"/>
      <c r="AZ25" s="15"/>
    </row>
    <row r="26" spans="1:52" s="14" customFormat="1" ht="15.95" customHeight="1" x14ac:dyDescent="0.2">
      <c r="A26" s="40" t="s">
        <v>19</v>
      </c>
      <c r="B26" s="37">
        <f>ENERO!B26+FEBRERO!B26+MARZO!B26+ABRIL!B26+MAYO!B26+JUNIO!B26+JULIO!B26+AGOSTO!B26+SEPTIEMBRE!B26+OCTUBRE!B26+NOVIEMBRE!B26+DICIEMBRE!B26</f>
        <v>0</v>
      </c>
      <c r="C26" s="38">
        <f>ENERO!C26+FEBRERO!C26+MARZO!C26+ABRIL!C26+MAYO!C26+JUNIO!C26+JULIO!C26+AGOSTO!C26+SEPTIEMBRE!C26+OCTUBRE!C26+NOVIEMBRE!C26+DICIEMBRE!C26</f>
        <v>0</v>
      </c>
      <c r="D26" s="41">
        <f>ENERO!D26+FEBRERO!D26+MARZO!D26+ABRIL!D26+MAYO!D26+JUNIO!D26+JULIO!D26+AGOSTO!D26+SEPTIEMBRE!D26+OCTUBRE!D26+NOVIEMBRE!D26+DICIEMBRE!D26</f>
        <v>0</v>
      </c>
      <c r="E26" s="37">
        <f>ENERO!E26+FEBRERO!E26+MARZO!E26+ABRIL!E26+MAYO!E26+JUNIO!E26+JULIO!E26+AGOSTO!E26+SEPTIEMBRE!E26+OCTUBRE!E26+NOVIEMBRE!E26+DICIEMBRE!E26</f>
        <v>0</v>
      </c>
      <c r="F26" s="38">
        <f>ENERO!F26+FEBRERO!F26+MARZO!F26+ABRIL!F26+MAYO!F26+JUNIO!F26+JULIO!F26+AGOSTO!F26+SEPTIEMBRE!F26+OCTUBRE!F26+NOVIEMBRE!F26+DICIEMBRE!F26</f>
        <v>0</v>
      </c>
      <c r="G26" s="41">
        <f>ENERO!G26+FEBRERO!G26+MARZO!G26+ABRIL!G26+MAYO!G26+JUNIO!G26+JULIO!G26+AGOSTO!G26+SEPTIEMBRE!G26+OCTUBRE!G26+NOVIEMBRE!G26+DICIEMBRE!G26</f>
        <v>0</v>
      </c>
      <c r="H26" s="37">
        <f>ENERO!H26+FEBRERO!H26+MARZO!H26+ABRIL!H26+MAYO!H26+JUNIO!H26+JULIO!H26+AGOSTO!H26+SEPTIEMBRE!H26+OCTUBRE!H26+NOVIEMBRE!H26+DICIEMBRE!H26</f>
        <v>0</v>
      </c>
      <c r="I26" s="38">
        <f>ENERO!I26+FEBRERO!I26+MARZO!I26+ABRIL!I26+MAYO!I26+JUNIO!I26+JULIO!I26+AGOSTO!I26+SEPTIEMBRE!I26+OCTUBRE!I26+NOVIEMBRE!I26+DICIEMBRE!I26</f>
        <v>0</v>
      </c>
      <c r="J26" s="41">
        <f>ENERO!J26+FEBRERO!J26+MARZO!J26+ABRIL!J26+MAYO!J26+JUNIO!J26+JULIO!J26+AGOSTO!J26+SEPTIEMBRE!J26+OCTUBRE!J26+NOVIEMBRE!J26+DICIEMBRE!J26</f>
        <v>0</v>
      </c>
      <c r="K26" s="20"/>
      <c r="L26" s="20"/>
      <c r="M26" s="20"/>
      <c r="N26" s="20"/>
      <c r="O26" s="20"/>
      <c r="X26" s="33"/>
      <c r="Y26" s="33"/>
      <c r="Z26" s="33"/>
      <c r="AA26" s="35"/>
      <c r="AB26" s="35"/>
      <c r="AC26" s="35"/>
      <c r="AZ26" s="15"/>
    </row>
    <row r="27" spans="1:52" s="14" customFormat="1" ht="15.95" customHeight="1" x14ac:dyDescent="0.2">
      <c r="A27" s="40" t="s">
        <v>35</v>
      </c>
      <c r="B27" s="37">
        <f>ENERO!B27+FEBRERO!B27+MARZO!B27+ABRIL!B27+MAYO!B27+JUNIO!B27+JULIO!B27+AGOSTO!B27+SEPTIEMBRE!B27+OCTUBRE!B27+NOVIEMBRE!B27+DICIEMBRE!B27</f>
        <v>2</v>
      </c>
      <c r="C27" s="38">
        <f>ENERO!C27+FEBRERO!C27+MARZO!C27+ABRIL!C27+MAYO!C27+JUNIO!C27+JULIO!C27+AGOSTO!C27+SEPTIEMBRE!C27+OCTUBRE!C27+NOVIEMBRE!C27+DICIEMBRE!C27</f>
        <v>0</v>
      </c>
      <c r="D27" s="41">
        <f>ENERO!D27+FEBRERO!D27+MARZO!D27+ABRIL!D27+MAYO!D27+JUNIO!D27+JULIO!D27+AGOSTO!D27+SEPTIEMBRE!D27+OCTUBRE!D27+NOVIEMBRE!D27+DICIEMBRE!D27</f>
        <v>0</v>
      </c>
      <c r="E27" s="37">
        <f>ENERO!E27+FEBRERO!E27+MARZO!E27+ABRIL!E27+MAYO!E27+JUNIO!E27+JULIO!E27+AGOSTO!E27+SEPTIEMBRE!E27+OCTUBRE!E27+NOVIEMBRE!E27+DICIEMBRE!E27</f>
        <v>2</v>
      </c>
      <c r="F27" s="38">
        <f>ENERO!F27+FEBRERO!F27+MARZO!F27+ABRIL!F27+MAYO!F27+JUNIO!F27+JULIO!F27+AGOSTO!F27+SEPTIEMBRE!F27+OCTUBRE!F27+NOVIEMBRE!F27+DICIEMBRE!F27</f>
        <v>0</v>
      </c>
      <c r="G27" s="41">
        <f>ENERO!G27+FEBRERO!G27+MARZO!G27+ABRIL!G27+MAYO!G27+JUNIO!G27+JULIO!G27+AGOSTO!G27+SEPTIEMBRE!G27+OCTUBRE!G27+NOVIEMBRE!G27+DICIEMBRE!G27</f>
        <v>0</v>
      </c>
      <c r="H27" s="37">
        <f>ENERO!H27+FEBRERO!H27+MARZO!H27+ABRIL!H27+MAYO!H27+JUNIO!H27+JULIO!H27+AGOSTO!H27+SEPTIEMBRE!H27+OCTUBRE!H27+NOVIEMBRE!H27+DICIEMBRE!H27</f>
        <v>0</v>
      </c>
      <c r="I27" s="38">
        <f>ENERO!I27+FEBRERO!I27+MARZO!I27+ABRIL!I27+MAYO!I27+JUNIO!I27+JULIO!I27+AGOSTO!I27+SEPTIEMBRE!I27+OCTUBRE!I27+NOVIEMBRE!I27+DICIEMBRE!I27</f>
        <v>0</v>
      </c>
      <c r="J27" s="41">
        <f>ENERO!J27+FEBRERO!J27+MARZO!J27+ABRIL!J27+MAYO!J27+JUNIO!J27+JULIO!J27+AGOSTO!J27+SEPTIEMBRE!J27+OCTUBRE!J27+NOVIEMBRE!J27+DICIEMBRE!J27</f>
        <v>0</v>
      </c>
      <c r="K27" s="20"/>
      <c r="L27" s="20"/>
      <c r="M27" s="20"/>
      <c r="N27" s="20"/>
      <c r="O27" s="20"/>
      <c r="X27" s="33"/>
      <c r="Y27" s="33"/>
      <c r="Z27" s="33"/>
      <c r="AA27" s="35"/>
      <c r="AB27" s="35"/>
      <c r="AC27" s="35"/>
      <c r="AZ27" s="15"/>
    </row>
    <row r="28" spans="1:52" s="14" customFormat="1" ht="15.95" customHeight="1" x14ac:dyDescent="0.2">
      <c r="A28" s="40" t="s">
        <v>20</v>
      </c>
      <c r="B28" s="37">
        <f>ENERO!B28+FEBRERO!B28+MARZO!B28+ABRIL!B28+MAYO!B28+JUNIO!B28+JULIO!B28+AGOSTO!B28+SEPTIEMBRE!B28+OCTUBRE!B28+NOVIEMBRE!B28+DICIEMBRE!B28</f>
        <v>2</v>
      </c>
      <c r="C28" s="38">
        <f>ENERO!C28+FEBRERO!C28+MARZO!C28+ABRIL!C28+MAYO!C28+JUNIO!C28+JULIO!C28+AGOSTO!C28+SEPTIEMBRE!C28+OCTUBRE!C28+NOVIEMBRE!C28+DICIEMBRE!C28</f>
        <v>0</v>
      </c>
      <c r="D28" s="41">
        <f>ENERO!D28+FEBRERO!D28+MARZO!D28+ABRIL!D28+MAYO!D28+JUNIO!D28+JULIO!D28+AGOSTO!D28+SEPTIEMBRE!D28+OCTUBRE!D28+NOVIEMBRE!D28+DICIEMBRE!D28</f>
        <v>0</v>
      </c>
      <c r="E28" s="37">
        <f>ENERO!E28+FEBRERO!E28+MARZO!E28+ABRIL!E28+MAYO!E28+JUNIO!E28+JULIO!E28+AGOSTO!E28+SEPTIEMBRE!E28+OCTUBRE!E28+NOVIEMBRE!E28+DICIEMBRE!E28</f>
        <v>2</v>
      </c>
      <c r="F28" s="38">
        <f>ENERO!F28+FEBRERO!F28+MARZO!F28+ABRIL!F28+MAYO!F28+JUNIO!F28+JULIO!F28+AGOSTO!F28+SEPTIEMBRE!F28+OCTUBRE!F28+NOVIEMBRE!F28+DICIEMBRE!F28</f>
        <v>0</v>
      </c>
      <c r="G28" s="41">
        <f>ENERO!G28+FEBRERO!G28+MARZO!G28+ABRIL!G28+MAYO!G28+JUNIO!G28+JULIO!G28+AGOSTO!G28+SEPTIEMBRE!G28+OCTUBRE!G28+NOVIEMBRE!G28+DICIEMBRE!G28</f>
        <v>0</v>
      </c>
      <c r="H28" s="37">
        <f>ENERO!H28+FEBRERO!H28+MARZO!H28+ABRIL!H28+MAYO!H28+JUNIO!H28+JULIO!H28+AGOSTO!H28+SEPTIEMBRE!H28+OCTUBRE!H28+NOVIEMBRE!H28+DICIEMBRE!H28</f>
        <v>0</v>
      </c>
      <c r="I28" s="38">
        <f>ENERO!I28+FEBRERO!I28+MARZO!I28+ABRIL!I28+MAYO!I28+JUNIO!I28+JULIO!I28+AGOSTO!I28+SEPTIEMBRE!I28+OCTUBRE!I28+NOVIEMBRE!I28+DICIEMBRE!I28</f>
        <v>0</v>
      </c>
      <c r="J28" s="41">
        <f>ENERO!J28+FEBRERO!J28+MARZO!J28+ABRIL!J28+MAYO!J28+JUNIO!J28+JULIO!J28+AGOSTO!J28+SEPTIEMBRE!J28+OCTUBRE!J28+NOVIEMBRE!J28+DICIEMBRE!J28</f>
        <v>0</v>
      </c>
      <c r="K28" s="20"/>
      <c r="L28" s="20"/>
      <c r="M28" s="20"/>
      <c r="N28" s="20"/>
      <c r="O28" s="20"/>
      <c r="X28" s="33"/>
      <c r="Y28" s="33"/>
      <c r="Z28" s="33"/>
      <c r="AA28" s="35"/>
      <c r="AB28" s="35"/>
      <c r="AC28" s="35"/>
      <c r="AZ28" s="15"/>
    </row>
    <row r="29" spans="1:52" s="14" customFormat="1" ht="24.95" customHeight="1" x14ac:dyDescent="0.2">
      <c r="A29" s="36" t="s">
        <v>36</v>
      </c>
      <c r="B29" s="37">
        <f>ENERO!B29+FEBRERO!B29+MARZO!B29+ABRIL!B29+MAYO!B29+JUNIO!B29+JULIO!B29+AGOSTO!B29+SEPTIEMBRE!B29+OCTUBRE!B29+NOVIEMBRE!B29+DICIEMBRE!B29</f>
        <v>0</v>
      </c>
      <c r="C29" s="38">
        <f>ENERO!C29+FEBRERO!C29+MARZO!C29+ABRIL!C29+MAYO!C29+JUNIO!C29+JULIO!C29+AGOSTO!C29+SEPTIEMBRE!C29+OCTUBRE!C29+NOVIEMBRE!C29+DICIEMBRE!C29</f>
        <v>0</v>
      </c>
      <c r="D29" s="41">
        <f>ENERO!D29+FEBRERO!D29+MARZO!D29+ABRIL!D29+MAYO!D29+JUNIO!D29+JULIO!D29+AGOSTO!D29+SEPTIEMBRE!D29+OCTUBRE!D29+NOVIEMBRE!D29+DICIEMBRE!D29</f>
        <v>0</v>
      </c>
      <c r="E29" s="37">
        <f>ENERO!E29+FEBRERO!E29+MARZO!E29+ABRIL!E29+MAYO!E29+JUNIO!E29+JULIO!E29+AGOSTO!E29+SEPTIEMBRE!E29+OCTUBRE!E29+NOVIEMBRE!E29+DICIEMBRE!E29</f>
        <v>0</v>
      </c>
      <c r="F29" s="38">
        <f>ENERO!F29+FEBRERO!F29+MARZO!F29+ABRIL!F29+MAYO!F29+JUNIO!F29+JULIO!F29+AGOSTO!F29+SEPTIEMBRE!F29+OCTUBRE!F29+NOVIEMBRE!F29+DICIEMBRE!F29</f>
        <v>0</v>
      </c>
      <c r="G29" s="41">
        <f>ENERO!G29+FEBRERO!G29+MARZO!G29+ABRIL!G29+MAYO!G29+JUNIO!G29+JULIO!G29+AGOSTO!G29+SEPTIEMBRE!G29+OCTUBRE!G29+NOVIEMBRE!G29+DICIEMBRE!G29</f>
        <v>0</v>
      </c>
      <c r="H29" s="37">
        <f>ENERO!H29+FEBRERO!H29+MARZO!H29+ABRIL!H29+MAYO!H29+JUNIO!H29+JULIO!H29+AGOSTO!H29+SEPTIEMBRE!H29+OCTUBRE!H29+NOVIEMBRE!H29+DICIEMBRE!H29</f>
        <v>0</v>
      </c>
      <c r="I29" s="38">
        <f>ENERO!I29+FEBRERO!I29+MARZO!I29+ABRIL!I29+MAYO!I29+JUNIO!I29+JULIO!I29+AGOSTO!I29+SEPTIEMBRE!I29+OCTUBRE!I29+NOVIEMBRE!I29+DICIEMBRE!I29</f>
        <v>0</v>
      </c>
      <c r="J29" s="41">
        <f>ENERO!J29+FEBRERO!J29+MARZO!J29+ABRIL!J29+MAYO!J29+JUNIO!J29+JULIO!J29+AGOSTO!J29+SEPTIEMBRE!J29+OCTUBRE!J29+NOVIEMBRE!J29+DICIEMBRE!J29</f>
        <v>0</v>
      </c>
      <c r="K29" s="20"/>
      <c r="L29" s="20"/>
      <c r="M29" s="20"/>
      <c r="N29" s="20"/>
      <c r="O29" s="20"/>
      <c r="X29" s="33"/>
      <c r="Y29" s="33"/>
      <c r="Z29" s="33"/>
      <c r="AA29" s="35"/>
      <c r="AB29" s="35"/>
      <c r="AC29" s="35"/>
      <c r="AZ29" s="15"/>
    </row>
    <row r="30" spans="1:52" s="14" customFormat="1" ht="15.95" customHeight="1" x14ac:dyDescent="0.2">
      <c r="A30" s="40" t="s">
        <v>24</v>
      </c>
      <c r="B30" s="37">
        <f>ENERO!B30+FEBRERO!B30+MARZO!B30+ABRIL!B30+MAYO!B30+JUNIO!B30+JULIO!B30+AGOSTO!B30+SEPTIEMBRE!B30+OCTUBRE!B30+NOVIEMBRE!B30+DICIEMBRE!B30</f>
        <v>6</v>
      </c>
      <c r="C30" s="38">
        <f>ENERO!C30+FEBRERO!C30+MARZO!C30+ABRIL!C30+MAYO!C30+JUNIO!C30+JULIO!C30+AGOSTO!C30+SEPTIEMBRE!C30+OCTUBRE!C30+NOVIEMBRE!C30+DICIEMBRE!C30</f>
        <v>0</v>
      </c>
      <c r="D30" s="41">
        <f>ENERO!D30+FEBRERO!D30+MARZO!D30+ABRIL!D30+MAYO!D30+JUNIO!D30+JULIO!D30+AGOSTO!D30+SEPTIEMBRE!D30+OCTUBRE!D30+NOVIEMBRE!D30+DICIEMBRE!D30</f>
        <v>0</v>
      </c>
      <c r="E30" s="37">
        <f>ENERO!E30+FEBRERO!E30+MARZO!E30+ABRIL!E30+MAYO!E30+JUNIO!E30+JULIO!E30+AGOSTO!E30+SEPTIEMBRE!E30+OCTUBRE!E30+NOVIEMBRE!E30+DICIEMBRE!E30</f>
        <v>0</v>
      </c>
      <c r="F30" s="38">
        <f>ENERO!F30+FEBRERO!F30+MARZO!F30+ABRIL!F30+MAYO!F30+JUNIO!F30+JULIO!F30+AGOSTO!F30+SEPTIEMBRE!F30+OCTUBRE!F30+NOVIEMBRE!F30+DICIEMBRE!F30</f>
        <v>7</v>
      </c>
      <c r="G30" s="41">
        <f>ENERO!G30+FEBRERO!G30+MARZO!G30+ABRIL!G30+MAYO!G30+JUNIO!G30+JULIO!G30+AGOSTO!G30+SEPTIEMBRE!G30+OCTUBRE!G30+NOVIEMBRE!G30+DICIEMBRE!G30</f>
        <v>0</v>
      </c>
      <c r="H30" s="37">
        <f>ENERO!H30+FEBRERO!H30+MARZO!H30+ABRIL!H30+MAYO!H30+JUNIO!H30+JULIO!H30+AGOSTO!H30+SEPTIEMBRE!H30+OCTUBRE!H30+NOVIEMBRE!H30+DICIEMBRE!H30</f>
        <v>0</v>
      </c>
      <c r="I30" s="38">
        <f>ENERO!I30+FEBRERO!I30+MARZO!I30+ABRIL!I30+MAYO!I30+JUNIO!I30+JULIO!I30+AGOSTO!I30+SEPTIEMBRE!I30+OCTUBRE!I30+NOVIEMBRE!I30+DICIEMBRE!I30</f>
        <v>0</v>
      </c>
      <c r="J30" s="41">
        <f>ENERO!J30+FEBRERO!J30+MARZO!J30+ABRIL!J30+MAYO!J30+JUNIO!J30+JULIO!J30+AGOSTO!J30+SEPTIEMBRE!J30+OCTUBRE!J30+NOVIEMBRE!J30+DICIEMBRE!J30</f>
        <v>0</v>
      </c>
      <c r="K30" s="20"/>
      <c r="L30" s="20"/>
      <c r="M30" s="20"/>
      <c r="N30" s="20"/>
      <c r="O30" s="20"/>
      <c r="X30" s="33"/>
      <c r="Y30" s="33"/>
      <c r="Z30" s="33"/>
      <c r="AA30" s="35"/>
      <c r="AB30" s="35"/>
      <c r="AC30" s="35"/>
      <c r="AZ30" s="15"/>
    </row>
    <row r="31" spans="1:52" s="14" customFormat="1" ht="15.95" customHeight="1" x14ac:dyDescent="0.2">
      <c r="A31" s="40" t="s">
        <v>37</v>
      </c>
      <c r="B31" s="37">
        <f>ENERO!B31+FEBRERO!B31+MARZO!B31+ABRIL!B31+MAYO!B31+JUNIO!B31+JULIO!B31+AGOSTO!B31+SEPTIEMBRE!B31+OCTUBRE!B31+NOVIEMBRE!B31+DICIEMBRE!B31</f>
        <v>0</v>
      </c>
      <c r="C31" s="38">
        <f>ENERO!C31+FEBRERO!C31+MARZO!C31+ABRIL!C31+MAYO!C31+JUNIO!C31+JULIO!C31+AGOSTO!C31+SEPTIEMBRE!C31+OCTUBRE!C31+NOVIEMBRE!C31+DICIEMBRE!C31</f>
        <v>0</v>
      </c>
      <c r="D31" s="41">
        <f>ENERO!D31+FEBRERO!D31+MARZO!D31+ABRIL!D31+MAYO!D31+JUNIO!D31+JULIO!D31+AGOSTO!D31+SEPTIEMBRE!D31+OCTUBRE!D31+NOVIEMBRE!D31+DICIEMBRE!D31</f>
        <v>0</v>
      </c>
      <c r="E31" s="37">
        <f>ENERO!E31+FEBRERO!E31+MARZO!E31+ABRIL!E31+MAYO!E31+JUNIO!E31+JULIO!E31+AGOSTO!E31+SEPTIEMBRE!E31+OCTUBRE!E31+NOVIEMBRE!E31+DICIEMBRE!E31</f>
        <v>0</v>
      </c>
      <c r="F31" s="38">
        <f>ENERO!F31+FEBRERO!F31+MARZO!F31+ABRIL!F31+MAYO!F31+JUNIO!F31+JULIO!F31+AGOSTO!F31+SEPTIEMBRE!F31+OCTUBRE!F31+NOVIEMBRE!F31+DICIEMBRE!F31</f>
        <v>0</v>
      </c>
      <c r="G31" s="41">
        <f>ENERO!G31+FEBRERO!G31+MARZO!G31+ABRIL!G31+MAYO!G31+JUNIO!G31+JULIO!G31+AGOSTO!G31+SEPTIEMBRE!G31+OCTUBRE!G31+NOVIEMBRE!G31+DICIEMBRE!G31</f>
        <v>0</v>
      </c>
      <c r="H31" s="37">
        <f>ENERO!H31+FEBRERO!H31+MARZO!H31+ABRIL!H31+MAYO!H31+JUNIO!H31+JULIO!H31+AGOSTO!H31+SEPTIEMBRE!H31+OCTUBRE!H31+NOVIEMBRE!H31+DICIEMBRE!H31</f>
        <v>0</v>
      </c>
      <c r="I31" s="38">
        <f>ENERO!I31+FEBRERO!I31+MARZO!I31+ABRIL!I31+MAYO!I31+JUNIO!I31+JULIO!I31+AGOSTO!I31+SEPTIEMBRE!I31+OCTUBRE!I31+NOVIEMBRE!I31+DICIEMBRE!I31</f>
        <v>0</v>
      </c>
      <c r="J31" s="41">
        <f>ENERO!J31+FEBRERO!J31+MARZO!J31+ABRIL!J31+MAYO!J31+JUNIO!J31+JULIO!J31+AGOSTO!J31+SEPTIEMBRE!J31+OCTUBRE!J31+NOVIEMBRE!J31+DICIEMBRE!J31</f>
        <v>0</v>
      </c>
      <c r="K31" s="20"/>
      <c r="L31" s="20"/>
      <c r="M31" s="20"/>
      <c r="N31" s="20"/>
      <c r="O31" s="20"/>
      <c r="X31" s="33"/>
      <c r="Y31" s="33"/>
      <c r="Z31" s="33"/>
      <c r="AA31" s="35"/>
      <c r="AB31" s="35"/>
      <c r="AC31" s="35"/>
      <c r="AZ31" s="15"/>
    </row>
    <row r="32" spans="1:52" s="14" customFormat="1" ht="15.95" customHeight="1" x14ac:dyDescent="0.2">
      <c r="A32" s="40" t="s">
        <v>38</v>
      </c>
      <c r="B32" s="37">
        <f>ENERO!B32+FEBRERO!B32+MARZO!B32+ABRIL!B32+MAYO!B32+JUNIO!B32+JULIO!B32+AGOSTO!B32+SEPTIEMBRE!B32+OCTUBRE!B32+NOVIEMBRE!B32+DICIEMBRE!B32</f>
        <v>1</v>
      </c>
      <c r="C32" s="38">
        <f>ENERO!C32+FEBRERO!C32+MARZO!C32+ABRIL!C32+MAYO!C32+JUNIO!C32+JULIO!C32+AGOSTO!C32+SEPTIEMBRE!C32+OCTUBRE!C32+NOVIEMBRE!C32+DICIEMBRE!C32</f>
        <v>0</v>
      </c>
      <c r="D32" s="41">
        <f>ENERO!D32+FEBRERO!D32+MARZO!D32+ABRIL!D32+MAYO!D32+JUNIO!D32+JULIO!D32+AGOSTO!D32+SEPTIEMBRE!D32+OCTUBRE!D32+NOVIEMBRE!D32+DICIEMBRE!D32</f>
        <v>0</v>
      </c>
      <c r="E32" s="37">
        <f>ENERO!E32+FEBRERO!E32+MARZO!E32+ABRIL!E32+MAYO!E32+JUNIO!E32+JULIO!E32+AGOSTO!E32+SEPTIEMBRE!E32+OCTUBRE!E32+NOVIEMBRE!E32+DICIEMBRE!E32</f>
        <v>1</v>
      </c>
      <c r="F32" s="38">
        <f>ENERO!F32+FEBRERO!F32+MARZO!F32+ABRIL!F32+MAYO!F32+JUNIO!F32+JULIO!F32+AGOSTO!F32+SEPTIEMBRE!F32+OCTUBRE!F32+NOVIEMBRE!F32+DICIEMBRE!F32</f>
        <v>0</v>
      </c>
      <c r="G32" s="41">
        <f>ENERO!G32+FEBRERO!G32+MARZO!G32+ABRIL!G32+MAYO!G32+JUNIO!G32+JULIO!G32+AGOSTO!G32+SEPTIEMBRE!G32+OCTUBRE!G32+NOVIEMBRE!G32+DICIEMBRE!G32</f>
        <v>0</v>
      </c>
      <c r="H32" s="37">
        <f>ENERO!H32+FEBRERO!H32+MARZO!H32+ABRIL!H32+MAYO!H32+JUNIO!H32+JULIO!H32+AGOSTO!H32+SEPTIEMBRE!H32+OCTUBRE!H32+NOVIEMBRE!H32+DICIEMBRE!H32</f>
        <v>0</v>
      </c>
      <c r="I32" s="38">
        <f>ENERO!I32+FEBRERO!I32+MARZO!I32+ABRIL!I32+MAYO!I32+JUNIO!I32+JULIO!I32+AGOSTO!I32+SEPTIEMBRE!I32+OCTUBRE!I32+NOVIEMBRE!I32+DICIEMBRE!I32</f>
        <v>0</v>
      </c>
      <c r="J32" s="41">
        <f>ENERO!J32+FEBRERO!J32+MARZO!J32+ABRIL!J32+MAYO!J32+JUNIO!J32+JULIO!J32+AGOSTO!J32+SEPTIEMBRE!J32+OCTUBRE!J32+NOVIEMBRE!J32+DICIEMBRE!J32</f>
        <v>0</v>
      </c>
      <c r="K32" s="20"/>
      <c r="L32" s="20"/>
      <c r="M32" s="20"/>
      <c r="N32" s="20"/>
      <c r="O32" s="20"/>
      <c r="X32" s="33"/>
      <c r="Y32" s="33"/>
      <c r="Z32" s="33"/>
      <c r="AA32" s="35"/>
      <c r="AB32" s="35"/>
      <c r="AC32" s="35"/>
      <c r="AZ32" s="15"/>
    </row>
    <row r="33" spans="1:52" s="14" customFormat="1" ht="15.95" customHeight="1" x14ac:dyDescent="0.2">
      <c r="A33" s="40" t="s">
        <v>39</v>
      </c>
      <c r="B33" s="37">
        <f>ENERO!B33+FEBRERO!B33+MARZO!B33+ABRIL!B33+MAYO!B33+JUNIO!B33+JULIO!B33+AGOSTO!B33+SEPTIEMBRE!B33+OCTUBRE!B33+NOVIEMBRE!B33+DICIEMBRE!B33</f>
        <v>0</v>
      </c>
      <c r="C33" s="38">
        <f>ENERO!C33+FEBRERO!C33+MARZO!C33+ABRIL!C33+MAYO!C33+JUNIO!C33+JULIO!C33+AGOSTO!C33+SEPTIEMBRE!C33+OCTUBRE!C33+NOVIEMBRE!C33+DICIEMBRE!C33</f>
        <v>0</v>
      </c>
      <c r="D33" s="41">
        <f>ENERO!D33+FEBRERO!D33+MARZO!D33+ABRIL!D33+MAYO!D33+JUNIO!D33+JULIO!D33+AGOSTO!D33+SEPTIEMBRE!D33+OCTUBRE!D33+NOVIEMBRE!D33+DICIEMBRE!D33</f>
        <v>0</v>
      </c>
      <c r="E33" s="37">
        <f>ENERO!E33+FEBRERO!E33+MARZO!E33+ABRIL!E33+MAYO!E33+JUNIO!E33+JULIO!E33+AGOSTO!E33+SEPTIEMBRE!E33+OCTUBRE!E33+NOVIEMBRE!E33+DICIEMBRE!E33</f>
        <v>0</v>
      </c>
      <c r="F33" s="38">
        <f>ENERO!F33+FEBRERO!F33+MARZO!F33+ABRIL!F33+MAYO!F33+JUNIO!F33+JULIO!F33+AGOSTO!F33+SEPTIEMBRE!F33+OCTUBRE!F33+NOVIEMBRE!F33+DICIEMBRE!F33</f>
        <v>0</v>
      </c>
      <c r="G33" s="41">
        <f>ENERO!G33+FEBRERO!G33+MARZO!G33+ABRIL!G33+MAYO!G33+JUNIO!G33+JULIO!G33+AGOSTO!G33+SEPTIEMBRE!G33+OCTUBRE!G33+NOVIEMBRE!G33+DICIEMBRE!G33</f>
        <v>0</v>
      </c>
      <c r="H33" s="37">
        <f>ENERO!H33+FEBRERO!H33+MARZO!H33+ABRIL!H33+MAYO!H33+JUNIO!H33+JULIO!H33+AGOSTO!H33+SEPTIEMBRE!H33+OCTUBRE!H33+NOVIEMBRE!H33+DICIEMBRE!H33</f>
        <v>0</v>
      </c>
      <c r="I33" s="38">
        <f>ENERO!I33+FEBRERO!I33+MARZO!I33+ABRIL!I33+MAYO!I33+JUNIO!I33+JULIO!I33+AGOSTO!I33+SEPTIEMBRE!I33+OCTUBRE!I33+NOVIEMBRE!I33+DICIEMBRE!I33</f>
        <v>0</v>
      </c>
      <c r="J33" s="41">
        <f>ENERO!J33+FEBRERO!J33+MARZO!J33+ABRIL!J33+MAYO!J33+JUNIO!J33+JULIO!J33+AGOSTO!J33+SEPTIEMBRE!J33+OCTUBRE!J33+NOVIEMBRE!J33+DICIEMBRE!J33</f>
        <v>0</v>
      </c>
      <c r="K33" s="20"/>
      <c r="L33" s="20"/>
      <c r="M33" s="20"/>
      <c r="N33" s="20"/>
      <c r="O33" s="20"/>
      <c r="AZ33" s="15"/>
    </row>
    <row r="34" spans="1:52" s="14" customFormat="1" ht="15.95" customHeight="1" x14ac:dyDescent="0.2">
      <c r="A34" s="50" t="s">
        <v>40</v>
      </c>
      <c r="B34" s="51">
        <f>ENERO!B34+FEBRERO!B34+MARZO!B34+ABRIL!B34+MAYO!B34+JUNIO!B34+JULIO!B34+AGOSTO!B34+SEPTIEMBRE!B34+OCTUBRE!B34+NOVIEMBRE!B34+DICIEMBRE!B34</f>
        <v>0</v>
      </c>
      <c r="C34" s="52">
        <f>ENERO!C34+FEBRERO!C34+MARZO!C34+ABRIL!C34+MAYO!C34+JUNIO!C34+JULIO!C34+AGOSTO!C34+SEPTIEMBRE!C34+OCTUBRE!C34+NOVIEMBRE!C34+DICIEMBRE!C34</f>
        <v>0</v>
      </c>
      <c r="D34" s="53">
        <f>ENERO!D34+FEBRERO!D34+MARZO!D34+ABRIL!D34+MAYO!D34+JUNIO!D34+JULIO!D34+AGOSTO!D34+SEPTIEMBRE!D34+OCTUBRE!D34+NOVIEMBRE!D34+DICIEMBRE!D34</f>
        <v>0</v>
      </c>
      <c r="E34" s="51">
        <f>ENERO!E34+FEBRERO!E34+MARZO!E34+ABRIL!E34+MAYO!E34+JUNIO!E34+JULIO!E34+AGOSTO!E34+SEPTIEMBRE!E34+OCTUBRE!E34+NOVIEMBRE!E34+DICIEMBRE!E34</f>
        <v>0</v>
      </c>
      <c r="F34" s="52">
        <f>ENERO!F34+FEBRERO!F34+MARZO!F34+ABRIL!F34+MAYO!F34+JUNIO!F34+JULIO!F34+AGOSTO!F34+SEPTIEMBRE!F34+OCTUBRE!F34+NOVIEMBRE!F34+DICIEMBRE!F34</f>
        <v>0</v>
      </c>
      <c r="G34" s="53">
        <f>ENERO!G34+FEBRERO!G34+MARZO!G34+ABRIL!G34+MAYO!G34+JUNIO!G34+JULIO!G34+AGOSTO!G34+SEPTIEMBRE!G34+OCTUBRE!G34+NOVIEMBRE!G34+DICIEMBRE!G34</f>
        <v>0</v>
      </c>
      <c r="H34" s="51">
        <f>ENERO!H34+FEBRERO!H34+MARZO!H34+ABRIL!H34+MAYO!H34+JUNIO!H34+JULIO!H34+AGOSTO!H34+SEPTIEMBRE!H34+OCTUBRE!H34+NOVIEMBRE!H34+DICIEMBRE!H34</f>
        <v>0</v>
      </c>
      <c r="I34" s="52">
        <f>ENERO!I34+FEBRERO!I34+MARZO!I34+ABRIL!I34+MAYO!I34+JUNIO!I34+JULIO!I34+AGOSTO!I34+SEPTIEMBRE!I34+OCTUBRE!I34+NOVIEMBRE!I34+DICIEMBRE!I34</f>
        <v>0</v>
      </c>
      <c r="J34" s="53">
        <f>ENERO!J34+FEBRERO!J34+MARZO!J34+ABRIL!J34+MAYO!J34+JUNIO!J34+JULIO!J34+AGOSTO!J34+SEPTIEMBRE!J34+OCTUBRE!J34+NOVIEMBRE!J34+DICIEMBRE!J34</f>
        <v>0</v>
      </c>
      <c r="K34" s="20"/>
      <c r="L34" s="20"/>
      <c r="M34" s="20"/>
      <c r="N34" s="20"/>
      <c r="O34" s="20"/>
      <c r="AZ34" s="15"/>
    </row>
    <row r="35" spans="1:52" s="14" customFormat="1" ht="24.95" customHeight="1" x14ac:dyDescent="0.2">
      <c r="A35" s="36" t="s">
        <v>41</v>
      </c>
      <c r="B35" s="51">
        <f>ENERO!B35+FEBRERO!B35+MARZO!B35+ABRIL!B35+MAYO!B35+JUNIO!B35+JULIO!B35+AGOSTO!B35+SEPTIEMBRE!B35+OCTUBRE!B35+NOVIEMBRE!B35+DICIEMBRE!B35</f>
        <v>0</v>
      </c>
      <c r="C35" s="52">
        <f>ENERO!C35+FEBRERO!C35+MARZO!C35+ABRIL!C35+MAYO!C35+JUNIO!C35+JULIO!C35+AGOSTO!C35+SEPTIEMBRE!C35+OCTUBRE!C35+NOVIEMBRE!C35+DICIEMBRE!C35</f>
        <v>0</v>
      </c>
      <c r="D35" s="53">
        <f>ENERO!D35+FEBRERO!D35+MARZO!D35+ABRIL!D35+MAYO!D35+JUNIO!D35+JULIO!D35+AGOSTO!D35+SEPTIEMBRE!D35+OCTUBRE!D35+NOVIEMBRE!D35+DICIEMBRE!D35</f>
        <v>0</v>
      </c>
      <c r="E35" s="51">
        <f>ENERO!E35+FEBRERO!E35+MARZO!E35+ABRIL!E35+MAYO!E35+JUNIO!E35+JULIO!E35+AGOSTO!E35+SEPTIEMBRE!E35+OCTUBRE!E35+NOVIEMBRE!E35+DICIEMBRE!E35</f>
        <v>0</v>
      </c>
      <c r="F35" s="52">
        <f>ENERO!F35+FEBRERO!F35+MARZO!F35+ABRIL!F35+MAYO!F35+JUNIO!F35+JULIO!F35+AGOSTO!F35+SEPTIEMBRE!F35+OCTUBRE!F35+NOVIEMBRE!F35+DICIEMBRE!F35</f>
        <v>0</v>
      </c>
      <c r="G35" s="53">
        <f>ENERO!G35+FEBRERO!G35+MARZO!G35+ABRIL!G35+MAYO!G35+JUNIO!G35+JULIO!G35+AGOSTO!G35+SEPTIEMBRE!G35+OCTUBRE!G35+NOVIEMBRE!G35+DICIEMBRE!G35</f>
        <v>0</v>
      </c>
      <c r="H35" s="51">
        <f>ENERO!H35+FEBRERO!H35+MARZO!H35+ABRIL!H35+MAYO!H35+JUNIO!H35+JULIO!H35+AGOSTO!H35+SEPTIEMBRE!H35+OCTUBRE!H35+NOVIEMBRE!H35+DICIEMBRE!H35</f>
        <v>0</v>
      </c>
      <c r="I35" s="52">
        <f>ENERO!I35+FEBRERO!I35+MARZO!I35+ABRIL!I35+MAYO!I35+JUNIO!I35+JULIO!I35+AGOSTO!I35+SEPTIEMBRE!I35+OCTUBRE!I35+NOVIEMBRE!I35+DICIEMBRE!I35</f>
        <v>0</v>
      </c>
      <c r="J35" s="53">
        <f>ENERO!J35+FEBRERO!J35+MARZO!J35+ABRIL!J35+MAYO!J35+JUNIO!J35+JULIO!J35+AGOSTO!J35+SEPTIEMBRE!J35+OCTUBRE!J35+NOVIEMBRE!J35+DICIEMBRE!J35</f>
        <v>0</v>
      </c>
      <c r="K35" s="20"/>
      <c r="L35" s="20"/>
      <c r="M35" s="20"/>
      <c r="N35" s="20"/>
      <c r="O35" s="20"/>
      <c r="X35" s="33" t="str">
        <f>IF(B35&gt;=C35+D35,"","Se debe registrar el TOTAL de los Exámenes realizados.")</f>
        <v/>
      </c>
      <c r="AA35" s="34">
        <f>IF(B35&gt;=C35+D35,0,1)</f>
        <v>0</v>
      </c>
      <c r="AB35" s="35"/>
      <c r="AC35" s="35"/>
      <c r="AZ35" s="15"/>
    </row>
    <row r="36" spans="1:52" s="14" customFormat="1" ht="15.95" customHeight="1" x14ac:dyDescent="0.2">
      <c r="A36" s="54" t="s">
        <v>42</v>
      </c>
      <c r="B36" s="55">
        <f>ENERO!B36+FEBRERO!B36+MARZO!B36+ABRIL!B36+MAYO!B36+JUNIO!B36+JULIO!B36+AGOSTO!B36+SEPTIEMBRE!B36+OCTUBRE!B36+NOVIEMBRE!B36+DICIEMBRE!B36</f>
        <v>104</v>
      </c>
      <c r="C36" s="56">
        <f>ENERO!C36+FEBRERO!C36+MARZO!C36+ABRIL!C36+MAYO!C36+JUNIO!C36+JULIO!C36+AGOSTO!C36+SEPTIEMBRE!C36+OCTUBRE!C36+NOVIEMBRE!C36+DICIEMBRE!C36</f>
        <v>53</v>
      </c>
      <c r="D36" s="46">
        <f>ENERO!D36+FEBRERO!D36+MARZO!D36+ABRIL!D36+MAYO!D36+JUNIO!D36+JULIO!D36+AGOSTO!D36+SEPTIEMBRE!D36+OCTUBRE!D36+NOVIEMBRE!D36+DICIEMBRE!D36</f>
        <v>0</v>
      </c>
      <c r="E36" s="55">
        <f>ENERO!E36+FEBRERO!E36+MARZO!E36+ABRIL!E36+MAYO!E36+JUNIO!E36+JULIO!E36+AGOSTO!E36+SEPTIEMBRE!E36+OCTUBRE!E36+NOVIEMBRE!E36+DICIEMBRE!E36</f>
        <v>88</v>
      </c>
      <c r="F36" s="56">
        <f>ENERO!F36+FEBRERO!F36+MARZO!F36+ABRIL!F36+MAYO!F36+JUNIO!F36+JULIO!F36+AGOSTO!F36+SEPTIEMBRE!F36+OCTUBRE!F36+NOVIEMBRE!F36+DICIEMBRE!F36</f>
        <v>43</v>
      </c>
      <c r="G36" s="46">
        <f>ENERO!G36+FEBRERO!G36+MARZO!G36+ABRIL!G36+MAYO!G36+JUNIO!G36+JULIO!G36+AGOSTO!G36+SEPTIEMBRE!G36+OCTUBRE!G36+NOVIEMBRE!G36+DICIEMBRE!G36</f>
        <v>0</v>
      </c>
      <c r="H36" s="55">
        <f>ENERO!H36+FEBRERO!H36+MARZO!H36+ABRIL!H36+MAYO!H36+JUNIO!H36+JULIO!H36+AGOSTO!H36+SEPTIEMBRE!H36+OCTUBRE!H36+NOVIEMBRE!H36+DICIEMBRE!H36</f>
        <v>0</v>
      </c>
      <c r="I36" s="56">
        <f>ENERO!I36+FEBRERO!I36+MARZO!I36+ABRIL!I36+MAYO!I36+JUNIO!I36+JULIO!I36+AGOSTO!I36+SEPTIEMBRE!I36+OCTUBRE!I36+NOVIEMBRE!I36+DICIEMBRE!I36</f>
        <v>0</v>
      </c>
      <c r="J36" s="46">
        <f>ENERO!J36+FEBRERO!J36+MARZO!J36+ABRIL!J36+MAYO!J36+JUNIO!J36+JULIO!J36+AGOSTO!J36+SEPTIEMBRE!J36+OCTUBRE!J36+NOVIEMBRE!J36+DICIEMBRE!J36</f>
        <v>0</v>
      </c>
      <c r="K36" s="20"/>
      <c r="L36" s="20"/>
      <c r="M36" s="20"/>
      <c r="N36" s="20"/>
      <c r="O36" s="20"/>
      <c r="AZ36" s="15"/>
    </row>
    <row r="37" spans="1:52" s="14" customFormat="1" ht="30" customHeight="1" x14ac:dyDescent="0.2">
      <c r="A37" s="71" t="s">
        <v>43</v>
      </c>
      <c r="B37" s="71"/>
      <c r="C37" s="71"/>
      <c r="D37" s="71"/>
      <c r="E37" s="71"/>
      <c r="F37" s="71"/>
      <c r="G37" s="71"/>
      <c r="H37" s="71"/>
      <c r="I37" s="71"/>
      <c r="J37" s="71"/>
      <c r="K37" s="18"/>
      <c r="L37" s="18"/>
      <c r="M37" s="18"/>
      <c r="N37" s="18"/>
      <c r="O37" s="18"/>
      <c r="AZ37" s="15"/>
    </row>
    <row r="38" spans="1:52" s="14" customFormat="1" ht="15.95" customHeight="1" x14ac:dyDescent="0.2">
      <c r="A38" s="62" t="s">
        <v>27</v>
      </c>
      <c r="B38" s="64" t="s">
        <v>44</v>
      </c>
      <c r="C38" s="64"/>
      <c r="D38" s="64"/>
      <c r="E38" s="64" t="s">
        <v>45</v>
      </c>
      <c r="F38" s="64"/>
      <c r="G38" s="64"/>
      <c r="H38" s="64" t="s">
        <v>46</v>
      </c>
      <c r="I38" s="64"/>
      <c r="J38" s="64"/>
      <c r="K38" s="20"/>
      <c r="L38" s="20"/>
      <c r="M38" s="20"/>
      <c r="N38" s="20"/>
      <c r="O38" s="20"/>
      <c r="AZ38" s="15"/>
    </row>
    <row r="39" spans="1:52" s="14" customFormat="1" ht="52.5" x14ac:dyDescent="0.2">
      <c r="A39" s="63"/>
      <c r="B39" s="21" t="s">
        <v>31</v>
      </c>
      <c r="C39" s="23" t="s">
        <v>32</v>
      </c>
      <c r="D39" s="22" t="s">
        <v>33</v>
      </c>
      <c r="E39" s="21" t="s">
        <v>31</v>
      </c>
      <c r="F39" s="23" t="s">
        <v>32</v>
      </c>
      <c r="G39" s="22" t="s">
        <v>33</v>
      </c>
      <c r="H39" s="21" t="s">
        <v>31</v>
      </c>
      <c r="I39" s="23" t="s">
        <v>32</v>
      </c>
      <c r="J39" s="22" t="s">
        <v>33</v>
      </c>
      <c r="K39" s="20"/>
      <c r="L39" s="20"/>
      <c r="M39" s="20"/>
      <c r="N39" s="20"/>
      <c r="O39" s="20"/>
      <c r="AZ39" s="15"/>
    </row>
    <row r="40" spans="1:52" s="14" customFormat="1" ht="15.95" customHeight="1" x14ac:dyDescent="0.2">
      <c r="A40" s="25" t="s">
        <v>15</v>
      </c>
      <c r="B40" s="47">
        <f>ENERO!B40+FEBRERO!B40+MARZO!B40+ABRIL!B40+MAYO!B40+JUNIO!B40+JULIO!B40+AGOSTO!B40+SEPTIEMBRE!B40+OCTUBRE!B40+NOVIEMBRE!B40+DICIEMBRE!B40</f>
        <v>0</v>
      </c>
      <c r="C40" s="48">
        <f>ENERO!C40+FEBRERO!C40+MARZO!C40+ABRIL!C40+MAYO!C40+JUNIO!C40+JULIO!C40+AGOSTO!C40+SEPTIEMBRE!C40+OCTUBRE!C40+NOVIEMBRE!C40+DICIEMBRE!C40</f>
        <v>0</v>
      </c>
      <c r="D40" s="27">
        <f>ENERO!D40+FEBRERO!D40+MARZO!D40+ABRIL!D40+MAYO!D40+JUNIO!D40+JULIO!D40+AGOSTO!D40+SEPTIEMBRE!D40+OCTUBRE!D40+NOVIEMBRE!D40+DICIEMBRE!D40</f>
        <v>0</v>
      </c>
      <c r="E40" s="47">
        <f>ENERO!E40+FEBRERO!E40+MARZO!E40+ABRIL!E40+MAYO!E40+JUNIO!E40+JULIO!E40+AGOSTO!E40+SEPTIEMBRE!E40+OCTUBRE!E40+NOVIEMBRE!E40+DICIEMBRE!E40</f>
        <v>1976</v>
      </c>
      <c r="F40" s="48">
        <f>ENERO!F40+FEBRERO!F40+MARZO!F40+ABRIL!F40+MAYO!F40+JUNIO!F40+JULIO!F40+AGOSTO!F40+SEPTIEMBRE!F40+OCTUBRE!F40+NOVIEMBRE!F40+DICIEMBRE!F40</f>
        <v>2</v>
      </c>
      <c r="G40" s="27">
        <f>ENERO!G40+FEBRERO!G40+MARZO!G40+ABRIL!G40+MAYO!G40+JUNIO!G40+JULIO!G40+AGOSTO!G40+SEPTIEMBRE!G40+OCTUBRE!G40+NOVIEMBRE!G40+DICIEMBRE!G40</f>
        <v>2</v>
      </c>
      <c r="H40" s="47">
        <f>ENERO!H40+FEBRERO!H40+MARZO!H40+ABRIL!H40+MAYO!H40+JUNIO!H40+JULIO!H40+AGOSTO!H40+SEPTIEMBRE!H40+OCTUBRE!H40+NOVIEMBRE!H40+DICIEMBRE!H40</f>
        <v>0</v>
      </c>
      <c r="I40" s="48">
        <f>ENERO!I40+FEBRERO!I40+MARZO!I40+ABRIL!I40+MAYO!I40+JUNIO!I40+JULIO!I40+AGOSTO!I40+SEPTIEMBRE!I40+OCTUBRE!I40+NOVIEMBRE!I40+DICIEMBRE!I40</f>
        <v>0</v>
      </c>
      <c r="J40" s="27">
        <f>ENERO!J40+FEBRERO!J40+MARZO!J40+ABRIL!J40+MAYO!J40+JUNIO!J40+JULIO!J40+AGOSTO!J40+SEPTIEMBRE!J40+OCTUBRE!J40+NOVIEMBRE!J40+DICIEMBRE!J40</f>
        <v>0</v>
      </c>
      <c r="K40" s="49"/>
      <c r="L40" s="20"/>
      <c r="M40" s="20"/>
      <c r="N40" s="20"/>
      <c r="O40" s="20"/>
      <c r="AZ40" s="15"/>
    </row>
    <row r="41" spans="1:52" s="14" customFormat="1" ht="15.95" customHeight="1" x14ac:dyDescent="0.2">
      <c r="A41" s="25" t="s">
        <v>34</v>
      </c>
      <c r="B41" s="26">
        <f>ENERO!B41+FEBRERO!B41+MARZO!B41+ABRIL!B41+MAYO!B41+JUNIO!B41+JULIO!B41+AGOSTO!B41+SEPTIEMBRE!B41+OCTUBRE!B41+NOVIEMBRE!B41+DICIEMBRE!B41</f>
        <v>0</v>
      </c>
      <c r="C41" s="28">
        <f>ENERO!C41+FEBRERO!C41+MARZO!C41+ABRIL!C41+MAYO!C41+JUNIO!C41+JULIO!C41+AGOSTO!C41+SEPTIEMBRE!C41+OCTUBRE!C41+NOVIEMBRE!C41+DICIEMBRE!C41</f>
        <v>0</v>
      </c>
      <c r="D41" s="27">
        <f>ENERO!D41+FEBRERO!D41+MARZO!D41+ABRIL!D41+MAYO!D41+JUNIO!D41+JULIO!D41+AGOSTO!D41+SEPTIEMBRE!D41+OCTUBRE!D41+NOVIEMBRE!D41+DICIEMBRE!D41</f>
        <v>0</v>
      </c>
      <c r="E41" s="26">
        <f>ENERO!E41+FEBRERO!E41+MARZO!E41+ABRIL!E41+MAYO!E41+JUNIO!E41+JULIO!E41+AGOSTO!E41+SEPTIEMBRE!E41+OCTUBRE!E41+NOVIEMBRE!E41+DICIEMBRE!E41</f>
        <v>13</v>
      </c>
      <c r="F41" s="28">
        <f>ENERO!F41+FEBRERO!F41+MARZO!F41+ABRIL!F41+MAYO!F41+JUNIO!F41+JULIO!F41+AGOSTO!F41+SEPTIEMBRE!F41+OCTUBRE!F41+NOVIEMBRE!F41+DICIEMBRE!F41</f>
        <v>0</v>
      </c>
      <c r="G41" s="27">
        <f>ENERO!G41+FEBRERO!G41+MARZO!G41+ABRIL!G41+MAYO!G41+JUNIO!G41+JULIO!G41+AGOSTO!G41+SEPTIEMBRE!G41+OCTUBRE!G41+NOVIEMBRE!G41+DICIEMBRE!G41</f>
        <v>0</v>
      </c>
      <c r="H41" s="26">
        <f>ENERO!H41+FEBRERO!H41+MARZO!H41+ABRIL!H41+MAYO!H41+JUNIO!H41+JULIO!H41+AGOSTO!H41+SEPTIEMBRE!H41+OCTUBRE!H41+NOVIEMBRE!H41+DICIEMBRE!H41</f>
        <v>0</v>
      </c>
      <c r="I41" s="28">
        <f>ENERO!I41+FEBRERO!I41+MARZO!I41+ABRIL!I41+MAYO!I41+JUNIO!I41+JULIO!I41+AGOSTO!I41+SEPTIEMBRE!I41+OCTUBRE!I41+NOVIEMBRE!I41+DICIEMBRE!I41</f>
        <v>0</v>
      </c>
      <c r="J41" s="27">
        <f>ENERO!J41+FEBRERO!J41+MARZO!J41+ABRIL!J41+MAYO!J41+JUNIO!J41+JULIO!J41+AGOSTO!J41+SEPTIEMBRE!J41+OCTUBRE!J41+NOVIEMBRE!J41+DICIEMBRE!J41</f>
        <v>0</v>
      </c>
      <c r="K41" s="20"/>
      <c r="L41" s="20"/>
      <c r="M41" s="20"/>
      <c r="N41" s="20"/>
      <c r="O41" s="20"/>
      <c r="AZ41" s="15"/>
    </row>
    <row r="42" spans="1:52" s="14" customFormat="1" ht="15.95" customHeight="1" x14ac:dyDescent="0.2">
      <c r="A42" s="36" t="s">
        <v>19</v>
      </c>
      <c r="B42" s="37">
        <f>ENERO!B42+FEBRERO!B42+MARZO!B42+ABRIL!B42+MAYO!B42+JUNIO!B42+JULIO!B42+AGOSTO!B42+SEPTIEMBRE!B42+OCTUBRE!B42+NOVIEMBRE!B42+DICIEMBRE!B42</f>
        <v>0</v>
      </c>
      <c r="C42" s="38">
        <f>ENERO!C42+FEBRERO!C42+MARZO!C42+ABRIL!C42+MAYO!C42+JUNIO!C42+JULIO!C42+AGOSTO!C42+SEPTIEMBRE!C42+OCTUBRE!C42+NOVIEMBRE!C42+DICIEMBRE!C42</f>
        <v>0</v>
      </c>
      <c r="D42" s="41">
        <f>ENERO!D42+FEBRERO!D42+MARZO!D42+ABRIL!D42+MAYO!D42+JUNIO!D42+JULIO!D42+AGOSTO!D42+SEPTIEMBRE!D42+OCTUBRE!D42+NOVIEMBRE!D42+DICIEMBRE!D42</f>
        <v>0</v>
      </c>
      <c r="E42" s="37">
        <f>ENERO!E42+FEBRERO!E42+MARZO!E42+ABRIL!E42+MAYO!E42+JUNIO!E42+JULIO!E42+AGOSTO!E42+SEPTIEMBRE!E42+OCTUBRE!E42+NOVIEMBRE!E42+DICIEMBRE!E42</f>
        <v>8</v>
      </c>
      <c r="F42" s="38">
        <f>ENERO!F42+FEBRERO!F42+MARZO!F42+ABRIL!F42+MAYO!F42+JUNIO!F42+JULIO!F42+AGOSTO!F42+SEPTIEMBRE!F42+OCTUBRE!F42+NOVIEMBRE!F42+DICIEMBRE!F42</f>
        <v>0</v>
      </c>
      <c r="G42" s="41">
        <f>ENERO!G42+FEBRERO!G42+MARZO!G42+ABRIL!G42+MAYO!G42+JUNIO!G42+JULIO!G42+AGOSTO!G42+SEPTIEMBRE!G42+OCTUBRE!G42+NOVIEMBRE!G42+DICIEMBRE!G42</f>
        <v>0</v>
      </c>
      <c r="H42" s="37">
        <f>ENERO!H42+FEBRERO!H42+MARZO!H42+ABRIL!H42+MAYO!H42+JUNIO!H42+JULIO!H42+AGOSTO!H42+SEPTIEMBRE!H42+OCTUBRE!H42+NOVIEMBRE!H42+DICIEMBRE!H42</f>
        <v>0</v>
      </c>
      <c r="I42" s="38">
        <f>ENERO!I42+FEBRERO!I42+MARZO!I42+ABRIL!I42+MAYO!I42+JUNIO!I42+JULIO!I42+AGOSTO!I42+SEPTIEMBRE!I42+OCTUBRE!I42+NOVIEMBRE!I42+DICIEMBRE!I42</f>
        <v>1</v>
      </c>
      <c r="J42" s="41">
        <f>ENERO!J42+FEBRERO!J42+MARZO!J42+ABRIL!J42+MAYO!J42+JUNIO!J42+JULIO!J42+AGOSTO!J42+SEPTIEMBRE!J42+OCTUBRE!J42+NOVIEMBRE!J42+DICIEMBRE!J42</f>
        <v>0</v>
      </c>
      <c r="K42" s="20"/>
      <c r="L42" s="20"/>
      <c r="M42" s="20"/>
      <c r="N42" s="20"/>
      <c r="O42" s="20"/>
      <c r="AZ42" s="15"/>
    </row>
    <row r="43" spans="1:52" s="14" customFormat="1" ht="15.95" customHeight="1" x14ac:dyDescent="0.2">
      <c r="A43" s="40" t="s">
        <v>35</v>
      </c>
      <c r="B43" s="37">
        <f>ENERO!B43+FEBRERO!B43+MARZO!B43+ABRIL!B43+MAYO!B43+JUNIO!B43+JULIO!B43+AGOSTO!B43+SEPTIEMBRE!B43+OCTUBRE!B43+NOVIEMBRE!B43+DICIEMBRE!B43</f>
        <v>0</v>
      </c>
      <c r="C43" s="38">
        <f>ENERO!C43+FEBRERO!C43+MARZO!C43+ABRIL!C43+MAYO!C43+JUNIO!C43+JULIO!C43+AGOSTO!C43+SEPTIEMBRE!C43+OCTUBRE!C43+NOVIEMBRE!C43+DICIEMBRE!C43</f>
        <v>0</v>
      </c>
      <c r="D43" s="41">
        <f>ENERO!D43+FEBRERO!D43+MARZO!D43+ABRIL!D43+MAYO!D43+JUNIO!D43+JULIO!D43+AGOSTO!D43+SEPTIEMBRE!D43+OCTUBRE!D43+NOVIEMBRE!D43+DICIEMBRE!D43</f>
        <v>0</v>
      </c>
      <c r="E43" s="37">
        <f>ENERO!E43+FEBRERO!E43+MARZO!E43+ABRIL!E43+MAYO!E43+JUNIO!E43+JULIO!E43+AGOSTO!E43+SEPTIEMBRE!E43+OCTUBRE!E43+NOVIEMBRE!E43+DICIEMBRE!E43</f>
        <v>21</v>
      </c>
      <c r="F43" s="38">
        <f>ENERO!F43+FEBRERO!F43+MARZO!F43+ABRIL!F43+MAYO!F43+JUNIO!F43+JULIO!F43+AGOSTO!F43+SEPTIEMBRE!F43+OCTUBRE!F43+NOVIEMBRE!F43+DICIEMBRE!F43</f>
        <v>0</v>
      </c>
      <c r="G43" s="41">
        <f>ENERO!G43+FEBRERO!G43+MARZO!G43+ABRIL!G43+MAYO!G43+JUNIO!G43+JULIO!G43+AGOSTO!G43+SEPTIEMBRE!G43+OCTUBRE!G43+NOVIEMBRE!G43+DICIEMBRE!G43</f>
        <v>0</v>
      </c>
      <c r="H43" s="37">
        <f>ENERO!H43+FEBRERO!H43+MARZO!H43+ABRIL!H43+MAYO!H43+JUNIO!H43+JULIO!H43+AGOSTO!H43+SEPTIEMBRE!H43+OCTUBRE!H43+NOVIEMBRE!H43+DICIEMBRE!H43</f>
        <v>0</v>
      </c>
      <c r="I43" s="38">
        <f>ENERO!I43+FEBRERO!I43+MARZO!I43+ABRIL!I43+MAYO!I43+JUNIO!I43+JULIO!I43+AGOSTO!I43+SEPTIEMBRE!I43+OCTUBRE!I43+NOVIEMBRE!I43+DICIEMBRE!I43</f>
        <v>0</v>
      </c>
      <c r="J43" s="41">
        <f>ENERO!J43+FEBRERO!J43+MARZO!J43+ABRIL!J43+MAYO!J43+JUNIO!J43+JULIO!J43+AGOSTO!J43+SEPTIEMBRE!J43+OCTUBRE!J43+NOVIEMBRE!J43+DICIEMBRE!J43</f>
        <v>0</v>
      </c>
      <c r="K43" s="20"/>
      <c r="L43" s="20"/>
      <c r="M43" s="20"/>
      <c r="N43" s="20"/>
      <c r="O43" s="20"/>
      <c r="AZ43" s="15"/>
    </row>
    <row r="44" spans="1:52" s="14" customFormat="1" ht="15.95" customHeight="1" x14ac:dyDescent="0.2">
      <c r="A44" s="40" t="s">
        <v>20</v>
      </c>
      <c r="B44" s="37">
        <f>ENERO!B44+FEBRERO!B44+MARZO!B44+ABRIL!B44+MAYO!B44+JUNIO!B44+JULIO!B44+AGOSTO!B44+SEPTIEMBRE!B44+OCTUBRE!B44+NOVIEMBRE!B44+DICIEMBRE!B44</f>
        <v>0</v>
      </c>
      <c r="C44" s="38">
        <f>ENERO!C44+FEBRERO!C44+MARZO!C44+ABRIL!C44+MAYO!C44+JUNIO!C44+JULIO!C44+AGOSTO!C44+SEPTIEMBRE!C44+OCTUBRE!C44+NOVIEMBRE!C44+DICIEMBRE!C44</f>
        <v>0</v>
      </c>
      <c r="D44" s="41">
        <f>ENERO!D44+FEBRERO!D44+MARZO!D44+ABRIL!D44+MAYO!D44+JUNIO!D44+JULIO!D44+AGOSTO!D44+SEPTIEMBRE!D44+OCTUBRE!D44+NOVIEMBRE!D44+DICIEMBRE!D44</f>
        <v>0</v>
      </c>
      <c r="E44" s="37">
        <f>ENERO!E44+FEBRERO!E44+MARZO!E44+ABRIL!E44+MAYO!E44+JUNIO!E44+JULIO!E44+AGOSTO!E44+SEPTIEMBRE!E44+OCTUBRE!E44+NOVIEMBRE!E44+DICIEMBRE!E44</f>
        <v>21</v>
      </c>
      <c r="F44" s="38">
        <f>ENERO!F44+FEBRERO!F44+MARZO!F44+ABRIL!F44+MAYO!F44+JUNIO!F44+JULIO!F44+AGOSTO!F44+SEPTIEMBRE!F44+OCTUBRE!F44+NOVIEMBRE!F44+DICIEMBRE!F44</f>
        <v>0</v>
      </c>
      <c r="G44" s="41">
        <f>ENERO!G44+FEBRERO!G44+MARZO!G44+ABRIL!G44+MAYO!G44+JUNIO!G44+JULIO!G44+AGOSTO!G44+SEPTIEMBRE!G44+OCTUBRE!G44+NOVIEMBRE!G44+DICIEMBRE!G44</f>
        <v>0</v>
      </c>
      <c r="H44" s="37">
        <f>ENERO!H44+FEBRERO!H44+MARZO!H44+ABRIL!H44+MAYO!H44+JUNIO!H44+JULIO!H44+AGOSTO!H44+SEPTIEMBRE!H44+OCTUBRE!H44+NOVIEMBRE!H44+DICIEMBRE!H44</f>
        <v>0</v>
      </c>
      <c r="I44" s="38">
        <f>ENERO!I44+FEBRERO!I44+MARZO!I44+ABRIL!I44+MAYO!I44+JUNIO!I44+JULIO!I44+AGOSTO!I44+SEPTIEMBRE!I44+OCTUBRE!I44+NOVIEMBRE!I44+DICIEMBRE!I44</f>
        <v>0</v>
      </c>
      <c r="J44" s="41">
        <f>ENERO!J44+FEBRERO!J44+MARZO!J44+ABRIL!J44+MAYO!J44+JUNIO!J44+JULIO!J44+AGOSTO!J44+SEPTIEMBRE!J44+OCTUBRE!J44+NOVIEMBRE!J44+DICIEMBRE!J44</f>
        <v>0</v>
      </c>
      <c r="K44" s="20"/>
      <c r="L44" s="20"/>
      <c r="M44" s="20"/>
      <c r="N44" s="20"/>
      <c r="O44" s="20"/>
      <c r="AZ44" s="15"/>
    </row>
    <row r="45" spans="1:52" s="14" customFormat="1" ht="24.95" customHeight="1" x14ac:dyDescent="0.15">
      <c r="A45" s="36" t="s">
        <v>36</v>
      </c>
      <c r="B45" s="37">
        <f>ENERO!B45+FEBRERO!B45+MARZO!B45+ABRIL!B45+MAYO!B45+JUNIO!B45+JULIO!B45+AGOSTO!B45+SEPTIEMBRE!B45+OCTUBRE!B45+NOVIEMBRE!B45+DICIEMBRE!B45</f>
        <v>0</v>
      </c>
      <c r="C45" s="38">
        <f>ENERO!C45+FEBRERO!C45+MARZO!C45+ABRIL!C45+MAYO!C45+JUNIO!C45+JULIO!C45+AGOSTO!C45+SEPTIEMBRE!C45+OCTUBRE!C45+NOVIEMBRE!C45+DICIEMBRE!C45</f>
        <v>0</v>
      </c>
      <c r="D45" s="41">
        <f>ENERO!D45+FEBRERO!D45+MARZO!D45+ABRIL!D45+MAYO!D45+JUNIO!D45+JULIO!D45+AGOSTO!D45+SEPTIEMBRE!D45+OCTUBRE!D45+NOVIEMBRE!D45+DICIEMBRE!D45</f>
        <v>0</v>
      </c>
      <c r="E45" s="37">
        <f>ENERO!E45+FEBRERO!E45+MARZO!E45+ABRIL!E45+MAYO!E45+JUNIO!E45+JULIO!E45+AGOSTO!E45+SEPTIEMBRE!E45+OCTUBRE!E45+NOVIEMBRE!E45+DICIEMBRE!E45</f>
        <v>19</v>
      </c>
      <c r="F45" s="38">
        <f>ENERO!F45+FEBRERO!F45+MARZO!F45+ABRIL!F45+MAYO!F45+JUNIO!F45+JULIO!F45+AGOSTO!F45+SEPTIEMBRE!F45+OCTUBRE!F45+NOVIEMBRE!F45+DICIEMBRE!F45</f>
        <v>0</v>
      </c>
      <c r="G45" s="41">
        <f>ENERO!G45+FEBRERO!G45+MARZO!G45+ABRIL!G45+MAYO!G45+JUNIO!G45+JULIO!G45+AGOSTO!G45+SEPTIEMBRE!G45+OCTUBRE!G45+NOVIEMBRE!G45+DICIEMBRE!G45</f>
        <v>0</v>
      </c>
      <c r="H45" s="37">
        <f>ENERO!H45+FEBRERO!H45+MARZO!H45+ABRIL!H45+MAYO!H45+JUNIO!H45+JULIO!H45+AGOSTO!H45+SEPTIEMBRE!H45+OCTUBRE!H45+NOVIEMBRE!H45+DICIEMBRE!H45</f>
        <v>0</v>
      </c>
      <c r="I45" s="38">
        <f>ENERO!I45+FEBRERO!I45+MARZO!I45+ABRIL!I45+MAYO!I45+JUNIO!I45+JULIO!I45+AGOSTO!I45+SEPTIEMBRE!I45+OCTUBRE!I45+NOVIEMBRE!I45+DICIEMBRE!I45</f>
        <v>0</v>
      </c>
      <c r="J45" s="41">
        <f>ENERO!J45+FEBRERO!J45+MARZO!J45+ABRIL!J45+MAYO!J45+JUNIO!J45+JULIO!J45+AGOSTO!J45+SEPTIEMBRE!J45+OCTUBRE!J45+NOVIEMBRE!J45+DICIEMBRE!J45</f>
        <v>0</v>
      </c>
      <c r="K45" s="20"/>
      <c r="L45" s="20"/>
      <c r="M45" s="20"/>
      <c r="N45" s="20"/>
      <c r="O45" s="20"/>
    </row>
    <row r="46" spans="1:52" s="14" customFormat="1" ht="15.95" customHeight="1" x14ac:dyDescent="0.15">
      <c r="A46" s="40" t="s">
        <v>24</v>
      </c>
      <c r="B46" s="37">
        <f>ENERO!B46+FEBRERO!B46+MARZO!B46+ABRIL!B46+MAYO!B46+JUNIO!B46+JULIO!B46+AGOSTO!B46+SEPTIEMBRE!B46+OCTUBRE!B46+NOVIEMBRE!B46+DICIEMBRE!B46</f>
        <v>0</v>
      </c>
      <c r="C46" s="38">
        <f>ENERO!C46+FEBRERO!C46+MARZO!C46+ABRIL!C46+MAYO!C46+JUNIO!C46+JULIO!C46+AGOSTO!C46+SEPTIEMBRE!C46+OCTUBRE!C46+NOVIEMBRE!C46+DICIEMBRE!C46</f>
        <v>0</v>
      </c>
      <c r="D46" s="41">
        <f>ENERO!D46+FEBRERO!D46+MARZO!D46+ABRIL!D46+MAYO!D46+JUNIO!D46+JULIO!D46+AGOSTO!D46+SEPTIEMBRE!D46+OCTUBRE!D46+NOVIEMBRE!D46+DICIEMBRE!D46</f>
        <v>0</v>
      </c>
      <c r="E46" s="37">
        <f>ENERO!E46+FEBRERO!E46+MARZO!E46+ABRIL!E46+MAYO!E46+JUNIO!E46+JULIO!E46+AGOSTO!E46+SEPTIEMBRE!E46+OCTUBRE!E46+NOVIEMBRE!E46+DICIEMBRE!E46</f>
        <v>0</v>
      </c>
      <c r="F46" s="38">
        <f>ENERO!F46+FEBRERO!F46+MARZO!F46+ABRIL!F46+MAYO!F46+JUNIO!F46+JULIO!F46+AGOSTO!F46+SEPTIEMBRE!F46+OCTUBRE!F46+NOVIEMBRE!F46+DICIEMBRE!F46</f>
        <v>0</v>
      </c>
      <c r="G46" s="41">
        <f>ENERO!G46+FEBRERO!G46+MARZO!G46+ABRIL!G46+MAYO!G46+JUNIO!G46+JULIO!G46+AGOSTO!G46+SEPTIEMBRE!G46+OCTUBRE!G46+NOVIEMBRE!G46+DICIEMBRE!G46</f>
        <v>0</v>
      </c>
      <c r="H46" s="37">
        <f>ENERO!H46+FEBRERO!H46+MARZO!H46+ABRIL!H46+MAYO!H46+JUNIO!H46+JULIO!H46+AGOSTO!H46+SEPTIEMBRE!H46+OCTUBRE!H46+NOVIEMBRE!H46+DICIEMBRE!H46</f>
        <v>0</v>
      </c>
      <c r="I46" s="38">
        <f>ENERO!I46+FEBRERO!I46+MARZO!I46+ABRIL!I46+MAYO!I46+JUNIO!I46+JULIO!I46+AGOSTO!I46+SEPTIEMBRE!I46+OCTUBRE!I46+NOVIEMBRE!I46+DICIEMBRE!I46</f>
        <v>0</v>
      </c>
      <c r="J46" s="41">
        <f>ENERO!J46+FEBRERO!J46+MARZO!J46+ABRIL!J46+MAYO!J46+JUNIO!J46+JULIO!J46+AGOSTO!J46+SEPTIEMBRE!J46+OCTUBRE!J46+NOVIEMBRE!J46+DICIEMBRE!J46</f>
        <v>0</v>
      </c>
      <c r="K46" s="20"/>
      <c r="L46" s="20"/>
      <c r="M46" s="20"/>
      <c r="N46" s="20"/>
      <c r="O46" s="20"/>
    </row>
    <row r="47" spans="1:52" s="14" customFormat="1" ht="15.95" customHeight="1" x14ac:dyDescent="0.15">
      <c r="A47" s="40" t="s">
        <v>37</v>
      </c>
      <c r="B47" s="37">
        <f>ENERO!B47+FEBRERO!B47+MARZO!B47+ABRIL!B47+MAYO!B47+JUNIO!B47+JULIO!B47+AGOSTO!B47+SEPTIEMBRE!B47+OCTUBRE!B47+NOVIEMBRE!B47+DICIEMBRE!B47</f>
        <v>0</v>
      </c>
      <c r="C47" s="38">
        <f>ENERO!C47+FEBRERO!C47+MARZO!C47+ABRIL!C47+MAYO!C47+JUNIO!C47+JULIO!C47+AGOSTO!C47+SEPTIEMBRE!C47+OCTUBRE!C47+NOVIEMBRE!C47+DICIEMBRE!C47</f>
        <v>0</v>
      </c>
      <c r="D47" s="41">
        <f>ENERO!D47+FEBRERO!D47+MARZO!D47+ABRIL!D47+MAYO!D47+JUNIO!D47+JULIO!D47+AGOSTO!D47+SEPTIEMBRE!D47+OCTUBRE!D47+NOVIEMBRE!D47+DICIEMBRE!D47</f>
        <v>0</v>
      </c>
      <c r="E47" s="37">
        <f>ENERO!E47+FEBRERO!E47+MARZO!E47+ABRIL!E47+MAYO!E47+JUNIO!E47+JULIO!E47+AGOSTO!E47+SEPTIEMBRE!E47+OCTUBRE!E47+NOVIEMBRE!E47+DICIEMBRE!E47</f>
        <v>0</v>
      </c>
      <c r="F47" s="38">
        <f>ENERO!F47+FEBRERO!F47+MARZO!F47+ABRIL!F47+MAYO!F47+JUNIO!F47+JULIO!F47+AGOSTO!F47+SEPTIEMBRE!F47+OCTUBRE!F47+NOVIEMBRE!F47+DICIEMBRE!F47</f>
        <v>0</v>
      </c>
      <c r="G47" s="41">
        <f>ENERO!G47+FEBRERO!G47+MARZO!G47+ABRIL!G47+MAYO!G47+JUNIO!G47+JULIO!G47+AGOSTO!G47+SEPTIEMBRE!G47+OCTUBRE!G47+NOVIEMBRE!G47+DICIEMBRE!G47</f>
        <v>0</v>
      </c>
      <c r="H47" s="37">
        <f>ENERO!H47+FEBRERO!H47+MARZO!H47+ABRIL!H47+MAYO!H47+JUNIO!H47+JULIO!H47+AGOSTO!H47+SEPTIEMBRE!H47+OCTUBRE!H47+NOVIEMBRE!H47+DICIEMBRE!H47</f>
        <v>0</v>
      </c>
      <c r="I47" s="38">
        <f>ENERO!I47+FEBRERO!I47+MARZO!I47+ABRIL!I47+MAYO!I47+JUNIO!I47+JULIO!I47+AGOSTO!I47+SEPTIEMBRE!I47+OCTUBRE!I47+NOVIEMBRE!I47+DICIEMBRE!I47</f>
        <v>0</v>
      </c>
      <c r="J47" s="41">
        <f>ENERO!J47+FEBRERO!J47+MARZO!J47+ABRIL!J47+MAYO!J47+JUNIO!J47+JULIO!J47+AGOSTO!J47+SEPTIEMBRE!J47+OCTUBRE!J47+NOVIEMBRE!J47+DICIEMBRE!J47</f>
        <v>0</v>
      </c>
      <c r="K47" s="20"/>
      <c r="L47" s="20"/>
      <c r="M47" s="20"/>
      <c r="N47" s="20"/>
      <c r="O47" s="20"/>
    </row>
    <row r="48" spans="1:52" s="14" customFormat="1" ht="15.95" customHeight="1" x14ac:dyDescent="0.15">
      <c r="A48" s="40" t="s">
        <v>38</v>
      </c>
      <c r="B48" s="37">
        <f>ENERO!B48+FEBRERO!B48+MARZO!B48+ABRIL!B48+MAYO!B48+JUNIO!B48+JULIO!B48+AGOSTO!B48+SEPTIEMBRE!B48+OCTUBRE!B48+NOVIEMBRE!B48+DICIEMBRE!B48</f>
        <v>0</v>
      </c>
      <c r="C48" s="38">
        <f>ENERO!C48+FEBRERO!C48+MARZO!C48+ABRIL!C48+MAYO!C48+JUNIO!C48+JULIO!C48+AGOSTO!C48+SEPTIEMBRE!C48+OCTUBRE!C48+NOVIEMBRE!C48+DICIEMBRE!C48</f>
        <v>0</v>
      </c>
      <c r="D48" s="41">
        <f>ENERO!D48+FEBRERO!D48+MARZO!D48+ABRIL!D48+MAYO!D48+JUNIO!D48+JULIO!D48+AGOSTO!D48+SEPTIEMBRE!D48+OCTUBRE!D48+NOVIEMBRE!D48+DICIEMBRE!D48</f>
        <v>0</v>
      </c>
      <c r="E48" s="37">
        <f>ENERO!E48+FEBRERO!E48+MARZO!E48+ABRIL!E48+MAYO!E48+JUNIO!E48+JULIO!E48+AGOSTO!E48+SEPTIEMBRE!E48+OCTUBRE!E48+NOVIEMBRE!E48+DICIEMBRE!E48</f>
        <v>1</v>
      </c>
      <c r="F48" s="38">
        <f>ENERO!F48+FEBRERO!F48+MARZO!F48+ABRIL!F48+MAYO!F48+JUNIO!F48+JULIO!F48+AGOSTO!F48+SEPTIEMBRE!F48+OCTUBRE!F48+NOVIEMBRE!F48+DICIEMBRE!F48</f>
        <v>0</v>
      </c>
      <c r="G48" s="41">
        <f>ENERO!G48+FEBRERO!G48+MARZO!G48+ABRIL!G48+MAYO!G48+JUNIO!G48+JULIO!G48+AGOSTO!G48+SEPTIEMBRE!G48+OCTUBRE!G48+NOVIEMBRE!G48+DICIEMBRE!G48</f>
        <v>0</v>
      </c>
      <c r="H48" s="37">
        <f>ENERO!H48+FEBRERO!H48+MARZO!H48+ABRIL!H48+MAYO!H48+JUNIO!H48+JULIO!H48+AGOSTO!H48+SEPTIEMBRE!H48+OCTUBRE!H48+NOVIEMBRE!H48+DICIEMBRE!H48</f>
        <v>0</v>
      </c>
      <c r="I48" s="38">
        <f>ENERO!I48+FEBRERO!I48+MARZO!I48+ABRIL!I48+MAYO!I48+JUNIO!I48+JULIO!I48+AGOSTO!I48+SEPTIEMBRE!I48+OCTUBRE!I48+NOVIEMBRE!I48+DICIEMBRE!I48</f>
        <v>0</v>
      </c>
      <c r="J48" s="41">
        <f>ENERO!J48+FEBRERO!J48+MARZO!J48+ABRIL!J48+MAYO!J48+JUNIO!J48+JULIO!J48+AGOSTO!J48+SEPTIEMBRE!J48+OCTUBRE!J48+NOVIEMBRE!J48+DICIEMBRE!J48</f>
        <v>0</v>
      </c>
      <c r="K48" s="20"/>
      <c r="L48" s="20"/>
      <c r="M48" s="20"/>
      <c r="N48" s="20"/>
      <c r="O48" s="20"/>
    </row>
    <row r="49" spans="1:15" ht="15.95" customHeight="1" x14ac:dyDescent="0.15">
      <c r="A49" s="40" t="s">
        <v>39</v>
      </c>
      <c r="B49" s="37">
        <f>ENERO!B49+FEBRERO!B49+MARZO!B49+ABRIL!B49+MAYO!B49+JUNIO!B49+JULIO!B49+AGOSTO!B49+SEPTIEMBRE!B49+OCTUBRE!B49+NOVIEMBRE!B49+DICIEMBRE!B49</f>
        <v>0</v>
      </c>
      <c r="C49" s="38">
        <f>ENERO!C49+FEBRERO!C49+MARZO!C49+ABRIL!C49+MAYO!C49+JUNIO!C49+JULIO!C49+AGOSTO!C49+SEPTIEMBRE!C49+OCTUBRE!C49+NOVIEMBRE!C49+DICIEMBRE!C49</f>
        <v>0</v>
      </c>
      <c r="D49" s="41">
        <f>ENERO!D49+FEBRERO!D49+MARZO!D49+ABRIL!D49+MAYO!D49+JUNIO!D49+JULIO!D49+AGOSTO!D49+SEPTIEMBRE!D49+OCTUBRE!D49+NOVIEMBRE!D49+DICIEMBRE!D49</f>
        <v>0</v>
      </c>
      <c r="E49" s="37">
        <f>ENERO!E49+FEBRERO!E49+MARZO!E49+ABRIL!E49+MAYO!E49+JUNIO!E49+JULIO!E49+AGOSTO!E49+SEPTIEMBRE!E49+OCTUBRE!E49+NOVIEMBRE!E49+DICIEMBRE!E49</f>
        <v>0</v>
      </c>
      <c r="F49" s="38">
        <f>ENERO!F49+FEBRERO!F49+MARZO!F49+ABRIL!F49+MAYO!F49+JUNIO!F49+JULIO!F49+AGOSTO!F49+SEPTIEMBRE!F49+OCTUBRE!F49+NOVIEMBRE!F49+DICIEMBRE!F49</f>
        <v>0</v>
      </c>
      <c r="G49" s="41">
        <f>ENERO!G49+FEBRERO!G49+MARZO!G49+ABRIL!G49+MAYO!G49+JUNIO!G49+JULIO!G49+AGOSTO!G49+SEPTIEMBRE!G49+OCTUBRE!G49+NOVIEMBRE!G49+DICIEMBRE!G49</f>
        <v>0</v>
      </c>
      <c r="H49" s="37">
        <f>ENERO!H49+FEBRERO!H49+MARZO!H49+ABRIL!H49+MAYO!H49+JUNIO!H49+JULIO!H49+AGOSTO!H49+SEPTIEMBRE!H49+OCTUBRE!H49+NOVIEMBRE!H49+DICIEMBRE!H49</f>
        <v>0</v>
      </c>
      <c r="I49" s="38">
        <f>ENERO!I49+FEBRERO!I49+MARZO!I49+ABRIL!I49+MAYO!I49+JUNIO!I49+JULIO!I49+AGOSTO!I49+SEPTIEMBRE!I49+OCTUBRE!I49+NOVIEMBRE!I49+DICIEMBRE!I49</f>
        <v>0</v>
      </c>
      <c r="J49" s="41">
        <f>ENERO!J49+FEBRERO!J49+MARZO!J49+ABRIL!J49+MAYO!J49+JUNIO!J49+JULIO!J49+AGOSTO!J49+SEPTIEMBRE!J49+OCTUBRE!J49+NOVIEMBRE!J49+DICIEMBRE!J49</f>
        <v>0</v>
      </c>
      <c r="K49" s="20"/>
      <c r="L49" s="20"/>
      <c r="M49" s="20"/>
      <c r="N49" s="20"/>
      <c r="O49" s="20"/>
    </row>
    <row r="50" spans="1:15" ht="15.95" customHeight="1" x14ac:dyDescent="0.15">
      <c r="A50" s="50" t="s">
        <v>40</v>
      </c>
      <c r="B50" s="51">
        <f>ENERO!B50+FEBRERO!B50+MARZO!B50+ABRIL!B50+MAYO!B50+JUNIO!B50+JULIO!B50+AGOSTO!B50+SEPTIEMBRE!B50+OCTUBRE!B50+NOVIEMBRE!B50+DICIEMBRE!B50</f>
        <v>0</v>
      </c>
      <c r="C50" s="52">
        <f>ENERO!C50+FEBRERO!C50+MARZO!C50+ABRIL!C50+MAYO!C50+JUNIO!C50+JULIO!C50+AGOSTO!C50+SEPTIEMBRE!C50+OCTUBRE!C50+NOVIEMBRE!C50+DICIEMBRE!C50</f>
        <v>0</v>
      </c>
      <c r="D50" s="53">
        <f>ENERO!D50+FEBRERO!D50+MARZO!D50+ABRIL!D50+MAYO!D50+JUNIO!D50+JULIO!D50+AGOSTO!D50+SEPTIEMBRE!D50+OCTUBRE!D50+NOVIEMBRE!D50+DICIEMBRE!D50</f>
        <v>0</v>
      </c>
      <c r="E50" s="51">
        <f>ENERO!E50+FEBRERO!E50+MARZO!E50+ABRIL!E50+MAYO!E50+JUNIO!E50+JULIO!E50+AGOSTO!E50+SEPTIEMBRE!E50+OCTUBRE!E50+NOVIEMBRE!E50+DICIEMBRE!E50</f>
        <v>17</v>
      </c>
      <c r="F50" s="52">
        <f>ENERO!F50+FEBRERO!F50+MARZO!F50+ABRIL!F50+MAYO!F50+JUNIO!F50+JULIO!F50+AGOSTO!F50+SEPTIEMBRE!F50+OCTUBRE!F50+NOVIEMBRE!F50+DICIEMBRE!F50</f>
        <v>1</v>
      </c>
      <c r="G50" s="53">
        <f>ENERO!G50+FEBRERO!G50+MARZO!G50+ABRIL!G50+MAYO!G50+JUNIO!G50+JULIO!G50+AGOSTO!G50+SEPTIEMBRE!G50+OCTUBRE!G50+NOVIEMBRE!G50+DICIEMBRE!G50</f>
        <v>1</v>
      </c>
      <c r="H50" s="51">
        <f>ENERO!H50+FEBRERO!H50+MARZO!H50+ABRIL!H50+MAYO!H50+JUNIO!H50+JULIO!H50+AGOSTO!H50+SEPTIEMBRE!H50+OCTUBRE!H50+NOVIEMBRE!H50+DICIEMBRE!H50</f>
        <v>0</v>
      </c>
      <c r="I50" s="52">
        <f>ENERO!I50+FEBRERO!I50+MARZO!I50+ABRIL!I50+MAYO!I50+JUNIO!I50+JULIO!I50+AGOSTO!I50+SEPTIEMBRE!I50+OCTUBRE!I50+NOVIEMBRE!I50+DICIEMBRE!I50</f>
        <v>0</v>
      </c>
      <c r="J50" s="53">
        <f>ENERO!J50+FEBRERO!J50+MARZO!J50+ABRIL!J50+MAYO!J50+JUNIO!J50+JULIO!J50+AGOSTO!J50+SEPTIEMBRE!J50+OCTUBRE!J50+NOVIEMBRE!J50+DICIEMBRE!J50</f>
        <v>0</v>
      </c>
      <c r="K50" s="20"/>
      <c r="L50" s="20"/>
      <c r="M50" s="20"/>
      <c r="N50" s="20"/>
      <c r="O50" s="20"/>
    </row>
    <row r="51" spans="1:15" ht="24.95" customHeight="1" x14ac:dyDescent="0.15">
      <c r="A51" s="36" t="s">
        <v>41</v>
      </c>
      <c r="B51" s="51">
        <f>ENERO!B51+FEBRERO!B51+MARZO!B51+ABRIL!B51+MAYO!B51+JUNIO!B51+JULIO!B51+AGOSTO!B51+SEPTIEMBRE!B51+OCTUBRE!B51+NOVIEMBRE!B51+DICIEMBRE!B51</f>
        <v>0</v>
      </c>
      <c r="C51" s="52">
        <f>ENERO!C51+FEBRERO!C51+MARZO!C51+ABRIL!C51+MAYO!C51+JUNIO!C51+JULIO!C51+AGOSTO!C51+SEPTIEMBRE!C51+OCTUBRE!C51+NOVIEMBRE!C51+DICIEMBRE!C51</f>
        <v>0</v>
      </c>
      <c r="D51" s="53">
        <f>ENERO!D51+FEBRERO!D51+MARZO!D51+ABRIL!D51+MAYO!D51+JUNIO!D51+JULIO!D51+AGOSTO!D51+SEPTIEMBRE!D51+OCTUBRE!D51+NOVIEMBRE!D51+DICIEMBRE!D51</f>
        <v>0</v>
      </c>
      <c r="E51" s="51">
        <f>ENERO!E51+FEBRERO!E51+MARZO!E51+ABRIL!E51+MAYO!E51+JUNIO!E51+JULIO!E51+AGOSTO!E51+SEPTIEMBRE!E51+OCTUBRE!E51+NOVIEMBRE!E51+DICIEMBRE!E51</f>
        <v>9</v>
      </c>
      <c r="F51" s="52">
        <f>ENERO!F51+FEBRERO!F51+MARZO!F51+ABRIL!F51+MAYO!F51+JUNIO!F51+JULIO!F51+AGOSTO!F51+SEPTIEMBRE!F51+OCTUBRE!F51+NOVIEMBRE!F51+DICIEMBRE!F51</f>
        <v>0</v>
      </c>
      <c r="G51" s="53">
        <f>ENERO!G51+FEBRERO!G51+MARZO!G51+ABRIL!G51+MAYO!G51+JUNIO!G51+JULIO!G51+AGOSTO!G51+SEPTIEMBRE!G51+OCTUBRE!G51+NOVIEMBRE!G51+DICIEMBRE!G51</f>
        <v>0</v>
      </c>
      <c r="H51" s="51">
        <f>ENERO!H51+FEBRERO!H51+MARZO!H51+ABRIL!H51+MAYO!H51+JUNIO!H51+JULIO!H51+AGOSTO!H51+SEPTIEMBRE!H51+OCTUBRE!H51+NOVIEMBRE!H51+DICIEMBRE!H51</f>
        <v>0</v>
      </c>
      <c r="I51" s="52">
        <f>ENERO!I51+FEBRERO!I51+MARZO!I51+ABRIL!I51+MAYO!I51+JUNIO!I51+JULIO!I51+AGOSTO!I51+SEPTIEMBRE!I51+OCTUBRE!I51+NOVIEMBRE!I51+DICIEMBRE!I51</f>
        <v>0</v>
      </c>
      <c r="J51" s="53">
        <f>ENERO!J51+FEBRERO!J51+MARZO!J51+ABRIL!J51+MAYO!J51+JUNIO!J51+JULIO!J51+AGOSTO!J51+SEPTIEMBRE!J51+OCTUBRE!J51+NOVIEMBRE!J51+DICIEMBRE!J51</f>
        <v>0</v>
      </c>
      <c r="K51" s="20"/>
      <c r="L51" s="20"/>
      <c r="M51" s="20"/>
      <c r="N51" s="20"/>
      <c r="O51" s="20"/>
    </row>
    <row r="52" spans="1:15" ht="15.95" customHeight="1" x14ac:dyDescent="0.15">
      <c r="A52" s="54" t="s">
        <v>42</v>
      </c>
      <c r="B52" s="55">
        <f>ENERO!B52+FEBRERO!B52+MARZO!B52+ABRIL!B52+MAYO!B52+JUNIO!B52+JULIO!B52+AGOSTO!B52+SEPTIEMBRE!B52+OCTUBRE!B52+NOVIEMBRE!B52+DICIEMBRE!B52</f>
        <v>0</v>
      </c>
      <c r="C52" s="56">
        <f>ENERO!C52+FEBRERO!C52+MARZO!C52+ABRIL!C52+MAYO!C52+JUNIO!C52+JULIO!C52+AGOSTO!C52+SEPTIEMBRE!C52+OCTUBRE!C52+NOVIEMBRE!C52+DICIEMBRE!C52</f>
        <v>0</v>
      </c>
      <c r="D52" s="46">
        <f>ENERO!D52+FEBRERO!D52+MARZO!D52+ABRIL!D52+MAYO!D52+JUNIO!D52+JULIO!D52+AGOSTO!D52+SEPTIEMBRE!D52+OCTUBRE!D52+NOVIEMBRE!D52+DICIEMBRE!D52</f>
        <v>0</v>
      </c>
      <c r="E52" s="55">
        <f>ENERO!E52+FEBRERO!E52+MARZO!E52+ABRIL!E52+MAYO!E52+JUNIO!E52+JULIO!E52+AGOSTO!E52+SEPTIEMBRE!E52+OCTUBRE!E52+NOVIEMBRE!E52+DICIEMBRE!E52</f>
        <v>311</v>
      </c>
      <c r="F52" s="56">
        <f>ENERO!F52+FEBRERO!F52+MARZO!F52+ABRIL!F52+MAYO!F52+JUNIO!F52+JULIO!F52+AGOSTO!F52+SEPTIEMBRE!F52+OCTUBRE!F52+NOVIEMBRE!F52+DICIEMBRE!F52</f>
        <v>5</v>
      </c>
      <c r="G52" s="46">
        <f>ENERO!G52+FEBRERO!G52+MARZO!G52+ABRIL!G52+MAYO!G52+JUNIO!G52+JULIO!G52+AGOSTO!G52+SEPTIEMBRE!G52+OCTUBRE!G52+NOVIEMBRE!G52+DICIEMBRE!G52</f>
        <v>1</v>
      </c>
      <c r="H52" s="55">
        <f>ENERO!H52+FEBRERO!H52+MARZO!H52+ABRIL!H52+MAYO!H52+JUNIO!H52+JULIO!H52+AGOSTO!H52+SEPTIEMBRE!H52+OCTUBRE!H52+NOVIEMBRE!H52+DICIEMBRE!H52</f>
        <v>0</v>
      </c>
      <c r="I52" s="56">
        <f>ENERO!I52+FEBRERO!I52+MARZO!I52+ABRIL!I52+MAYO!I52+JUNIO!I52+JULIO!I52+AGOSTO!I52+SEPTIEMBRE!I52+OCTUBRE!I52+NOVIEMBRE!I52+DICIEMBRE!I52</f>
        <v>1</v>
      </c>
      <c r="J52" s="46">
        <f>ENERO!J52+FEBRERO!J52+MARZO!J52+ABRIL!J52+MAYO!J52+JUNIO!J52+JULIO!J52+AGOSTO!J52+SEPTIEMBRE!J52+OCTUBRE!J52+NOVIEMBRE!J52+DICIEMBRE!J52</f>
        <v>0</v>
      </c>
      <c r="K52" s="20"/>
      <c r="L52" s="20"/>
      <c r="M52" s="20"/>
      <c r="N52" s="20"/>
      <c r="O52" s="20"/>
    </row>
    <row r="53" spans="1:15" x14ac:dyDescent="0.15">
      <c r="A53" s="20"/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58"/>
      <c r="N53" s="58"/>
      <c r="O53" s="58"/>
    </row>
    <row r="54" spans="1:15" x14ac:dyDescent="0.15">
      <c r="A54" s="20"/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58"/>
      <c r="N54" s="58"/>
      <c r="O54" s="58"/>
    </row>
    <row r="55" spans="1:15" x14ac:dyDescent="0.15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58"/>
      <c r="N55" s="58"/>
      <c r="O55" s="58"/>
    </row>
    <row r="56" spans="1:15" x14ac:dyDescent="0.15">
      <c r="A56" s="20"/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58"/>
      <c r="N56" s="58"/>
      <c r="O56" s="58"/>
    </row>
    <row r="57" spans="1:15" x14ac:dyDescent="0.15">
      <c r="A57" s="20"/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58"/>
      <c r="N57" s="58"/>
      <c r="O57" s="58"/>
    </row>
    <row r="58" spans="1:15" x14ac:dyDescent="0.15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58"/>
      <c r="N58" s="58"/>
      <c r="O58" s="58"/>
    </row>
    <row r="59" spans="1:15" x14ac:dyDescent="0.15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58"/>
      <c r="N59" s="58"/>
      <c r="O59" s="58"/>
    </row>
    <row r="60" spans="1:15" x14ac:dyDescent="0.15">
      <c r="A60" s="20"/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58"/>
      <c r="N60" s="58"/>
      <c r="O60" s="58"/>
    </row>
    <row r="61" spans="1:15" x14ac:dyDescent="0.15">
      <c r="A61" s="20"/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58"/>
      <c r="N61" s="58"/>
      <c r="O61" s="58"/>
    </row>
    <row r="62" spans="1:15" x14ac:dyDescent="0.15">
      <c r="A62" s="20"/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58"/>
      <c r="N62" s="58"/>
      <c r="O62" s="58"/>
    </row>
    <row r="63" spans="1:15" x14ac:dyDescent="0.15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58"/>
      <c r="N63" s="58"/>
      <c r="O63" s="58"/>
    </row>
    <row r="64" spans="1:15" x14ac:dyDescent="0.15">
      <c r="A64" s="20"/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58"/>
      <c r="N64" s="58"/>
      <c r="O64" s="58"/>
    </row>
    <row r="65" spans="1:15" x14ac:dyDescent="0.15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58"/>
      <c r="N65" s="58"/>
      <c r="O65" s="58"/>
    </row>
    <row r="66" spans="1:15" x14ac:dyDescent="0.1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58"/>
      <c r="N66" s="58"/>
      <c r="O66" s="58"/>
    </row>
    <row r="67" spans="1:15" x14ac:dyDescent="0.15">
      <c r="A67" s="20"/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58"/>
      <c r="N67" s="58"/>
      <c r="O67" s="58"/>
    </row>
    <row r="68" spans="1:15" x14ac:dyDescent="0.15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58"/>
      <c r="N68" s="58"/>
      <c r="O68" s="58"/>
    </row>
    <row r="69" spans="1:15" x14ac:dyDescent="0.15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58"/>
      <c r="N69" s="58"/>
      <c r="O69" s="58"/>
    </row>
    <row r="70" spans="1:15" x14ac:dyDescent="0.15">
      <c r="A70" s="20"/>
      <c r="B70" s="20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58"/>
      <c r="N70" s="58"/>
      <c r="O70" s="58"/>
    </row>
    <row r="71" spans="1:15" x14ac:dyDescent="0.15">
      <c r="A71" s="20"/>
      <c r="B71" s="20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58"/>
      <c r="N71" s="58"/>
      <c r="O71" s="58"/>
    </row>
    <row r="72" spans="1:15" x14ac:dyDescent="0.15">
      <c r="A72" s="20"/>
      <c r="B72" s="20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58"/>
      <c r="N72" s="58"/>
      <c r="O72" s="58"/>
    </row>
    <row r="73" spans="1:15" x14ac:dyDescent="0.15">
      <c r="A73" s="20"/>
      <c r="B73" s="20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58"/>
      <c r="N73" s="58"/>
      <c r="O73" s="58"/>
    </row>
    <row r="74" spans="1:15" x14ac:dyDescent="0.15">
      <c r="A74" s="20"/>
      <c r="B74" s="20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58"/>
      <c r="N74" s="58"/>
      <c r="O74" s="58"/>
    </row>
    <row r="75" spans="1:15" x14ac:dyDescent="0.15">
      <c r="A75" s="20"/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58"/>
      <c r="N75" s="58"/>
      <c r="O75" s="58"/>
    </row>
    <row r="76" spans="1:15" x14ac:dyDescent="0.15">
      <c r="A76" s="20"/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58"/>
      <c r="N76" s="58"/>
      <c r="O76" s="58"/>
    </row>
    <row r="77" spans="1:15" x14ac:dyDescent="0.15">
      <c r="A77" s="20"/>
      <c r="B77" s="20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58"/>
      <c r="N77" s="58"/>
      <c r="O77" s="58"/>
    </row>
    <row r="78" spans="1:15" x14ac:dyDescent="0.15">
      <c r="A78" s="20"/>
      <c r="B78" s="20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58"/>
      <c r="N78" s="58"/>
      <c r="O78" s="58"/>
    </row>
    <row r="198" spans="1:28" hidden="1" x14ac:dyDescent="0.15"/>
    <row r="199" spans="1:28" hidden="1" x14ac:dyDescent="0.15"/>
    <row r="200" spans="1:28" hidden="1" x14ac:dyDescent="0.15">
      <c r="A200" s="59">
        <f>SUM(A10:O38)</f>
        <v>21406</v>
      </c>
    </row>
    <row r="201" spans="1:28" s="60" customFormat="1" hidden="1" x14ac:dyDescent="0.15">
      <c r="A201" s="35"/>
      <c r="B201" s="35"/>
      <c r="C201" s="35"/>
      <c r="D201" s="35"/>
      <c r="E201" s="35"/>
      <c r="F201" s="35"/>
      <c r="G201" s="35"/>
      <c r="H201" s="35"/>
      <c r="I201" s="35"/>
      <c r="J201" s="35"/>
      <c r="K201" s="35"/>
      <c r="L201" s="35"/>
      <c r="AB201" s="61">
        <v>5</v>
      </c>
    </row>
    <row r="202" spans="1:28" hidden="1" x14ac:dyDescent="0.15"/>
    <row r="203" spans="1:28" hidden="1" x14ac:dyDescent="0.15"/>
  </sheetData>
  <mergeCells count="15">
    <mergeCell ref="A22:A23"/>
    <mergeCell ref="B22:D22"/>
    <mergeCell ref="E22:G22"/>
    <mergeCell ref="H22:J22"/>
    <mergeCell ref="A37:J37"/>
    <mergeCell ref="A38:A39"/>
    <mergeCell ref="B38:D38"/>
    <mergeCell ref="E38:G38"/>
    <mergeCell ref="H38:J38"/>
    <mergeCell ref="A6:J6"/>
    <mergeCell ref="A8:A9"/>
    <mergeCell ref="B8:C8"/>
    <mergeCell ref="D8:G8"/>
    <mergeCell ref="H8:I8"/>
    <mergeCell ref="A21:J2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203"/>
  <sheetViews>
    <sheetView workbookViewId="0">
      <selection sqref="A1:XFD1048576"/>
    </sheetView>
  </sheetViews>
  <sheetFormatPr baseColWidth="10" defaultRowHeight="10.5" x14ac:dyDescent="0.15"/>
  <cols>
    <col min="1" max="1" width="41.7109375" style="14" customWidth="1"/>
    <col min="2" max="10" width="11.7109375" style="14" customWidth="1"/>
    <col min="11" max="12" width="10.7109375" style="14" customWidth="1"/>
    <col min="13" max="15" width="10.7109375" style="57" customWidth="1"/>
    <col min="16" max="21" width="11.42578125" style="57"/>
    <col min="22" max="22" width="26.7109375" style="57" customWidth="1"/>
    <col min="23" max="23" width="14.140625" style="57" customWidth="1"/>
    <col min="24" max="25" width="14.140625" style="57" hidden="1" customWidth="1"/>
    <col min="26" max="27" width="13" style="57" hidden="1" customWidth="1"/>
    <col min="28" max="29" width="11.42578125" style="57" hidden="1" customWidth="1"/>
    <col min="30" max="256" width="11.42578125" style="57"/>
    <col min="257" max="257" width="41.7109375" style="57" customWidth="1"/>
    <col min="258" max="266" width="11.7109375" style="57" customWidth="1"/>
    <col min="267" max="271" width="10.7109375" style="57" customWidth="1"/>
    <col min="272" max="277" width="11.42578125" style="57"/>
    <col min="278" max="278" width="26.7109375" style="57" customWidth="1"/>
    <col min="279" max="279" width="14.140625" style="57" customWidth="1"/>
    <col min="280" max="285" width="0" style="57" hidden="1" customWidth="1"/>
    <col min="286" max="512" width="11.42578125" style="57"/>
    <col min="513" max="513" width="41.7109375" style="57" customWidth="1"/>
    <col min="514" max="522" width="11.7109375" style="57" customWidth="1"/>
    <col min="523" max="527" width="10.7109375" style="57" customWidth="1"/>
    <col min="528" max="533" width="11.42578125" style="57"/>
    <col min="534" max="534" width="26.7109375" style="57" customWidth="1"/>
    <col min="535" max="535" width="14.140625" style="57" customWidth="1"/>
    <col min="536" max="541" width="0" style="57" hidden="1" customWidth="1"/>
    <col min="542" max="768" width="11.42578125" style="57"/>
    <col min="769" max="769" width="41.7109375" style="57" customWidth="1"/>
    <col min="770" max="778" width="11.7109375" style="57" customWidth="1"/>
    <col min="779" max="783" width="10.7109375" style="57" customWidth="1"/>
    <col min="784" max="789" width="11.42578125" style="57"/>
    <col min="790" max="790" width="26.7109375" style="57" customWidth="1"/>
    <col min="791" max="791" width="14.140625" style="57" customWidth="1"/>
    <col min="792" max="797" width="0" style="57" hidden="1" customWidth="1"/>
    <col min="798" max="1024" width="11.42578125" style="57"/>
    <col min="1025" max="1025" width="41.7109375" style="57" customWidth="1"/>
    <col min="1026" max="1034" width="11.7109375" style="57" customWidth="1"/>
    <col min="1035" max="1039" width="10.7109375" style="57" customWidth="1"/>
    <col min="1040" max="1045" width="11.42578125" style="57"/>
    <col min="1046" max="1046" width="26.7109375" style="57" customWidth="1"/>
    <col min="1047" max="1047" width="14.140625" style="57" customWidth="1"/>
    <col min="1048" max="1053" width="0" style="57" hidden="1" customWidth="1"/>
    <col min="1054" max="1280" width="11.42578125" style="57"/>
    <col min="1281" max="1281" width="41.7109375" style="57" customWidth="1"/>
    <col min="1282" max="1290" width="11.7109375" style="57" customWidth="1"/>
    <col min="1291" max="1295" width="10.7109375" style="57" customWidth="1"/>
    <col min="1296" max="1301" width="11.42578125" style="57"/>
    <col min="1302" max="1302" width="26.7109375" style="57" customWidth="1"/>
    <col min="1303" max="1303" width="14.140625" style="57" customWidth="1"/>
    <col min="1304" max="1309" width="0" style="57" hidden="1" customWidth="1"/>
    <col min="1310" max="1536" width="11.42578125" style="57"/>
    <col min="1537" max="1537" width="41.7109375" style="57" customWidth="1"/>
    <col min="1538" max="1546" width="11.7109375" style="57" customWidth="1"/>
    <col min="1547" max="1551" width="10.7109375" style="57" customWidth="1"/>
    <col min="1552" max="1557" width="11.42578125" style="57"/>
    <col min="1558" max="1558" width="26.7109375" style="57" customWidth="1"/>
    <col min="1559" max="1559" width="14.140625" style="57" customWidth="1"/>
    <col min="1560" max="1565" width="0" style="57" hidden="1" customWidth="1"/>
    <col min="1566" max="1792" width="11.42578125" style="57"/>
    <col min="1793" max="1793" width="41.7109375" style="57" customWidth="1"/>
    <col min="1794" max="1802" width="11.7109375" style="57" customWidth="1"/>
    <col min="1803" max="1807" width="10.7109375" style="57" customWidth="1"/>
    <col min="1808" max="1813" width="11.42578125" style="57"/>
    <col min="1814" max="1814" width="26.7109375" style="57" customWidth="1"/>
    <col min="1815" max="1815" width="14.140625" style="57" customWidth="1"/>
    <col min="1816" max="1821" width="0" style="57" hidden="1" customWidth="1"/>
    <col min="1822" max="2048" width="11.42578125" style="57"/>
    <col min="2049" max="2049" width="41.7109375" style="57" customWidth="1"/>
    <col min="2050" max="2058" width="11.7109375" style="57" customWidth="1"/>
    <col min="2059" max="2063" width="10.7109375" style="57" customWidth="1"/>
    <col min="2064" max="2069" width="11.42578125" style="57"/>
    <col min="2070" max="2070" width="26.7109375" style="57" customWidth="1"/>
    <col min="2071" max="2071" width="14.140625" style="57" customWidth="1"/>
    <col min="2072" max="2077" width="0" style="57" hidden="1" customWidth="1"/>
    <col min="2078" max="2304" width="11.42578125" style="57"/>
    <col min="2305" max="2305" width="41.7109375" style="57" customWidth="1"/>
    <col min="2306" max="2314" width="11.7109375" style="57" customWidth="1"/>
    <col min="2315" max="2319" width="10.7109375" style="57" customWidth="1"/>
    <col min="2320" max="2325" width="11.42578125" style="57"/>
    <col min="2326" max="2326" width="26.7109375" style="57" customWidth="1"/>
    <col min="2327" max="2327" width="14.140625" style="57" customWidth="1"/>
    <col min="2328" max="2333" width="0" style="57" hidden="1" customWidth="1"/>
    <col min="2334" max="2560" width="11.42578125" style="57"/>
    <col min="2561" max="2561" width="41.7109375" style="57" customWidth="1"/>
    <col min="2562" max="2570" width="11.7109375" style="57" customWidth="1"/>
    <col min="2571" max="2575" width="10.7109375" style="57" customWidth="1"/>
    <col min="2576" max="2581" width="11.42578125" style="57"/>
    <col min="2582" max="2582" width="26.7109375" style="57" customWidth="1"/>
    <col min="2583" max="2583" width="14.140625" style="57" customWidth="1"/>
    <col min="2584" max="2589" width="0" style="57" hidden="1" customWidth="1"/>
    <col min="2590" max="2816" width="11.42578125" style="57"/>
    <col min="2817" max="2817" width="41.7109375" style="57" customWidth="1"/>
    <col min="2818" max="2826" width="11.7109375" style="57" customWidth="1"/>
    <col min="2827" max="2831" width="10.7109375" style="57" customWidth="1"/>
    <col min="2832" max="2837" width="11.42578125" style="57"/>
    <col min="2838" max="2838" width="26.7109375" style="57" customWidth="1"/>
    <col min="2839" max="2839" width="14.140625" style="57" customWidth="1"/>
    <col min="2840" max="2845" width="0" style="57" hidden="1" customWidth="1"/>
    <col min="2846" max="3072" width="11.42578125" style="57"/>
    <col min="3073" max="3073" width="41.7109375" style="57" customWidth="1"/>
    <col min="3074" max="3082" width="11.7109375" style="57" customWidth="1"/>
    <col min="3083" max="3087" width="10.7109375" style="57" customWidth="1"/>
    <col min="3088" max="3093" width="11.42578125" style="57"/>
    <col min="3094" max="3094" width="26.7109375" style="57" customWidth="1"/>
    <col min="3095" max="3095" width="14.140625" style="57" customWidth="1"/>
    <col min="3096" max="3101" width="0" style="57" hidden="1" customWidth="1"/>
    <col min="3102" max="3328" width="11.42578125" style="57"/>
    <col min="3329" max="3329" width="41.7109375" style="57" customWidth="1"/>
    <col min="3330" max="3338" width="11.7109375" style="57" customWidth="1"/>
    <col min="3339" max="3343" width="10.7109375" style="57" customWidth="1"/>
    <col min="3344" max="3349" width="11.42578125" style="57"/>
    <col min="3350" max="3350" width="26.7109375" style="57" customWidth="1"/>
    <col min="3351" max="3351" width="14.140625" style="57" customWidth="1"/>
    <col min="3352" max="3357" width="0" style="57" hidden="1" customWidth="1"/>
    <col min="3358" max="3584" width="11.42578125" style="57"/>
    <col min="3585" max="3585" width="41.7109375" style="57" customWidth="1"/>
    <col min="3586" max="3594" width="11.7109375" style="57" customWidth="1"/>
    <col min="3595" max="3599" width="10.7109375" style="57" customWidth="1"/>
    <col min="3600" max="3605" width="11.42578125" style="57"/>
    <col min="3606" max="3606" width="26.7109375" style="57" customWidth="1"/>
    <col min="3607" max="3607" width="14.140625" style="57" customWidth="1"/>
    <col min="3608" max="3613" width="0" style="57" hidden="1" customWidth="1"/>
    <col min="3614" max="3840" width="11.42578125" style="57"/>
    <col min="3841" max="3841" width="41.7109375" style="57" customWidth="1"/>
    <col min="3842" max="3850" width="11.7109375" style="57" customWidth="1"/>
    <col min="3851" max="3855" width="10.7109375" style="57" customWidth="1"/>
    <col min="3856" max="3861" width="11.42578125" style="57"/>
    <col min="3862" max="3862" width="26.7109375" style="57" customWidth="1"/>
    <col min="3863" max="3863" width="14.140625" style="57" customWidth="1"/>
    <col min="3864" max="3869" width="0" style="57" hidden="1" customWidth="1"/>
    <col min="3870" max="4096" width="11.42578125" style="57"/>
    <col min="4097" max="4097" width="41.7109375" style="57" customWidth="1"/>
    <col min="4098" max="4106" width="11.7109375" style="57" customWidth="1"/>
    <col min="4107" max="4111" width="10.7109375" style="57" customWidth="1"/>
    <col min="4112" max="4117" width="11.42578125" style="57"/>
    <col min="4118" max="4118" width="26.7109375" style="57" customWidth="1"/>
    <col min="4119" max="4119" width="14.140625" style="57" customWidth="1"/>
    <col min="4120" max="4125" width="0" style="57" hidden="1" customWidth="1"/>
    <col min="4126" max="4352" width="11.42578125" style="57"/>
    <col min="4353" max="4353" width="41.7109375" style="57" customWidth="1"/>
    <col min="4354" max="4362" width="11.7109375" style="57" customWidth="1"/>
    <col min="4363" max="4367" width="10.7109375" style="57" customWidth="1"/>
    <col min="4368" max="4373" width="11.42578125" style="57"/>
    <col min="4374" max="4374" width="26.7109375" style="57" customWidth="1"/>
    <col min="4375" max="4375" width="14.140625" style="57" customWidth="1"/>
    <col min="4376" max="4381" width="0" style="57" hidden="1" customWidth="1"/>
    <col min="4382" max="4608" width="11.42578125" style="57"/>
    <col min="4609" max="4609" width="41.7109375" style="57" customWidth="1"/>
    <col min="4610" max="4618" width="11.7109375" style="57" customWidth="1"/>
    <col min="4619" max="4623" width="10.7109375" style="57" customWidth="1"/>
    <col min="4624" max="4629" width="11.42578125" style="57"/>
    <col min="4630" max="4630" width="26.7109375" style="57" customWidth="1"/>
    <col min="4631" max="4631" width="14.140625" style="57" customWidth="1"/>
    <col min="4632" max="4637" width="0" style="57" hidden="1" customWidth="1"/>
    <col min="4638" max="4864" width="11.42578125" style="57"/>
    <col min="4865" max="4865" width="41.7109375" style="57" customWidth="1"/>
    <col min="4866" max="4874" width="11.7109375" style="57" customWidth="1"/>
    <col min="4875" max="4879" width="10.7109375" style="57" customWidth="1"/>
    <col min="4880" max="4885" width="11.42578125" style="57"/>
    <col min="4886" max="4886" width="26.7109375" style="57" customWidth="1"/>
    <col min="4887" max="4887" width="14.140625" style="57" customWidth="1"/>
    <col min="4888" max="4893" width="0" style="57" hidden="1" customWidth="1"/>
    <col min="4894" max="5120" width="11.42578125" style="57"/>
    <col min="5121" max="5121" width="41.7109375" style="57" customWidth="1"/>
    <col min="5122" max="5130" width="11.7109375" style="57" customWidth="1"/>
    <col min="5131" max="5135" width="10.7109375" style="57" customWidth="1"/>
    <col min="5136" max="5141" width="11.42578125" style="57"/>
    <col min="5142" max="5142" width="26.7109375" style="57" customWidth="1"/>
    <col min="5143" max="5143" width="14.140625" style="57" customWidth="1"/>
    <col min="5144" max="5149" width="0" style="57" hidden="1" customWidth="1"/>
    <col min="5150" max="5376" width="11.42578125" style="57"/>
    <col min="5377" max="5377" width="41.7109375" style="57" customWidth="1"/>
    <col min="5378" max="5386" width="11.7109375" style="57" customWidth="1"/>
    <col min="5387" max="5391" width="10.7109375" style="57" customWidth="1"/>
    <col min="5392" max="5397" width="11.42578125" style="57"/>
    <col min="5398" max="5398" width="26.7109375" style="57" customWidth="1"/>
    <col min="5399" max="5399" width="14.140625" style="57" customWidth="1"/>
    <col min="5400" max="5405" width="0" style="57" hidden="1" customWidth="1"/>
    <col min="5406" max="5632" width="11.42578125" style="57"/>
    <col min="5633" max="5633" width="41.7109375" style="57" customWidth="1"/>
    <col min="5634" max="5642" width="11.7109375" style="57" customWidth="1"/>
    <col min="5643" max="5647" width="10.7109375" style="57" customWidth="1"/>
    <col min="5648" max="5653" width="11.42578125" style="57"/>
    <col min="5654" max="5654" width="26.7109375" style="57" customWidth="1"/>
    <col min="5655" max="5655" width="14.140625" style="57" customWidth="1"/>
    <col min="5656" max="5661" width="0" style="57" hidden="1" customWidth="1"/>
    <col min="5662" max="5888" width="11.42578125" style="57"/>
    <col min="5889" max="5889" width="41.7109375" style="57" customWidth="1"/>
    <col min="5890" max="5898" width="11.7109375" style="57" customWidth="1"/>
    <col min="5899" max="5903" width="10.7109375" style="57" customWidth="1"/>
    <col min="5904" max="5909" width="11.42578125" style="57"/>
    <col min="5910" max="5910" width="26.7109375" style="57" customWidth="1"/>
    <col min="5911" max="5911" width="14.140625" style="57" customWidth="1"/>
    <col min="5912" max="5917" width="0" style="57" hidden="1" customWidth="1"/>
    <col min="5918" max="6144" width="11.42578125" style="57"/>
    <col min="6145" max="6145" width="41.7109375" style="57" customWidth="1"/>
    <col min="6146" max="6154" width="11.7109375" style="57" customWidth="1"/>
    <col min="6155" max="6159" width="10.7109375" style="57" customWidth="1"/>
    <col min="6160" max="6165" width="11.42578125" style="57"/>
    <col min="6166" max="6166" width="26.7109375" style="57" customWidth="1"/>
    <col min="6167" max="6167" width="14.140625" style="57" customWidth="1"/>
    <col min="6168" max="6173" width="0" style="57" hidden="1" customWidth="1"/>
    <col min="6174" max="6400" width="11.42578125" style="57"/>
    <col min="6401" max="6401" width="41.7109375" style="57" customWidth="1"/>
    <col min="6402" max="6410" width="11.7109375" style="57" customWidth="1"/>
    <col min="6411" max="6415" width="10.7109375" style="57" customWidth="1"/>
    <col min="6416" max="6421" width="11.42578125" style="57"/>
    <col min="6422" max="6422" width="26.7109375" style="57" customWidth="1"/>
    <col min="6423" max="6423" width="14.140625" style="57" customWidth="1"/>
    <col min="6424" max="6429" width="0" style="57" hidden="1" customWidth="1"/>
    <col min="6430" max="6656" width="11.42578125" style="57"/>
    <col min="6657" max="6657" width="41.7109375" style="57" customWidth="1"/>
    <col min="6658" max="6666" width="11.7109375" style="57" customWidth="1"/>
    <col min="6667" max="6671" width="10.7109375" style="57" customWidth="1"/>
    <col min="6672" max="6677" width="11.42578125" style="57"/>
    <col min="6678" max="6678" width="26.7109375" style="57" customWidth="1"/>
    <col min="6679" max="6679" width="14.140625" style="57" customWidth="1"/>
    <col min="6680" max="6685" width="0" style="57" hidden="1" customWidth="1"/>
    <col min="6686" max="6912" width="11.42578125" style="57"/>
    <col min="6913" max="6913" width="41.7109375" style="57" customWidth="1"/>
    <col min="6914" max="6922" width="11.7109375" style="57" customWidth="1"/>
    <col min="6923" max="6927" width="10.7109375" style="57" customWidth="1"/>
    <col min="6928" max="6933" width="11.42578125" style="57"/>
    <col min="6934" max="6934" width="26.7109375" style="57" customWidth="1"/>
    <col min="6935" max="6935" width="14.140625" style="57" customWidth="1"/>
    <col min="6936" max="6941" width="0" style="57" hidden="1" customWidth="1"/>
    <col min="6942" max="7168" width="11.42578125" style="57"/>
    <col min="7169" max="7169" width="41.7109375" style="57" customWidth="1"/>
    <col min="7170" max="7178" width="11.7109375" style="57" customWidth="1"/>
    <col min="7179" max="7183" width="10.7109375" style="57" customWidth="1"/>
    <col min="7184" max="7189" width="11.42578125" style="57"/>
    <col min="7190" max="7190" width="26.7109375" style="57" customWidth="1"/>
    <col min="7191" max="7191" width="14.140625" style="57" customWidth="1"/>
    <col min="7192" max="7197" width="0" style="57" hidden="1" customWidth="1"/>
    <col min="7198" max="7424" width="11.42578125" style="57"/>
    <col min="7425" max="7425" width="41.7109375" style="57" customWidth="1"/>
    <col min="7426" max="7434" width="11.7109375" style="57" customWidth="1"/>
    <col min="7435" max="7439" width="10.7109375" style="57" customWidth="1"/>
    <col min="7440" max="7445" width="11.42578125" style="57"/>
    <col min="7446" max="7446" width="26.7109375" style="57" customWidth="1"/>
    <col min="7447" max="7447" width="14.140625" style="57" customWidth="1"/>
    <col min="7448" max="7453" width="0" style="57" hidden="1" customWidth="1"/>
    <col min="7454" max="7680" width="11.42578125" style="57"/>
    <col min="7681" max="7681" width="41.7109375" style="57" customWidth="1"/>
    <col min="7682" max="7690" width="11.7109375" style="57" customWidth="1"/>
    <col min="7691" max="7695" width="10.7109375" style="57" customWidth="1"/>
    <col min="7696" max="7701" width="11.42578125" style="57"/>
    <col min="7702" max="7702" width="26.7109375" style="57" customWidth="1"/>
    <col min="7703" max="7703" width="14.140625" style="57" customWidth="1"/>
    <col min="7704" max="7709" width="0" style="57" hidden="1" customWidth="1"/>
    <col min="7710" max="7936" width="11.42578125" style="57"/>
    <col min="7937" max="7937" width="41.7109375" style="57" customWidth="1"/>
    <col min="7938" max="7946" width="11.7109375" style="57" customWidth="1"/>
    <col min="7947" max="7951" width="10.7109375" style="57" customWidth="1"/>
    <col min="7952" max="7957" width="11.42578125" style="57"/>
    <col min="7958" max="7958" width="26.7109375" style="57" customWidth="1"/>
    <col min="7959" max="7959" width="14.140625" style="57" customWidth="1"/>
    <col min="7960" max="7965" width="0" style="57" hidden="1" customWidth="1"/>
    <col min="7966" max="8192" width="11.42578125" style="57"/>
    <col min="8193" max="8193" width="41.7109375" style="57" customWidth="1"/>
    <col min="8194" max="8202" width="11.7109375" style="57" customWidth="1"/>
    <col min="8203" max="8207" width="10.7109375" style="57" customWidth="1"/>
    <col min="8208" max="8213" width="11.42578125" style="57"/>
    <col min="8214" max="8214" width="26.7109375" style="57" customWidth="1"/>
    <col min="8215" max="8215" width="14.140625" style="57" customWidth="1"/>
    <col min="8216" max="8221" width="0" style="57" hidden="1" customWidth="1"/>
    <col min="8222" max="8448" width="11.42578125" style="57"/>
    <col min="8449" max="8449" width="41.7109375" style="57" customWidth="1"/>
    <col min="8450" max="8458" width="11.7109375" style="57" customWidth="1"/>
    <col min="8459" max="8463" width="10.7109375" style="57" customWidth="1"/>
    <col min="8464" max="8469" width="11.42578125" style="57"/>
    <col min="8470" max="8470" width="26.7109375" style="57" customWidth="1"/>
    <col min="8471" max="8471" width="14.140625" style="57" customWidth="1"/>
    <col min="8472" max="8477" width="0" style="57" hidden="1" customWidth="1"/>
    <col min="8478" max="8704" width="11.42578125" style="57"/>
    <col min="8705" max="8705" width="41.7109375" style="57" customWidth="1"/>
    <col min="8706" max="8714" width="11.7109375" style="57" customWidth="1"/>
    <col min="8715" max="8719" width="10.7109375" style="57" customWidth="1"/>
    <col min="8720" max="8725" width="11.42578125" style="57"/>
    <col min="8726" max="8726" width="26.7109375" style="57" customWidth="1"/>
    <col min="8727" max="8727" width="14.140625" style="57" customWidth="1"/>
    <col min="8728" max="8733" width="0" style="57" hidden="1" customWidth="1"/>
    <col min="8734" max="8960" width="11.42578125" style="57"/>
    <col min="8961" max="8961" width="41.7109375" style="57" customWidth="1"/>
    <col min="8962" max="8970" width="11.7109375" style="57" customWidth="1"/>
    <col min="8971" max="8975" width="10.7109375" style="57" customWidth="1"/>
    <col min="8976" max="8981" width="11.42578125" style="57"/>
    <col min="8982" max="8982" width="26.7109375" style="57" customWidth="1"/>
    <col min="8983" max="8983" width="14.140625" style="57" customWidth="1"/>
    <col min="8984" max="8989" width="0" style="57" hidden="1" customWidth="1"/>
    <col min="8990" max="9216" width="11.42578125" style="57"/>
    <col min="9217" max="9217" width="41.7109375" style="57" customWidth="1"/>
    <col min="9218" max="9226" width="11.7109375" style="57" customWidth="1"/>
    <col min="9227" max="9231" width="10.7109375" style="57" customWidth="1"/>
    <col min="9232" max="9237" width="11.42578125" style="57"/>
    <col min="9238" max="9238" width="26.7109375" style="57" customWidth="1"/>
    <col min="9239" max="9239" width="14.140625" style="57" customWidth="1"/>
    <col min="9240" max="9245" width="0" style="57" hidden="1" customWidth="1"/>
    <col min="9246" max="9472" width="11.42578125" style="57"/>
    <col min="9473" max="9473" width="41.7109375" style="57" customWidth="1"/>
    <col min="9474" max="9482" width="11.7109375" style="57" customWidth="1"/>
    <col min="9483" max="9487" width="10.7109375" style="57" customWidth="1"/>
    <col min="9488" max="9493" width="11.42578125" style="57"/>
    <col min="9494" max="9494" width="26.7109375" style="57" customWidth="1"/>
    <col min="9495" max="9495" width="14.140625" style="57" customWidth="1"/>
    <col min="9496" max="9501" width="0" style="57" hidden="1" customWidth="1"/>
    <col min="9502" max="9728" width="11.42578125" style="57"/>
    <col min="9729" max="9729" width="41.7109375" style="57" customWidth="1"/>
    <col min="9730" max="9738" width="11.7109375" style="57" customWidth="1"/>
    <col min="9739" max="9743" width="10.7109375" style="57" customWidth="1"/>
    <col min="9744" max="9749" width="11.42578125" style="57"/>
    <col min="9750" max="9750" width="26.7109375" style="57" customWidth="1"/>
    <col min="9751" max="9751" width="14.140625" style="57" customWidth="1"/>
    <col min="9752" max="9757" width="0" style="57" hidden="1" customWidth="1"/>
    <col min="9758" max="9984" width="11.42578125" style="57"/>
    <col min="9985" max="9985" width="41.7109375" style="57" customWidth="1"/>
    <col min="9986" max="9994" width="11.7109375" style="57" customWidth="1"/>
    <col min="9995" max="9999" width="10.7109375" style="57" customWidth="1"/>
    <col min="10000" max="10005" width="11.42578125" style="57"/>
    <col min="10006" max="10006" width="26.7109375" style="57" customWidth="1"/>
    <col min="10007" max="10007" width="14.140625" style="57" customWidth="1"/>
    <col min="10008" max="10013" width="0" style="57" hidden="1" customWidth="1"/>
    <col min="10014" max="10240" width="11.42578125" style="57"/>
    <col min="10241" max="10241" width="41.7109375" style="57" customWidth="1"/>
    <col min="10242" max="10250" width="11.7109375" style="57" customWidth="1"/>
    <col min="10251" max="10255" width="10.7109375" style="57" customWidth="1"/>
    <col min="10256" max="10261" width="11.42578125" style="57"/>
    <col min="10262" max="10262" width="26.7109375" style="57" customWidth="1"/>
    <col min="10263" max="10263" width="14.140625" style="57" customWidth="1"/>
    <col min="10264" max="10269" width="0" style="57" hidden="1" customWidth="1"/>
    <col min="10270" max="10496" width="11.42578125" style="57"/>
    <col min="10497" max="10497" width="41.7109375" style="57" customWidth="1"/>
    <col min="10498" max="10506" width="11.7109375" style="57" customWidth="1"/>
    <col min="10507" max="10511" width="10.7109375" style="57" customWidth="1"/>
    <col min="10512" max="10517" width="11.42578125" style="57"/>
    <col min="10518" max="10518" width="26.7109375" style="57" customWidth="1"/>
    <col min="10519" max="10519" width="14.140625" style="57" customWidth="1"/>
    <col min="10520" max="10525" width="0" style="57" hidden="1" customWidth="1"/>
    <col min="10526" max="10752" width="11.42578125" style="57"/>
    <col min="10753" max="10753" width="41.7109375" style="57" customWidth="1"/>
    <col min="10754" max="10762" width="11.7109375" style="57" customWidth="1"/>
    <col min="10763" max="10767" width="10.7109375" style="57" customWidth="1"/>
    <col min="10768" max="10773" width="11.42578125" style="57"/>
    <col min="10774" max="10774" width="26.7109375" style="57" customWidth="1"/>
    <col min="10775" max="10775" width="14.140625" style="57" customWidth="1"/>
    <col min="10776" max="10781" width="0" style="57" hidden="1" customWidth="1"/>
    <col min="10782" max="11008" width="11.42578125" style="57"/>
    <col min="11009" max="11009" width="41.7109375" style="57" customWidth="1"/>
    <col min="11010" max="11018" width="11.7109375" style="57" customWidth="1"/>
    <col min="11019" max="11023" width="10.7109375" style="57" customWidth="1"/>
    <col min="11024" max="11029" width="11.42578125" style="57"/>
    <col min="11030" max="11030" width="26.7109375" style="57" customWidth="1"/>
    <col min="11031" max="11031" width="14.140625" style="57" customWidth="1"/>
    <col min="11032" max="11037" width="0" style="57" hidden="1" customWidth="1"/>
    <col min="11038" max="11264" width="11.42578125" style="57"/>
    <col min="11265" max="11265" width="41.7109375" style="57" customWidth="1"/>
    <col min="11266" max="11274" width="11.7109375" style="57" customWidth="1"/>
    <col min="11275" max="11279" width="10.7109375" style="57" customWidth="1"/>
    <col min="11280" max="11285" width="11.42578125" style="57"/>
    <col min="11286" max="11286" width="26.7109375" style="57" customWidth="1"/>
    <col min="11287" max="11287" width="14.140625" style="57" customWidth="1"/>
    <col min="11288" max="11293" width="0" style="57" hidden="1" customWidth="1"/>
    <col min="11294" max="11520" width="11.42578125" style="57"/>
    <col min="11521" max="11521" width="41.7109375" style="57" customWidth="1"/>
    <col min="11522" max="11530" width="11.7109375" style="57" customWidth="1"/>
    <col min="11531" max="11535" width="10.7109375" style="57" customWidth="1"/>
    <col min="11536" max="11541" width="11.42578125" style="57"/>
    <col min="11542" max="11542" width="26.7109375" style="57" customWidth="1"/>
    <col min="11543" max="11543" width="14.140625" style="57" customWidth="1"/>
    <col min="11544" max="11549" width="0" style="57" hidden="1" customWidth="1"/>
    <col min="11550" max="11776" width="11.42578125" style="57"/>
    <col min="11777" max="11777" width="41.7109375" style="57" customWidth="1"/>
    <col min="11778" max="11786" width="11.7109375" style="57" customWidth="1"/>
    <col min="11787" max="11791" width="10.7109375" style="57" customWidth="1"/>
    <col min="11792" max="11797" width="11.42578125" style="57"/>
    <col min="11798" max="11798" width="26.7109375" style="57" customWidth="1"/>
    <col min="11799" max="11799" width="14.140625" style="57" customWidth="1"/>
    <col min="11800" max="11805" width="0" style="57" hidden="1" customWidth="1"/>
    <col min="11806" max="12032" width="11.42578125" style="57"/>
    <col min="12033" max="12033" width="41.7109375" style="57" customWidth="1"/>
    <col min="12034" max="12042" width="11.7109375" style="57" customWidth="1"/>
    <col min="12043" max="12047" width="10.7109375" style="57" customWidth="1"/>
    <col min="12048" max="12053" width="11.42578125" style="57"/>
    <col min="12054" max="12054" width="26.7109375" style="57" customWidth="1"/>
    <col min="12055" max="12055" width="14.140625" style="57" customWidth="1"/>
    <col min="12056" max="12061" width="0" style="57" hidden="1" customWidth="1"/>
    <col min="12062" max="12288" width="11.42578125" style="57"/>
    <col min="12289" max="12289" width="41.7109375" style="57" customWidth="1"/>
    <col min="12290" max="12298" width="11.7109375" style="57" customWidth="1"/>
    <col min="12299" max="12303" width="10.7109375" style="57" customWidth="1"/>
    <col min="12304" max="12309" width="11.42578125" style="57"/>
    <col min="12310" max="12310" width="26.7109375" style="57" customWidth="1"/>
    <col min="12311" max="12311" width="14.140625" style="57" customWidth="1"/>
    <col min="12312" max="12317" width="0" style="57" hidden="1" customWidth="1"/>
    <col min="12318" max="12544" width="11.42578125" style="57"/>
    <col min="12545" max="12545" width="41.7109375" style="57" customWidth="1"/>
    <col min="12546" max="12554" width="11.7109375" style="57" customWidth="1"/>
    <col min="12555" max="12559" width="10.7109375" style="57" customWidth="1"/>
    <col min="12560" max="12565" width="11.42578125" style="57"/>
    <col min="12566" max="12566" width="26.7109375" style="57" customWidth="1"/>
    <col min="12567" max="12567" width="14.140625" style="57" customWidth="1"/>
    <col min="12568" max="12573" width="0" style="57" hidden="1" customWidth="1"/>
    <col min="12574" max="12800" width="11.42578125" style="57"/>
    <col min="12801" max="12801" width="41.7109375" style="57" customWidth="1"/>
    <col min="12802" max="12810" width="11.7109375" style="57" customWidth="1"/>
    <col min="12811" max="12815" width="10.7109375" style="57" customWidth="1"/>
    <col min="12816" max="12821" width="11.42578125" style="57"/>
    <col min="12822" max="12822" width="26.7109375" style="57" customWidth="1"/>
    <col min="12823" max="12823" width="14.140625" style="57" customWidth="1"/>
    <col min="12824" max="12829" width="0" style="57" hidden="1" customWidth="1"/>
    <col min="12830" max="13056" width="11.42578125" style="57"/>
    <col min="13057" max="13057" width="41.7109375" style="57" customWidth="1"/>
    <col min="13058" max="13066" width="11.7109375" style="57" customWidth="1"/>
    <col min="13067" max="13071" width="10.7109375" style="57" customWidth="1"/>
    <col min="13072" max="13077" width="11.42578125" style="57"/>
    <col min="13078" max="13078" width="26.7109375" style="57" customWidth="1"/>
    <col min="13079" max="13079" width="14.140625" style="57" customWidth="1"/>
    <col min="13080" max="13085" width="0" style="57" hidden="1" customWidth="1"/>
    <col min="13086" max="13312" width="11.42578125" style="57"/>
    <col min="13313" max="13313" width="41.7109375" style="57" customWidth="1"/>
    <col min="13314" max="13322" width="11.7109375" style="57" customWidth="1"/>
    <col min="13323" max="13327" width="10.7109375" style="57" customWidth="1"/>
    <col min="13328" max="13333" width="11.42578125" style="57"/>
    <col min="13334" max="13334" width="26.7109375" style="57" customWidth="1"/>
    <col min="13335" max="13335" width="14.140625" style="57" customWidth="1"/>
    <col min="13336" max="13341" width="0" style="57" hidden="1" customWidth="1"/>
    <col min="13342" max="13568" width="11.42578125" style="57"/>
    <col min="13569" max="13569" width="41.7109375" style="57" customWidth="1"/>
    <col min="13570" max="13578" width="11.7109375" style="57" customWidth="1"/>
    <col min="13579" max="13583" width="10.7109375" style="57" customWidth="1"/>
    <col min="13584" max="13589" width="11.42578125" style="57"/>
    <col min="13590" max="13590" width="26.7109375" style="57" customWidth="1"/>
    <col min="13591" max="13591" width="14.140625" style="57" customWidth="1"/>
    <col min="13592" max="13597" width="0" style="57" hidden="1" customWidth="1"/>
    <col min="13598" max="13824" width="11.42578125" style="57"/>
    <col min="13825" max="13825" width="41.7109375" style="57" customWidth="1"/>
    <col min="13826" max="13834" width="11.7109375" style="57" customWidth="1"/>
    <col min="13835" max="13839" width="10.7109375" style="57" customWidth="1"/>
    <col min="13840" max="13845" width="11.42578125" style="57"/>
    <col min="13846" max="13846" width="26.7109375" style="57" customWidth="1"/>
    <col min="13847" max="13847" width="14.140625" style="57" customWidth="1"/>
    <col min="13848" max="13853" width="0" style="57" hidden="1" customWidth="1"/>
    <col min="13854" max="14080" width="11.42578125" style="57"/>
    <col min="14081" max="14081" width="41.7109375" style="57" customWidth="1"/>
    <col min="14082" max="14090" width="11.7109375" style="57" customWidth="1"/>
    <col min="14091" max="14095" width="10.7109375" style="57" customWidth="1"/>
    <col min="14096" max="14101" width="11.42578125" style="57"/>
    <col min="14102" max="14102" width="26.7109375" style="57" customWidth="1"/>
    <col min="14103" max="14103" width="14.140625" style="57" customWidth="1"/>
    <col min="14104" max="14109" width="0" style="57" hidden="1" customWidth="1"/>
    <col min="14110" max="14336" width="11.42578125" style="57"/>
    <col min="14337" max="14337" width="41.7109375" style="57" customWidth="1"/>
    <col min="14338" max="14346" width="11.7109375" style="57" customWidth="1"/>
    <col min="14347" max="14351" width="10.7109375" style="57" customWidth="1"/>
    <col min="14352" max="14357" width="11.42578125" style="57"/>
    <col min="14358" max="14358" width="26.7109375" style="57" customWidth="1"/>
    <col min="14359" max="14359" width="14.140625" style="57" customWidth="1"/>
    <col min="14360" max="14365" width="0" style="57" hidden="1" customWidth="1"/>
    <col min="14366" max="14592" width="11.42578125" style="57"/>
    <col min="14593" max="14593" width="41.7109375" style="57" customWidth="1"/>
    <col min="14594" max="14602" width="11.7109375" style="57" customWidth="1"/>
    <col min="14603" max="14607" width="10.7109375" style="57" customWidth="1"/>
    <col min="14608" max="14613" width="11.42578125" style="57"/>
    <col min="14614" max="14614" width="26.7109375" style="57" customWidth="1"/>
    <col min="14615" max="14615" width="14.140625" style="57" customWidth="1"/>
    <col min="14616" max="14621" width="0" style="57" hidden="1" customWidth="1"/>
    <col min="14622" max="14848" width="11.42578125" style="57"/>
    <col min="14849" max="14849" width="41.7109375" style="57" customWidth="1"/>
    <col min="14850" max="14858" width="11.7109375" style="57" customWidth="1"/>
    <col min="14859" max="14863" width="10.7109375" style="57" customWidth="1"/>
    <col min="14864" max="14869" width="11.42578125" style="57"/>
    <col min="14870" max="14870" width="26.7109375" style="57" customWidth="1"/>
    <col min="14871" max="14871" width="14.140625" style="57" customWidth="1"/>
    <col min="14872" max="14877" width="0" style="57" hidden="1" customWidth="1"/>
    <col min="14878" max="15104" width="11.42578125" style="57"/>
    <col min="15105" max="15105" width="41.7109375" style="57" customWidth="1"/>
    <col min="15106" max="15114" width="11.7109375" style="57" customWidth="1"/>
    <col min="15115" max="15119" width="10.7109375" style="57" customWidth="1"/>
    <col min="15120" max="15125" width="11.42578125" style="57"/>
    <col min="15126" max="15126" width="26.7109375" style="57" customWidth="1"/>
    <col min="15127" max="15127" width="14.140625" style="57" customWidth="1"/>
    <col min="15128" max="15133" width="0" style="57" hidden="1" customWidth="1"/>
    <col min="15134" max="15360" width="11.42578125" style="57"/>
    <col min="15361" max="15361" width="41.7109375" style="57" customWidth="1"/>
    <col min="15362" max="15370" width="11.7109375" style="57" customWidth="1"/>
    <col min="15371" max="15375" width="10.7109375" style="57" customWidth="1"/>
    <col min="15376" max="15381" width="11.42578125" style="57"/>
    <col min="15382" max="15382" width="26.7109375" style="57" customWidth="1"/>
    <col min="15383" max="15383" width="14.140625" style="57" customWidth="1"/>
    <col min="15384" max="15389" width="0" style="57" hidden="1" customWidth="1"/>
    <col min="15390" max="15616" width="11.42578125" style="57"/>
    <col min="15617" max="15617" width="41.7109375" style="57" customWidth="1"/>
    <col min="15618" max="15626" width="11.7109375" style="57" customWidth="1"/>
    <col min="15627" max="15631" width="10.7109375" style="57" customWidth="1"/>
    <col min="15632" max="15637" width="11.42578125" style="57"/>
    <col min="15638" max="15638" width="26.7109375" style="57" customWidth="1"/>
    <col min="15639" max="15639" width="14.140625" style="57" customWidth="1"/>
    <col min="15640" max="15645" width="0" style="57" hidden="1" customWidth="1"/>
    <col min="15646" max="15872" width="11.42578125" style="57"/>
    <col min="15873" max="15873" width="41.7109375" style="57" customWidth="1"/>
    <col min="15874" max="15882" width="11.7109375" style="57" customWidth="1"/>
    <col min="15883" max="15887" width="10.7109375" style="57" customWidth="1"/>
    <col min="15888" max="15893" width="11.42578125" style="57"/>
    <col min="15894" max="15894" width="26.7109375" style="57" customWidth="1"/>
    <col min="15895" max="15895" width="14.140625" style="57" customWidth="1"/>
    <col min="15896" max="15901" width="0" style="57" hidden="1" customWidth="1"/>
    <col min="15902" max="16128" width="11.42578125" style="57"/>
    <col min="16129" max="16129" width="41.7109375" style="57" customWidth="1"/>
    <col min="16130" max="16138" width="11.7109375" style="57" customWidth="1"/>
    <col min="16139" max="16143" width="10.7109375" style="57" customWidth="1"/>
    <col min="16144" max="16149" width="11.42578125" style="57"/>
    <col min="16150" max="16150" width="26.7109375" style="57" customWidth="1"/>
    <col min="16151" max="16151" width="14.140625" style="57" customWidth="1"/>
    <col min="16152" max="16157" width="0" style="57" hidden="1" customWidth="1"/>
    <col min="16158" max="16384" width="11.42578125" style="57"/>
  </cols>
  <sheetData>
    <row r="1" spans="1:52" s="4" customFormat="1" ht="12.75" customHeight="1" x14ac:dyDescent="0.2">
      <c r="A1" s="1" t="s">
        <v>0</v>
      </c>
      <c r="B1" s="2"/>
      <c r="C1" s="2"/>
      <c r="D1" s="3"/>
      <c r="E1" s="3"/>
      <c r="F1" s="3"/>
      <c r="G1" s="3"/>
      <c r="H1" s="3"/>
      <c r="I1" s="3"/>
      <c r="J1" s="3"/>
      <c r="K1" s="3"/>
      <c r="Q1" s="5"/>
      <c r="R1" s="6"/>
      <c r="S1" s="6"/>
      <c r="T1" s="6"/>
      <c r="U1" s="6"/>
      <c r="V1" s="6"/>
      <c r="W1" s="6"/>
      <c r="X1" s="6"/>
      <c r="Y1" s="6"/>
      <c r="Z1" s="6"/>
      <c r="AA1" s="7"/>
      <c r="AB1" s="7"/>
      <c r="AC1" s="8"/>
    </row>
    <row r="2" spans="1:52" s="4" customFormat="1" ht="12.75" customHeight="1" x14ac:dyDescent="0.2">
      <c r="A2" s="1" t="str">
        <f>CONCATENATE("COMUNA: ",[9]NOMBRE!B2," - ","( ",[9]NOMBRE!C2,[9]NOMBRE!D2,[9]NOMBRE!E2,[9]NOMBRE!F2,[9]NOMBRE!G2," )")</f>
        <v>COMUNA: LINARES - ( 07401 )</v>
      </c>
      <c r="B2" s="2"/>
      <c r="C2" s="2"/>
      <c r="D2" s="3"/>
      <c r="E2" s="3"/>
      <c r="F2" s="3"/>
      <c r="G2" s="3"/>
      <c r="H2" s="3"/>
      <c r="I2" s="3"/>
      <c r="J2" s="3"/>
      <c r="K2" s="3"/>
      <c r="Q2" s="5"/>
      <c r="R2" s="6"/>
      <c r="S2" s="6"/>
      <c r="T2" s="6"/>
      <c r="U2" s="6"/>
      <c r="V2" s="6"/>
      <c r="W2" s="6"/>
      <c r="X2" s="6"/>
      <c r="Y2" s="6"/>
      <c r="Z2" s="6"/>
      <c r="AA2" s="7"/>
      <c r="AB2" s="7"/>
      <c r="AC2" s="8"/>
    </row>
    <row r="3" spans="1:52" s="4" customFormat="1" ht="12.75" customHeight="1" x14ac:dyDescent="0.2">
      <c r="A3" s="1" t="str">
        <f>CONCATENATE("ESTABLECIMIENTO: ",[9]NOMBRE!B3," - ","( ",[9]NOMBRE!C3,[9]NOMBRE!D3,[9]NOMBRE!E3,[9]NOMBRE!F3,[9]NOMBRE!G3," )")</f>
        <v>ESTABLECIMIENTO: HOSPITAL DE LINARES  - ( 16108 )</v>
      </c>
      <c r="B3" s="2"/>
      <c r="C3" s="2"/>
      <c r="D3" s="9"/>
      <c r="E3" s="3"/>
      <c r="F3" s="3"/>
      <c r="G3" s="3"/>
      <c r="H3" s="3"/>
      <c r="I3" s="3"/>
      <c r="J3" s="3"/>
      <c r="K3" s="3"/>
      <c r="Q3" s="5"/>
      <c r="R3" s="6"/>
      <c r="S3" s="6"/>
      <c r="T3" s="6"/>
      <c r="U3" s="6"/>
      <c r="V3" s="6"/>
      <c r="W3" s="6"/>
      <c r="X3" s="6"/>
      <c r="Y3" s="6"/>
      <c r="Z3" s="6"/>
      <c r="AA3" s="7"/>
      <c r="AB3" s="7"/>
      <c r="AC3" s="8"/>
    </row>
    <row r="4" spans="1:52" s="4" customFormat="1" ht="12.75" customHeight="1" x14ac:dyDescent="0.2">
      <c r="A4" s="1" t="str">
        <f>CONCATENATE("MES: ",[9]NOMBRE!B6," - ","( ",[9]NOMBRE!C6,[9]NOMBRE!D6," )")</f>
        <v>MES: SEPTIEMBRE - ( 09 )</v>
      </c>
      <c r="B4" s="2"/>
      <c r="C4" s="2"/>
      <c r="D4" s="3"/>
      <c r="E4" s="3"/>
      <c r="F4" s="3"/>
      <c r="G4" s="3"/>
      <c r="H4" s="3"/>
      <c r="I4" s="3"/>
      <c r="J4" s="3"/>
      <c r="K4" s="3"/>
      <c r="Q4" s="5"/>
      <c r="R4" s="6"/>
      <c r="S4" s="6"/>
      <c r="T4" s="6"/>
      <c r="U4" s="6"/>
      <c r="V4" s="6"/>
      <c r="W4" s="6"/>
      <c r="X4" s="6"/>
      <c r="Y4" s="6"/>
      <c r="Z4" s="6"/>
      <c r="AA4" s="7"/>
      <c r="AB4" s="7"/>
      <c r="AC4" s="8"/>
    </row>
    <row r="5" spans="1:52" s="4" customFormat="1" ht="12.75" customHeight="1" x14ac:dyDescent="0.2">
      <c r="A5" s="1" t="str">
        <f>CONCATENATE("AÑO: ",[9]NOMBRE!B7)</f>
        <v>AÑO: 2010</v>
      </c>
      <c r="B5" s="2"/>
      <c r="C5" s="2"/>
      <c r="D5" s="3"/>
      <c r="E5" s="3"/>
      <c r="F5" s="3"/>
      <c r="G5" s="3"/>
      <c r="H5" s="3"/>
      <c r="I5" s="3"/>
      <c r="J5" s="3"/>
      <c r="K5" s="3"/>
      <c r="Q5" s="5"/>
      <c r="R5" s="6"/>
      <c r="S5" s="6"/>
      <c r="T5" s="6"/>
      <c r="U5" s="6"/>
      <c r="V5" s="6"/>
      <c r="W5" s="6"/>
      <c r="X5" s="6"/>
      <c r="Y5" s="6"/>
      <c r="Z5" s="6"/>
      <c r="AA5" s="7"/>
      <c r="AB5" s="7"/>
      <c r="AC5" s="8"/>
    </row>
    <row r="6" spans="1:52" s="14" customFormat="1" ht="39.950000000000003" customHeight="1" x14ac:dyDescent="0.25">
      <c r="A6" s="65" t="s">
        <v>1</v>
      </c>
      <c r="B6" s="65"/>
      <c r="C6" s="65"/>
      <c r="D6" s="65"/>
      <c r="E6" s="65"/>
      <c r="F6" s="65"/>
      <c r="G6" s="65"/>
      <c r="H6" s="65"/>
      <c r="I6" s="65"/>
      <c r="J6" s="65"/>
      <c r="K6" s="10"/>
      <c r="L6" s="10"/>
      <c r="M6" s="10"/>
      <c r="N6" s="10"/>
      <c r="O6" s="10"/>
      <c r="P6" s="11"/>
      <c r="Q6" s="12"/>
      <c r="R6" s="12"/>
      <c r="S6" s="12"/>
      <c r="T6" s="12"/>
      <c r="U6" s="12"/>
      <c r="V6" s="12"/>
      <c r="W6" s="13"/>
      <c r="X6" s="13"/>
      <c r="Y6" s="13"/>
      <c r="Z6" s="13"/>
      <c r="AA6" s="13"/>
      <c r="AB6" s="13"/>
      <c r="AC6" s="13"/>
      <c r="AD6" s="13"/>
      <c r="AZ6" s="15"/>
    </row>
    <row r="7" spans="1:52" s="14" customFormat="1" ht="45" customHeight="1" x14ac:dyDescent="0.2">
      <c r="A7" s="16" t="s">
        <v>2</v>
      </c>
      <c r="B7" s="17"/>
      <c r="C7" s="17"/>
      <c r="D7" s="17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9"/>
      <c r="AZ7" s="15"/>
    </row>
    <row r="8" spans="1:52" s="14" customFormat="1" ht="24.75" customHeight="1" x14ac:dyDescent="0.2">
      <c r="A8" s="66" t="s">
        <v>3</v>
      </c>
      <c r="B8" s="68" t="s">
        <v>4</v>
      </c>
      <c r="C8" s="69"/>
      <c r="D8" s="68" t="s">
        <v>5</v>
      </c>
      <c r="E8" s="70"/>
      <c r="F8" s="70"/>
      <c r="G8" s="69"/>
      <c r="H8" s="68" t="s">
        <v>6</v>
      </c>
      <c r="I8" s="69"/>
      <c r="J8" s="20"/>
      <c r="K8" s="20"/>
      <c r="L8" s="20"/>
      <c r="M8" s="20"/>
      <c r="N8" s="20"/>
      <c r="O8" s="20"/>
      <c r="AZ8" s="15"/>
    </row>
    <row r="9" spans="1:52" s="14" customFormat="1" ht="37.5" customHeight="1" x14ac:dyDescent="0.2">
      <c r="A9" s="67"/>
      <c r="B9" s="21" t="s">
        <v>7</v>
      </c>
      <c r="C9" s="22" t="s">
        <v>8</v>
      </c>
      <c r="D9" s="21" t="s">
        <v>9</v>
      </c>
      <c r="E9" s="23" t="s">
        <v>10</v>
      </c>
      <c r="F9" s="23" t="s">
        <v>11</v>
      </c>
      <c r="G9" s="24" t="s">
        <v>12</v>
      </c>
      <c r="H9" s="21" t="s">
        <v>13</v>
      </c>
      <c r="I9" s="24" t="s">
        <v>14</v>
      </c>
      <c r="J9" s="20"/>
      <c r="K9" s="20"/>
      <c r="L9" s="20"/>
      <c r="M9" s="20"/>
      <c r="N9" s="20"/>
      <c r="O9" s="20"/>
      <c r="AZ9" s="15"/>
    </row>
    <row r="10" spans="1:52" s="14" customFormat="1" ht="15.95" customHeight="1" x14ac:dyDescent="0.2">
      <c r="A10" s="25" t="s">
        <v>15</v>
      </c>
      <c r="B10" s="26">
        <v>398</v>
      </c>
      <c r="C10" s="27"/>
      <c r="D10" s="26"/>
      <c r="E10" s="28"/>
      <c r="F10" s="28"/>
      <c r="G10" s="29"/>
      <c r="H10" s="30"/>
      <c r="I10" s="31"/>
      <c r="J10" s="32" t="str">
        <f>$X10&amp;""&amp;$Y10&amp;""&amp;$Z10</f>
        <v/>
      </c>
      <c r="K10" s="20"/>
      <c r="L10" s="20"/>
      <c r="M10" s="20"/>
      <c r="N10" s="20"/>
      <c r="O10" s="20"/>
      <c r="P10" s="32"/>
      <c r="X10" s="33" t="str">
        <f>IF(D10+E10+F10+G10=H10+I10,"","NO COINCIDE LA DESAGREGACIÓN POR SEXO CON TOTAL VDRL O RPR REACTIVO.")</f>
        <v/>
      </c>
      <c r="AA10" s="34">
        <f>IF(D10+E10+F10+G10=H10+I10,0,1)</f>
        <v>0</v>
      </c>
      <c r="AB10" s="35"/>
      <c r="AC10" s="35"/>
      <c r="AZ10" s="15"/>
    </row>
    <row r="11" spans="1:52" s="14" customFormat="1" ht="24.95" customHeight="1" x14ac:dyDescent="0.2">
      <c r="A11" s="36" t="s">
        <v>16</v>
      </c>
      <c r="B11" s="26"/>
      <c r="C11" s="27"/>
      <c r="D11" s="37"/>
      <c r="E11" s="38"/>
      <c r="F11" s="38">
        <v>1</v>
      </c>
      <c r="G11" s="39"/>
      <c r="H11" s="30"/>
      <c r="I11" s="39">
        <v>1</v>
      </c>
      <c r="J11" s="32" t="str">
        <f>$X11&amp;""&amp;$Y11&amp;""&amp;$Z11</f>
        <v/>
      </c>
      <c r="K11" s="20"/>
      <c r="L11" s="20"/>
      <c r="M11" s="20"/>
      <c r="N11" s="20"/>
      <c r="O11" s="20"/>
      <c r="P11" s="32"/>
      <c r="X11" s="33" t="str">
        <f>IF(D11+E11+F11+G11=H11+I11,"","NO COINCIDE LA DESAGREGACIÓN POR SEXO CON TOTAL VDRL O RPR REACTIVO.")</f>
        <v/>
      </c>
      <c r="AA11" s="34">
        <f>IF(D11+E11+F11+G11=H11+I11,0,1)</f>
        <v>0</v>
      </c>
      <c r="AB11" s="35"/>
      <c r="AC11" s="35"/>
      <c r="AZ11" s="15"/>
    </row>
    <row r="12" spans="1:52" s="14" customFormat="1" ht="15.95" customHeight="1" x14ac:dyDescent="0.2">
      <c r="A12" s="40" t="s">
        <v>17</v>
      </c>
      <c r="B12" s="37"/>
      <c r="C12" s="41"/>
      <c r="D12" s="42"/>
      <c r="E12" s="30"/>
      <c r="F12" s="30"/>
      <c r="G12" s="43"/>
      <c r="H12" s="30"/>
      <c r="I12" s="39"/>
      <c r="J12" s="32"/>
      <c r="K12" s="20"/>
      <c r="L12" s="20"/>
      <c r="M12" s="20"/>
      <c r="N12" s="20"/>
      <c r="O12" s="20"/>
      <c r="P12" s="32"/>
      <c r="X12" s="33"/>
      <c r="AA12" s="34"/>
      <c r="AB12" s="35"/>
      <c r="AC12" s="35"/>
      <c r="AZ12" s="15"/>
    </row>
    <row r="13" spans="1:52" s="14" customFormat="1" ht="24.95" customHeight="1" x14ac:dyDescent="0.2">
      <c r="A13" s="36" t="s">
        <v>18</v>
      </c>
      <c r="B13" s="37"/>
      <c r="C13" s="41"/>
      <c r="D13" s="42"/>
      <c r="E13" s="30"/>
      <c r="F13" s="30"/>
      <c r="G13" s="43"/>
      <c r="H13" s="44"/>
      <c r="I13" s="39"/>
      <c r="J13" s="32"/>
      <c r="K13" s="20"/>
      <c r="L13" s="20"/>
      <c r="M13" s="20"/>
      <c r="N13" s="20"/>
      <c r="O13" s="20"/>
      <c r="P13" s="32"/>
      <c r="X13" s="33"/>
      <c r="AA13" s="34"/>
      <c r="AB13" s="35"/>
      <c r="AC13" s="35"/>
      <c r="AZ13" s="15"/>
    </row>
    <row r="14" spans="1:52" s="14" customFormat="1" ht="15.95" customHeight="1" x14ac:dyDescent="0.2">
      <c r="A14" s="36" t="s">
        <v>19</v>
      </c>
      <c r="B14" s="37">
        <v>2</v>
      </c>
      <c r="C14" s="41"/>
      <c r="D14" s="42"/>
      <c r="E14" s="30"/>
      <c r="F14" s="30"/>
      <c r="G14" s="43"/>
      <c r="H14" s="44"/>
      <c r="I14" s="45"/>
      <c r="J14" s="32"/>
      <c r="K14" s="20"/>
      <c r="L14" s="20"/>
      <c r="M14" s="20"/>
      <c r="N14" s="20"/>
      <c r="O14" s="20"/>
      <c r="P14" s="32"/>
      <c r="X14" s="33"/>
      <c r="AA14" s="34"/>
      <c r="AB14" s="35"/>
      <c r="AC14" s="35"/>
      <c r="AZ14" s="15"/>
    </row>
    <row r="15" spans="1:52" s="14" customFormat="1" ht="15.95" customHeight="1" x14ac:dyDescent="0.2">
      <c r="A15" s="40" t="s">
        <v>20</v>
      </c>
      <c r="B15" s="37">
        <v>21</v>
      </c>
      <c r="C15" s="41"/>
      <c r="D15" s="42"/>
      <c r="E15" s="30"/>
      <c r="F15" s="30"/>
      <c r="G15" s="43"/>
      <c r="H15" s="44">
        <v>5</v>
      </c>
      <c r="I15" s="45">
        <v>5</v>
      </c>
      <c r="J15" s="32"/>
      <c r="K15" s="20"/>
      <c r="L15" s="20"/>
      <c r="M15" s="20"/>
      <c r="N15" s="20"/>
      <c r="O15" s="20"/>
      <c r="P15" s="32"/>
      <c r="X15" s="33"/>
      <c r="AA15" s="34"/>
      <c r="AB15" s="35"/>
      <c r="AC15" s="35"/>
      <c r="AZ15" s="15"/>
    </row>
    <row r="16" spans="1:52" s="14" customFormat="1" ht="15.95" customHeight="1" x14ac:dyDescent="0.2">
      <c r="A16" s="40" t="s">
        <v>21</v>
      </c>
      <c r="B16" s="37">
        <v>725</v>
      </c>
      <c r="C16" s="41"/>
      <c r="D16" s="42"/>
      <c r="E16" s="30"/>
      <c r="F16" s="30"/>
      <c r="G16" s="43"/>
      <c r="H16" s="44"/>
      <c r="I16" s="45">
        <v>2</v>
      </c>
      <c r="J16" s="32"/>
      <c r="K16" s="20"/>
      <c r="L16" s="20"/>
      <c r="M16" s="20"/>
      <c r="N16" s="20"/>
      <c r="O16" s="20"/>
      <c r="P16" s="32"/>
      <c r="X16" s="33"/>
      <c r="AA16" s="34"/>
      <c r="AB16" s="35"/>
      <c r="AC16" s="35"/>
      <c r="AZ16" s="15"/>
    </row>
    <row r="17" spans="1:52" s="14" customFormat="1" ht="15.95" customHeight="1" x14ac:dyDescent="0.2">
      <c r="A17" s="40" t="s">
        <v>22</v>
      </c>
      <c r="B17" s="37">
        <v>218</v>
      </c>
      <c r="C17" s="41"/>
      <c r="D17" s="42"/>
      <c r="E17" s="30"/>
      <c r="F17" s="30"/>
      <c r="G17" s="43"/>
      <c r="H17" s="30"/>
      <c r="I17" s="45"/>
      <c r="J17" s="32"/>
      <c r="K17" s="20"/>
      <c r="L17" s="20"/>
      <c r="M17" s="20"/>
      <c r="N17" s="20"/>
      <c r="O17" s="20"/>
      <c r="P17" s="32"/>
      <c r="X17" s="33"/>
      <c r="AA17" s="34"/>
      <c r="AB17" s="35"/>
      <c r="AC17" s="35"/>
      <c r="AZ17" s="15"/>
    </row>
    <row r="18" spans="1:52" s="14" customFormat="1" ht="15.95" customHeight="1" x14ac:dyDescent="0.2">
      <c r="A18" s="40" t="s">
        <v>23</v>
      </c>
      <c r="B18" s="37">
        <v>339</v>
      </c>
      <c r="C18" s="41"/>
      <c r="D18" s="42"/>
      <c r="E18" s="30"/>
      <c r="F18" s="30"/>
      <c r="G18" s="43"/>
      <c r="H18" s="44"/>
      <c r="I18" s="45">
        <v>2</v>
      </c>
      <c r="J18" s="32"/>
      <c r="K18" s="20"/>
      <c r="L18" s="20"/>
      <c r="M18" s="20"/>
      <c r="N18" s="20"/>
      <c r="O18" s="20"/>
      <c r="P18" s="32"/>
      <c r="X18" s="33"/>
      <c r="AA18" s="34"/>
      <c r="AB18" s="35"/>
      <c r="AC18" s="35"/>
      <c r="AZ18" s="15"/>
    </row>
    <row r="19" spans="1:52" s="14" customFormat="1" ht="15.95" customHeight="1" x14ac:dyDescent="0.2">
      <c r="A19" s="40" t="s">
        <v>24</v>
      </c>
      <c r="B19" s="37"/>
      <c r="C19" s="41"/>
      <c r="D19" s="42"/>
      <c r="E19" s="30"/>
      <c r="F19" s="30"/>
      <c r="G19" s="43"/>
      <c r="H19" s="44"/>
      <c r="I19" s="45"/>
      <c r="J19" s="32"/>
      <c r="K19" s="20"/>
      <c r="L19" s="20"/>
      <c r="M19" s="20"/>
      <c r="N19" s="20"/>
      <c r="O19" s="20"/>
      <c r="P19" s="32"/>
      <c r="X19" s="33"/>
      <c r="AA19" s="34"/>
      <c r="AB19" s="35"/>
      <c r="AC19" s="35"/>
      <c r="AZ19" s="15"/>
    </row>
    <row r="20" spans="1:52" s="14" customFormat="1" ht="15.95" customHeight="1" x14ac:dyDescent="0.2">
      <c r="A20" s="40" t="s">
        <v>25</v>
      </c>
      <c r="B20" s="37">
        <v>133</v>
      </c>
      <c r="C20" s="41">
        <v>107</v>
      </c>
      <c r="D20" s="42"/>
      <c r="E20" s="30"/>
      <c r="F20" s="30"/>
      <c r="G20" s="43"/>
      <c r="H20" s="42"/>
      <c r="I20" s="46"/>
      <c r="J20" s="32"/>
      <c r="K20" s="20"/>
      <c r="L20" s="20"/>
      <c r="M20" s="20"/>
      <c r="N20" s="20"/>
      <c r="O20" s="20"/>
      <c r="P20" s="19"/>
      <c r="AZ20" s="15"/>
    </row>
    <row r="21" spans="1:52" s="14" customFormat="1" ht="30" customHeight="1" x14ac:dyDescent="0.2">
      <c r="A21" s="71" t="s">
        <v>26</v>
      </c>
      <c r="B21" s="71"/>
      <c r="C21" s="71"/>
      <c r="D21" s="71"/>
      <c r="E21" s="71"/>
      <c r="F21" s="71"/>
      <c r="G21" s="71"/>
      <c r="H21" s="71"/>
      <c r="I21" s="71"/>
      <c r="J21" s="72"/>
      <c r="K21" s="18"/>
      <c r="L21" s="18"/>
      <c r="M21" s="18"/>
      <c r="N21" s="18"/>
      <c r="O21" s="18"/>
      <c r="AZ21" s="15"/>
    </row>
    <row r="22" spans="1:52" s="14" customFormat="1" ht="15.95" customHeight="1" x14ac:dyDescent="0.2">
      <c r="A22" s="62" t="s">
        <v>27</v>
      </c>
      <c r="B22" s="64" t="s">
        <v>28</v>
      </c>
      <c r="C22" s="64"/>
      <c r="D22" s="64"/>
      <c r="E22" s="64" t="s">
        <v>29</v>
      </c>
      <c r="F22" s="64"/>
      <c r="G22" s="64"/>
      <c r="H22" s="64" t="s">
        <v>30</v>
      </c>
      <c r="I22" s="64"/>
      <c r="J22" s="64"/>
      <c r="K22" s="20"/>
      <c r="L22" s="20"/>
      <c r="M22" s="20"/>
      <c r="N22" s="20"/>
      <c r="O22" s="20"/>
      <c r="AZ22" s="15"/>
    </row>
    <row r="23" spans="1:52" s="14" customFormat="1" ht="51.75" customHeight="1" x14ac:dyDescent="0.2">
      <c r="A23" s="63"/>
      <c r="B23" s="21" t="s">
        <v>31</v>
      </c>
      <c r="C23" s="23" t="s">
        <v>32</v>
      </c>
      <c r="D23" s="22" t="s">
        <v>33</v>
      </c>
      <c r="E23" s="21" t="s">
        <v>31</v>
      </c>
      <c r="F23" s="23" t="s">
        <v>32</v>
      </c>
      <c r="G23" s="22" t="s">
        <v>33</v>
      </c>
      <c r="H23" s="21" t="s">
        <v>31</v>
      </c>
      <c r="I23" s="23" t="s">
        <v>32</v>
      </c>
      <c r="J23" s="22" t="s">
        <v>33</v>
      </c>
      <c r="K23" s="20"/>
      <c r="L23" s="20"/>
      <c r="M23" s="20"/>
      <c r="N23" s="20"/>
      <c r="O23" s="20"/>
      <c r="X23" s="33"/>
      <c r="Y23" s="33"/>
      <c r="Z23" s="33"/>
      <c r="AA23" s="35"/>
      <c r="AB23" s="35"/>
      <c r="AC23" s="35"/>
      <c r="AZ23" s="15"/>
    </row>
    <row r="24" spans="1:52" s="14" customFormat="1" ht="15.95" customHeight="1" x14ac:dyDescent="0.2">
      <c r="A24" s="25" t="s">
        <v>15</v>
      </c>
      <c r="B24" s="47"/>
      <c r="C24" s="48"/>
      <c r="D24" s="27"/>
      <c r="E24" s="47"/>
      <c r="F24" s="48"/>
      <c r="G24" s="27"/>
      <c r="H24" s="47"/>
      <c r="I24" s="48"/>
      <c r="J24" s="27"/>
      <c r="K24" s="49"/>
      <c r="L24" s="20"/>
      <c r="M24" s="20"/>
      <c r="N24" s="20"/>
      <c r="O24" s="20"/>
      <c r="X24" s="33"/>
      <c r="Y24" s="33"/>
      <c r="Z24" s="33"/>
      <c r="AA24" s="35"/>
      <c r="AB24" s="35"/>
      <c r="AC24" s="35"/>
      <c r="AZ24" s="15"/>
    </row>
    <row r="25" spans="1:52" s="14" customFormat="1" ht="15.95" customHeight="1" x14ac:dyDescent="0.2">
      <c r="A25" s="25" t="s">
        <v>34</v>
      </c>
      <c r="B25" s="26"/>
      <c r="C25" s="28"/>
      <c r="D25" s="27"/>
      <c r="E25" s="26"/>
      <c r="F25" s="28"/>
      <c r="G25" s="27"/>
      <c r="H25" s="26"/>
      <c r="I25" s="28"/>
      <c r="J25" s="27"/>
      <c r="K25" s="20"/>
      <c r="L25" s="20"/>
      <c r="M25" s="20"/>
      <c r="N25" s="20"/>
      <c r="O25" s="20"/>
      <c r="X25" s="33"/>
      <c r="Y25" s="33"/>
      <c r="Z25" s="33"/>
      <c r="AA25" s="35"/>
      <c r="AB25" s="35"/>
      <c r="AC25" s="35"/>
      <c r="AZ25" s="15"/>
    </row>
    <row r="26" spans="1:52" s="14" customFormat="1" ht="15.95" customHeight="1" x14ac:dyDescent="0.2">
      <c r="A26" s="40" t="s">
        <v>19</v>
      </c>
      <c r="B26" s="37"/>
      <c r="C26" s="38"/>
      <c r="D26" s="41"/>
      <c r="E26" s="37"/>
      <c r="F26" s="38"/>
      <c r="G26" s="41"/>
      <c r="H26" s="37"/>
      <c r="I26" s="38"/>
      <c r="J26" s="41"/>
      <c r="K26" s="20"/>
      <c r="L26" s="20"/>
      <c r="M26" s="20"/>
      <c r="N26" s="20"/>
      <c r="O26" s="20"/>
      <c r="X26" s="33"/>
      <c r="Y26" s="33"/>
      <c r="Z26" s="33"/>
      <c r="AA26" s="35"/>
      <c r="AB26" s="35"/>
      <c r="AC26" s="35"/>
      <c r="AZ26" s="15"/>
    </row>
    <row r="27" spans="1:52" s="14" customFormat="1" ht="15.95" customHeight="1" x14ac:dyDescent="0.2">
      <c r="A27" s="40" t="s">
        <v>35</v>
      </c>
      <c r="B27" s="37"/>
      <c r="C27" s="38"/>
      <c r="D27" s="41"/>
      <c r="E27" s="37"/>
      <c r="F27" s="38"/>
      <c r="G27" s="41"/>
      <c r="H27" s="37"/>
      <c r="I27" s="38"/>
      <c r="J27" s="41"/>
      <c r="K27" s="20"/>
      <c r="L27" s="20"/>
      <c r="M27" s="20"/>
      <c r="N27" s="20"/>
      <c r="O27" s="20"/>
      <c r="X27" s="33"/>
      <c r="Y27" s="33"/>
      <c r="Z27" s="33"/>
      <c r="AA27" s="35"/>
      <c r="AB27" s="35"/>
      <c r="AC27" s="35"/>
      <c r="AZ27" s="15"/>
    </row>
    <row r="28" spans="1:52" s="14" customFormat="1" ht="15.95" customHeight="1" x14ac:dyDescent="0.2">
      <c r="A28" s="40" t="s">
        <v>20</v>
      </c>
      <c r="B28" s="37"/>
      <c r="C28" s="38"/>
      <c r="D28" s="41"/>
      <c r="E28" s="37"/>
      <c r="F28" s="38"/>
      <c r="G28" s="41"/>
      <c r="H28" s="37"/>
      <c r="I28" s="38"/>
      <c r="J28" s="41"/>
      <c r="K28" s="20"/>
      <c r="L28" s="20"/>
      <c r="M28" s="20"/>
      <c r="N28" s="20"/>
      <c r="O28" s="20"/>
      <c r="X28" s="33"/>
      <c r="Y28" s="33"/>
      <c r="Z28" s="33"/>
      <c r="AA28" s="35"/>
      <c r="AB28" s="35"/>
      <c r="AC28" s="35"/>
      <c r="AZ28" s="15"/>
    </row>
    <row r="29" spans="1:52" s="14" customFormat="1" ht="24.95" customHeight="1" x14ac:dyDescent="0.2">
      <c r="A29" s="36" t="s">
        <v>36</v>
      </c>
      <c r="B29" s="37"/>
      <c r="C29" s="38"/>
      <c r="D29" s="41"/>
      <c r="E29" s="37"/>
      <c r="F29" s="38"/>
      <c r="G29" s="41"/>
      <c r="H29" s="37"/>
      <c r="I29" s="38"/>
      <c r="J29" s="41"/>
      <c r="K29" s="20"/>
      <c r="L29" s="20"/>
      <c r="M29" s="20"/>
      <c r="N29" s="20"/>
      <c r="O29" s="20"/>
      <c r="X29" s="33"/>
      <c r="Y29" s="33"/>
      <c r="Z29" s="33"/>
      <c r="AA29" s="35"/>
      <c r="AB29" s="35"/>
      <c r="AC29" s="35"/>
      <c r="AZ29" s="15"/>
    </row>
    <row r="30" spans="1:52" s="14" customFormat="1" ht="15.95" customHeight="1" x14ac:dyDescent="0.2">
      <c r="A30" s="40" t="s">
        <v>24</v>
      </c>
      <c r="B30" s="37">
        <v>6</v>
      </c>
      <c r="C30" s="38"/>
      <c r="D30" s="41"/>
      <c r="E30" s="37"/>
      <c r="F30" s="38">
        <v>7</v>
      </c>
      <c r="G30" s="41"/>
      <c r="H30" s="37"/>
      <c r="I30" s="38"/>
      <c r="J30" s="41"/>
      <c r="K30" s="20"/>
      <c r="L30" s="20"/>
      <c r="M30" s="20"/>
      <c r="N30" s="20"/>
      <c r="O30" s="20"/>
      <c r="X30" s="33"/>
      <c r="Y30" s="33"/>
      <c r="Z30" s="33"/>
      <c r="AA30" s="35"/>
      <c r="AB30" s="35"/>
      <c r="AC30" s="35"/>
      <c r="AZ30" s="15"/>
    </row>
    <row r="31" spans="1:52" s="14" customFormat="1" ht="15.95" customHeight="1" x14ac:dyDescent="0.2">
      <c r="A31" s="40" t="s">
        <v>37</v>
      </c>
      <c r="B31" s="37"/>
      <c r="C31" s="38"/>
      <c r="D31" s="41"/>
      <c r="E31" s="37"/>
      <c r="F31" s="38"/>
      <c r="G31" s="41"/>
      <c r="H31" s="37"/>
      <c r="I31" s="38"/>
      <c r="J31" s="41"/>
      <c r="K31" s="20"/>
      <c r="L31" s="20"/>
      <c r="M31" s="20"/>
      <c r="N31" s="20"/>
      <c r="O31" s="20"/>
      <c r="X31" s="33"/>
      <c r="Y31" s="33"/>
      <c r="Z31" s="33"/>
      <c r="AA31" s="35"/>
      <c r="AB31" s="35"/>
      <c r="AC31" s="35"/>
      <c r="AZ31" s="15"/>
    </row>
    <row r="32" spans="1:52" s="14" customFormat="1" ht="15.95" customHeight="1" x14ac:dyDescent="0.2">
      <c r="A32" s="40" t="s">
        <v>38</v>
      </c>
      <c r="B32" s="37"/>
      <c r="C32" s="38"/>
      <c r="D32" s="41"/>
      <c r="E32" s="37"/>
      <c r="F32" s="38"/>
      <c r="G32" s="41"/>
      <c r="H32" s="37"/>
      <c r="I32" s="38"/>
      <c r="J32" s="41"/>
      <c r="K32" s="20"/>
      <c r="L32" s="20"/>
      <c r="M32" s="20"/>
      <c r="N32" s="20"/>
      <c r="O32" s="20"/>
      <c r="X32" s="33"/>
      <c r="Y32" s="33"/>
      <c r="Z32" s="33"/>
      <c r="AA32" s="35"/>
      <c r="AB32" s="35"/>
      <c r="AC32" s="35"/>
      <c r="AZ32" s="15"/>
    </row>
    <row r="33" spans="1:52" s="14" customFormat="1" ht="15.95" customHeight="1" x14ac:dyDescent="0.2">
      <c r="A33" s="40" t="s">
        <v>39</v>
      </c>
      <c r="B33" s="37"/>
      <c r="C33" s="38"/>
      <c r="D33" s="41"/>
      <c r="E33" s="37"/>
      <c r="F33" s="38"/>
      <c r="G33" s="41"/>
      <c r="H33" s="37"/>
      <c r="I33" s="38"/>
      <c r="J33" s="41"/>
      <c r="K33" s="20"/>
      <c r="L33" s="20"/>
      <c r="M33" s="20"/>
      <c r="N33" s="20"/>
      <c r="O33" s="20"/>
      <c r="AZ33" s="15"/>
    </row>
    <row r="34" spans="1:52" s="14" customFormat="1" ht="15.95" customHeight="1" x14ac:dyDescent="0.2">
      <c r="A34" s="50" t="s">
        <v>40</v>
      </c>
      <c r="B34" s="51"/>
      <c r="C34" s="52"/>
      <c r="D34" s="53"/>
      <c r="E34" s="51"/>
      <c r="F34" s="52"/>
      <c r="G34" s="53"/>
      <c r="H34" s="51"/>
      <c r="I34" s="52"/>
      <c r="J34" s="53"/>
      <c r="K34" s="20"/>
      <c r="L34" s="20"/>
      <c r="M34" s="20"/>
      <c r="N34" s="20"/>
      <c r="O34" s="20"/>
      <c r="AZ34" s="15"/>
    </row>
    <row r="35" spans="1:52" s="14" customFormat="1" ht="24.95" customHeight="1" x14ac:dyDescent="0.2">
      <c r="A35" s="36" t="s">
        <v>41</v>
      </c>
      <c r="B35" s="51"/>
      <c r="C35" s="52"/>
      <c r="D35" s="53"/>
      <c r="E35" s="51"/>
      <c r="F35" s="52"/>
      <c r="G35" s="53"/>
      <c r="H35" s="51"/>
      <c r="I35" s="52"/>
      <c r="J35" s="53"/>
      <c r="K35" s="20"/>
      <c r="L35" s="20"/>
      <c r="M35" s="20"/>
      <c r="N35" s="20"/>
      <c r="O35" s="20"/>
      <c r="X35" s="33"/>
      <c r="AA35" s="34"/>
      <c r="AB35" s="35"/>
      <c r="AC35" s="35"/>
      <c r="AZ35" s="15"/>
    </row>
    <row r="36" spans="1:52" s="14" customFormat="1" ht="15.95" customHeight="1" x14ac:dyDescent="0.2">
      <c r="A36" s="54" t="s">
        <v>42</v>
      </c>
      <c r="B36" s="55"/>
      <c r="C36" s="56"/>
      <c r="D36" s="46"/>
      <c r="E36" s="55"/>
      <c r="F36" s="56"/>
      <c r="G36" s="46"/>
      <c r="H36" s="55"/>
      <c r="I36" s="56"/>
      <c r="J36" s="46"/>
      <c r="K36" s="20"/>
      <c r="L36" s="20"/>
      <c r="M36" s="20"/>
      <c r="N36" s="20"/>
      <c r="O36" s="20"/>
      <c r="AZ36" s="15"/>
    </row>
    <row r="37" spans="1:52" s="14" customFormat="1" ht="30" customHeight="1" x14ac:dyDescent="0.2">
      <c r="A37" s="71" t="s">
        <v>43</v>
      </c>
      <c r="B37" s="71"/>
      <c r="C37" s="71"/>
      <c r="D37" s="71"/>
      <c r="E37" s="71"/>
      <c r="F37" s="71"/>
      <c r="G37" s="71"/>
      <c r="H37" s="71"/>
      <c r="I37" s="71"/>
      <c r="J37" s="71"/>
      <c r="K37" s="18"/>
      <c r="L37" s="18"/>
      <c r="M37" s="18"/>
      <c r="N37" s="18"/>
      <c r="O37" s="18"/>
      <c r="AZ37" s="15"/>
    </row>
    <row r="38" spans="1:52" s="14" customFormat="1" ht="15.95" customHeight="1" x14ac:dyDescent="0.2">
      <c r="A38" s="62" t="s">
        <v>27</v>
      </c>
      <c r="B38" s="64" t="s">
        <v>44</v>
      </c>
      <c r="C38" s="64"/>
      <c r="D38" s="64"/>
      <c r="E38" s="64" t="s">
        <v>45</v>
      </c>
      <c r="F38" s="64"/>
      <c r="G38" s="64"/>
      <c r="H38" s="64" t="s">
        <v>46</v>
      </c>
      <c r="I38" s="64"/>
      <c r="J38" s="64"/>
      <c r="K38" s="20"/>
      <c r="L38" s="20"/>
      <c r="M38" s="20"/>
      <c r="N38" s="20"/>
      <c r="O38" s="20"/>
      <c r="AZ38" s="15"/>
    </row>
    <row r="39" spans="1:52" s="14" customFormat="1" ht="52.5" x14ac:dyDescent="0.2">
      <c r="A39" s="63"/>
      <c r="B39" s="21" t="s">
        <v>31</v>
      </c>
      <c r="C39" s="23" t="s">
        <v>32</v>
      </c>
      <c r="D39" s="22" t="s">
        <v>33</v>
      </c>
      <c r="E39" s="21" t="s">
        <v>31</v>
      </c>
      <c r="F39" s="23" t="s">
        <v>32</v>
      </c>
      <c r="G39" s="22" t="s">
        <v>33</v>
      </c>
      <c r="H39" s="21" t="s">
        <v>31</v>
      </c>
      <c r="I39" s="23" t="s">
        <v>32</v>
      </c>
      <c r="J39" s="22" t="s">
        <v>33</v>
      </c>
      <c r="K39" s="20"/>
      <c r="L39" s="20"/>
      <c r="M39" s="20"/>
      <c r="N39" s="20"/>
      <c r="O39" s="20"/>
      <c r="AZ39" s="15"/>
    </row>
    <row r="40" spans="1:52" s="14" customFormat="1" ht="15.95" customHeight="1" x14ac:dyDescent="0.2">
      <c r="A40" s="25" t="s">
        <v>15</v>
      </c>
      <c r="B40" s="47"/>
      <c r="C40" s="48"/>
      <c r="D40" s="27"/>
      <c r="E40" s="47">
        <v>199</v>
      </c>
      <c r="F40" s="48"/>
      <c r="G40" s="27"/>
      <c r="H40" s="47"/>
      <c r="I40" s="48"/>
      <c r="J40" s="27"/>
      <c r="K40" s="49"/>
      <c r="L40" s="20"/>
      <c r="M40" s="20"/>
      <c r="N40" s="20"/>
      <c r="O40" s="20"/>
      <c r="AZ40" s="15"/>
    </row>
    <row r="41" spans="1:52" s="14" customFormat="1" ht="15.95" customHeight="1" x14ac:dyDescent="0.2">
      <c r="A41" s="25" t="s">
        <v>34</v>
      </c>
      <c r="B41" s="26"/>
      <c r="C41" s="28"/>
      <c r="D41" s="27"/>
      <c r="E41" s="26"/>
      <c r="F41" s="28"/>
      <c r="G41" s="27"/>
      <c r="H41" s="26"/>
      <c r="I41" s="28"/>
      <c r="J41" s="27"/>
      <c r="K41" s="20"/>
      <c r="L41" s="20"/>
      <c r="M41" s="20"/>
      <c r="N41" s="20"/>
      <c r="O41" s="20"/>
      <c r="AZ41" s="15"/>
    </row>
    <row r="42" spans="1:52" s="14" customFormat="1" ht="15.95" customHeight="1" x14ac:dyDescent="0.2">
      <c r="A42" s="36" t="s">
        <v>19</v>
      </c>
      <c r="B42" s="37"/>
      <c r="C42" s="38"/>
      <c r="D42" s="41"/>
      <c r="E42" s="37"/>
      <c r="F42" s="38"/>
      <c r="G42" s="41"/>
      <c r="H42" s="37"/>
      <c r="I42" s="38"/>
      <c r="J42" s="41"/>
      <c r="K42" s="20"/>
      <c r="L42" s="20"/>
      <c r="M42" s="20"/>
      <c r="N42" s="20"/>
      <c r="O42" s="20"/>
      <c r="AZ42" s="15"/>
    </row>
    <row r="43" spans="1:52" s="14" customFormat="1" ht="15.95" customHeight="1" x14ac:dyDescent="0.2">
      <c r="A43" s="40" t="s">
        <v>35</v>
      </c>
      <c r="B43" s="37"/>
      <c r="C43" s="38"/>
      <c r="D43" s="41"/>
      <c r="E43" s="37">
        <v>5</v>
      </c>
      <c r="F43" s="38"/>
      <c r="G43" s="41"/>
      <c r="H43" s="37"/>
      <c r="I43" s="38"/>
      <c r="J43" s="41"/>
      <c r="K43" s="20"/>
      <c r="L43" s="20"/>
      <c r="M43" s="20"/>
      <c r="N43" s="20"/>
      <c r="O43" s="20"/>
      <c r="AZ43" s="15"/>
    </row>
    <row r="44" spans="1:52" s="14" customFormat="1" ht="15.95" customHeight="1" x14ac:dyDescent="0.2">
      <c r="A44" s="40" t="s">
        <v>20</v>
      </c>
      <c r="B44" s="37"/>
      <c r="C44" s="38"/>
      <c r="D44" s="41"/>
      <c r="E44" s="37">
        <v>3</v>
      </c>
      <c r="F44" s="38"/>
      <c r="G44" s="41"/>
      <c r="H44" s="37"/>
      <c r="I44" s="38"/>
      <c r="J44" s="41"/>
      <c r="K44" s="20"/>
      <c r="L44" s="20"/>
      <c r="M44" s="20"/>
      <c r="N44" s="20"/>
      <c r="O44" s="20"/>
      <c r="AZ44" s="15"/>
    </row>
    <row r="45" spans="1:52" s="14" customFormat="1" ht="24.95" customHeight="1" x14ac:dyDescent="0.15">
      <c r="A45" s="36" t="s">
        <v>36</v>
      </c>
      <c r="B45" s="37"/>
      <c r="C45" s="38"/>
      <c r="D45" s="41"/>
      <c r="E45" s="37"/>
      <c r="F45" s="38"/>
      <c r="G45" s="41"/>
      <c r="H45" s="37"/>
      <c r="I45" s="38"/>
      <c r="J45" s="41"/>
      <c r="K45" s="20"/>
      <c r="L45" s="20"/>
      <c r="M45" s="20"/>
      <c r="N45" s="20"/>
      <c r="O45" s="20"/>
    </row>
    <row r="46" spans="1:52" s="14" customFormat="1" ht="15.95" customHeight="1" x14ac:dyDescent="0.15">
      <c r="A46" s="40" t="s">
        <v>24</v>
      </c>
      <c r="B46" s="37"/>
      <c r="C46" s="38"/>
      <c r="D46" s="41"/>
      <c r="E46" s="37"/>
      <c r="F46" s="38"/>
      <c r="G46" s="41"/>
      <c r="H46" s="37"/>
      <c r="I46" s="38"/>
      <c r="J46" s="41"/>
      <c r="K46" s="20"/>
      <c r="L46" s="20"/>
      <c r="M46" s="20"/>
      <c r="N46" s="20"/>
      <c r="O46" s="20"/>
    </row>
    <row r="47" spans="1:52" s="14" customFormat="1" ht="15.95" customHeight="1" x14ac:dyDescent="0.15">
      <c r="A47" s="40" t="s">
        <v>37</v>
      </c>
      <c r="B47" s="37"/>
      <c r="C47" s="38"/>
      <c r="D47" s="41"/>
      <c r="E47" s="37"/>
      <c r="F47" s="38"/>
      <c r="G47" s="41"/>
      <c r="H47" s="37"/>
      <c r="I47" s="38"/>
      <c r="J47" s="41"/>
      <c r="K47" s="20"/>
      <c r="L47" s="20"/>
      <c r="M47" s="20"/>
      <c r="N47" s="20"/>
      <c r="O47" s="20"/>
    </row>
    <row r="48" spans="1:52" s="14" customFormat="1" ht="15.95" customHeight="1" x14ac:dyDescent="0.15">
      <c r="A48" s="40" t="s">
        <v>38</v>
      </c>
      <c r="B48" s="37"/>
      <c r="C48" s="38"/>
      <c r="D48" s="41"/>
      <c r="E48" s="37"/>
      <c r="F48" s="38"/>
      <c r="G48" s="41"/>
      <c r="H48" s="37"/>
      <c r="I48" s="38"/>
      <c r="J48" s="41"/>
      <c r="K48" s="20"/>
      <c r="L48" s="20"/>
      <c r="M48" s="20"/>
      <c r="N48" s="20"/>
      <c r="O48" s="20"/>
    </row>
    <row r="49" spans="1:15" ht="15.95" customHeight="1" x14ac:dyDescent="0.15">
      <c r="A49" s="40" t="s">
        <v>39</v>
      </c>
      <c r="B49" s="37"/>
      <c r="C49" s="38"/>
      <c r="D49" s="41"/>
      <c r="E49" s="37"/>
      <c r="F49" s="38"/>
      <c r="G49" s="41"/>
      <c r="H49" s="37"/>
      <c r="I49" s="38"/>
      <c r="J49" s="41"/>
      <c r="K49" s="20"/>
      <c r="L49" s="20"/>
      <c r="M49" s="20"/>
      <c r="N49" s="20"/>
      <c r="O49" s="20"/>
    </row>
    <row r="50" spans="1:15" ht="15.95" customHeight="1" x14ac:dyDescent="0.15">
      <c r="A50" s="50" t="s">
        <v>40</v>
      </c>
      <c r="B50" s="51"/>
      <c r="C50" s="52"/>
      <c r="D50" s="53"/>
      <c r="E50" s="51">
        <v>2</v>
      </c>
      <c r="F50" s="52"/>
      <c r="G50" s="53"/>
      <c r="H50" s="51"/>
      <c r="I50" s="52"/>
      <c r="J50" s="53"/>
      <c r="K50" s="20"/>
      <c r="L50" s="20"/>
      <c r="M50" s="20"/>
      <c r="N50" s="20"/>
      <c r="O50" s="20"/>
    </row>
    <row r="51" spans="1:15" ht="24.95" customHeight="1" x14ac:dyDescent="0.15">
      <c r="A51" s="36" t="s">
        <v>41</v>
      </c>
      <c r="B51" s="51"/>
      <c r="C51" s="52"/>
      <c r="D51" s="53"/>
      <c r="E51" s="51"/>
      <c r="F51" s="52"/>
      <c r="G51" s="53"/>
      <c r="H51" s="51"/>
      <c r="I51" s="52"/>
      <c r="J51" s="53"/>
      <c r="K51" s="20"/>
      <c r="L51" s="20"/>
      <c r="M51" s="20"/>
      <c r="N51" s="20"/>
      <c r="O51" s="20"/>
    </row>
    <row r="52" spans="1:15" ht="15.95" customHeight="1" x14ac:dyDescent="0.15">
      <c r="A52" s="54" t="s">
        <v>42</v>
      </c>
      <c r="B52" s="55"/>
      <c r="C52" s="56"/>
      <c r="D52" s="46"/>
      <c r="E52" s="55">
        <v>36</v>
      </c>
      <c r="F52" s="56"/>
      <c r="G52" s="46"/>
      <c r="H52" s="55"/>
      <c r="I52" s="56">
        <v>1</v>
      </c>
      <c r="J52" s="46"/>
      <c r="K52" s="20"/>
      <c r="L52" s="20"/>
      <c r="M52" s="20"/>
      <c r="N52" s="20"/>
      <c r="O52" s="20"/>
    </row>
    <row r="53" spans="1:15" x14ac:dyDescent="0.15">
      <c r="A53" s="20"/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58"/>
      <c r="N53" s="58"/>
      <c r="O53" s="58"/>
    </row>
    <row r="54" spans="1:15" x14ac:dyDescent="0.15">
      <c r="A54" s="20"/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58"/>
      <c r="N54" s="58"/>
      <c r="O54" s="58"/>
    </row>
    <row r="55" spans="1:15" x14ac:dyDescent="0.15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58"/>
      <c r="N55" s="58"/>
      <c r="O55" s="58"/>
    </row>
    <row r="56" spans="1:15" x14ac:dyDescent="0.15">
      <c r="A56" s="20"/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58"/>
      <c r="N56" s="58"/>
      <c r="O56" s="58"/>
    </row>
    <row r="57" spans="1:15" x14ac:dyDescent="0.15">
      <c r="A57" s="20"/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58"/>
      <c r="N57" s="58"/>
      <c r="O57" s="58"/>
    </row>
    <row r="58" spans="1:15" x14ac:dyDescent="0.15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58"/>
      <c r="N58" s="58"/>
      <c r="O58" s="58"/>
    </row>
    <row r="59" spans="1:15" x14ac:dyDescent="0.15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58"/>
      <c r="N59" s="58"/>
      <c r="O59" s="58"/>
    </row>
    <row r="60" spans="1:15" x14ac:dyDescent="0.15">
      <c r="A60" s="20"/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58"/>
      <c r="N60" s="58"/>
      <c r="O60" s="58"/>
    </row>
    <row r="61" spans="1:15" x14ac:dyDescent="0.15">
      <c r="A61" s="20"/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58"/>
      <c r="N61" s="58"/>
      <c r="O61" s="58"/>
    </row>
    <row r="62" spans="1:15" x14ac:dyDescent="0.15">
      <c r="A62" s="20"/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58"/>
      <c r="N62" s="58"/>
      <c r="O62" s="58"/>
    </row>
    <row r="63" spans="1:15" x14ac:dyDescent="0.15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58"/>
      <c r="N63" s="58"/>
      <c r="O63" s="58"/>
    </row>
    <row r="64" spans="1:15" x14ac:dyDescent="0.15">
      <c r="A64" s="20"/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58"/>
      <c r="N64" s="58"/>
      <c r="O64" s="58"/>
    </row>
    <row r="65" spans="1:15" x14ac:dyDescent="0.15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58"/>
      <c r="N65" s="58"/>
      <c r="O65" s="58"/>
    </row>
    <row r="66" spans="1:15" x14ac:dyDescent="0.1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58"/>
      <c r="N66" s="58"/>
      <c r="O66" s="58"/>
    </row>
    <row r="67" spans="1:15" x14ac:dyDescent="0.15">
      <c r="A67" s="20"/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58"/>
      <c r="N67" s="58"/>
      <c r="O67" s="58"/>
    </row>
    <row r="68" spans="1:15" x14ac:dyDescent="0.15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58"/>
      <c r="N68" s="58"/>
      <c r="O68" s="58"/>
    </row>
    <row r="69" spans="1:15" x14ac:dyDescent="0.15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58"/>
      <c r="N69" s="58"/>
      <c r="O69" s="58"/>
    </row>
    <row r="70" spans="1:15" x14ac:dyDescent="0.15">
      <c r="A70" s="20"/>
      <c r="B70" s="20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58"/>
      <c r="N70" s="58"/>
      <c r="O70" s="58"/>
    </row>
    <row r="71" spans="1:15" x14ac:dyDescent="0.15">
      <c r="A71" s="20"/>
      <c r="B71" s="20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58"/>
      <c r="N71" s="58"/>
      <c r="O71" s="58"/>
    </row>
    <row r="72" spans="1:15" x14ac:dyDescent="0.15">
      <c r="A72" s="20"/>
      <c r="B72" s="20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58"/>
      <c r="N72" s="58"/>
      <c r="O72" s="58"/>
    </row>
    <row r="73" spans="1:15" x14ac:dyDescent="0.15">
      <c r="A73" s="20"/>
      <c r="B73" s="20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58"/>
      <c r="N73" s="58"/>
      <c r="O73" s="58"/>
    </row>
    <row r="74" spans="1:15" x14ac:dyDescent="0.15">
      <c r="A74" s="20"/>
      <c r="B74" s="20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58"/>
      <c r="N74" s="58"/>
      <c r="O74" s="58"/>
    </row>
    <row r="75" spans="1:15" x14ac:dyDescent="0.15">
      <c r="A75" s="20"/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58"/>
      <c r="N75" s="58"/>
      <c r="O75" s="58"/>
    </row>
    <row r="76" spans="1:15" x14ac:dyDescent="0.15">
      <c r="A76" s="20"/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58"/>
      <c r="N76" s="58"/>
      <c r="O76" s="58"/>
    </row>
    <row r="77" spans="1:15" x14ac:dyDescent="0.15">
      <c r="A77" s="20"/>
      <c r="B77" s="20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58"/>
      <c r="N77" s="58"/>
      <c r="O77" s="58"/>
    </row>
    <row r="78" spans="1:15" x14ac:dyDescent="0.15">
      <c r="A78" s="20"/>
      <c r="B78" s="20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58"/>
      <c r="N78" s="58"/>
      <c r="O78" s="58"/>
    </row>
    <row r="198" spans="1:28" hidden="1" x14ac:dyDescent="0.15"/>
    <row r="199" spans="1:28" hidden="1" x14ac:dyDescent="0.15"/>
    <row r="200" spans="1:28" hidden="1" x14ac:dyDescent="0.15">
      <c r="A200" s="59">
        <f>SUM(A10:O38)</f>
        <v>1972</v>
      </c>
    </row>
    <row r="201" spans="1:28" s="60" customFormat="1" hidden="1" x14ac:dyDescent="0.15">
      <c r="A201" s="35"/>
      <c r="B201" s="35"/>
      <c r="C201" s="35"/>
      <c r="D201" s="35"/>
      <c r="E201" s="35"/>
      <c r="F201" s="35"/>
      <c r="G201" s="35"/>
      <c r="H201" s="35"/>
      <c r="I201" s="35"/>
      <c r="J201" s="35"/>
      <c r="K201" s="35"/>
      <c r="L201" s="35"/>
      <c r="AB201" s="61">
        <v>0</v>
      </c>
    </row>
    <row r="202" spans="1:28" hidden="1" x14ac:dyDescent="0.15"/>
    <row r="203" spans="1:28" hidden="1" x14ac:dyDescent="0.15"/>
  </sheetData>
  <mergeCells count="15">
    <mergeCell ref="A38:A39"/>
    <mergeCell ref="B38:D38"/>
    <mergeCell ref="E38:G38"/>
    <mergeCell ref="H38:J38"/>
    <mergeCell ref="A6:J6"/>
    <mergeCell ref="A8:A9"/>
    <mergeCell ref="B8:C8"/>
    <mergeCell ref="D8:G8"/>
    <mergeCell ref="H8:I8"/>
    <mergeCell ref="A21:J21"/>
    <mergeCell ref="A22:A23"/>
    <mergeCell ref="B22:D22"/>
    <mergeCell ref="E22:G22"/>
    <mergeCell ref="H22:J22"/>
    <mergeCell ref="A37:J3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203"/>
  <sheetViews>
    <sheetView workbookViewId="0">
      <selection activeCell="A7" sqref="A7"/>
    </sheetView>
  </sheetViews>
  <sheetFormatPr baseColWidth="10" defaultRowHeight="10.5" x14ac:dyDescent="0.15"/>
  <cols>
    <col min="1" max="1" width="41.7109375" style="14" customWidth="1"/>
    <col min="2" max="10" width="11.7109375" style="14" customWidth="1"/>
    <col min="11" max="12" width="10.7109375" style="14" customWidth="1"/>
    <col min="13" max="15" width="10.7109375" style="57" customWidth="1"/>
    <col min="16" max="21" width="11.42578125" style="57"/>
    <col min="22" max="22" width="26.7109375" style="57" customWidth="1"/>
    <col min="23" max="23" width="14.140625" style="57" customWidth="1"/>
    <col min="24" max="25" width="14.140625" style="57" hidden="1" customWidth="1"/>
    <col min="26" max="27" width="13" style="57" hidden="1" customWidth="1"/>
    <col min="28" max="29" width="11.42578125" style="57" hidden="1" customWidth="1"/>
    <col min="30" max="256" width="11.42578125" style="57"/>
    <col min="257" max="257" width="41.7109375" style="57" customWidth="1"/>
    <col min="258" max="266" width="11.7109375" style="57" customWidth="1"/>
    <col min="267" max="271" width="10.7109375" style="57" customWidth="1"/>
    <col min="272" max="277" width="11.42578125" style="57"/>
    <col min="278" max="278" width="26.7109375" style="57" customWidth="1"/>
    <col min="279" max="279" width="14.140625" style="57" customWidth="1"/>
    <col min="280" max="285" width="0" style="57" hidden="1" customWidth="1"/>
    <col min="286" max="512" width="11.42578125" style="57"/>
    <col min="513" max="513" width="41.7109375" style="57" customWidth="1"/>
    <col min="514" max="522" width="11.7109375" style="57" customWidth="1"/>
    <col min="523" max="527" width="10.7109375" style="57" customWidth="1"/>
    <col min="528" max="533" width="11.42578125" style="57"/>
    <col min="534" max="534" width="26.7109375" style="57" customWidth="1"/>
    <col min="535" max="535" width="14.140625" style="57" customWidth="1"/>
    <col min="536" max="541" width="0" style="57" hidden="1" customWidth="1"/>
    <col min="542" max="768" width="11.42578125" style="57"/>
    <col min="769" max="769" width="41.7109375" style="57" customWidth="1"/>
    <col min="770" max="778" width="11.7109375" style="57" customWidth="1"/>
    <col min="779" max="783" width="10.7109375" style="57" customWidth="1"/>
    <col min="784" max="789" width="11.42578125" style="57"/>
    <col min="790" max="790" width="26.7109375" style="57" customWidth="1"/>
    <col min="791" max="791" width="14.140625" style="57" customWidth="1"/>
    <col min="792" max="797" width="0" style="57" hidden="1" customWidth="1"/>
    <col min="798" max="1024" width="11.42578125" style="57"/>
    <col min="1025" max="1025" width="41.7109375" style="57" customWidth="1"/>
    <col min="1026" max="1034" width="11.7109375" style="57" customWidth="1"/>
    <col min="1035" max="1039" width="10.7109375" style="57" customWidth="1"/>
    <col min="1040" max="1045" width="11.42578125" style="57"/>
    <col min="1046" max="1046" width="26.7109375" style="57" customWidth="1"/>
    <col min="1047" max="1047" width="14.140625" style="57" customWidth="1"/>
    <col min="1048" max="1053" width="0" style="57" hidden="1" customWidth="1"/>
    <col min="1054" max="1280" width="11.42578125" style="57"/>
    <col min="1281" max="1281" width="41.7109375" style="57" customWidth="1"/>
    <col min="1282" max="1290" width="11.7109375" style="57" customWidth="1"/>
    <col min="1291" max="1295" width="10.7109375" style="57" customWidth="1"/>
    <col min="1296" max="1301" width="11.42578125" style="57"/>
    <col min="1302" max="1302" width="26.7109375" style="57" customWidth="1"/>
    <col min="1303" max="1303" width="14.140625" style="57" customWidth="1"/>
    <col min="1304" max="1309" width="0" style="57" hidden="1" customWidth="1"/>
    <col min="1310" max="1536" width="11.42578125" style="57"/>
    <col min="1537" max="1537" width="41.7109375" style="57" customWidth="1"/>
    <col min="1538" max="1546" width="11.7109375" style="57" customWidth="1"/>
    <col min="1547" max="1551" width="10.7109375" style="57" customWidth="1"/>
    <col min="1552" max="1557" width="11.42578125" style="57"/>
    <col min="1558" max="1558" width="26.7109375" style="57" customWidth="1"/>
    <col min="1559" max="1559" width="14.140625" style="57" customWidth="1"/>
    <col min="1560" max="1565" width="0" style="57" hidden="1" customWidth="1"/>
    <col min="1566" max="1792" width="11.42578125" style="57"/>
    <col min="1793" max="1793" width="41.7109375" style="57" customWidth="1"/>
    <col min="1794" max="1802" width="11.7109375" style="57" customWidth="1"/>
    <col min="1803" max="1807" width="10.7109375" style="57" customWidth="1"/>
    <col min="1808" max="1813" width="11.42578125" style="57"/>
    <col min="1814" max="1814" width="26.7109375" style="57" customWidth="1"/>
    <col min="1815" max="1815" width="14.140625" style="57" customWidth="1"/>
    <col min="1816" max="1821" width="0" style="57" hidden="1" customWidth="1"/>
    <col min="1822" max="2048" width="11.42578125" style="57"/>
    <col min="2049" max="2049" width="41.7109375" style="57" customWidth="1"/>
    <col min="2050" max="2058" width="11.7109375" style="57" customWidth="1"/>
    <col min="2059" max="2063" width="10.7109375" style="57" customWidth="1"/>
    <col min="2064" max="2069" width="11.42578125" style="57"/>
    <col min="2070" max="2070" width="26.7109375" style="57" customWidth="1"/>
    <col min="2071" max="2071" width="14.140625" style="57" customWidth="1"/>
    <col min="2072" max="2077" width="0" style="57" hidden="1" customWidth="1"/>
    <col min="2078" max="2304" width="11.42578125" style="57"/>
    <col min="2305" max="2305" width="41.7109375" style="57" customWidth="1"/>
    <col min="2306" max="2314" width="11.7109375" style="57" customWidth="1"/>
    <col min="2315" max="2319" width="10.7109375" style="57" customWidth="1"/>
    <col min="2320" max="2325" width="11.42578125" style="57"/>
    <col min="2326" max="2326" width="26.7109375" style="57" customWidth="1"/>
    <col min="2327" max="2327" width="14.140625" style="57" customWidth="1"/>
    <col min="2328" max="2333" width="0" style="57" hidden="1" customWidth="1"/>
    <col min="2334" max="2560" width="11.42578125" style="57"/>
    <col min="2561" max="2561" width="41.7109375" style="57" customWidth="1"/>
    <col min="2562" max="2570" width="11.7109375" style="57" customWidth="1"/>
    <col min="2571" max="2575" width="10.7109375" style="57" customWidth="1"/>
    <col min="2576" max="2581" width="11.42578125" style="57"/>
    <col min="2582" max="2582" width="26.7109375" style="57" customWidth="1"/>
    <col min="2583" max="2583" width="14.140625" style="57" customWidth="1"/>
    <col min="2584" max="2589" width="0" style="57" hidden="1" customWidth="1"/>
    <col min="2590" max="2816" width="11.42578125" style="57"/>
    <col min="2817" max="2817" width="41.7109375" style="57" customWidth="1"/>
    <col min="2818" max="2826" width="11.7109375" style="57" customWidth="1"/>
    <col min="2827" max="2831" width="10.7109375" style="57" customWidth="1"/>
    <col min="2832" max="2837" width="11.42578125" style="57"/>
    <col min="2838" max="2838" width="26.7109375" style="57" customWidth="1"/>
    <col min="2839" max="2839" width="14.140625" style="57" customWidth="1"/>
    <col min="2840" max="2845" width="0" style="57" hidden="1" customWidth="1"/>
    <col min="2846" max="3072" width="11.42578125" style="57"/>
    <col min="3073" max="3073" width="41.7109375" style="57" customWidth="1"/>
    <col min="3074" max="3082" width="11.7109375" style="57" customWidth="1"/>
    <col min="3083" max="3087" width="10.7109375" style="57" customWidth="1"/>
    <col min="3088" max="3093" width="11.42578125" style="57"/>
    <col min="3094" max="3094" width="26.7109375" style="57" customWidth="1"/>
    <col min="3095" max="3095" width="14.140625" style="57" customWidth="1"/>
    <col min="3096" max="3101" width="0" style="57" hidden="1" customWidth="1"/>
    <col min="3102" max="3328" width="11.42578125" style="57"/>
    <col min="3329" max="3329" width="41.7109375" style="57" customWidth="1"/>
    <col min="3330" max="3338" width="11.7109375" style="57" customWidth="1"/>
    <col min="3339" max="3343" width="10.7109375" style="57" customWidth="1"/>
    <col min="3344" max="3349" width="11.42578125" style="57"/>
    <col min="3350" max="3350" width="26.7109375" style="57" customWidth="1"/>
    <col min="3351" max="3351" width="14.140625" style="57" customWidth="1"/>
    <col min="3352" max="3357" width="0" style="57" hidden="1" customWidth="1"/>
    <col min="3358" max="3584" width="11.42578125" style="57"/>
    <col min="3585" max="3585" width="41.7109375" style="57" customWidth="1"/>
    <col min="3586" max="3594" width="11.7109375" style="57" customWidth="1"/>
    <col min="3595" max="3599" width="10.7109375" style="57" customWidth="1"/>
    <col min="3600" max="3605" width="11.42578125" style="57"/>
    <col min="3606" max="3606" width="26.7109375" style="57" customWidth="1"/>
    <col min="3607" max="3607" width="14.140625" style="57" customWidth="1"/>
    <col min="3608" max="3613" width="0" style="57" hidden="1" customWidth="1"/>
    <col min="3614" max="3840" width="11.42578125" style="57"/>
    <col min="3841" max="3841" width="41.7109375" style="57" customWidth="1"/>
    <col min="3842" max="3850" width="11.7109375" style="57" customWidth="1"/>
    <col min="3851" max="3855" width="10.7109375" style="57" customWidth="1"/>
    <col min="3856" max="3861" width="11.42578125" style="57"/>
    <col min="3862" max="3862" width="26.7109375" style="57" customWidth="1"/>
    <col min="3863" max="3863" width="14.140625" style="57" customWidth="1"/>
    <col min="3864" max="3869" width="0" style="57" hidden="1" customWidth="1"/>
    <col min="3870" max="4096" width="11.42578125" style="57"/>
    <col min="4097" max="4097" width="41.7109375" style="57" customWidth="1"/>
    <col min="4098" max="4106" width="11.7109375" style="57" customWidth="1"/>
    <col min="4107" max="4111" width="10.7109375" style="57" customWidth="1"/>
    <col min="4112" max="4117" width="11.42578125" style="57"/>
    <col min="4118" max="4118" width="26.7109375" style="57" customWidth="1"/>
    <col min="4119" max="4119" width="14.140625" style="57" customWidth="1"/>
    <col min="4120" max="4125" width="0" style="57" hidden="1" customWidth="1"/>
    <col min="4126" max="4352" width="11.42578125" style="57"/>
    <col min="4353" max="4353" width="41.7109375" style="57" customWidth="1"/>
    <col min="4354" max="4362" width="11.7109375" style="57" customWidth="1"/>
    <col min="4363" max="4367" width="10.7109375" style="57" customWidth="1"/>
    <col min="4368" max="4373" width="11.42578125" style="57"/>
    <col min="4374" max="4374" width="26.7109375" style="57" customWidth="1"/>
    <col min="4375" max="4375" width="14.140625" style="57" customWidth="1"/>
    <col min="4376" max="4381" width="0" style="57" hidden="1" customWidth="1"/>
    <col min="4382" max="4608" width="11.42578125" style="57"/>
    <col min="4609" max="4609" width="41.7109375" style="57" customWidth="1"/>
    <col min="4610" max="4618" width="11.7109375" style="57" customWidth="1"/>
    <col min="4619" max="4623" width="10.7109375" style="57" customWidth="1"/>
    <col min="4624" max="4629" width="11.42578125" style="57"/>
    <col min="4630" max="4630" width="26.7109375" style="57" customWidth="1"/>
    <col min="4631" max="4631" width="14.140625" style="57" customWidth="1"/>
    <col min="4632" max="4637" width="0" style="57" hidden="1" customWidth="1"/>
    <col min="4638" max="4864" width="11.42578125" style="57"/>
    <col min="4865" max="4865" width="41.7109375" style="57" customWidth="1"/>
    <col min="4866" max="4874" width="11.7109375" style="57" customWidth="1"/>
    <col min="4875" max="4879" width="10.7109375" style="57" customWidth="1"/>
    <col min="4880" max="4885" width="11.42578125" style="57"/>
    <col min="4886" max="4886" width="26.7109375" style="57" customWidth="1"/>
    <col min="4887" max="4887" width="14.140625" style="57" customWidth="1"/>
    <col min="4888" max="4893" width="0" style="57" hidden="1" customWidth="1"/>
    <col min="4894" max="5120" width="11.42578125" style="57"/>
    <col min="5121" max="5121" width="41.7109375" style="57" customWidth="1"/>
    <col min="5122" max="5130" width="11.7109375" style="57" customWidth="1"/>
    <col min="5131" max="5135" width="10.7109375" style="57" customWidth="1"/>
    <col min="5136" max="5141" width="11.42578125" style="57"/>
    <col min="5142" max="5142" width="26.7109375" style="57" customWidth="1"/>
    <col min="5143" max="5143" width="14.140625" style="57" customWidth="1"/>
    <col min="5144" max="5149" width="0" style="57" hidden="1" customWidth="1"/>
    <col min="5150" max="5376" width="11.42578125" style="57"/>
    <col min="5377" max="5377" width="41.7109375" style="57" customWidth="1"/>
    <col min="5378" max="5386" width="11.7109375" style="57" customWidth="1"/>
    <col min="5387" max="5391" width="10.7109375" style="57" customWidth="1"/>
    <col min="5392" max="5397" width="11.42578125" style="57"/>
    <col min="5398" max="5398" width="26.7109375" style="57" customWidth="1"/>
    <col min="5399" max="5399" width="14.140625" style="57" customWidth="1"/>
    <col min="5400" max="5405" width="0" style="57" hidden="1" customWidth="1"/>
    <col min="5406" max="5632" width="11.42578125" style="57"/>
    <col min="5633" max="5633" width="41.7109375" style="57" customWidth="1"/>
    <col min="5634" max="5642" width="11.7109375" style="57" customWidth="1"/>
    <col min="5643" max="5647" width="10.7109375" style="57" customWidth="1"/>
    <col min="5648" max="5653" width="11.42578125" style="57"/>
    <col min="5654" max="5654" width="26.7109375" style="57" customWidth="1"/>
    <col min="5655" max="5655" width="14.140625" style="57" customWidth="1"/>
    <col min="5656" max="5661" width="0" style="57" hidden="1" customWidth="1"/>
    <col min="5662" max="5888" width="11.42578125" style="57"/>
    <col min="5889" max="5889" width="41.7109375" style="57" customWidth="1"/>
    <col min="5890" max="5898" width="11.7109375" style="57" customWidth="1"/>
    <col min="5899" max="5903" width="10.7109375" style="57" customWidth="1"/>
    <col min="5904" max="5909" width="11.42578125" style="57"/>
    <col min="5910" max="5910" width="26.7109375" style="57" customWidth="1"/>
    <col min="5911" max="5911" width="14.140625" style="57" customWidth="1"/>
    <col min="5912" max="5917" width="0" style="57" hidden="1" customWidth="1"/>
    <col min="5918" max="6144" width="11.42578125" style="57"/>
    <col min="6145" max="6145" width="41.7109375" style="57" customWidth="1"/>
    <col min="6146" max="6154" width="11.7109375" style="57" customWidth="1"/>
    <col min="6155" max="6159" width="10.7109375" style="57" customWidth="1"/>
    <col min="6160" max="6165" width="11.42578125" style="57"/>
    <col min="6166" max="6166" width="26.7109375" style="57" customWidth="1"/>
    <col min="6167" max="6167" width="14.140625" style="57" customWidth="1"/>
    <col min="6168" max="6173" width="0" style="57" hidden="1" customWidth="1"/>
    <col min="6174" max="6400" width="11.42578125" style="57"/>
    <col min="6401" max="6401" width="41.7109375" style="57" customWidth="1"/>
    <col min="6402" max="6410" width="11.7109375" style="57" customWidth="1"/>
    <col min="6411" max="6415" width="10.7109375" style="57" customWidth="1"/>
    <col min="6416" max="6421" width="11.42578125" style="57"/>
    <col min="6422" max="6422" width="26.7109375" style="57" customWidth="1"/>
    <col min="6423" max="6423" width="14.140625" style="57" customWidth="1"/>
    <col min="6424" max="6429" width="0" style="57" hidden="1" customWidth="1"/>
    <col min="6430" max="6656" width="11.42578125" style="57"/>
    <col min="6657" max="6657" width="41.7109375" style="57" customWidth="1"/>
    <col min="6658" max="6666" width="11.7109375" style="57" customWidth="1"/>
    <col min="6667" max="6671" width="10.7109375" style="57" customWidth="1"/>
    <col min="6672" max="6677" width="11.42578125" style="57"/>
    <col min="6678" max="6678" width="26.7109375" style="57" customWidth="1"/>
    <col min="6679" max="6679" width="14.140625" style="57" customWidth="1"/>
    <col min="6680" max="6685" width="0" style="57" hidden="1" customWidth="1"/>
    <col min="6686" max="6912" width="11.42578125" style="57"/>
    <col min="6913" max="6913" width="41.7109375" style="57" customWidth="1"/>
    <col min="6914" max="6922" width="11.7109375" style="57" customWidth="1"/>
    <col min="6923" max="6927" width="10.7109375" style="57" customWidth="1"/>
    <col min="6928" max="6933" width="11.42578125" style="57"/>
    <col min="6934" max="6934" width="26.7109375" style="57" customWidth="1"/>
    <col min="6935" max="6935" width="14.140625" style="57" customWidth="1"/>
    <col min="6936" max="6941" width="0" style="57" hidden="1" customWidth="1"/>
    <col min="6942" max="7168" width="11.42578125" style="57"/>
    <col min="7169" max="7169" width="41.7109375" style="57" customWidth="1"/>
    <col min="7170" max="7178" width="11.7109375" style="57" customWidth="1"/>
    <col min="7179" max="7183" width="10.7109375" style="57" customWidth="1"/>
    <col min="7184" max="7189" width="11.42578125" style="57"/>
    <col min="7190" max="7190" width="26.7109375" style="57" customWidth="1"/>
    <col min="7191" max="7191" width="14.140625" style="57" customWidth="1"/>
    <col min="7192" max="7197" width="0" style="57" hidden="1" customWidth="1"/>
    <col min="7198" max="7424" width="11.42578125" style="57"/>
    <col min="7425" max="7425" width="41.7109375" style="57" customWidth="1"/>
    <col min="7426" max="7434" width="11.7109375" style="57" customWidth="1"/>
    <col min="7435" max="7439" width="10.7109375" style="57" customWidth="1"/>
    <col min="7440" max="7445" width="11.42578125" style="57"/>
    <col min="7446" max="7446" width="26.7109375" style="57" customWidth="1"/>
    <col min="7447" max="7447" width="14.140625" style="57" customWidth="1"/>
    <col min="7448" max="7453" width="0" style="57" hidden="1" customWidth="1"/>
    <col min="7454" max="7680" width="11.42578125" style="57"/>
    <col min="7681" max="7681" width="41.7109375" style="57" customWidth="1"/>
    <col min="7682" max="7690" width="11.7109375" style="57" customWidth="1"/>
    <col min="7691" max="7695" width="10.7109375" style="57" customWidth="1"/>
    <col min="7696" max="7701" width="11.42578125" style="57"/>
    <col min="7702" max="7702" width="26.7109375" style="57" customWidth="1"/>
    <col min="7703" max="7703" width="14.140625" style="57" customWidth="1"/>
    <col min="7704" max="7709" width="0" style="57" hidden="1" customWidth="1"/>
    <col min="7710" max="7936" width="11.42578125" style="57"/>
    <col min="7937" max="7937" width="41.7109375" style="57" customWidth="1"/>
    <col min="7938" max="7946" width="11.7109375" style="57" customWidth="1"/>
    <col min="7947" max="7951" width="10.7109375" style="57" customWidth="1"/>
    <col min="7952" max="7957" width="11.42578125" style="57"/>
    <col min="7958" max="7958" width="26.7109375" style="57" customWidth="1"/>
    <col min="7959" max="7959" width="14.140625" style="57" customWidth="1"/>
    <col min="7960" max="7965" width="0" style="57" hidden="1" customWidth="1"/>
    <col min="7966" max="8192" width="11.42578125" style="57"/>
    <col min="8193" max="8193" width="41.7109375" style="57" customWidth="1"/>
    <col min="8194" max="8202" width="11.7109375" style="57" customWidth="1"/>
    <col min="8203" max="8207" width="10.7109375" style="57" customWidth="1"/>
    <col min="8208" max="8213" width="11.42578125" style="57"/>
    <col min="8214" max="8214" width="26.7109375" style="57" customWidth="1"/>
    <col min="8215" max="8215" width="14.140625" style="57" customWidth="1"/>
    <col min="8216" max="8221" width="0" style="57" hidden="1" customWidth="1"/>
    <col min="8222" max="8448" width="11.42578125" style="57"/>
    <col min="8449" max="8449" width="41.7109375" style="57" customWidth="1"/>
    <col min="8450" max="8458" width="11.7109375" style="57" customWidth="1"/>
    <col min="8459" max="8463" width="10.7109375" style="57" customWidth="1"/>
    <col min="8464" max="8469" width="11.42578125" style="57"/>
    <col min="8470" max="8470" width="26.7109375" style="57" customWidth="1"/>
    <col min="8471" max="8471" width="14.140625" style="57" customWidth="1"/>
    <col min="8472" max="8477" width="0" style="57" hidden="1" customWidth="1"/>
    <col min="8478" max="8704" width="11.42578125" style="57"/>
    <col min="8705" max="8705" width="41.7109375" style="57" customWidth="1"/>
    <col min="8706" max="8714" width="11.7109375" style="57" customWidth="1"/>
    <col min="8715" max="8719" width="10.7109375" style="57" customWidth="1"/>
    <col min="8720" max="8725" width="11.42578125" style="57"/>
    <col min="8726" max="8726" width="26.7109375" style="57" customWidth="1"/>
    <col min="8727" max="8727" width="14.140625" style="57" customWidth="1"/>
    <col min="8728" max="8733" width="0" style="57" hidden="1" customWidth="1"/>
    <col min="8734" max="8960" width="11.42578125" style="57"/>
    <col min="8961" max="8961" width="41.7109375" style="57" customWidth="1"/>
    <col min="8962" max="8970" width="11.7109375" style="57" customWidth="1"/>
    <col min="8971" max="8975" width="10.7109375" style="57" customWidth="1"/>
    <col min="8976" max="8981" width="11.42578125" style="57"/>
    <col min="8982" max="8982" width="26.7109375" style="57" customWidth="1"/>
    <col min="8983" max="8983" width="14.140625" style="57" customWidth="1"/>
    <col min="8984" max="8989" width="0" style="57" hidden="1" customWidth="1"/>
    <col min="8990" max="9216" width="11.42578125" style="57"/>
    <col min="9217" max="9217" width="41.7109375" style="57" customWidth="1"/>
    <col min="9218" max="9226" width="11.7109375" style="57" customWidth="1"/>
    <col min="9227" max="9231" width="10.7109375" style="57" customWidth="1"/>
    <col min="9232" max="9237" width="11.42578125" style="57"/>
    <col min="9238" max="9238" width="26.7109375" style="57" customWidth="1"/>
    <col min="9239" max="9239" width="14.140625" style="57" customWidth="1"/>
    <col min="9240" max="9245" width="0" style="57" hidden="1" customWidth="1"/>
    <col min="9246" max="9472" width="11.42578125" style="57"/>
    <col min="9473" max="9473" width="41.7109375" style="57" customWidth="1"/>
    <col min="9474" max="9482" width="11.7109375" style="57" customWidth="1"/>
    <col min="9483" max="9487" width="10.7109375" style="57" customWidth="1"/>
    <col min="9488" max="9493" width="11.42578125" style="57"/>
    <col min="9494" max="9494" width="26.7109375" style="57" customWidth="1"/>
    <col min="9495" max="9495" width="14.140625" style="57" customWidth="1"/>
    <col min="9496" max="9501" width="0" style="57" hidden="1" customWidth="1"/>
    <col min="9502" max="9728" width="11.42578125" style="57"/>
    <col min="9729" max="9729" width="41.7109375" style="57" customWidth="1"/>
    <col min="9730" max="9738" width="11.7109375" style="57" customWidth="1"/>
    <col min="9739" max="9743" width="10.7109375" style="57" customWidth="1"/>
    <col min="9744" max="9749" width="11.42578125" style="57"/>
    <col min="9750" max="9750" width="26.7109375" style="57" customWidth="1"/>
    <col min="9751" max="9751" width="14.140625" style="57" customWidth="1"/>
    <col min="9752" max="9757" width="0" style="57" hidden="1" customWidth="1"/>
    <col min="9758" max="9984" width="11.42578125" style="57"/>
    <col min="9985" max="9985" width="41.7109375" style="57" customWidth="1"/>
    <col min="9986" max="9994" width="11.7109375" style="57" customWidth="1"/>
    <col min="9995" max="9999" width="10.7109375" style="57" customWidth="1"/>
    <col min="10000" max="10005" width="11.42578125" style="57"/>
    <col min="10006" max="10006" width="26.7109375" style="57" customWidth="1"/>
    <col min="10007" max="10007" width="14.140625" style="57" customWidth="1"/>
    <col min="10008" max="10013" width="0" style="57" hidden="1" customWidth="1"/>
    <col min="10014" max="10240" width="11.42578125" style="57"/>
    <col min="10241" max="10241" width="41.7109375" style="57" customWidth="1"/>
    <col min="10242" max="10250" width="11.7109375" style="57" customWidth="1"/>
    <col min="10251" max="10255" width="10.7109375" style="57" customWidth="1"/>
    <col min="10256" max="10261" width="11.42578125" style="57"/>
    <col min="10262" max="10262" width="26.7109375" style="57" customWidth="1"/>
    <col min="10263" max="10263" width="14.140625" style="57" customWidth="1"/>
    <col min="10264" max="10269" width="0" style="57" hidden="1" customWidth="1"/>
    <col min="10270" max="10496" width="11.42578125" style="57"/>
    <col min="10497" max="10497" width="41.7109375" style="57" customWidth="1"/>
    <col min="10498" max="10506" width="11.7109375" style="57" customWidth="1"/>
    <col min="10507" max="10511" width="10.7109375" style="57" customWidth="1"/>
    <col min="10512" max="10517" width="11.42578125" style="57"/>
    <col min="10518" max="10518" width="26.7109375" style="57" customWidth="1"/>
    <col min="10519" max="10519" width="14.140625" style="57" customWidth="1"/>
    <col min="10520" max="10525" width="0" style="57" hidden="1" customWidth="1"/>
    <col min="10526" max="10752" width="11.42578125" style="57"/>
    <col min="10753" max="10753" width="41.7109375" style="57" customWidth="1"/>
    <col min="10754" max="10762" width="11.7109375" style="57" customWidth="1"/>
    <col min="10763" max="10767" width="10.7109375" style="57" customWidth="1"/>
    <col min="10768" max="10773" width="11.42578125" style="57"/>
    <col min="10774" max="10774" width="26.7109375" style="57" customWidth="1"/>
    <col min="10775" max="10775" width="14.140625" style="57" customWidth="1"/>
    <col min="10776" max="10781" width="0" style="57" hidden="1" customWidth="1"/>
    <col min="10782" max="11008" width="11.42578125" style="57"/>
    <col min="11009" max="11009" width="41.7109375" style="57" customWidth="1"/>
    <col min="11010" max="11018" width="11.7109375" style="57" customWidth="1"/>
    <col min="11019" max="11023" width="10.7109375" style="57" customWidth="1"/>
    <col min="11024" max="11029" width="11.42578125" style="57"/>
    <col min="11030" max="11030" width="26.7109375" style="57" customWidth="1"/>
    <col min="11031" max="11031" width="14.140625" style="57" customWidth="1"/>
    <col min="11032" max="11037" width="0" style="57" hidden="1" customWidth="1"/>
    <col min="11038" max="11264" width="11.42578125" style="57"/>
    <col min="11265" max="11265" width="41.7109375" style="57" customWidth="1"/>
    <col min="11266" max="11274" width="11.7109375" style="57" customWidth="1"/>
    <col min="11275" max="11279" width="10.7109375" style="57" customWidth="1"/>
    <col min="11280" max="11285" width="11.42578125" style="57"/>
    <col min="11286" max="11286" width="26.7109375" style="57" customWidth="1"/>
    <col min="11287" max="11287" width="14.140625" style="57" customWidth="1"/>
    <col min="11288" max="11293" width="0" style="57" hidden="1" customWidth="1"/>
    <col min="11294" max="11520" width="11.42578125" style="57"/>
    <col min="11521" max="11521" width="41.7109375" style="57" customWidth="1"/>
    <col min="11522" max="11530" width="11.7109375" style="57" customWidth="1"/>
    <col min="11531" max="11535" width="10.7109375" style="57" customWidth="1"/>
    <col min="11536" max="11541" width="11.42578125" style="57"/>
    <col min="11542" max="11542" width="26.7109375" style="57" customWidth="1"/>
    <col min="11543" max="11543" width="14.140625" style="57" customWidth="1"/>
    <col min="11544" max="11549" width="0" style="57" hidden="1" customWidth="1"/>
    <col min="11550" max="11776" width="11.42578125" style="57"/>
    <col min="11777" max="11777" width="41.7109375" style="57" customWidth="1"/>
    <col min="11778" max="11786" width="11.7109375" style="57" customWidth="1"/>
    <col min="11787" max="11791" width="10.7109375" style="57" customWidth="1"/>
    <col min="11792" max="11797" width="11.42578125" style="57"/>
    <col min="11798" max="11798" width="26.7109375" style="57" customWidth="1"/>
    <col min="11799" max="11799" width="14.140625" style="57" customWidth="1"/>
    <col min="11800" max="11805" width="0" style="57" hidden="1" customWidth="1"/>
    <col min="11806" max="12032" width="11.42578125" style="57"/>
    <col min="12033" max="12033" width="41.7109375" style="57" customWidth="1"/>
    <col min="12034" max="12042" width="11.7109375" style="57" customWidth="1"/>
    <col min="12043" max="12047" width="10.7109375" style="57" customWidth="1"/>
    <col min="12048" max="12053" width="11.42578125" style="57"/>
    <col min="12054" max="12054" width="26.7109375" style="57" customWidth="1"/>
    <col min="12055" max="12055" width="14.140625" style="57" customWidth="1"/>
    <col min="12056" max="12061" width="0" style="57" hidden="1" customWidth="1"/>
    <col min="12062" max="12288" width="11.42578125" style="57"/>
    <col min="12289" max="12289" width="41.7109375" style="57" customWidth="1"/>
    <col min="12290" max="12298" width="11.7109375" style="57" customWidth="1"/>
    <col min="12299" max="12303" width="10.7109375" style="57" customWidth="1"/>
    <col min="12304" max="12309" width="11.42578125" style="57"/>
    <col min="12310" max="12310" width="26.7109375" style="57" customWidth="1"/>
    <col min="12311" max="12311" width="14.140625" style="57" customWidth="1"/>
    <col min="12312" max="12317" width="0" style="57" hidden="1" customWidth="1"/>
    <col min="12318" max="12544" width="11.42578125" style="57"/>
    <col min="12545" max="12545" width="41.7109375" style="57" customWidth="1"/>
    <col min="12546" max="12554" width="11.7109375" style="57" customWidth="1"/>
    <col min="12555" max="12559" width="10.7109375" style="57" customWidth="1"/>
    <col min="12560" max="12565" width="11.42578125" style="57"/>
    <col min="12566" max="12566" width="26.7109375" style="57" customWidth="1"/>
    <col min="12567" max="12567" width="14.140625" style="57" customWidth="1"/>
    <col min="12568" max="12573" width="0" style="57" hidden="1" customWidth="1"/>
    <col min="12574" max="12800" width="11.42578125" style="57"/>
    <col min="12801" max="12801" width="41.7109375" style="57" customWidth="1"/>
    <col min="12802" max="12810" width="11.7109375" style="57" customWidth="1"/>
    <col min="12811" max="12815" width="10.7109375" style="57" customWidth="1"/>
    <col min="12816" max="12821" width="11.42578125" style="57"/>
    <col min="12822" max="12822" width="26.7109375" style="57" customWidth="1"/>
    <col min="12823" max="12823" width="14.140625" style="57" customWidth="1"/>
    <col min="12824" max="12829" width="0" style="57" hidden="1" customWidth="1"/>
    <col min="12830" max="13056" width="11.42578125" style="57"/>
    <col min="13057" max="13057" width="41.7109375" style="57" customWidth="1"/>
    <col min="13058" max="13066" width="11.7109375" style="57" customWidth="1"/>
    <col min="13067" max="13071" width="10.7109375" style="57" customWidth="1"/>
    <col min="13072" max="13077" width="11.42578125" style="57"/>
    <col min="13078" max="13078" width="26.7109375" style="57" customWidth="1"/>
    <col min="13079" max="13079" width="14.140625" style="57" customWidth="1"/>
    <col min="13080" max="13085" width="0" style="57" hidden="1" customWidth="1"/>
    <col min="13086" max="13312" width="11.42578125" style="57"/>
    <col min="13313" max="13313" width="41.7109375" style="57" customWidth="1"/>
    <col min="13314" max="13322" width="11.7109375" style="57" customWidth="1"/>
    <col min="13323" max="13327" width="10.7109375" style="57" customWidth="1"/>
    <col min="13328" max="13333" width="11.42578125" style="57"/>
    <col min="13334" max="13334" width="26.7109375" style="57" customWidth="1"/>
    <col min="13335" max="13335" width="14.140625" style="57" customWidth="1"/>
    <col min="13336" max="13341" width="0" style="57" hidden="1" customWidth="1"/>
    <col min="13342" max="13568" width="11.42578125" style="57"/>
    <col min="13569" max="13569" width="41.7109375" style="57" customWidth="1"/>
    <col min="13570" max="13578" width="11.7109375" style="57" customWidth="1"/>
    <col min="13579" max="13583" width="10.7109375" style="57" customWidth="1"/>
    <col min="13584" max="13589" width="11.42578125" style="57"/>
    <col min="13590" max="13590" width="26.7109375" style="57" customWidth="1"/>
    <col min="13591" max="13591" width="14.140625" style="57" customWidth="1"/>
    <col min="13592" max="13597" width="0" style="57" hidden="1" customWidth="1"/>
    <col min="13598" max="13824" width="11.42578125" style="57"/>
    <col min="13825" max="13825" width="41.7109375" style="57" customWidth="1"/>
    <col min="13826" max="13834" width="11.7109375" style="57" customWidth="1"/>
    <col min="13835" max="13839" width="10.7109375" style="57" customWidth="1"/>
    <col min="13840" max="13845" width="11.42578125" style="57"/>
    <col min="13846" max="13846" width="26.7109375" style="57" customWidth="1"/>
    <col min="13847" max="13847" width="14.140625" style="57" customWidth="1"/>
    <col min="13848" max="13853" width="0" style="57" hidden="1" customWidth="1"/>
    <col min="13854" max="14080" width="11.42578125" style="57"/>
    <col min="14081" max="14081" width="41.7109375" style="57" customWidth="1"/>
    <col min="14082" max="14090" width="11.7109375" style="57" customWidth="1"/>
    <col min="14091" max="14095" width="10.7109375" style="57" customWidth="1"/>
    <col min="14096" max="14101" width="11.42578125" style="57"/>
    <col min="14102" max="14102" width="26.7109375" style="57" customWidth="1"/>
    <col min="14103" max="14103" width="14.140625" style="57" customWidth="1"/>
    <col min="14104" max="14109" width="0" style="57" hidden="1" customWidth="1"/>
    <col min="14110" max="14336" width="11.42578125" style="57"/>
    <col min="14337" max="14337" width="41.7109375" style="57" customWidth="1"/>
    <col min="14338" max="14346" width="11.7109375" style="57" customWidth="1"/>
    <col min="14347" max="14351" width="10.7109375" style="57" customWidth="1"/>
    <col min="14352" max="14357" width="11.42578125" style="57"/>
    <col min="14358" max="14358" width="26.7109375" style="57" customWidth="1"/>
    <col min="14359" max="14359" width="14.140625" style="57" customWidth="1"/>
    <col min="14360" max="14365" width="0" style="57" hidden="1" customWidth="1"/>
    <col min="14366" max="14592" width="11.42578125" style="57"/>
    <col min="14593" max="14593" width="41.7109375" style="57" customWidth="1"/>
    <col min="14594" max="14602" width="11.7109375" style="57" customWidth="1"/>
    <col min="14603" max="14607" width="10.7109375" style="57" customWidth="1"/>
    <col min="14608" max="14613" width="11.42578125" style="57"/>
    <col min="14614" max="14614" width="26.7109375" style="57" customWidth="1"/>
    <col min="14615" max="14615" width="14.140625" style="57" customWidth="1"/>
    <col min="14616" max="14621" width="0" style="57" hidden="1" customWidth="1"/>
    <col min="14622" max="14848" width="11.42578125" style="57"/>
    <col min="14849" max="14849" width="41.7109375" style="57" customWidth="1"/>
    <col min="14850" max="14858" width="11.7109375" style="57" customWidth="1"/>
    <col min="14859" max="14863" width="10.7109375" style="57" customWidth="1"/>
    <col min="14864" max="14869" width="11.42578125" style="57"/>
    <col min="14870" max="14870" width="26.7109375" style="57" customWidth="1"/>
    <col min="14871" max="14871" width="14.140625" style="57" customWidth="1"/>
    <col min="14872" max="14877" width="0" style="57" hidden="1" customWidth="1"/>
    <col min="14878" max="15104" width="11.42578125" style="57"/>
    <col min="15105" max="15105" width="41.7109375" style="57" customWidth="1"/>
    <col min="15106" max="15114" width="11.7109375" style="57" customWidth="1"/>
    <col min="15115" max="15119" width="10.7109375" style="57" customWidth="1"/>
    <col min="15120" max="15125" width="11.42578125" style="57"/>
    <col min="15126" max="15126" width="26.7109375" style="57" customWidth="1"/>
    <col min="15127" max="15127" width="14.140625" style="57" customWidth="1"/>
    <col min="15128" max="15133" width="0" style="57" hidden="1" customWidth="1"/>
    <col min="15134" max="15360" width="11.42578125" style="57"/>
    <col min="15361" max="15361" width="41.7109375" style="57" customWidth="1"/>
    <col min="15362" max="15370" width="11.7109375" style="57" customWidth="1"/>
    <col min="15371" max="15375" width="10.7109375" style="57" customWidth="1"/>
    <col min="15376" max="15381" width="11.42578125" style="57"/>
    <col min="15382" max="15382" width="26.7109375" style="57" customWidth="1"/>
    <col min="15383" max="15383" width="14.140625" style="57" customWidth="1"/>
    <col min="15384" max="15389" width="0" style="57" hidden="1" customWidth="1"/>
    <col min="15390" max="15616" width="11.42578125" style="57"/>
    <col min="15617" max="15617" width="41.7109375" style="57" customWidth="1"/>
    <col min="15618" max="15626" width="11.7109375" style="57" customWidth="1"/>
    <col min="15627" max="15631" width="10.7109375" style="57" customWidth="1"/>
    <col min="15632" max="15637" width="11.42578125" style="57"/>
    <col min="15638" max="15638" width="26.7109375" style="57" customWidth="1"/>
    <col min="15639" max="15639" width="14.140625" style="57" customWidth="1"/>
    <col min="15640" max="15645" width="0" style="57" hidden="1" customWidth="1"/>
    <col min="15646" max="15872" width="11.42578125" style="57"/>
    <col min="15873" max="15873" width="41.7109375" style="57" customWidth="1"/>
    <col min="15874" max="15882" width="11.7109375" style="57" customWidth="1"/>
    <col min="15883" max="15887" width="10.7109375" style="57" customWidth="1"/>
    <col min="15888" max="15893" width="11.42578125" style="57"/>
    <col min="15894" max="15894" width="26.7109375" style="57" customWidth="1"/>
    <col min="15895" max="15895" width="14.140625" style="57" customWidth="1"/>
    <col min="15896" max="15901" width="0" style="57" hidden="1" customWidth="1"/>
    <col min="15902" max="16128" width="11.42578125" style="57"/>
    <col min="16129" max="16129" width="41.7109375" style="57" customWidth="1"/>
    <col min="16130" max="16138" width="11.7109375" style="57" customWidth="1"/>
    <col min="16139" max="16143" width="10.7109375" style="57" customWidth="1"/>
    <col min="16144" max="16149" width="11.42578125" style="57"/>
    <col min="16150" max="16150" width="26.7109375" style="57" customWidth="1"/>
    <col min="16151" max="16151" width="14.140625" style="57" customWidth="1"/>
    <col min="16152" max="16157" width="0" style="57" hidden="1" customWidth="1"/>
    <col min="16158" max="16384" width="11.42578125" style="57"/>
  </cols>
  <sheetData>
    <row r="1" spans="1:52" s="4" customFormat="1" ht="12.75" customHeight="1" x14ac:dyDescent="0.2">
      <c r="A1" s="1" t="s">
        <v>0</v>
      </c>
      <c r="B1" s="2"/>
      <c r="C1" s="2"/>
      <c r="D1" s="3"/>
      <c r="E1" s="3"/>
      <c r="F1" s="3"/>
      <c r="G1" s="3"/>
      <c r="H1" s="3"/>
      <c r="I1" s="3"/>
      <c r="J1" s="3"/>
      <c r="K1" s="3"/>
      <c r="Q1" s="5"/>
      <c r="R1" s="6"/>
      <c r="S1" s="6"/>
      <c r="T1" s="6"/>
      <c r="U1" s="6"/>
      <c r="V1" s="6"/>
      <c r="W1" s="6"/>
      <c r="X1" s="6"/>
      <c r="Y1" s="6"/>
      <c r="Z1" s="6"/>
      <c r="AA1" s="7"/>
      <c r="AB1" s="7"/>
      <c r="AC1" s="8"/>
    </row>
    <row r="2" spans="1:52" s="4" customFormat="1" ht="12.75" customHeight="1" x14ac:dyDescent="0.2">
      <c r="A2" s="1" t="str">
        <f>CONCATENATE("COMUNA: ",[10]NOMBRE!B2," - ","( ",[10]NOMBRE!C2,[10]NOMBRE!D2,[10]NOMBRE!E2,[10]NOMBRE!F2,[10]NOMBRE!G2," )")</f>
        <v>COMUNA: LINARES - ( 07401 )</v>
      </c>
      <c r="B2" s="2"/>
      <c r="C2" s="2"/>
      <c r="D2" s="3"/>
      <c r="E2" s="3"/>
      <c r="F2" s="3"/>
      <c r="G2" s="3"/>
      <c r="H2" s="3"/>
      <c r="I2" s="3"/>
      <c r="J2" s="3"/>
      <c r="K2" s="3"/>
      <c r="Q2" s="5"/>
      <c r="R2" s="6"/>
      <c r="S2" s="6"/>
      <c r="T2" s="6"/>
      <c r="U2" s="6"/>
      <c r="V2" s="6"/>
      <c r="W2" s="6"/>
      <c r="X2" s="6"/>
      <c r="Y2" s="6"/>
      <c r="Z2" s="6"/>
      <c r="AA2" s="7"/>
      <c r="AB2" s="7"/>
      <c r="AC2" s="8"/>
    </row>
    <row r="3" spans="1:52" s="4" customFormat="1" ht="12.75" customHeight="1" x14ac:dyDescent="0.2">
      <c r="A3" s="1" t="str">
        <f>CONCATENATE("ESTABLECIMIENTO: ",[10]NOMBRE!B3," - ","( ",[10]NOMBRE!C3,[10]NOMBRE!D3,[10]NOMBRE!E3,[10]NOMBRE!F3,[10]NOMBRE!G3," )")</f>
        <v>ESTABLECIMIENTO: HOSPITAL DE LINARES - ( 16108 )</v>
      </c>
      <c r="B3" s="2"/>
      <c r="C3" s="2"/>
      <c r="D3" s="9"/>
      <c r="E3" s="3"/>
      <c r="F3" s="3"/>
      <c r="G3" s="3"/>
      <c r="H3" s="3"/>
      <c r="I3" s="3"/>
      <c r="J3" s="3"/>
      <c r="K3" s="3"/>
      <c r="Q3" s="5"/>
      <c r="R3" s="6"/>
      <c r="S3" s="6"/>
      <c r="T3" s="6"/>
      <c r="U3" s="6"/>
      <c r="V3" s="6"/>
      <c r="W3" s="6"/>
      <c r="X3" s="6"/>
      <c r="Y3" s="6"/>
      <c r="Z3" s="6"/>
      <c r="AA3" s="7"/>
      <c r="AB3" s="7"/>
      <c r="AC3" s="8"/>
    </row>
    <row r="4" spans="1:52" s="4" customFormat="1" ht="12.75" customHeight="1" x14ac:dyDescent="0.2">
      <c r="A4" s="1" t="str">
        <f>CONCATENATE("MES: ",[10]NOMBRE!B6," - ","( ",[10]NOMBRE!C6,[10]NOMBRE!D6," )")</f>
        <v>MES: OCTUBRE - ( 10 )</v>
      </c>
      <c r="B4" s="2"/>
      <c r="C4" s="2"/>
      <c r="D4" s="3"/>
      <c r="E4" s="3"/>
      <c r="F4" s="3"/>
      <c r="G4" s="3"/>
      <c r="H4" s="3"/>
      <c r="I4" s="3"/>
      <c r="J4" s="3"/>
      <c r="K4" s="3"/>
      <c r="Q4" s="5"/>
      <c r="R4" s="6"/>
      <c r="S4" s="6"/>
      <c r="T4" s="6"/>
      <c r="U4" s="6"/>
      <c r="V4" s="6"/>
      <c r="W4" s="6"/>
      <c r="X4" s="6"/>
      <c r="Y4" s="6"/>
      <c r="Z4" s="6"/>
      <c r="AA4" s="7"/>
      <c r="AB4" s="7"/>
      <c r="AC4" s="8"/>
    </row>
    <row r="5" spans="1:52" s="4" customFormat="1" ht="12.75" customHeight="1" x14ac:dyDescent="0.2">
      <c r="A5" s="1" t="str">
        <f>CONCATENATE("AÑO: ",[10]NOMBRE!B7)</f>
        <v>AÑO: 2010</v>
      </c>
      <c r="B5" s="2"/>
      <c r="C5" s="2"/>
      <c r="D5" s="3"/>
      <c r="E5" s="3"/>
      <c r="F5" s="3"/>
      <c r="G5" s="3"/>
      <c r="H5" s="3"/>
      <c r="I5" s="3"/>
      <c r="J5" s="3"/>
      <c r="K5" s="3"/>
      <c r="Q5" s="5"/>
      <c r="R5" s="6"/>
      <c r="S5" s="6"/>
      <c r="T5" s="6"/>
      <c r="U5" s="6"/>
      <c r="V5" s="6"/>
      <c r="W5" s="6"/>
      <c r="X5" s="6"/>
      <c r="Y5" s="6"/>
      <c r="Z5" s="6"/>
      <c r="AA5" s="7"/>
      <c r="AB5" s="7"/>
      <c r="AC5" s="8"/>
    </row>
    <row r="6" spans="1:52" s="14" customFormat="1" ht="39.950000000000003" customHeight="1" x14ac:dyDescent="0.25">
      <c r="A6" s="65" t="s">
        <v>1</v>
      </c>
      <c r="B6" s="65"/>
      <c r="C6" s="65"/>
      <c r="D6" s="65"/>
      <c r="E6" s="65"/>
      <c r="F6" s="65"/>
      <c r="G6" s="65"/>
      <c r="H6" s="65"/>
      <c r="I6" s="65"/>
      <c r="J6" s="65"/>
      <c r="K6" s="10"/>
      <c r="L6" s="10"/>
      <c r="M6" s="10"/>
      <c r="N6" s="10"/>
      <c r="O6" s="10"/>
      <c r="P6" s="11"/>
      <c r="Q6" s="12"/>
      <c r="R6" s="12"/>
      <c r="S6" s="12"/>
      <c r="T6" s="12"/>
      <c r="U6" s="12"/>
      <c r="V6" s="12"/>
      <c r="W6" s="13"/>
      <c r="X6" s="13"/>
      <c r="Y6" s="13"/>
      <c r="Z6" s="13"/>
      <c r="AA6" s="13"/>
      <c r="AB6" s="13"/>
      <c r="AC6" s="13"/>
      <c r="AD6" s="13"/>
      <c r="AZ6" s="15"/>
    </row>
    <row r="7" spans="1:52" s="14" customFormat="1" ht="45" customHeight="1" x14ac:dyDescent="0.2">
      <c r="A7" s="16" t="s">
        <v>2</v>
      </c>
      <c r="B7" s="17"/>
      <c r="C7" s="17"/>
      <c r="D7" s="17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9"/>
      <c r="AZ7" s="15"/>
    </row>
    <row r="8" spans="1:52" s="14" customFormat="1" ht="24.75" customHeight="1" x14ac:dyDescent="0.2">
      <c r="A8" s="66" t="s">
        <v>3</v>
      </c>
      <c r="B8" s="68" t="s">
        <v>4</v>
      </c>
      <c r="C8" s="69"/>
      <c r="D8" s="68" t="s">
        <v>5</v>
      </c>
      <c r="E8" s="70"/>
      <c r="F8" s="70"/>
      <c r="G8" s="69"/>
      <c r="H8" s="68" t="s">
        <v>6</v>
      </c>
      <c r="I8" s="69"/>
      <c r="J8" s="20"/>
      <c r="K8" s="20"/>
      <c r="L8" s="20"/>
      <c r="M8" s="20"/>
      <c r="N8" s="20"/>
      <c r="O8" s="20"/>
      <c r="AZ8" s="15"/>
    </row>
    <row r="9" spans="1:52" s="14" customFormat="1" ht="37.5" customHeight="1" x14ac:dyDescent="0.2">
      <c r="A9" s="67"/>
      <c r="B9" s="21" t="s">
        <v>7</v>
      </c>
      <c r="C9" s="22" t="s">
        <v>8</v>
      </c>
      <c r="D9" s="21" t="s">
        <v>9</v>
      </c>
      <c r="E9" s="23" t="s">
        <v>10</v>
      </c>
      <c r="F9" s="23" t="s">
        <v>11</v>
      </c>
      <c r="G9" s="24" t="s">
        <v>12</v>
      </c>
      <c r="H9" s="21" t="s">
        <v>13</v>
      </c>
      <c r="I9" s="24" t="s">
        <v>14</v>
      </c>
      <c r="J9" s="20"/>
      <c r="K9" s="20"/>
      <c r="L9" s="20"/>
      <c r="M9" s="20"/>
      <c r="N9" s="20"/>
      <c r="O9" s="20"/>
      <c r="AZ9" s="15"/>
    </row>
    <row r="10" spans="1:52" s="14" customFormat="1" ht="15.95" customHeight="1" x14ac:dyDescent="0.2">
      <c r="A10" s="25" t="s">
        <v>15</v>
      </c>
      <c r="B10" s="26">
        <v>435</v>
      </c>
      <c r="C10" s="27"/>
      <c r="D10" s="26"/>
      <c r="E10" s="28"/>
      <c r="F10" s="28"/>
      <c r="G10" s="29"/>
      <c r="H10" s="30"/>
      <c r="I10" s="31"/>
      <c r="J10" s="32" t="str">
        <f>$X10&amp;""&amp;$Y10&amp;""&amp;$Z10</f>
        <v/>
      </c>
      <c r="K10" s="20"/>
      <c r="L10" s="20"/>
      <c r="M10" s="20"/>
      <c r="N10" s="20"/>
      <c r="O10" s="20"/>
      <c r="P10" s="32"/>
      <c r="X10" s="33" t="str">
        <f>IF(D10+E10+F10+G10=H10+I10,"","NO COINCIDE LA DESAGREGACIÓN POR SEXO CON TOTAL VDRL O RPR REACTIVO.")</f>
        <v/>
      </c>
      <c r="AA10" s="34">
        <f>IF(D10+E10+F10+G10=H10+I10,0,1)</f>
        <v>0</v>
      </c>
      <c r="AB10" s="35"/>
      <c r="AC10" s="35"/>
      <c r="AZ10" s="15"/>
    </row>
    <row r="11" spans="1:52" s="14" customFormat="1" ht="24.95" customHeight="1" x14ac:dyDescent="0.2">
      <c r="A11" s="36" t="s">
        <v>16</v>
      </c>
      <c r="B11" s="26">
        <v>3</v>
      </c>
      <c r="C11" s="27"/>
      <c r="D11" s="37"/>
      <c r="E11" s="38"/>
      <c r="F11" s="38">
        <v>2</v>
      </c>
      <c r="G11" s="39">
        <v>1</v>
      </c>
      <c r="H11" s="30"/>
      <c r="I11" s="39">
        <v>3</v>
      </c>
      <c r="J11" s="32" t="str">
        <f>$X11&amp;""&amp;$Y11&amp;""&amp;$Z11</f>
        <v/>
      </c>
      <c r="K11" s="20"/>
      <c r="L11" s="20"/>
      <c r="M11" s="20"/>
      <c r="N11" s="20"/>
      <c r="O11" s="20"/>
      <c r="P11" s="32"/>
      <c r="X11" s="33" t="str">
        <f>IF(D11+E11+F11+G11=H11+I11,"","NO COINCIDE LA DESAGREGACIÓN POR SEXO CON TOTAL VDRL O RPR REACTIVO.")</f>
        <v/>
      </c>
      <c r="AA11" s="34">
        <f>IF(D11+E11+F11+G11=H11+I11,0,1)</f>
        <v>0</v>
      </c>
      <c r="AB11" s="35"/>
      <c r="AC11" s="35"/>
      <c r="AZ11" s="15"/>
    </row>
    <row r="12" spans="1:52" s="14" customFormat="1" ht="15.95" customHeight="1" x14ac:dyDescent="0.2">
      <c r="A12" s="40" t="s">
        <v>17</v>
      </c>
      <c r="B12" s="37"/>
      <c r="C12" s="41"/>
      <c r="D12" s="42"/>
      <c r="E12" s="30"/>
      <c r="F12" s="30"/>
      <c r="G12" s="43"/>
      <c r="H12" s="30"/>
      <c r="I12" s="39"/>
      <c r="J12" s="32"/>
      <c r="K12" s="20"/>
      <c r="L12" s="20"/>
      <c r="M12" s="20"/>
      <c r="N12" s="20"/>
      <c r="O12" s="20"/>
      <c r="P12" s="32"/>
      <c r="X12" s="33"/>
      <c r="AA12" s="34"/>
      <c r="AB12" s="35"/>
      <c r="AC12" s="35"/>
      <c r="AZ12" s="15"/>
    </row>
    <row r="13" spans="1:52" s="14" customFormat="1" ht="24.95" customHeight="1" x14ac:dyDescent="0.2">
      <c r="A13" s="36" t="s">
        <v>18</v>
      </c>
      <c r="B13" s="37"/>
      <c r="C13" s="41"/>
      <c r="D13" s="42"/>
      <c r="E13" s="30"/>
      <c r="F13" s="30"/>
      <c r="G13" s="43"/>
      <c r="H13" s="44"/>
      <c r="I13" s="39"/>
      <c r="J13" s="32"/>
      <c r="K13" s="20"/>
      <c r="L13" s="20"/>
      <c r="M13" s="20"/>
      <c r="N13" s="20"/>
      <c r="O13" s="20"/>
      <c r="P13" s="32"/>
      <c r="X13" s="33"/>
      <c r="AA13" s="34"/>
      <c r="AB13" s="35"/>
      <c r="AC13" s="35"/>
      <c r="AZ13" s="15"/>
    </row>
    <row r="14" spans="1:52" s="14" customFormat="1" ht="15.95" customHeight="1" x14ac:dyDescent="0.2">
      <c r="A14" s="36" t="s">
        <v>19</v>
      </c>
      <c r="B14" s="37"/>
      <c r="C14" s="41"/>
      <c r="D14" s="42"/>
      <c r="E14" s="30"/>
      <c r="F14" s="30"/>
      <c r="G14" s="43"/>
      <c r="H14" s="44"/>
      <c r="I14" s="45"/>
      <c r="J14" s="32"/>
      <c r="K14" s="20"/>
      <c r="L14" s="20"/>
      <c r="M14" s="20"/>
      <c r="N14" s="20"/>
      <c r="O14" s="20"/>
      <c r="P14" s="32"/>
      <c r="X14" s="33"/>
      <c r="AA14" s="34"/>
      <c r="AB14" s="35"/>
      <c r="AC14" s="35"/>
      <c r="AZ14" s="15"/>
    </row>
    <row r="15" spans="1:52" s="14" customFormat="1" ht="15.95" customHeight="1" x14ac:dyDescent="0.2">
      <c r="A15" s="40" t="s">
        <v>20</v>
      </c>
      <c r="B15" s="37">
        <v>18</v>
      </c>
      <c r="C15" s="41"/>
      <c r="D15" s="42"/>
      <c r="E15" s="30"/>
      <c r="F15" s="30"/>
      <c r="G15" s="43"/>
      <c r="H15" s="44">
        <v>1</v>
      </c>
      <c r="I15" s="45">
        <v>9</v>
      </c>
      <c r="J15" s="32"/>
      <c r="K15" s="20"/>
      <c r="L15" s="20"/>
      <c r="M15" s="20"/>
      <c r="N15" s="20"/>
      <c r="O15" s="20"/>
      <c r="P15" s="32"/>
      <c r="X15" s="33"/>
      <c r="AA15" s="34"/>
      <c r="AB15" s="35"/>
      <c r="AC15" s="35"/>
      <c r="AZ15" s="15"/>
    </row>
    <row r="16" spans="1:52" s="14" customFormat="1" ht="15.95" customHeight="1" x14ac:dyDescent="0.2">
      <c r="A16" s="40" t="s">
        <v>21</v>
      </c>
      <c r="B16" s="37">
        <v>598</v>
      </c>
      <c r="C16" s="41"/>
      <c r="D16" s="42"/>
      <c r="E16" s="30"/>
      <c r="F16" s="30"/>
      <c r="G16" s="43"/>
      <c r="H16" s="44"/>
      <c r="I16" s="45"/>
      <c r="J16" s="32"/>
      <c r="K16" s="20"/>
      <c r="L16" s="20"/>
      <c r="M16" s="20"/>
      <c r="N16" s="20"/>
      <c r="O16" s="20"/>
      <c r="P16" s="32"/>
      <c r="X16" s="33"/>
      <c r="AA16" s="34"/>
      <c r="AB16" s="35"/>
      <c r="AC16" s="35"/>
      <c r="AZ16" s="15"/>
    </row>
    <row r="17" spans="1:52" s="14" customFormat="1" ht="15.95" customHeight="1" x14ac:dyDescent="0.2">
      <c r="A17" s="40" t="s">
        <v>22</v>
      </c>
      <c r="B17" s="37">
        <v>179</v>
      </c>
      <c r="C17" s="41"/>
      <c r="D17" s="42"/>
      <c r="E17" s="30"/>
      <c r="F17" s="30"/>
      <c r="G17" s="43"/>
      <c r="H17" s="30"/>
      <c r="I17" s="45"/>
      <c r="J17" s="32"/>
      <c r="K17" s="20"/>
      <c r="L17" s="20"/>
      <c r="M17" s="20"/>
      <c r="N17" s="20"/>
      <c r="O17" s="20"/>
      <c r="P17" s="32"/>
      <c r="X17" s="33"/>
      <c r="AA17" s="34"/>
      <c r="AB17" s="35"/>
      <c r="AC17" s="35"/>
      <c r="AZ17" s="15"/>
    </row>
    <row r="18" spans="1:52" s="14" customFormat="1" ht="15.95" customHeight="1" x14ac:dyDescent="0.2">
      <c r="A18" s="40" t="s">
        <v>23</v>
      </c>
      <c r="B18" s="37">
        <v>359</v>
      </c>
      <c r="C18" s="41"/>
      <c r="D18" s="42"/>
      <c r="E18" s="30"/>
      <c r="F18" s="30"/>
      <c r="G18" s="43"/>
      <c r="H18" s="44">
        <v>1</v>
      </c>
      <c r="I18" s="45">
        <v>1</v>
      </c>
      <c r="J18" s="32"/>
      <c r="K18" s="20"/>
      <c r="L18" s="20"/>
      <c r="M18" s="20"/>
      <c r="N18" s="20"/>
      <c r="O18" s="20"/>
      <c r="P18" s="32"/>
      <c r="X18" s="33"/>
      <c r="AA18" s="34"/>
      <c r="AB18" s="35"/>
      <c r="AC18" s="35"/>
      <c r="AZ18" s="15"/>
    </row>
    <row r="19" spans="1:52" s="14" customFormat="1" ht="15.95" customHeight="1" x14ac:dyDescent="0.2">
      <c r="A19" s="40" t="s">
        <v>24</v>
      </c>
      <c r="B19" s="37"/>
      <c r="C19" s="41"/>
      <c r="D19" s="42"/>
      <c r="E19" s="30"/>
      <c r="F19" s="30"/>
      <c r="G19" s="43"/>
      <c r="H19" s="44"/>
      <c r="I19" s="45"/>
      <c r="J19" s="32"/>
      <c r="K19" s="20"/>
      <c r="L19" s="20"/>
      <c r="M19" s="20"/>
      <c r="N19" s="20"/>
      <c r="O19" s="20"/>
      <c r="P19" s="32"/>
      <c r="X19" s="33"/>
      <c r="AA19" s="34"/>
      <c r="AB19" s="35"/>
      <c r="AC19" s="35"/>
      <c r="AZ19" s="15"/>
    </row>
    <row r="20" spans="1:52" s="14" customFormat="1" ht="15.95" customHeight="1" x14ac:dyDescent="0.2">
      <c r="A20" s="40" t="s">
        <v>25</v>
      </c>
      <c r="B20" s="37">
        <v>121</v>
      </c>
      <c r="C20" s="41">
        <v>111</v>
      </c>
      <c r="D20" s="42"/>
      <c r="E20" s="30"/>
      <c r="F20" s="30"/>
      <c r="G20" s="43"/>
      <c r="H20" s="42"/>
      <c r="I20" s="46"/>
      <c r="J20" s="32"/>
      <c r="K20" s="20"/>
      <c r="L20" s="20"/>
      <c r="M20" s="20"/>
      <c r="N20" s="20"/>
      <c r="O20" s="20"/>
      <c r="P20" s="19"/>
      <c r="AZ20" s="15"/>
    </row>
    <row r="21" spans="1:52" s="14" customFormat="1" ht="30" customHeight="1" x14ac:dyDescent="0.2">
      <c r="A21" s="71" t="s">
        <v>26</v>
      </c>
      <c r="B21" s="71"/>
      <c r="C21" s="71"/>
      <c r="D21" s="71"/>
      <c r="E21" s="71"/>
      <c r="F21" s="71"/>
      <c r="G21" s="71"/>
      <c r="H21" s="71"/>
      <c r="I21" s="71"/>
      <c r="J21" s="72"/>
      <c r="K21" s="18"/>
      <c r="L21" s="18"/>
      <c r="M21" s="18"/>
      <c r="N21" s="18"/>
      <c r="O21" s="18"/>
      <c r="AZ21" s="15"/>
    </row>
    <row r="22" spans="1:52" s="14" customFormat="1" ht="15.95" customHeight="1" x14ac:dyDescent="0.2">
      <c r="A22" s="62" t="s">
        <v>27</v>
      </c>
      <c r="B22" s="64" t="s">
        <v>28</v>
      </c>
      <c r="C22" s="64"/>
      <c r="D22" s="64"/>
      <c r="E22" s="64" t="s">
        <v>29</v>
      </c>
      <c r="F22" s="64"/>
      <c r="G22" s="64"/>
      <c r="H22" s="64" t="s">
        <v>30</v>
      </c>
      <c r="I22" s="64"/>
      <c r="J22" s="64"/>
      <c r="K22" s="20"/>
      <c r="L22" s="20"/>
      <c r="M22" s="20"/>
      <c r="N22" s="20"/>
      <c r="O22" s="20"/>
      <c r="AZ22" s="15"/>
    </row>
    <row r="23" spans="1:52" s="14" customFormat="1" ht="51.75" customHeight="1" x14ac:dyDescent="0.2">
      <c r="A23" s="63"/>
      <c r="B23" s="21" t="s">
        <v>31</v>
      </c>
      <c r="C23" s="23" t="s">
        <v>32</v>
      </c>
      <c r="D23" s="22" t="s">
        <v>33</v>
      </c>
      <c r="E23" s="21" t="s">
        <v>31</v>
      </c>
      <c r="F23" s="23" t="s">
        <v>32</v>
      </c>
      <c r="G23" s="22" t="s">
        <v>33</v>
      </c>
      <c r="H23" s="21" t="s">
        <v>31</v>
      </c>
      <c r="I23" s="23" t="s">
        <v>32</v>
      </c>
      <c r="J23" s="22" t="s">
        <v>33</v>
      </c>
      <c r="K23" s="20"/>
      <c r="L23" s="20"/>
      <c r="M23" s="20"/>
      <c r="N23" s="20"/>
      <c r="O23" s="20"/>
      <c r="X23" s="33"/>
      <c r="Y23" s="33"/>
      <c r="Z23" s="33"/>
      <c r="AA23" s="35"/>
      <c r="AB23" s="35"/>
      <c r="AC23" s="35"/>
      <c r="AZ23" s="15"/>
    </row>
    <row r="24" spans="1:52" s="14" customFormat="1" ht="15.95" customHeight="1" x14ac:dyDescent="0.2">
      <c r="A24" s="25" t="s">
        <v>15</v>
      </c>
      <c r="B24" s="47"/>
      <c r="C24" s="48"/>
      <c r="D24" s="27"/>
      <c r="E24" s="47"/>
      <c r="F24" s="48"/>
      <c r="G24" s="27"/>
      <c r="H24" s="47"/>
      <c r="I24" s="48"/>
      <c r="J24" s="27"/>
      <c r="K24" s="49"/>
      <c r="L24" s="20"/>
      <c r="M24" s="20"/>
      <c r="N24" s="20"/>
      <c r="O24" s="20"/>
      <c r="X24" s="33"/>
      <c r="Y24" s="33"/>
      <c r="Z24" s="33"/>
      <c r="AA24" s="35"/>
      <c r="AB24" s="35"/>
      <c r="AC24" s="35"/>
      <c r="AZ24" s="15"/>
    </row>
    <row r="25" spans="1:52" s="14" customFormat="1" ht="15.95" customHeight="1" x14ac:dyDescent="0.2">
      <c r="A25" s="25" t="s">
        <v>34</v>
      </c>
      <c r="B25" s="26"/>
      <c r="C25" s="28"/>
      <c r="D25" s="27"/>
      <c r="E25" s="26"/>
      <c r="F25" s="28"/>
      <c r="G25" s="27"/>
      <c r="H25" s="26"/>
      <c r="I25" s="28"/>
      <c r="J25" s="27"/>
      <c r="K25" s="20"/>
      <c r="L25" s="20"/>
      <c r="M25" s="20"/>
      <c r="N25" s="20"/>
      <c r="O25" s="20"/>
      <c r="X25" s="33"/>
      <c r="Y25" s="33"/>
      <c r="Z25" s="33"/>
      <c r="AA25" s="35"/>
      <c r="AB25" s="35"/>
      <c r="AC25" s="35"/>
      <c r="AZ25" s="15"/>
    </row>
    <row r="26" spans="1:52" s="14" customFormat="1" ht="15.95" customHeight="1" x14ac:dyDescent="0.2">
      <c r="A26" s="40" t="s">
        <v>19</v>
      </c>
      <c r="B26" s="37"/>
      <c r="C26" s="38"/>
      <c r="D26" s="41"/>
      <c r="E26" s="37"/>
      <c r="F26" s="38"/>
      <c r="G26" s="41"/>
      <c r="H26" s="37"/>
      <c r="I26" s="38"/>
      <c r="J26" s="41"/>
      <c r="K26" s="20"/>
      <c r="L26" s="20"/>
      <c r="M26" s="20"/>
      <c r="N26" s="20"/>
      <c r="O26" s="20"/>
      <c r="X26" s="33"/>
      <c r="Y26" s="33"/>
      <c r="Z26" s="33"/>
      <c r="AA26" s="35"/>
      <c r="AB26" s="35"/>
      <c r="AC26" s="35"/>
      <c r="AZ26" s="15"/>
    </row>
    <row r="27" spans="1:52" s="14" customFormat="1" ht="15.95" customHeight="1" x14ac:dyDescent="0.2">
      <c r="A27" s="40" t="s">
        <v>35</v>
      </c>
      <c r="B27" s="37"/>
      <c r="C27" s="38"/>
      <c r="D27" s="41"/>
      <c r="E27" s="37"/>
      <c r="F27" s="38"/>
      <c r="G27" s="41"/>
      <c r="H27" s="37"/>
      <c r="I27" s="38"/>
      <c r="J27" s="41"/>
      <c r="K27" s="20"/>
      <c r="L27" s="20"/>
      <c r="M27" s="20"/>
      <c r="N27" s="20"/>
      <c r="O27" s="20"/>
      <c r="X27" s="33"/>
      <c r="Y27" s="33"/>
      <c r="Z27" s="33"/>
      <c r="AA27" s="35"/>
      <c r="AB27" s="35"/>
      <c r="AC27" s="35"/>
      <c r="AZ27" s="15"/>
    </row>
    <row r="28" spans="1:52" s="14" customFormat="1" ht="15.95" customHeight="1" x14ac:dyDescent="0.2">
      <c r="A28" s="40" t="s">
        <v>20</v>
      </c>
      <c r="B28" s="37"/>
      <c r="C28" s="38"/>
      <c r="D28" s="41"/>
      <c r="E28" s="37"/>
      <c r="F28" s="38"/>
      <c r="G28" s="41"/>
      <c r="H28" s="37"/>
      <c r="I28" s="38"/>
      <c r="J28" s="41"/>
      <c r="K28" s="20"/>
      <c r="L28" s="20"/>
      <c r="M28" s="20"/>
      <c r="N28" s="20"/>
      <c r="O28" s="20"/>
      <c r="X28" s="33"/>
      <c r="Y28" s="33"/>
      <c r="Z28" s="33"/>
      <c r="AA28" s="35"/>
      <c r="AB28" s="35"/>
      <c r="AC28" s="35"/>
      <c r="AZ28" s="15"/>
    </row>
    <row r="29" spans="1:52" s="14" customFormat="1" ht="24.95" customHeight="1" x14ac:dyDescent="0.2">
      <c r="A29" s="36" t="s">
        <v>36</v>
      </c>
      <c r="B29" s="37"/>
      <c r="C29" s="38"/>
      <c r="D29" s="41"/>
      <c r="E29" s="37"/>
      <c r="F29" s="38"/>
      <c r="G29" s="41"/>
      <c r="H29" s="37"/>
      <c r="I29" s="38"/>
      <c r="J29" s="41"/>
      <c r="K29" s="20"/>
      <c r="L29" s="20"/>
      <c r="M29" s="20"/>
      <c r="N29" s="20"/>
      <c r="O29" s="20"/>
      <c r="X29" s="33"/>
      <c r="Y29" s="33"/>
      <c r="Z29" s="33"/>
      <c r="AA29" s="35"/>
      <c r="AB29" s="35"/>
      <c r="AC29" s="35"/>
      <c r="AZ29" s="15"/>
    </row>
    <row r="30" spans="1:52" s="14" customFormat="1" ht="15.95" customHeight="1" x14ac:dyDescent="0.2">
      <c r="A30" s="40" t="s">
        <v>24</v>
      </c>
      <c r="B30" s="37"/>
      <c r="C30" s="38"/>
      <c r="D30" s="41"/>
      <c r="E30" s="37"/>
      <c r="F30" s="38"/>
      <c r="G30" s="41"/>
      <c r="H30" s="37"/>
      <c r="I30" s="38"/>
      <c r="J30" s="41"/>
      <c r="K30" s="20"/>
      <c r="L30" s="20"/>
      <c r="M30" s="20"/>
      <c r="N30" s="20"/>
      <c r="O30" s="20"/>
      <c r="X30" s="33"/>
      <c r="Y30" s="33"/>
      <c r="Z30" s="33"/>
      <c r="AA30" s="35"/>
      <c r="AB30" s="35"/>
      <c r="AC30" s="35"/>
      <c r="AZ30" s="15"/>
    </row>
    <row r="31" spans="1:52" s="14" customFormat="1" ht="15.95" customHeight="1" x14ac:dyDescent="0.2">
      <c r="A31" s="40" t="s">
        <v>37</v>
      </c>
      <c r="B31" s="37"/>
      <c r="C31" s="38"/>
      <c r="D31" s="41"/>
      <c r="E31" s="37"/>
      <c r="F31" s="38"/>
      <c r="G31" s="41"/>
      <c r="H31" s="37"/>
      <c r="I31" s="38"/>
      <c r="J31" s="41"/>
      <c r="K31" s="20"/>
      <c r="L31" s="20"/>
      <c r="M31" s="20"/>
      <c r="N31" s="20"/>
      <c r="O31" s="20"/>
      <c r="X31" s="33"/>
      <c r="Y31" s="33"/>
      <c r="Z31" s="33"/>
      <c r="AA31" s="35"/>
      <c r="AB31" s="35"/>
      <c r="AC31" s="35"/>
      <c r="AZ31" s="15"/>
    </row>
    <row r="32" spans="1:52" s="14" customFormat="1" ht="15.95" customHeight="1" x14ac:dyDescent="0.2">
      <c r="A32" s="40" t="s">
        <v>38</v>
      </c>
      <c r="B32" s="37"/>
      <c r="C32" s="38"/>
      <c r="D32" s="41"/>
      <c r="E32" s="37"/>
      <c r="F32" s="38"/>
      <c r="G32" s="41"/>
      <c r="H32" s="37"/>
      <c r="I32" s="38"/>
      <c r="J32" s="41"/>
      <c r="K32" s="20"/>
      <c r="L32" s="20"/>
      <c r="M32" s="20"/>
      <c r="N32" s="20"/>
      <c r="O32" s="20"/>
      <c r="X32" s="33"/>
      <c r="Y32" s="33"/>
      <c r="Z32" s="33"/>
      <c r="AA32" s="35"/>
      <c r="AB32" s="35"/>
      <c r="AC32" s="35"/>
      <c r="AZ32" s="15"/>
    </row>
    <row r="33" spans="1:52" s="14" customFormat="1" ht="15.95" customHeight="1" x14ac:dyDescent="0.2">
      <c r="A33" s="40" t="s">
        <v>39</v>
      </c>
      <c r="B33" s="37"/>
      <c r="C33" s="38"/>
      <c r="D33" s="41"/>
      <c r="E33" s="37"/>
      <c r="F33" s="38"/>
      <c r="G33" s="41"/>
      <c r="H33" s="37"/>
      <c r="I33" s="38"/>
      <c r="J33" s="41"/>
      <c r="K33" s="20"/>
      <c r="L33" s="20"/>
      <c r="M33" s="20"/>
      <c r="N33" s="20"/>
      <c r="O33" s="20"/>
      <c r="AZ33" s="15"/>
    </row>
    <row r="34" spans="1:52" s="14" customFormat="1" ht="15.95" customHeight="1" x14ac:dyDescent="0.2">
      <c r="A34" s="50" t="s">
        <v>40</v>
      </c>
      <c r="B34" s="51"/>
      <c r="C34" s="52"/>
      <c r="D34" s="53"/>
      <c r="E34" s="51"/>
      <c r="F34" s="52"/>
      <c r="G34" s="53"/>
      <c r="H34" s="51"/>
      <c r="I34" s="52"/>
      <c r="J34" s="53"/>
      <c r="K34" s="20"/>
      <c r="L34" s="20"/>
      <c r="M34" s="20"/>
      <c r="N34" s="20"/>
      <c r="O34" s="20"/>
      <c r="AZ34" s="15"/>
    </row>
    <row r="35" spans="1:52" s="14" customFormat="1" ht="24.95" customHeight="1" x14ac:dyDescent="0.2">
      <c r="A35" s="36" t="s">
        <v>41</v>
      </c>
      <c r="B35" s="51"/>
      <c r="C35" s="52"/>
      <c r="D35" s="53"/>
      <c r="E35" s="51"/>
      <c r="F35" s="52"/>
      <c r="G35" s="53"/>
      <c r="H35" s="51"/>
      <c r="I35" s="52"/>
      <c r="J35" s="53"/>
      <c r="K35" s="20"/>
      <c r="L35" s="20"/>
      <c r="M35" s="20"/>
      <c r="N35" s="20"/>
      <c r="O35" s="20"/>
      <c r="X35" s="33"/>
      <c r="AA35" s="34"/>
      <c r="AB35" s="35"/>
      <c r="AC35" s="35"/>
      <c r="AZ35" s="15"/>
    </row>
    <row r="36" spans="1:52" s="14" customFormat="1" ht="15.95" customHeight="1" x14ac:dyDescent="0.2">
      <c r="A36" s="54" t="s">
        <v>42</v>
      </c>
      <c r="B36" s="55"/>
      <c r="C36" s="56">
        <v>16</v>
      </c>
      <c r="D36" s="46"/>
      <c r="E36" s="55"/>
      <c r="F36" s="56">
        <v>16</v>
      </c>
      <c r="G36" s="46"/>
      <c r="H36" s="55"/>
      <c r="I36" s="56"/>
      <c r="J36" s="46"/>
      <c r="K36" s="20"/>
      <c r="L36" s="20"/>
      <c r="M36" s="20"/>
      <c r="N36" s="20"/>
      <c r="O36" s="20"/>
      <c r="AZ36" s="15"/>
    </row>
    <row r="37" spans="1:52" s="14" customFormat="1" ht="30" customHeight="1" x14ac:dyDescent="0.2">
      <c r="A37" s="71" t="s">
        <v>43</v>
      </c>
      <c r="B37" s="71"/>
      <c r="C37" s="71"/>
      <c r="D37" s="71"/>
      <c r="E37" s="71"/>
      <c r="F37" s="71"/>
      <c r="G37" s="71"/>
      <c r="H37" s="71"/>
      <c r="I37" s="71"/>
      <c r="J37" s="71"/>
      <c r="K37" s="18"/>
      <c r="L37" s="18"/>
      <c r="M37" s="18"/>
      <c r="N37" s="18"/>
      <c r="O37" s="18"/>
      <c r="AZ37" s="15"/>
    </row>
    <row r="38" spans="1:52" s="14" customFormat="1" ht="15.95" customHeight="1" x14ac:dyDescent="0.2">
      <c r="A38" s="62" t="s">
        <v>27</v>
      </c>
      <c r="B38" s="64" t="s">
        <v>44</v>
      </c>
      <c r="C38" s="64"/>
      <c r="D38" s="64"/>
      <c r="E38" s="64" t="s">
        <v>45</v>
      </c>
      <c r="F38" s="64"/>
      <c r="G38" s="64"/>
      <c r="H38" s="64" t="s">
        <v>46</v>
      </c>
      <c r="I38" s="64"/>
      <c r="J38" s="64"/>
      <c r="K38" s="20"/>
      <c r="L38" s="20"/>
      <c r="M38" s="20"/>
      <c r="N38" s="20"/>
      <c r="O38" s="20"/>
      <c r="AZ38" s="15"/>
    </row>
    <row r="39" spans="1:52" s="14" customFormat="1" ht="52.5" x14ac:dyDescent="0.2">
      <c r="A39" s="63"/>
      <c r="B39" s="21" t="s">
        <v>31</v>
      </c>
      <c r="C39" s="23" t="s">
        <v>32</v>
      </c>
      <c r="D39" s="22" t="s">
        <v>33</v>
      </c>
      <c r="E39" s="21" t="s">
        <v>31</v>
      </c>
      <c r="F39" s="23" t="s">
        <v>32</v>
      </c>
      <c r="G39" s="22" t="s">
        <v>33</v>
      </c>
      <c r="H39" s="21" t="s">
        <v>31</v>
      </c>
      <c r="I39" s="23" t="s">
        <v>32</v>
      </c>
      <c r="J39" s="22" t="s">
        <v>33</v>
      </c>
      <c r="K39" s="20"/>
      <c r="L39" s="20"/>
      <c r="M39" s="20"/>
      <c r="N39" s="20"/>
      <c r="O39" s="20"/>
      <c r="AZ39" s="15"/>
    </row>
    <row r="40" spans="1:52" s="14" customFormat="1" ht="15.95" customHeight="1" x14ac:dyDescent="0.2">
      <c r="A40" s="25" t="s">
        <v>15</v>
      </c>
      <c r="B40" s="47"/>
      <c r="C40" s="48"/>
      <c r="D40" s="27"/>
      <c r="E40" s="47"/>
      <c r="F40" s="48"/>
      <c r="G40" s="27"/>
      <c r="H40" s="47"/>
      <c r="I40" s="48"/>
      <c r="J40" s="27"/>
      <c r="K40" s="49"/>
      <c r="L40" s="20"/>
      <c r="M40" s="20"/>
      <c r="N40" s="20"/>
      <c r="O40" s="20"/>
      <c r="AZ40" s="15"/>
    </row>
    <row r="41" spans="1:52" s="14" customFormat="1" ht="15.95" customHeight="1" x14ac:dyDescent="0.2">
      <c r="A41" s="25" t="s">
        <v>34</v>
      </c>
      <c r="B41" s="26"/>
      <c r="C41" s="28"/>
      <c r="D41" s="27"/>
      <c r="E41" s="26"/>
      <c r="F41" s="28"/>
      <c r="G41" s="27"/>
      <c r="H41" s="26"/>
      <c r="I41" s="28"/>
      <c r="J41" s="27"/>
      <c r="K41" s="20"/>
      <c r="L41" s="20"/>
      <c r="M41" s="20"/>
      <c r="N41" s="20"/>
      <c r="O41" s="20"/>
      <c r="AZ41" s="15"/>
    </row>
    <row r="42" spans="1:52" s="14" customFormat="1" ht="15.95" customHeight="1" x14ac:dyDescent="0.2">
      <c r="A42" s="36" t="s">
        <v>19</v>
      </c>
      <c r="B42" s="37"/>
      <c r="C42" s="38"/>
      <c r="D42" s="41"/>
      <c r="E42" s="37"/>
      <c r="F42" s="38"/>
      <c r="G42" s="41"/>
      <c r="H42" s="37"/>
      <c r="I42" s="38"/>
      <c r="J42" s="41"/>
      <c r="K42" s="20"/>
      <c r="L42" s="20"/>
      <c r="M42" s="20"/>
      <c r="N42" s="20"/>
      <c r="O42" s="20"/>
      <c r="AZ42" s="15"/>
    </row>
    <row r="43" spans="1:52" s="14" customFormat="1" ht="15.95" customHeight="1" x14ac:dyDescent="0.2">
      <c r="A43" s="40" t="s">
        <v>35</v>
      </c>
      <c r="B43" s="37"/>
      <c r="C43" s="38"/>
      <c r="D43" s="41"/>
      <c r="E43" s="37"/>
      <c r="F43" s="38"/>
      <c r="G43" s="41"/>
      <c r="H43" s="37"/>
      <c r="I43" s="38"/>
      <c r="J43" s="41"/>
      <c r="K43" s="20"/>
      <c r="L43" s="20"/>
      <c r="M43" s="20"/>
      <c r="N43" s="20"/>
      <c r="O43" s="20"/>
      <c r="AZ43" s="15"/>
    </row>
    <row r="44" spans="1:52" s="14" customFormat="1" ht="15.95" customHeight="1" x14ac:dyDescent="0.2">
      <c r="A44" s="40" t="s">
        <v>20</v>
      </c>
      <c r="B44" s="37"/>
      <c r="C44" s="38"/>
      <c r="D44" s="41"/>
      <c r="E44" s="37"/>
      <c r="F44" s="38"/>
      <c r="G44" s="41"/>
      <c r="H44" s="37"/>
      <c r="I44" s="38"/>
      <c r="J44" s="41"/>
      <c r="K44" s="20"/>
      <c r="L44" s="20"/>
      <c r="M44" s="20"/>
      <c r="N44" s="20"/>
      <c r="O44" s="20"/>
      <c r="AZ44" s="15"/>
    </row>
    <row r="45" spans="1:52" s="14" customFormat="1" ht="24.95" customHeight="1" x14ac:dyDescent="0.15">
      <c r="A45" s="36" t="s">
        <v>36</v>
      </c>
      <c r="B45" s="37"/>
      <c r="C45" s="38"/>
      <c r="D45" s="41"/>
      <c r="E45" s="37"/>
      <c r="F45" s="38"/>
      <c r="G45" s="41"/>
      <c r="H45" s="37"/>
      <c r="I45" s="38"/>
      <c r="J45" s="41"/>
      <c r="K45" s="20"/>
      <c r="L45" s="20"/>
      <c r="M45" s="20"/>
      <c r="N45" s="20"/>
      <c r="O45" s="20"/>
    </row>
    <row r="46" spans="1:52" s="14" customFormat="1" ht="15.95" customHeight="1" x14ac:dyDescent="0.15">
      <c r="A46" s="40" t="s">
        <v>24</v>
      </c>
      <c r="B46" s="37"/>
      <c r="C46" s="38"/>
      <c r="D46" s="41"/>
      <c r="E46" s="37"/>
      <c r="F46" s="38"/>
      <c r="G46" s="41"/>
      <c r="H46" s="37"/>
      <c r="I46" s="38"/>
      <c r="J46" s="41"/>
      <c r="K46" s="20"/>
      <c r="L46" s="20"/>
      <c r="M46" s="20"/>
      <c r="N46" s="20"/>
      <c r="O46" s="20"/>
    </row>
    <row r="47" spans="1:52" s="14" customFormat="1" ht="15.95" customHeight="1" x14ac:dyDescent="0.15">
      <c r="A47" s="40" t="s">
        <v>37</v>
      </c>
      <c r="B47" s="37"/>
      <c r="C47" s="38"/>
      <c r="D47" s="41"/>
      <c r="E47" s="37"/>
      <c r="F47" s="38"/>
      <c r="G47" s="41"/>
      <c r="H47" s="37"/>
      <c r="I47" s="38"/>
      <c r="J47" s="41"/>
      <c r="K47" s="20"/>
      <c r="L47" s="20"/>
      <c r="M47" s="20"/>
      <c r="N47" s="20"/>
      <c r="O47" s="20"/>
    </row>
    <row r="48" spans="1:52" s="14" customFormat="1" ht="15.95" customHeight="1" x14ac:dyDescent="0.15">
      <c r="A48" s="40" t="s">
        <v>38</v>
      </c>
      <c r="B48" s="37"/>
      <c r="C48" s="38"/>
      <c r="D48" s="41"/>
      <c r="E48" s="37"/>
      <c r="F48" s="38"/>
      <c r="G48" s="41"/>
      <c r="H48" s="37"/>
      <c r="I48" s="38"/>
      <c r="J48" s="41"/>
      <c r="K48" s="20"/>
      <c r="L48" s="20"/>
      <c r="M48" s="20"/>
      <c r="N48" s="20"/>
      <c r="O48" s="20"/>
    </row>
    <row r="49" spans="1:15" ht="15.95" customHeight="1" x14ac:dyDescent="0.15">
      <c r="A49" s="40" t="s">
        <v>39</v>
      </c>
      <c r="B49" s="37"/>
      <c r="C49" s="38"/>
      <c r="D49" s="41"/>
      <c r="E49" s="37"/>
      <c r="F49" s="38"/>
      <c r="G49" s="41"/>
      <c r="H49" s="37"/>
      <c r="I49" s="38"/>
      <c r="J49" s="41"/>
      <c r="K49" s="20"/>
      <c r="L49" s="20"/>
      <c r="M49" s="20"/>
      <c r="N49" s="20"/>
      <c r="O49" s="20"/>
    </row>
    <row r="50" spans="1:15" ht="15.95" customHeight="1" x14ac:dyDescent="0.15">
      <c r="A50" s="50" t="s">
        <v>40</v>
      </c>
      <c r="B50" s="51"/>
      <c r="C50" s="52"/>
      <c r="D50" s="53"/>
      <c r="E50" s="51"/>
      <c r="F50" s="52"/>
      <c r="G50" s="53"/>
      <c r="H50" s="51"/>
      <c r="I50" s="52"/>
      <c r="J50" s="53"/>
      <c r="K50" s="20"/>
      <c r="L50" s="20"/>
      <c r="M50" s="20"/>
      <c r="N50" s="20"/>
      <c r="O50" s="20"/>
    </row>
    <row r="51" spans="1:15" ht="24.95" customHeight="1" x14ac:dyDescent="0.15">
      <c r="A51" s="36" t="s">
        <v>41</v>
      </c>
      <c r="B51" s="51"/>
      <c r="C51" s="52"/>
      <c r="D51" s="53"/>
      <c r="E51" s="51"/>
      <c r="F51" s="52"/>
      <c r="G51" s="53"/>
      <c r="H51" s="51"/>
      <c r="I51" s="52"/>
      <c r="J51" s="53"/>
      <c r="K51" s="20"/>
      <c r="L51" s="20"/>
      <c r="M51" s="20"/>
      <c r="N51" s="20"/>
      <c r="O51" s="20"/>
    </row>
    <row r="52" spans="1:15" ht="15.95" customHeight="1" x14ac:dyDescent="0.15">
      <c r="A52" s="54" t="s">
        <v>42</v>
      </c>
      <c r="B52" s="55"/>
      <c r="C52" s="56"/>
      <c r="D52" s="46"/>
      <c r="E52" s="55"/>
      <c r="F52" s="56"/>
      <c r="G52" s="46"/>
      <c r="H52" s="55"/>
      <c r="I52" s="56"/>
      <c r="J52" s="46"/>
      <c r="K52" s="20"/>
      <c r="L52" s="20"/>
      <c r="M52" s="20"/>
      <c r="N52" s="20"/>
      <c r="O52" s="20"/>
    </row>
    <row r="53" spans="1:15" x14ac:dyDescent="0.15">
      <c r="A53" s="20"/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58"/>
      <c r="N53" s="58"/>
      <c r="O53" s="58"/>
    </row>
    <row r="54" spans="1:15" x14ac:dyDescent="0.15">
      <c r="A54" s="20"/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58"/>
      <c r="N54" s="58"/>
      <c r="O54" s="58"/>
    </row>
    <row r="55" spans="1:15" x14ac:dyDescent="0.15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58"/>
      <c r="N55" s="58"/>
      <c r="O55" s="58"/>
    </row>
    <row r="56" spans="1:15" x14ac:dyDescent="0.15">
      <c r="A56" s="20"/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58"/>
      <c r="N56" s="58"/>
      <c r="O56" s="58"/>
    </row>
    <row r="57" spans="1:15" x14ac:dyDescent="0.15">
      <c r="A57" s="20"/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58"/>
      <c r="N57" s="58"/>
      <c r="O57" s="58"/>
    </row>
    <row r="58" spans="1:15" x14ac:dyDescent="0.15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58"/>
      <c r="N58" s="58"/>
      <c r="O58" s="58"/>
    </row>
    <row r="59" spans="1:15" x14ac:dyDescent="0.15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58"/>
      <c r="N59" s="58"/>
      <c r="O59" s="58"/>
    </row>
    <row r="60" spans="1:15" x14ac:dyDescent="0.15">
      <c r="A60" s="20"/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58"/>
      <c r="N60" s="58"/>
      <c r="O60" s="58"/>
    </row>
    <row r="61" spans="1:15" x14ac:dyDescent="0.15">
      <c r="A61" s="20"/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58"/>
      <c r="N61" s="58"/>
      <c r="O61" s="58"/>
    </row>
    <row r="62" spans="1:15" x14ac:dyDescent="0.15">
      <c r="A62" s="20"/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58"/>
      <c r="N62" s="58"/>
      <c r="O62" s="58"/>
    </row>
    <row r="63" spans="1:15" x14ac:dyDescent="0.15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58"/>
      <c r="N63" s="58"/>
      <c r="O63" s="58"/>
    </row>
    <row r="64" spans="1:15" x14ac:dyDescent="0.15">
      <c r="A64" s="20"/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58"/>
      <c r="N64" s="58"/>
      <c r="O64" s="58"/>
    </row>
    <row r="65" spans="1:15" x14ac:dyDescent="0.15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58"/>
      <c r="N65" s="58"/>
      <c r="O65" s="58"/>
    </row>
    <row r="66" spans="1:15" x14ac:dyDescent="0.1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58"/>
      <c r="N66" s="58"/>
      <c r="O66" s="58"/>
    </row>
    <row r="67" spans="1:15" x14ac:dyDescent="0.15">
      <c r="A67" s="20"/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58"/>
      <c r="N67" s="58"/>
      <c r="O67" s="58"/>
    </row>
    <row r="68" spans="1:15" x14ac:dyDescent="0.15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58"/>
      <c r="N68" s="58"/>
      <c r="O68" s="58"/>
    </row>
    <row r="69" spans="1:15" x14ac:dyDescent="0.15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58"/>
      <c r="N69" s="58"/>
      <c r="O69" s="58"/>
    </row>
    <row r="70" spans="1:15" x14ac:dyDescent="0.15">
      <c r="A70" s="20"/>
      <c r="B70" s="20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58"/>
      <c r="N70" s="58"/>
      <c r="O70" s="58"/>
    </row>
    <row r="71" spans="1:15" x14ac:dyDescent="0.15">
      <c r="A71" s="20"/>
      <c r="B71" s="20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58"/>
      <c r="N71" s="58"/>
      <c r="O71" s="58"/>
    </row>
    <row r="72" spans="1:15" x14ac:dyDescent="0.15">
      <c r="A72" s="20"/>
      <c r="B72" s="20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58"/>
      <c r="N72" s="58"/>
      <c r="O72" s="58"/>
    </row>
    <row r="73" spans="1:15" x14ac:dyDescent="0.15">
      <c r="A73" s="20"/>
      <c r="B73" s="20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58"/>
      <c r="N73" s="58"/>
      <c r="O73" s="58"/>
    </row>
    <row r="74" spans="1:15" x14ac:dyDescent="0.15">
      <c r="A74" s="20"/>
      <c r="B74" s="20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58"/>
      <c r="N74" s="58"/>
      <c r="O74" s="58"/>
    </row>
    <row r="75" spans="1:15" x14ac:dyDescent="0.15">
      <c r="A75" s="20"/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58"/>
      <c r="N75" s="58"/>
      <c r="O75" s="58"/>
    </row>
    <row r="76" spans="1:15" x14ac:dyDescent="0.15">
      <c r="A76" s="20"/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58"/>
      <c r="N76" s="58"/>
      <c r="O76" s="58"/>
    </row>
    <row r="77" spans="1:15" x14ac:dyDescent="0.15">
      <c r="A77" s="20"/>
      <c r="B77" s="20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58"/>
      <c r="N77" s="58"/>
      <c r="O77" s="58"/>
    </row>
    <row r="78" spans="1:15" x14ac:dyDescent="0.15">
      <c r="A78" s="20"/>
      <c r="B78" s="20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58"/>
      <c r="N78" s="58"/>
      <c r="O78" s="58"/>
    </row>
    <row r="198" spans="1:28" hidden="1" x14ac:dyDescent="0.15"/>
    <row r="199" spans="1:28" hidden="1" x14ac:dyDescent="0.15"/>
    <row r="200" spans="1:28" hidden="1" x14ac:dyDescent="0.15">
      <c r="A200" s="59">
        <f>SUM(A10:O38)</f>
        <v>1874</v>
      </c>
    </row>
    <row r="201" spans="1:28" s="60" customFormat="1" hidden="1" x14ac:dyDescent="0.15">
      <c r="A201" s="35"/>
      <c r="B201" s="35"/>
      <c r="C201" s="35"/>
      <c r="D201" s="35"/>
      <c r="E201" s="35"/>
      <c r="F201" s="35"/>
      <c r="G201" s="35"/>
      <c r="H201" s="35"/>
      <c r="I201" s="35"/>
      <c r="J201" s="35"/>
      <c r="K201" s="35"/>
      <c r="L201" s="35"/>
      <c r="AB201" s="61">
        <v>0</v>
      </c>
    </row>
    <row r="202" spans="1:28" hidden="1" x14ac:dyDescent="0.15"/>
    <row r="203" spans="1:28" hidden="1" x14ac:dyDescent="0.15"/>
  </sheetData>
  <mergeCells count="15">
    <mergeCell ref="A38:A39"/>
    <mergeCell ref="B38:D38"/>
    <mergeCell ref="E38:G38"/>
    <mergeCell ref="H38:J38"/>
    <mergeCell ref="A6:J6"/>
    <mergeCell ref="A8:A9"/>
    <mergeCell ref="B8:C8"/>
    <mergeCell ref="D8:G8"/>
    <mergeCell ref="H8:I8"/>
    <mergeCell ref="A21:J21"/>
    <mergeCell ref="A22:A23"/>
    <mergeCell ref="B22:D22"/>
    <mergeCell ref="E22:G22"/>
    <mergeCell ref="H22:J22"/>
    <mergeCell ref="A37:J3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203"/>
  <sheetViews>
    <sheetView workbookViewId="0">
      <selection sqref="A1:XFD1048576"/>
    </sheetView>
  </sheetViews>
  <sheetFormatPr baseColWidth="10" defaultRowHeight="10.5" x14ac:dyDescent="0.15"/>
  <cols>
    <col min="1" max="1" width="41.7109375" style="14" customWidth="1"/>
    <col min="2" max="10" width="11.7109375" style="14" customWidth="1"/>
    <col min="11" max="12" width="10.7109375" style="14" customWidth="1"/>
    <col min="13" max="15" width="10.7109375" style="57" customWidth="1"/>
    <col min="16" max="21" width="11.42578125" style="57"/>
    <col min="22" max="22" width="26.7109375" style="57" customWidth="1"/>
    <col min="23" max="23" width="14.140625" style="57" customWidth="1"/>
    <col min="24" max="25" width="14.140625" style="57" hidden="1" customWidth="1"/>
    <col min="26" max="27" width="13" style="57" hidden="1" customWidth="1"/>
    <col min="28" max="29" width="11.42578125" style="57" hidden="1" customWidth="1"/>
    <col min="30" max="256" width="11.42578125" style="57"/>
    <col min="257" max="257" width="41.7109375" style="57" customWidth="1"/>
    <col min="258" max="266" width="11.7109375" style="57" customWidth="1"/>
    <col min="267" max="271" width="10.7109375" style="57" customWidth="1"/>
    <col min="272" max="277" width="11.42578125" style="57"/>
    <col min="278" max="278" width="26.7109375" style="57" customWidth="1"/>
    <col min="279" max="279" width="14.140625" style="57" customWidth="1"/>
    <col min="280" max="285" width="0" style="57" hidden="1" customWidth="1"/>
    <col min="286" max="512" width="11.42578125" style="57"/>
    <col min="513" max="513" width="41.7109375" style="57" customWidth="1"/>
    <col min="514" max="522" width="11.7109375" style="57" customWidth="1"/>
    <col min="523" max="527" width="10.7109375" style="57" customWidth="1"/>
    <col min="528" max="533" width="11.42578125" style="57"/>
    <col min="534" max="534" width="26.7109375" style="57" customWidth="1"/>
    <col min="535" max="535" width="14.140625" style="57" customWidth="1"/>
    <col min="536" max="541" width="0" style="57" hidden="1" customWidth="1"/>
    <col min="542" max="768" width="11.42578125" style="57"/>
    <col min="769" max="769" width="41.7109375" style="57" customWidth="1"/>
    <col min="770" max="778" width="11.7109375" style="57" customWidth="1"/>
    <col min="779" max="783" width="10.7109375" style="57" customWidth="1"/>
    <col min="784" max="789" width="11.42578125" style="57"/>
    <col min="790" max="790" width="26.7109375" style="57" customWidth="1"/>
    <col min="791" max="791" width="14.140625" style="57" customWidth="1"/>
    <col min="792" max="797" width="0" style="57" hidden="1" customWidth="1"/>
    <col min="798" max="1024" width="11.42578125" style="57"/>
    <col min="1025" max="1025" width="41.7109375" style="57" customWidth="1"/>
    <col min="1026" max="1034" width="11.7109375" style="57" customWidth="1"/>
    <col min="1035" max="1039" width="10.7109375" style="57" customWidth="1"/>
    <col min="1040" max="1045" width="11.42578125" style="57"/>
    <col min="1046" max="1046" width="26.7109375" style="57" customWidth="1"/>
    <col min="1047" max="1047" width="14.140625" style="57" customWidth="1"/>
    <col min="1048" max="1053" width="0" style="57" hidden="1" customWidth="1"/>
    <col min="1054" max="1280" width="11.42578125" style="57"/>
    <col min="1281" max="1281" width="41.7109375" style="57" customWidth="1"/>
    <col min="1282" max="1290" width="11.7109375" style="57" customWidth="1"/>
    <col min="1291" max="1295" width="10.7109375" style="57" customWidth="1"/>
    <col min="1296" max="1301" width="11.42578125" style="57"/>
    <col min="1302" max="1302" width="26.7109375" style="57" customWidth="1"/>
    <col min="1303" max="1303" width="14.140625" style="57" customWidth="1"/>
    <col min="1304" max="1309" width="0" style="57" hidden="1" customWidth="1"/>
    <col min="1310" max="1536" width="11.42578125" style="57"/>
    <col min="1537" max="1537" width="41.7109375" style="57" customWidth="1"/>
    <col min="1538" max="1546" width="11.7109375" style="57" customWidth="1"/>
    <col min="1547" max="1551" width="10.7109375" style="57" customWidth="1"/>
    <col min="1552" max="1557" width="11.42578125" style="57"/>
    <col min="1558" max="1558" width="26.7109375" style="57" customWidth="1"/>
    <col min="1559" max="1559" width="14.140625" style="57" customWidth="1"/>
    <col min="1560" max="1565" width="0" style="57" hidden="1" customWidth="1"/>
    <col min="1566" max="1792" width="11.42578125" style="57"/>
    <col min="1793" max="1793" width="41.7109375" style="57" customWidth="1"/>
    <col min="1794" max="1802" width="11.7109375" style="57" customWidth="1"/>
    <col min="1803" max="1807" width="10.7109375" style="57" customWidth="1"/>
    <col min="1808" max="1813" width="11.42578125" style="57"/>
    <col min="1814" max="1814" width="26.7109375" style="57" customWidth="1"/>
    <col min="1815" max="1815" width="14.140625" style="57" customWidth="1"/>
    <col min="1816" max="1821" width="0" style="57" hidden="1" customWidth="1"/>
    <col min="1822" max="2048" width="11.42578125" style="57"/>
    <col min="2049" max="2049" width="41.7109375" style="57" customWidth="1"/>
    <col min="2050" max="2058" width="11.7109375" style="57" customWidth="1"/>
    <col min="2059" max="2063" width="10.7109375" style="57" customWidth="1"/>
    <col min="2064" max="2069" width="11.42578125" style="57"/>
    <col min="2070" max="2070" width="26.7109375" style="57" customWidth="1"/>
    <col min="2071" max="2071" width="14.140625" style="57" customWidth="1"/>
    <col min="2072" max="2077" width="0" style="57" hidden="1" customWidth="1"/>
    <col min="2078" max="2304" width="11.42578125" style="57"/>
    <col min="2305" max="2305" width="41.7109375" style="57" customWidth="1"/>
    <col min="2306" max="2314" width="11.7109375" style="57" customWidth="1"/>
    <col min="2315" max="2319" width="10.7109375" style="57" customWidth="1"/>
    <col min="2320" max="2325" width="11.42578125" style="57"/>
    <col min="2326" max="2326" width="26.7109375" style="57" customWidth="1"/>
    <col min="2327" max="2327" width="14.140625" style="57" customWidth="1"/>
    <col min="2328" max="2333" width="0" style="57" hidden="1" customWidth="1"/>
    <col min="2334" max="2560" width="11.42578125" style="57"/>
    <col min="2561" max="2561" width="41.7109375" style="57" customWidth="1"/>
    <col min="2562" max="2570" width="11.7109375" style="57" customWidth="1"/>
    <col min="2571" max="2575" width="10.7109375" style="57" customWidth="1"/>
    <col min="2576" max="2581" width="11.42578125" style="57"/>
    <col min="2582" max="2582" width="26.7109375" style="57" customWidth="1"/>
    <col min="2583" max="2583" width="14.140625" style="57" customWidth="1"/>
    <col min="2584" max="2589" width="0" style="57" hidden="1" customWidth="1"/>
    <col min="2590" max="2816" width="11.42578125" style="57"/>
    <col min="2817" max="2817" width="41.7109375" style="57" customWidth="1"/>
    <col min="2818" max="2826" width="11.7109375" style="57" customWidth="1"/>
    <col min="2827" max="2831" width="10.7109375" style="57" customWidth="1"/>
    <col min="2832" max="2837" width="11.42578125" style="57"/>
    <col min="2838" max="2838" width="26.7109375" style="57" customWidth="1"/>
    <col min="2839" max="2839" width="14.140625" style="57" customWidth="1"/>
    <col min="2840" max="2845" width="0" style="57" hidden="1" customWidth="1"/>
    <col min="2846" max="3072" width="11.42578125" style="57"/>
    <col min="3073" max="3073" width="41.7109375" style="57" customWidth="1"/>
    <col min="3074" max="3082" width="11.7109375" style="57" customWidth="1"/>
    <col min="3083" max="3087" width="10.7109375" style="57" customWidth="1"/>
    <col min="3088" max="3093" width="11.42578125" style="57"/>
    <col min="3094" max="3094" width="26.7109375" style="57" customWidth="1"/>
    <col min="3095" max="3095" width="14.140625" style="57" customWidth="1"/>
    <col min="3096" max="3101" width="0" style="57" hidden="1" customWidth="1"/>
    <col min="3102" max="3328" width="11.42578125" style="57"/>
    <col min="3329" max="3329" width="41.7109375" style="57" customWidth="1"/>
    <col min="3330" max="3338" width="11.7109375" style="57" customWidth="1"/>
    <col min="3339" max="3343" width="10.7109375" style="57" customWidth="1"/>
    <col min="3344" max="3349" width="11.42578125" style="57"/>
    <col min="3350" max="3350" width="26.7109375" style="57" customWidth="1"/>
    <col min="3351" max="3351" width="14.140625" style="57" customWidth="1"/>
    <col min="3352" max="3357" width="0" style="57" hidden="1" customWidth="1"/>
    <col min="3358" max="3584" width="11.42578125" style="57"/>
    <col min="3585" max="3585" width="41.7109375" style="57" customWidth="1"/>
    <col min="3586" max="3594" width="11.7109375" style="57" customWidth="1"/>
    <col min="3595" max="3599" width="10.7109375" style="57" customWidth="1"/>
    <col min="3600" max="3605" width="11.42578125" style="57"/>
    <col min="3606" max="3606" width="26.7109375" style="57" customWidth="1"/>
    <col min="3607" max="3607" width="14.140625" style="57" customWidth="1"/>
    <col min="3608" max="3613" width="0" style="57" hidden="1" customWidth="1"/>
    <col min="3614" max="3840" width="11.42578125" style="57"/>
    <col min="3841" max="3841" width="41.7109375" style="57" customWidth="1"/>
    <col min="3842" max="3850" width="11.7109375" style="57" customWidth="1"/>
    <col min="3851" max="3855" width="10.7109375" style="57" customWidth="1"/>
    <col min="3856" max="3861" width="11.42578125" style="57"/>
    <col min="3862" max="3862" width="26.7109375" style="57" customWidth="1"/>
    <col min="3863" max="3863" width="14.140625" style="57" customWidth="1"/>
    <col min="3864" max="3869" width="0" style="57" hidden="1" customWidth="1"/>
    <col min="3870" max="4096" width="11.42578125" style="57"/>
    <col min="4097" max="4097" width="41.7109375" style="57" customWidth="1"/>
    <col min="4098" max="4106" width="11.7109375" style="57" customWidth="1"/>
    <col min="4107" max="4111" width="10.7109375" style="57" customWidth="1"/>
    <col min="4112" max="4117" width="11.42578125" style="57"/>
    <col min="4118" max="4118" width="26.7109375" style="57" customWidth="1"/>
    <col min="4119" max="4119" width="14.140625" style="57" customWidth="1"/>
    <col min="4120" max="4125" width="0" style="57" hidden="1" customWidth="1"/>
    <col min="4126" max="4352" width="11.42578125" style="57"/>
    <col min="4353" max="4353" width="41.7109375" style="57" customWidth="1"/>
    <col min="4354" max="4362" width="11.7109375" style="57" customWidth="1"/>
    <col min="4363" max="4367" width="10.7109375" style="57" customWidth="1"/>
    <col min="4368" max="4373" width="11.42578125" style="57"/>
    <col min="4374" max="4374" width="26.7109375" style="57" customWidth="1"/>
    <col min="4375" max="4375" width="14.140625" style="57" customWidth="1"/>
    <col min="4376" max="4381" width="0" style="57" hidden="1" customWidth="1"/>
    <col min="4382" max="4608" width="11.42578125" style="57"/>
    <col min="4609" max="4609" width="41.7109375" style="57" customWidth="1"/>
    <col min="4610" max="4618" width="11.7109375" style="57" customWidth="1"/>
    <col min="4619" max="4623" width="10.7109375" style="57" customWidth="1"/>
    <col min="4624" max="4629" width="11.42578125" style="57"/>
    <col min="4630" max="4630" width="26.7109375" style="57" customWidth="1"/>
    <col min="4631" max="4631" width="14.140625" style="57" customWidth="1"/>
    <col min="4632" max="4637" width="0" style="57" hidden="1" customWidth="1"/>
    <col min="4638" max="4864" width="11.42578125" style="57"/>
    <col min="4865" max="4865" width="41.7109375" style="57" customWidth="1"/>
    <col min="4866" max="4874" width="11.7109375" style="57" customWidth="1"/>
    <col min="4875" max="4879" width="10.7109375" style="57" customWidth="1"/>
    <col min="4880" max="4885" width="11.42578125" style="57"/>
    <col min="4886" max="4886" width="26.7109375" style="57" customWidth="1"/>
    <col min="4887" max="4887" width="14.140625" style="57" customWidth="1"/>
    <col min="4888" max="4893" width="0" style="57" hidden="1" customWidth="1"/>
    <col min="4894" max="5120" width="11.42578125" style="57"/>
    <col min="5121" max="5121" width="41.7109375" style="57" customWidth="1"/>
    <col min="5122" max="5130" width="11.7109375" style="57" customWidth="1"/>
    <col min="5131" max="5135" width="10.7109375" style="57" customWidth="1"/>
    <col min="5136" max="5141" width="11.42578125" style="57"/>
    <col min="5142" max="5142" width="26.7109375" style="57" customWidth="1"/>
    <col min="5143" max="5143" width="14.140625" style="57" customWidth="1"/>
    <col min="5144" max="5149" width="0" style="57" hidden="1" customWidth="1"/>
    <col min="5150" max="5376" width="11.42578125" style="57"/>
    <col min="5377" max="5377" width="41.7109375" style="57" customWidth="1"/>
    <col min="5378" max="5386" width="11.7109375" style="57" customWidth="1"/>
    <col min="5387" max="5391" width="10.7109375" style="57" customWidth="1"/>
    <col min="5392" max="5397" width="11.42578125" style="57"/>
    <col min="5398" max="5398" width="26.7109375" style="57" customWidth="1"/>
    <col min="5399" max="5399" width="14.140625" style="57" customWidth="1"/>
    <col min="5400" max="5405" width="0" style="57" hidden="1" customWidth="1"/>
    <col min="5406" max="5632" width="11.42578125" style="57"/>
    <col min="5633" max="5633" width="41.7109375" style="57" customWidth="1"/>
    <col min="5634" max="5642" width="11.7109375" style="57" customWidth="1"/>
    <col min="5643" max="5647" width="10.7109375" style="57" customWidth="1"/>
    <col min="5648" max="5653" width="11.42578125" style="57"/>
    <col min="5654" max="5654" width="26.7109375" style="57" customWidth="1"/>
    <col min="5655" max="5655" width="14.140625" style="57" customWidth="1"/>
    <col min="5656" max="5661" width="0" style="57" hidden="1" customWidth="1"/>
    <col min="5662" max="5888" width="11.42578125" style="57"/>
    <col min="5889" max="5889" width="41.7109375" style="57" customWidth="1"/>
    <col min="5890" max="5898" width="11.7109375" style="57" customWidth="1"/>
    <col min="5899" max="5903" width="10.7109375" style="57" customWidth="1"/>
    <col min="5904" max="5909" width="11.42578125" style="57"/>
    <col min="5910" max="5910" width="26.7109375" style="57" customWidth="1"/>
    <col min="5911" max="5911" width="14.140625" style="57" customWidth="1"/>
    <col min="5912" max="5917" width="0" style="57" hidden="1" customWidth="1"/>
    <col min="5918" max="6144" width="11.42578125" style="57"/>
    <col min="6145" max="6145" width="41.7109375" style="57" customWidth="1"/>
    <col min="6146" max="6154" width="11.7109375" style="57" customWidth="1"/>
    <col min="6155" max="6159" width="10.7109375" style="57" customWidth="1"/>
    <col min="6160" max="6165" width="11.42578125" style="57"/>
    <col min="6166" max="6166" width="26.7109375" style="57" customWidth="1"/>
    <col min="6167" max="6167" width="14.140625" style="57" customWidth="1"/>
    <col min="6168" max="6173" width="0" style="57" hidden="1" customWidth="1"/>
    <col min="6174" max="6400" width="11.42578125" style="57"/>
    <col min="6401" max="6401" width="41.7109375" style="57" customWidth="1"/>
    <col min="6402" max="6410" width="11.7109375" style="57" customWidth="1"/>
    <col min="6411" max="6415" width="10.7109375" style="57" customWidth="1"/>
    <col min="6416" max="6421" width="11.42578125" style="57"/>
    <col min="6422" max="6422" width="26.7109375" style="57" customWidth="1"/>
    <col min="6423" max="6423" width="14.140625" style="57" customWidth="1"/>
    <col min="6424" max="6429" width="0" style="57" hidden="1" customWidth="1"/>
    <col min="6430" max="6656" width="11.42578125" style="57"/>
    <col min="6657" max="6657" width="41.7109375" style="57" customWidth="1"/>
    <col min="6658" max="6666" width="11.7109375" style="57" customWidth="1"/>
    <col min="6667" max="6671" width="10.7109375" style="57" customWidth="1"/>
    <col min="6672" max="6677" width="11.42578125" style="57"/>
    <col min="6678" max="6678" width="26.7109375" style="57" customWidth="1"/>
    <col min="6679" max="6679" width="14.140625" style="57" customWidth="1"/>
    <col min="6680" max="6685" width="0" style="57" hidden="1" customWidth="1"/>
    <col min="6686" max="6912" width="11.42578125" style="57"/>
    <col min="6913" max="6913" width="41.7109375" style="57" customWidth="1"/>
    <col min="6914" max="6922" width="11.7109375" style="57" customWidth="1"/>
    <col min="6923" max="6927" width="10.7109375" style="57" customWidth="1"/>
    <col min="6928" max="6933" width="11.42578125" style="57"/>
    <col min="6934" max="6934" width="26.7109375" style="57" customWidth="1"/>
    <col min="6935" max="6935" width="14.140625" style="57" customWidth="1"/>
    <col min="6936" max="6941" width="0" style="57" hidden="1" customWidth="1"/>
    <col min="6942" max="7168" width="11.42578125" style="57"/>
    <col min="7169" max="7169" width="41.7109375" style="57" customWidth="1"/>
    <col min="7170" max="7178" width="11.7109375" style="57" customWidth="1"/>
    <col min="7179" max="7183" width="10.7109375" style="57" customWidth="1"/>
    <col min="7184" max="7189" width="11.42578125" style="57"/>
    <col min="7190" max="7190" width="26.7109375" style="57" customWidth="1"/>
    <col min="7191" max="7191" width="14.140625" style="57" customWidth="1"/>
    <col min="7192" max="7197" width="0" style="57" hidden="1" customWidth="1"/>
    <col min="7198" max="7424" width="11.42578125" style="57"/>
    <col min="7425" max="7425" width="41.7109375" style="57" customWidth="1"/>
    <col min="7426" max="7434" width="11.7109375" style="57" customWidth="1"/>
    <col min="7435" max="7439" width="10.7109375" style="57" customWidth="1"/>
    <col min="7440" max="7445" width="11.42578125" style="57"/>
    <col min="7446" max="7446" width="26.7109375" style="57" customWidth="1"/>
    <col min="7447" max="7447" width="14.140625" style="57" customWidth="1"/>
    <col min="7448" max="7453" width="0" style="57" hidden="1" customWidth="1"/>
    <col min="7454" max="7680" width="11.42578125" style="57"/>
    <col min="7681" max="7681" width="41.7109375" style="57" customWidth="1"/>
    <col min="7682" max="7690" width="11.7109375" style="57" customWidth="1"/>
    <col min="7691" max="7695" width="10.7109375" style="57" customWidth="1"/>
    <col min="7696" max="7701" width="11.42578125" style="57"/>
    <col min="7702" max="7702" width="26.7109375" style="57" customWidth="1"/>
    <col min="7703" max="7703" width="14.140625" style="57" customWidth="1"/>
    <col min="7704" max="7709" width="0" style="57" hidden="1" customWidth="1"/>
    <col min="7710" max="7936" width="11.42578125" style="57"/>
    <col min="7937" max="7937" width="41.7109375" style="57" customWidth="1"/>
    <col min="7938" max="7946" width="11.7109375" style="57" customWidth="1"/>
    <col min="7947" max="7951" width="10.7109375" style="57" customWidth="1"/>
    <col min="7952" max="7957" width="11.42578125" style="57"/>
    <col min="7958" max="7958" width="26.7109375" style="57" customWidth="1"/>
    <col min="7959" max="7959" width="14.140625" style="57" customWidth="1"/>
    <col min="7960" max="7965" width="0" style="57" hidden="1" customWidth="1"/>
    <col min="7966" max="8192" width="11.42578125" style="57"/>
    <col min="8193" max="8193" width="41.7109375" style="57" customWidth="1"/>
    <col min="8194" max="8202" width="11.7109375" style="57" customWidth="1"/>
    <col min="8203" max="8207" width="10.7109375" style="57" customWidth="1"/>
    <col min="8208" max="8213" width="11.42578125" style="57"/>
    <col min="8214" max="8214" width="26.7109375" style="57" customWidth="1"/>
    <col min="8215" max="8215" width="14.140625" style="57" customWidth="1"/>
    <col min="8216" max="8221" width="0" style="57" hidden="1" customWidth="1"/>
    <col min="8222" max="8448" width="11.42578125" style="57"/>
    <col min="8449" max="8449" width="41.7109375" style="57" customWidth="1"/>
    <col min="8450" max="8458" width="11.7109375" style="57" customWidth="1"/>
    <col min="8459" max="8463" width="10.7109375" style="57" customWidth="1"/>
    <col min="8464" max="8469" width="11.42578125" style="57"/>
    <col min="8470" max="8470" width="26.7109375" style="57" customWidth="1"/>
    <col min="8471" max="8471" width="14.140625" style="57" customWidth="1"/>
    <col min="8472" max="8477" width="0" style="57" hidden="1" customWidth="1"/>
    <col min="8478" max="8704" width="11.42578125" style="57"/>
    <col min="8705" max="8705" width="41.7109375" style="57" customWidth="1"/>
    <col min="8706" max="8714" width="11.7109375" style="57" customWidth="1"/>
    <col min="8715" max="8719" width="10.7109375" style="57" customWidth="1"/>
    <col min="8720" max="8725" width="11.42578125" style="57"/>
    <col min="8726" max="8726" width="26.7109375" style="57" customWidth="1"/>
    <col min="8727" max="8727" width="14.140625" style="57" customWidth="1"/>
    <col min="8728" max="8733" width="0" style="57" hidden="1" customWidth="1"/>
    <col min="8734" max="8960" width="11.42578125" style="57"/>
    <col min="8961" max="8961" width="41.7109375" style="57" customWidth="1"/>
    <col min="8962" max="8970" width="11.7109375" style="57" customWidth="1"/>
    <col min="8971" max="8975" width="10.7109375" style="57" customWidth="1"/>
    <col min="8976" max="8981" width="11.42578125" style="57"/>
    <col min="8982" max="8982" width="26.7109375" style="57" customWidth="1"/>
    <col min="8983" max="8983" width="14.140625" style="57" customWidth="1"/>
    <col min="8984" max="8989" width="0" style="57" hidden="1" customWidth="1"/>
    <col min="8990" max="9216" width="11.42578125" style="57"/>
    <col min="9217" max="9217" width="41.7109375" style="57" customWidth="1"/>
    <col min="9218" max="9226" width="11.7109375" style="57" customWidth="1"/>
    <col min="9227" max="9231" width="10.7109375" style="57" customWidth="1"/>
    <col min="9232" max="9237" width="11.42578125" style="57"/>
    <col min="9238" max="9238" width="26.7109375" style="57" customWidth="1"/>
    <col min="9239" max="9239" width="14.140625" style="57" customWidth="1"/>
    <col min="9240" max="9245" width="0" style="57" hidden="1" customWidth="1"/>
    <col min="9246" max="9472" width="11.42578125" style="57"/>
    <col min="9473" max="9473" width="41.7109375" style="57" customWidth="1"/>
    <col min="9474" max="9482" width="11.7109375" style="57" customWidth="1"/>
    <col min="9483" max="9487" width="10.7109375" style="57" customWidth="1"/>
    <col min="9488" max="9493" width="11.42578125" style="57"/>
    <col min="9494" max="9494" width="26.7109375" style="57" customWidth="1"/>
    <col min="9495" max="9495" width="14.140625" style="57" customWidth="1"/>
    <col min="9496" max="9501" width="0" style="57" hidden="1" customWidth="1"/>
    <col min="9502" max="9728" width="11.42578125" style="57"/>
    <col min="9729" max="9729" width="41.7109375" style="57" customWidth="1"/>
    <col min="9730" max="9738" width="11.7109375" style="57" customWidth="1"/>
    <col min="9739" max="9743" width="10.7109375" style="57" customWidth="1"/>
    <col min="9744" max="9749" width="11.42578125" style="57"/>
    <col min="9750" max="9750" width="26.7109375" style="57" customWidth="1"/>
    <col min="9751" max="9751" width="14.140625" style="57" customWidth="1"/>
    <col min="9752" max="9757" width="0" style="57" hidden="1" customWidth="1"/>
    <col min="9758" max="9984" width="11.42578125" style="57"/>
    <col min="9985" max="9985" width="41.7109375" style="57" customWidth="1"/>
    <col min="9986" max="9994" width="11.7109375" style="57" customWidth="1"/>
    <col min="9995" max="9999" width="10.7109375" style="57" customWidth="1"/>
    <col min="10000" max="10005" width="11.42578125" style="57"/>
    <col min="10006" max="10006" width="26.7109375" style="57" customWidth="1"/>
    <col min="10007" max="10007" width="14.140625" style="57" customWidth="1"/>
    <col min="10008" max="10013" width="0" style="57" hidden="1" customWidth="1"/>
    <col min="10014" max="10240" width="11.42578125" style="57"/>
    <col min="10241" max="10241" width="41.7109375" style="57" customWidth="1"/>
    <col min="10242" max="10250" width="11.7109375" style="57" customWidth="1"/>
    <col min="10251" max="10255" width="10.7109375" style="57" customWidth="1"/>
    <col min="10256" max="10261" width="11.42578125" style="57"/>
    <col min="10262" max="10262" width="26.7109375" style="57" customWidth="1"/>
    <col min="10263" max="10263" width="14.140625" style="57" customWidth="1"/>
    <col min="10264" max="10269" width="0" style="57" hidden="1" customWidth="1"/>
    <col min="10270" max="10496" width="11.42578125" style="57"/>
    <col min="10497" max="10497" width="41.7109375" style="57" customWidth="1"/>
    <col min="10498" max="10506" width="11.7109375" style="57" customWidth="1"/>
    <col min="10507" max="10511" width="10.7109375" style="57" customWidth="1"/>
    <col min="10512" max="10517" width="11.42578125" style="57"/>
    <col min="10518" max="10518" width="26.7109375" style="57" customWidth="1"/>
    <col min="10519" max="10519" width="14.140625" style="57" customWidth="1"/>
    <col min="10520" max="10525" width="0" style="57" hidden="1" customWidth="1"/>
    <col min="10526" max="10752" width="11.42578125" style="57"/>
    <col min="10753" max="10753" width="41.7109375" style="57" customWidth="1"/>
    <col min="10754" max="10762" width="11.7109375" style="57" customWidth="1"/>
    <col min="10763" max="10767" width="10.7109375" style="57" customWidth="1"/>
    <col min="10768" max="10773" width="11.42578125" style="57"/>
    <col min="10774" max="10774" width="26.7109375" style="57" customWidth="1"/>
    <col min="10775" max="10775" width="14.140625" style="57" customWidth="1"/>
    <col min="10776" max="10781" width="0" style="57" hidden="1" customWidth="1"/>
    <col min="10782" max="11008" width="11.42578125" style="57"/>
    <col min="11009" max="11009" width="41.7109375" style="57" customWidth="1"/>
    <col min="11010" max="11018" width="11.7109375" style="57" customWidth="1"/>
    <col min="11019" max="11023" width="10.7109375" style="57" customWidth="1"/>
    <col min="11024" max="11029" width="11.42578125" style="57"/>
    <col min="11030" max="11030" width="26.7109375" style="57" customWidth="1"/>
    <col min="11031" max="11031" width="14.140625" style="57" customWidth="1"/>
    <col min="11032" max="11037" width="0" style="57" hidden="1" customWidth="1"/>
    <col min="11038" max="11264" width="11.42578125" style="57"/>
    <col min="11265" max="11265" width="41.7109375" style="57" customWidth="1"/>
    <col min="11266" max="11274" width="11.7109375" style="57" customWidth="1"/>
    <col min="11275" max="11279" width="10.7109375" style="57" customWidth="1"/>
    <col min="11280" max="11285" width="11.42578125" style="57"/>
    <col min="11286" max="11286" width="26.7109375" style="57" customWidth="1"/>
    <col min="11287" max="11287" width="14.140625" style="57" customWidth="1"/>
    <col min="11288" max="11293" width="0" style="57" hidden="1" customWidth="1"/>
    <col min="11294" max="11520" width="11.42578125" style="57"/>
    <col min="11521" max="11521" width="41.7109375" style="57" customWidth="1"/>
    <col min="11522" max="11530" width="11.7109375" style="57" customWidth="1"/>
    <col min="11531" max="11535" width="10.7109375" style="57" customWidth="1"/>
    <col min="11536" max="11541" width="11.42578125" style="57"/>
    <col min="11542" max="11542" width="26.7109375" style="57" customWidth="1"/>
    <col min="11543" max="11543" width="14.140625" style="57" customWidth="1"/>
    <col min="11544" max="11549" width="0" style="57" hidden="1" customWidth="1"/>
    <col min="11550" max="11776" width="11.42578125" style="57"/>
    <col min="11777" max="11777" width="41.7109375" style="57" customWidth="1"/>
    <col min="11778" max="11786" width="11.7109375" style="57" customWidth="1"/>
    <col min="11787" max="11791" width="10.7109375" style="57" customWidth="1"/>
    <col min="11792" max="11797" width="11.42578125" style="57"/>
    <col min="11798" max="11798" width="26.7109375" style="57" customWidth="1"/>
    <col min="11799" max="11799" width="14.140625" style="57" customWidth="1"/>
    <col min="11800" max="11805" width="0" style="57" hidden="1" customWidth="1"/>
    <col min="11806" max="12032" width="11.42578125" style="57"/>
    <col min="12033" max="12033" width="41.7109375" style="57" customWidth="1"/>
    <col min="12034" max="12042" width="11.7109375" style="57" customWidth="1"/>
    <col min="12043" max="12047" width="10.7109375" style="57" customWidth="1"/>
    <col min="12048" max="12053" width="11.42578125" style="57"/>
    <col min="12054" max="12054" width="26.7109375" style="57" customWidth="1"/>
    <col min="12055" max="12055" width="14.140625" style="57" customWidth="1"/>
    <col min="12056" max="12061" width="0" style="57" hidden="1" customWidth="1"/>
    <col min="12062" max="12288" width="11.42578125" style="57"/>
    <col min="12289" max="12289" width="41.7109375" style="57" customWidth="1"/>
    <col min="12290" max="12298" width="11.7109375" style="57" customWidth="1"/>
    <col min="12299" max="12303" width="10.7109375" style="57" customWidth="1"/>
    <col min="12304" max="12309" width="11.42578125" style="57"/>
    <col min="12310" max="12310" width="26.7109375" style="57" customWidth="1"/>
    <col min="12311" max="12311" width="14.140625" style="57" customWidth="1"/>
    <col min="12312" max="12317" width="0" style="57" hidden="1" customWidth="1"/>
    <col min="12318" max="12544" width="11.42578125" style="57"/>
    <col min="12545" max="12545" width="41.7109375" style="57" customWidth="1"/>
    <col min="12546" max="12554" width="11.7109375" style="57" customWidth="1"/>
    <col min="12555" max="12559" width="10.7109375" style="57" customWidth="1"/>
    <col min="12560" max="12565" width="11.42578125" style="57"/>
    <col min="12566" max="12566" width="26.7109375" style="57" customWidth="1"/>
    <col min="12567" max="12567" width="14.140625" style="57" customWidth="1"/>
    <col min="12568" max="12573" width="0" style="57" hidden="1" customWidth="1"/>
    <col min="12574" max="12800" width="11.42578125" style="57"/>
    <col min="12801" max="12801" width="41.7109375" style="57" customWidth="1"/>
    <col min="12802" max="12810" width="11.7109375" style="57" customWidth="1"/>
    <col min="12811" max="12815" width="10.7109375" style="57" customWidth="1"/>
    <col min="12816" max="12821" width="11.42578125" style="57"/>
    <col min="12822" max="12822" width="26.7109375" style="57" customWidth="1"/>
    <col min="12823" max="12823" width="14.140625" style="57" customWidth="1"/>
    <col min="12824" max="12829" width="0" style="57" hidden="1" customWidth="1"/>
    <col min="12830" max="13056" width="11.42578125" style="57"/>
    <col min="13057" max="13057" width="41.7109375" style="57" customWidth="1"/>
    <col min="13058" max="13066" width="11.7109375" style="57" customWidth="1"/>
    <col min="13067" max="13071" width="10.7109375" style="57" customWidth="1"/>
    <col min="13072" max="13077" width="11.42578125" style="57"/>
    <col min="13078" max="13078" width="26.7109375" style="57" customWidth="1"/>
    <col min="13079" max="13079" width="14.140625" style="57" customWidth="1"/>
    <col min="13080" max="13085" width="0" style="57" hidden="1" customWidth="1"/>
    <col min="13086" max="13312" width="11.42578125" style="57"/>
    <col min="13313" max="13313" width="41.7109375" style="57" customWidth="1"/>
    <col min="13314" max="13322" width="11.7109375" style="57" customWidth="1"/>
    <col min="13323" max="13327" width="10.7109375" style="57" customWidth="1"/>
    <col min="13328" max="13333" width="11.42578125" style="57"/>
    <col min="13334" max="13334" width="26.7109375" style="57" customWidth="1"/>
    <col min="13335" max="13335" width="14.140625" style="57" customWidth="1"/>
    <col min="13336" max="13341" width="0" style="57" hidden="1" customWidth="1"/>
    <col min="13342" max="13568" width="11.42578125" style="57"/>
    <col min="13569" max="13569" width="41.7109375" style="57" customWidth="1"/>
    <col min="13570" max="13578" width="11.7109375" style="57" customWidth="1"/>
    <col min="13579" max="13583" width="10.7109375" style="57" customWidth="1"/>
    <col min="13584" max="13589" width="11.42578125" style="57"/>
    <col min="13590" max="13590" width="26.7109375" style="57" customWidth="1"/>
    <col min="13591" max="13591" width="14.140625" style="57" customWidth="1"/>
    <col min="13592" max="13597" width="0" style="57" hidden="1" customWidth="1"/>
    <col min="13598" max="13824" width="11.42578125" style="57"/>
    <col min="13825" max="13825" width="41.7109375" style="57" customWidth="1"/>
    <col min="13826" max="13834" width="11.7109375" style="57" customWidth="1"/>
    <col min="13835" max="13839" width="10.7109375" style="57" customWidth="1"/>
    <col min="13840" max="13845" width="11.42578125" style="57"/>
    <col min="13846" max="13846" width="26.7109375" style="57" customWidth="1"/>
    <col min="13847" max="13847" width="14.140625" style="57" customWidth="1"/>
    <col min="13848" max="13853" width="0" style="57" hidden="1" customWidth="1"/>
    <col min="13854" max="14080" width="11.42578125" style="57"/>
    <col min="14081" max="14081" width="41.7109375" style="57" customWidth="1"/>
    <col min="14082" max="14090" width="11.7109375" style="57" customWidth="1"/>
    <col min="14091" max="14095" width="10.7109375" style="57" customWidth="1"/>
    <col min="14096" max="14101" width="11.42578125" style="57"/>
    <col min="14102" max="14102" width="26.7109375" style="57" customWidth="1"/>
    <col min="14103" max="14103" width="14.140625" style="57" customWidth="1"/>
    <col min="14104" max="14109" width="0" style="57" hidden="1" customWidth="1"/>
    <col min="14110" max="14336" width="11.42578125" style="57"/>
    <col min="14337" max="14337" width="41.7109375" style="57" customWidth="1"/>
    <col min="14338" max="14346" width="11.7109375" style="57" customWidth="1"/>
    <col min="14347" max="14351" width="10.7109375" style="57" customWidth="1"/>
    <col min="14352" max="14357" width="11.42578125" style="57"/>
    <col min="14358" max="14358" width="26.7109375" style="57" customWidth="1"/>
    <col min="14359" max="14359" width="14.140625" style="57" customWidth="1"/>
    <col min="14360" max="14365" width="0" style="57" hidden="1" customWidth="1"/>
    <col min="14366" max="14592" width="11.42578125" style="57"/>
    <col min="14593" max="14593" width="41.7109375" style="57" customWidth="1"/>
    <col min="14594" max="14602" width="11.7109375" style="57" customWidth="1"/>
    <col min="14603" max="14607" width="10.7109375" style="57" customWidth="1"/>
    <col min="14608" max="14613" width="11.42578125" style="57"/>
    <col min="14614" max="14614" width="26.7109375" style="57" customWidth="1"/>
    <col min="14615" max="14615" width="14.140625" style="57" customWidth="1"/>
    <col min="14616" max="14621" width="0" style="57" hidden="1" customWidth="1"/>
    <col min="14622" max="14848" width="11.42578125" style="57"/>
    <col min="14849" max="14849" width="41.7109375" style="57" customWidth="1"/>
    <col min="14850" max="14858" width="11.7109375" style="57" customWidth="1"/>
    <col min="14859" max="14863" width="10.7109375" style="57" customWidth="1"/>
    <col min="14864" max="14869" width="11.42578125" style="57"/>
    <col min="14870" max="14870" width="26.7109375" style="57" customWidth="1"/>
    <col min="14871" max="14871" width="14.140625" style="57" customWidth="1"/>
    <col min="14872" max="14877" width="0" style="57" hidden="1" customWidth="1"/>
    <col min="14878" max="15104" width="11.42578125" style="57"/>
    <col min="15105" max="15105" width="41.7109375" style="57" customWidth="1"/>
    <col min="15106" max="15114" width="11.7109375" style="57" customWidth="1"/>
    <col min="15115" max="15119" width="10.7109375" style="57" customWidth="1"/>
    <col min="15120" max="15125" width="11.42578125" style="57"/>
    <col min="15126" max="15126" width="26.7109375" style="57" customWidth="1"/>
    <col min="15127" max="15127" width="14.140625" style="57" customWidth="1"/>
    <col min="15128" max="15133" width="0" style="57" hidden="1" customWidth="1"/>
    <col min="15134" max="15360" width="11.42578125" style="57"/>
    <col min="15361" max="15361" width="41.7109375" style="57" customWidth="1"/>
    <col min="15362" max="15370" width="11.7109375" style="57" customWidth="1"/>
    <col min="15371" max="15375" width="10.7109375" style="57" customWidth="1"/>
    <col min="15376" max="15381" width="11.42578125" style="57"/>
    <col min="15382" max="15382" width="26.7109375" style="57" customWidth="1"/>
    <col min="15383" max="15383" width="14.140625" style="57" customWidth="1"/>
    <col min="15384" max="15389" width="0" style="57" hidden="1" customWidth="1"/>
    <col min="15390" max="15616" width="11.42578125" style="57"/>
    <col min="15617" max="15617" width="41.7109375" style="57" customWidth="1"/>
    <col min="15618" max="15626" width="11.7109375" style="57" customWidth="1"/>
    <col min="15627" max="15631" width="10.7109375" style="57" customWidth="1"/>
    <col min="15632" max="15637" width="11.42578125" style="57"/>
    <col min="15638" max="15638" width="26.7109375" style="57" customWidth="1"/>
    <col min="15639" max="15639" width="14.140625" style="57" customWidth="1"/>
    <col min="15640" max="15645" width="0" style="57" hidden="1" customWidth="1"/>
    <col min="15646" max="15872" width="11.42578125" style="57"/>
    <col min="15873" max="15873" width="41.7109375" style="57" customWidth="1"/>
    <col min="15874" max="15882" width="11.7109375" style="57" customWidth="1"/>
    <col min="15883" max="15887" width="10.7109375" style="57" customWidth="1"/>
    <col min="15888" max="15893" width="11.42578125" style="57"/>
    <col min="15894" max="15894" width="26.7109375" style="57" customWidth="1"/>
    <col min="15895" max="15895" width="14.140625" style="57" customWidth="1"/>
    <col min="15896" max="15901" width="0" style="57" hidden="1" customWidth="1"/>
    <col min="15902" max="16128" width="11.42578125" style="57"/>
    <col min="16129" max="16129" width="41.7109375" style="57" customWidth="1"/>
    <col min="16130" max="16138" width="11.7109375" style="57" customWidth="1"/>
    <col min="16139" max="16143" width="10.7109375" style="57" customWidth="1"/>
    <col min="16144" max="16149" width="11.42578125" style="57"/>
    <col min="16150" max="16150" width="26.7109375" style="57" customWidth="1"/>
    <col min="16151" max="16151" width="14.140625" style="57" customWidth="1"/>
    <col min="16152" max="16157" width="0" style="57" hidden="1" customWidth="1"/>
    <col min="16158" max="16384" width="11.42578125" style="57"/>
  </cols>
  <sheetData>
    <row r="1" spans="1:52" s="4" customFormat="1" ht="12.75" customHeight="1" x14ac:dyDescent="0.2">
      <c r="A1" s="1" t="s">
        <v>0</v>
      </c>
      <c r="B1" s="2"/>
      <c r="C1" s="2"/>
      <c r="D1" s="3"/>
      <c r="E1" s="3"/>
      <c r="F1" s="3"/>
      <c r="G1" s="3"/>
      <c r="H1" s="3"/>
      <c r="I1" s="3"/>
      <c r="J1" s="3"/>
      <c r="K1" s="3"/>
      <c r="Q1" s="5"/>
      <c r="R1" s="6"/>
      <c r="S1" s="6"/>
      <c r="T1" s="6"/>
      <c r="U1" s="6"/>
      <c r="V1" s="6"/>
      <c r="W1" s="6"/>
      <c r="X1" s="6"/>
      <c r="Y1" s="6"/>
      <c r="Z1" s="6"/>
      <c r="AA1" s="7"/>
      <c r="AB1" s="7"/>
      <c r="AC1" s="8"/>
    </row>
    <row r="2" spans="1:52" s="4" customFormat="1" ht="12.75" customHeight="1" x14ac:dyDescent="0.2">
      <c r="A2" s="1" t="str">
        <f>CONCATENATE("COMUNA: ",[11]NOMBRE!B2," - ","( ",[11]NOMBRE!C2,[11]NOMBRE!D2,[11]NOMBRE!E2,[11]NOMBRE!F2,[11]NOMBRE!G2," )")</f>
        <v>COMUNA: LINARES  - ( 07401 )</v>
      </c>
      <c r="B2" s="2"/>
      <c r="C2" s="2"/>
      <c r="D2" s="3"/>
      <c r="E2" s="3"/>
      <c r="F2" s="3"/>
      <c r="G2" s="3"/>
      <c r="H2" s="3"/>
      <c r="I2" s="3"/>
      <c r="J2" s="3"/>
      <c r="K2" s="3"/>
      <c r="Q2" s="5"/>
      <c r="R2" s="6"/>
      <c r="S2" s="6"/>
      <c r="T2" s="6"/>
      <c r="U2" s="6"/>
      <c r="V2" s="6"/>
      <c r="W2" s="6"/>
      <c r="X2" s="6"/>
      <c r="Y2" s="6"/>
      <c r="Z2" s="6"/>
      <c r="AA2" s="7"/>
      <c r="AB2" s="7"/>
      <c r="AC2" s="8"/>
    </row>
    <row r="3" spans="1:52" s="4" customFormat="1" ht="12.75" customHeight="1" x14ac:dyDescent="0.2">
      <c r="A3" s="1" t="str">
        <f>CONCATENATE("ESTABLECIMIENTO: ",[11]NOMBRE!B3," - ","( ",[11]NOMBRE!C3,[11]NOMBRE!D3,[11]NOMBRE!E3,[11]NOMBRE!F3,[11]NOMBRE!G3," )")</f>
        <v>ESTABLECIMIENTO: HOSPITAL BASE DE LINARES  - ( 16108 )</v>
      </c>
      <c r="B3" s="2"/>
      <c r="C3" s="2"/>
      <c r="D3" s="9"/>
      <c r="E3" s="3"/>
      <c r="F3" s="3"/>
      <c r="G3" s="3"/>
      <c r="H3" s="3"/>
      <c r="I3" s="3"/>
      <c r="J3" s="3"/>
      <c r="K3" s="3"/>
      <c r="Q3" s="5"/>
      <c r="R3" s="6"/>
      <c r="S3" s="6"/>
      <c r="T3" s="6"/>
      <c r="U3" s="6"/>
      <c r="V3" s="6"/>
      <c r="W3" s="6"/>
      <c r="X3" s="6"/>
      <c r="Y3" s="6"/>
      <c r="Z3" s="6"/>
      <c r="AA3" s="7"/>
      <c r="AB3" s="7"/>
      <c r="AC3" s="8"/>
    </row>
    <row r="4" spans="1:52" s="4" customFormat="1" ht="12.75" customHeight="1" x14ac:dyDescent="0.2">
      <c r="A4" s="1" t="str">
        <f>CONCATENATE("MES: ",[11]NOMBRE!B6," - ","( ",[11]NOMBRE!C6,[11]NOMBRE!D6," )")</f>
        <v>MES: NOVIEMBRE - ( 11 )</v>
      </c>
      <c r="B4" s="2"/>
      <c r="C4" s="2"/>
      <c r="D4" s="3"/>
      <c r="E4" s="3"/>
      <c r="F4" s="3"/>
      <c r="G4" s="3"/>
      <c r="H4" s="3"/>
      <c r="I4" s="3"/>
      <c r="J4" s="3"/>
      <c r="K4" s="3"/>
      <c r="Q4" s="5"/>
      <c r="R4" s="6"/>
      <c r="S4" s="6"/>
      <c r="T4" s="6"/>
      <c r="U4" s="6"/>
      <c r="V4" s="6"/>
      <c r="W4" s="6"/>
      <c r="X4" s="6"/>
      <c r="Y4" s="6"/>
      <c r="Z4" s="6"/>
      <c r="AA4" s="7"/>
      <c r="AB4" s="7"/>
      <c r="AC4" s="8"/>
    </row>
    <row r="5" spans="1:52" s="4" customFormat="1" ht="12.75" customHeight="1" x14ac:dyDescent="0.2">
      <c r="A5" s="1" t="str">
        <f>CONCATENATE("AÑO: ",[11]NOMBRE!B7)</f>
        <v>AÑO: 2010</v>
      </c>
      <c r="B5" s="2"/>
      <c r="C5" s="2"/>
      <c r="D5" s="3"/>
      <c r="E5" s="3"/>
      <c r="F5" s="3"/>
      <c r="G5" s="3"/>
      <c r="H5" s="3"/>
      <c r="I5" s="3"/>
      <c r="J5" s="3"/>
      <c r="K5" s="3"/>
      <c r="Q5" s="5"/>
      <c r="R5" s="6"/>
      <c r="S5" s="6"/>
      <c r="T5" s="6"/>
      <c r="U5" s="6"/>
      <c r="V5" s="6"/>
      <c r="W5" s="6"/>
      <c r="X5" s="6"/>
      <c r="Y5" s="6"/>
      <c r="Z5" s="6"/>
      <c r="AA5" s="7"/>
      <c r="AB5" s="7"/>
      <c r="AC5" s="8"/>
    </row>
    <row r="6" spans="1:52" s="14" customFormat="1" ht="39.950000000000003" customHeight="1" x14ac:dyDescent="0.25">
      <c r="A6" s="65" t="s">
        <v>1</v>
      </c>
      <c r="B6" s="65"/>
      <c r="C6" s="65"/>
      <c r="D6" s="65"/>
      <c r="E6" s="65"/>
      <c r="F6" s="65"/>
      <c r="G6" s="65"/>
      <c r="H6" s="65"/>
      <c r="I6" s="65"/>
      <c r="J6" s="65"/>
      <c r="K6" s="10"/>
      <c r="L6" s="10"/>
      <c r="M6" s="10"/>
      <c r="N6" s="10"/>
      <c r="O6" s="10"/>
      <c r="P6" s="11"/>
      <c r="Q6" s="12"/>
      <c r="R6" s="12"/>
      <c r="S6" s="12"/>
      <c r="T6" s="12"/>
      <c r="U6" s="12"/>
      <c r="V6" s="12"/>
      <c r="W6" s="13"/>
      <c r="X6" s="13"/>
      <c r="Y6" s="13"/>
      <c r="Z6" s="13"/>
      <c r="AA6" s="13"/>
      <c r="AB6" s="13"/>
      <c r="AC6" s="13"/>
      <c r="AD6" s="13"/>
      <c r="AZ6" s="15"/>
    </row>
    <row r="7" spans="1:52" s="14" customFormat="1" ht="45" customHeight="1" x14ac:dyDescent="0.2">
      <c r="A7" s="16" t="s">
        <v>2</v>
      </c>
      <c r="B7" s="17"/>
      <c r="C7" s="17"/>
      <c r="D7" s="17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9"/>
      <c r="AZ7" s="15"/>
    </row>
    <row r="8" spans="1:52" s="14" customFormat="1" ht="24.75" customHeight="1" x14ac:dyDescent="0.2">
      <c r="A8" s="66" t="s">
        <v>3</v>
      </c>
      <c r="B8" s="68" t="s">
        <v>4</v>
      </c>
      <c r="C8" s="69"/>
      <c r="D8" s="68" t="s">
        <v>5</v>
      </c>
      <c r="E8" s="70"/>
      <c r="F8" s="70"/>
      <c r="G8" s="69"/>
      <c r="H8" s="68" t="s">
        <v>6</v>
      </c>
      <c r="I8" s="69"/>
      <c r="J8" s="20"/>
      <c r="K8" s="20"/>
      <c r="L8" s="20"/>
      <c r="M8" s="20"/>
      <c r="N8" s="20"/>
      <c r="O8" s="20"/>
      <c r="AZ8" s="15"/>
    </row>
    <row r="9" spans="1:52" s="14" customFormat="1" ht="37.5" customHeight="1" x14ac:dyDescent="0.2">
      <c r="A9" s="67"/>
      <c r="B9" s="21" t="s">
        <v>7</v>
      </c>
      <c r="C9" s="22" t="s">
        <v>8</v>
      </c>
      <c r="D9" s="21" t="s">
        <v>9</v>
      </c>
      <c r="E9" s="23" t="s">
        <v>10</v>
      </c>
      <c r="F9" s="23" t="s">
        <v>11</v>
      </c>
      <c r="G9" s="24" t="s">
        <v>12</v>
      </c>
      <c r="H9" s="21" t="s">
        <v>13</v>
      </c>
      <c r="I9" s="24" t="s">
        <v>14</v>
      </c>
      <c r="J9" s="20"/>
      <c r="K9" s="20"/>
      <c r="L9" s="20"/>
      <c r="M9" s="20"/>
      <c r="N9" s="20"/>
      <c r="O9" s="20"/>
      <c r="AZ9" s="15"/>
    </row>
    <row r="10" spans="1:52" s="14" customFormat="1" ht="15.95" customHeight="1" x14ac:dyDescent="0.2">
      <c r="A10" s="25" t="s">
        <v>15</v>
      </c>
      <c r="B10" s="26">
        <v>381</v>
      </c>
      <c r="C10" s="27"/>
      <c r="D10" s="26"/>
      <c r="E10" s="28"/>
      <c r="F10" s="28"/>
      <c r="G10" s="29"/>
      <c r="H10" s="30"/>
      <c r="I10" s="31"/>
      <c r="J10" s="32" t="str">
        <f>$X10&amp;""&amp;$Y10&amp;""&amp;$Z10</f>
        <v/>
      </c>
      <c r="K10" s="20"/>
      <c r="L10" s="20"/>
      <c r="M10" s="20"/>
      <c r="N10" s="20"/>
      <c r="O10" s="20"/>
      <c r="P10" s="32"/>
      <c r="X10" s="33" t="str">
        <f>IF(D10+E10+F10+G10=H10+I10,"","NO COINCIDE LA DESAGREGACIÓN POR SEXO CON TOTAL VDRL O RPR REACTIVO.")</f>
        <v/>
      </c>
      <c r="AA10" s="34">
        <f>IF(D10+E10+F10+G10=H10+I10,0,1)</f>
        <v>0</v>
      </c>
      <c r="AB10" s="35"/>
      <c r="AC10" s="35"/>
      <c r="AZ10" s="15"/>
    </row>
    <row r="11" spans="1:52" s="14" customFormat="1" ht="24.95" customHeight="1" x14ac:dyDescent="0.2">
      <c r="A11" s="36" t="s">
        <v>16</v>
      </c>
      <c r="B11" s="26">
        <v>1</v>
      </c>
      <c r="C11" s="27"/>
      <c r="D11" s="37"/>
      <c r="E11" s="38"/>
      <c r="F11" s="38">
        <v>1</v>
      </c>
      <c r="G11" s="39"/>
      <c r="H11" s="30"/>
      <c r="I11" s="39">
        <v>1</v>
      </c>
      <c r="J11" s="32" t="str">
        <f>$X11&amp;""&amp;$Y11&amp;""&amp;$Z11</f>
        <v/>
      </c>
      <c r="K11" s="20"/>
      <c r="L11" s="20"/>
      <c r="M11" s="20"/>
      <c r="N11" s="20"/>
      <c r="O11" s="20"/>
      <c r="P11" s="32"/>
      <c r="X11" s="33" t="str">
        <f>IF(D11+E11+F11+G11=H11+I11,"","NO COINCIDE LA DESAGREGACIÓN POR SEXO CON TOTAL VDRL O RPR REACTIVO.")</f>
        <v/>
      </c>
      <c r="AA11" s="34">
        <f>IF(D11+E11+F11+G11=H11+I11,0,1)</f>
        <v>0</v>
      </c>
      <c r="AB11" s="35"/>
      <c r="AC11" s="35"/>
      <c r="AZ11" s="15"/>
    </row>
    <row r="12" spans="1:52" s="14" customFormat="1" ht="15.95" customHeight="1" x14ac:dyDescent="0.2">
      <c r="A12" s="40" t="s">
        <v>17</v>
      </c>
      <c r="B12" s="37"/>
      <c r="C12" s="41"/>
      <c r="D12" s="42"/>
      <c r="E12" s="30"/>
      <c r="F12" s="30"/>
      <c r="G12" s="43"/>
      <c r="H12" s="30"/>
      <c r="I12" s="39"/>
      <c r="J12" s="32"/>
      <c r="K12" s="20"/>
      <c r="L12" s="20"/>
      <c r="M12" s="20"/>
      <c r="N12" s="20"/>
      <c r="O12" s="20"/>
      <c r="P12" s="32"/>
      <c r="X12" s="33"/>
      <c r="AA12" s="34"/>
      <c r="AB12" s="35"/>
      <c r="AC12" s="35"/>
      <c r="AZ12" s="15"/>
    </row>
    <row r="13" spans="1:52" s="14" customFormat="1" ht="24.95" customHeight="1" x14ac:dyDescent="0.2">
      <c r="A13" s="36" t="s">
        <v>18</v>
      </c>
      <c r="B13" s="37">
        <v>3</v>
      </c>
      <c r="C13" s="41"/>
      <c r="D13" s="42"/>
      <c r="E13" s="30"/>
      <c r="F13" s="30"/>
      <c r="G13" s="43"/>
      <c r="H13" s="44"/>
      <c r="I13" s="39">
        <v>1</v>
      </c>
      <c r="J13" s="32"/>
      <c r="K13" s="20"/>
      <c r="L13" s="20"/>
      <c r="M13" s="20"/>
      <c r="N13" s="20"/>
      <c r="O13" s="20"/>
      <c r="P13" s="32"/>
      <c r="X13" s="33"/>
      <c r="AA13" s="34"/>
      <c r="AB13" s="35"/>
      <c r="AC13" s="35"/>
      <c r="AZ13" s="15"/>
    </row>
    <row r="14" spans="1:52" s="14" customFormat="1" ht="15.95" customHeight="1" x14ac:dyDescent="0.2">
      <c r="A14" s="36" t="s">
        <v>19</v>
      </c>
      <c r="B14" s="37">
        <v>6</v>
      </c>
      <c r="C14" s="41"/>
      <c r="D14" s="42"/>
      <c r="E14" s="30"/>
      <c r="F14" s="30"/>
      <c r="G14" s="43"/>
      <c r="H14" s="44"/>
      <c r="I14" s="45"/>
      <c r="J14" s="32"/>
      <c r="K14" s="20"/>
      <c r="L14" s="20"/>
      <c r="M14" s="20"/>
      <c r="N14" s="20"/>
      <c r="O14" s="20"/>
      <c r="P14" s="32"/>
      <c r="X14" s="33"/>
      <c r="AA14" s="34"/>
      <c r="AB14" s="35"/>
      <c r="AC14" s="35"/>
      <c r="AZ14" s="15"/>
    </row>
    <row r="15" spans="1:52" s="14" customFormat="1" ht="15.95" customHeight="1" x14ac:dyDescent="0.2">
      <c r="A15" s="40" t="s">
        <v>20</v>
      </c>
      <c r="B15" s="37">
        <v>20</v>
      </c>
      <c r="C15" s="41"/>
      <c r="D15" s="42"/>
      <c r="E15" s="30"/>
      <c r="F15" s="30"/>
      <c r="G15" s="43"/>
      <c r="H15" s="44"/>
      <c r="I15" s="45">
        <v>9</v>
      </c>
      <c r="J15" s="32"/>
      <c r="K15" s="20"/>
      <c r="L15" s="20"/>
      <c r="M15" s="20"/>
      <c r="N15" s="20"/>
      <c r="O15" s="20"/>
      <c r="P15" s="32"/>
      <c r="X15" s="33"/>
      <c r="AA15" s="34"/>
      <c r="AB15" s="35"/>
      <c r="AC15" s="35"/>
      <c r="AZ15" s="15"/>
    </row>
    <row r="16" spans="1:52" s="14" customFormat="1" ht="15.95" customHeight="1" x14ac:dyDescent="0.2">
      <c r="A16" s="40" t="s">
        <v>21</v>
      </c>
      <c r="B16" s="37">
        <v>528</v>
      </c>
      <c r="C16" s="41"/>
      <c r="D16" s="42"/>
      <c r="E16" s="30"/>
      <c r="F16" s="30"/>
      <c r="G16" s="43"/>
      <c r="H16" s="44"/>
      <c r="I16" s="45">
        <v>2</v>
      </c>
      <c r="J16" s="32"/>
      <c r="K16" s="20"/>
      <c r="L16" s="20"/>
      <c r="M16" s="20"/>
      <c r="N16" s="20"/>
      <c r="O16" s="20"/>
      <c r="P16" s="32"/>
      <c r="X16" s="33"/>
      <c r="AA16" s="34"/>
      <c r="AB16" s="35"/>
      <c r="AC16" s="35"/>
      <c r="AZ16" s="15"/>
    </row>
    <row r="17" spans="1:52" s="14" customFormat="1" ht="15.95" customHeight="1" x14ac:dyDescent="0.2">
      <c r="A17" s="40" t="s">
        <v>22</v>
      </c>
      <c r="B17" s="37">
        <v>146</v>
      </c>
      <c r="C17" s="41"/>
      <c r="D17" s="42"/>
      <c r="E17" s="30"/>
      <c r="F17" s="30"/>
      <c r="G17" s="43"/>
      <c r="H17" s="30"/>
      <c r="I17" s="45"/>
      <c r="J17" s="32"/>
      <c r="K17" s="20"/>
      <c r="L17" s="20"/>
      <c r="M17" s="20"/>
      <c r="N17" s="20"/>
      <c r="O17" s="20"/>
      <c r="P17" s="32"/>
      <c r="X17" s="33"/>
      <c r="AA17" s="34"/>
      <c r="AB17" s="35"/>
      <c r="AC17" s="35"/>
      <c r="AZ17" s="15"/>
    </row>
    <row r="18" spans="1:52" s="14" customFormat="1" ht="15.95" customHeight="1" x14ac:dyDescent="0.2">
      <c r="A18" s="40" t="s">
        <v>23</v>
      </c>
      <c r="B18" s="37">
        <v>299</v>
      </c>
      <c r="C18" s="41"/>
      <c r="D18" s="42"/>
      <c r="E18" s="30"/>
      <c r="F18" s="30"/>
      <c r="G18" s="43"/>
      <c r="H18" s="44">
        <v>1</v>
      </c>
      <c r="I18" s="45">
        <v>1</v>
      </c>
      <c r="J18" s="32"/>
      <c r="K18" s="20"/>
      <c r="L18" s="20"/>
      <c r="M18" s="20"/>
      <c r="N18" s="20"/>
      <c r="O18" s="20"/>
      <c r="P18" s="32"/>
      <c r="X18" s="33"/>
      <c r="AA18" s="34"/>
      <c r="AB18" s="35"/>
      <c r="AC18" s="35"/>
      <c r="AZ18" s="15"/>
    </row>
    <row r="19" spans="1:52" s="14" customFormat="1" ht="15.95" customHeight="1" x14ac:dyDescent="0.2">
      <c r="A19" s="40" t="s">
        <v>24</v>
      </c>
      <c r="B19" s="37"/>
      <c r="C19" s="41"/>
      <c r="D19" s="42"/>
      <c r="E19" s="30"/>
      <c r="F19" s="30"/>
      <c r="G19" s="43"/>
      <c r="H19" s="44"/>
      <c r="I19" s="45"/>
      <c r="J19" s="32"/>
      <c r="K19" s="20"/>
      <c r="L19" s="20"/>
      <c r="M19" s="20"/>
      <c r="N19" s="20"/>
      <c r="O19" s="20"/>
      <c r="P19" s="32"/>
      <c r="X19" s="33"/>
      <c r="AA19" s="34"/>
      <c r="AB19" s="35"/>
      <c r="AC19" s="35"/>
      <c r="AZ19" s="15"/>
    </row>
    <row r="20" spans="1:52" s="14" customFormat="1" ht="15.95" customHeight="1" x14ac:dyDescent="0.2">
      <c r="A20" s="40" t="s">
        <v>25</v>
      </c>
      <c r="B20" s="37">
        <v>127</v>
      </c>
      <c r="C20" s="41">
        <v>113</v>
      </c>
      <c r="D20" s="42"/>
      <c r="E20" s="30"/>
      <c r="F20" s="30"/>
      <c r="G20" s="43"/>
      <c r="H20" s="42"/>
      <c r="I20" s="46">
        <v>2</v>
      </c>
      <c r="J20" s="32"/>
      <c r="K20" s="20"/>
      <c r="L20" s="20"/>
      <c r="M20" s="20"/>
      <c r="N20" s="20"/>
      <c r="O20" s="20"/>
      <c r="P20" s="19"/>
      <c r="AZ20" s="15"/>
    </row>
    <row r="21" spans="1:52" s="14" customFormat="1" ht="30" customHeight="1" x14ac:dyDescent="0.2">
      <c r="A21" s="71" t="s">
        <v>26</v>
      </c>
      <c r="B21" s="71"/>
      <c r="C21" s="71"/>
      <c r="D21" s="71"/>
      <c r="E21" s="71"/>
      <c r="F21" s="71"/>
      <c r="G21" s="71"/>
      <c r="H21" s="71"/>
      <c r="I21" s="71"/>
      <c r="J21" s="72"/>
      <c r="K21" s="18"/>
      <c r="L21" s="18"/>
      <c r="M21" s="18"/>
      <c r="N21" s="18"/>
      <c r="O21" s="18"/>
      <c r="AZ21" s="15"/>
    </row>
    <row r="22" spans="1:52" s="14" customFormat="1" ht="15.95" customHeight="1" x14ac:dyDescent="0.2">
      <c r="A22" s="62" t="s">
        <v>27</v>
      </c>
      <c r="B22" s="64" t="s">
        <v>28</v>
      </c>
      <c r="C22" s="64"/>
      <c r="D22" s="64"/>
      <c r="E22" s="64" t="s">
        <v>29</v>
      </c>
      <c r="F22" s="64"/>
      <c r="G22" s="64"/>
      <c r="H22" s="64" t="s">
        <v>30</v>
      </c>
      <c r="I22" s="64"/>
      <c r="J22" s="64"/>
      <c r="K22" s="20"/>
      <c r="L22" s="20"/>
      <c r="M22" s="20"/>
      <c r="N22" s="20"/>
      <c r="O22" s="20"/>
      <c r="AZ22" s="15"/>
    </row>
    <row r="23" spans="1:52" s="14" customFormat="1" ht="51.75" customHeight="1" x14ac:dyDescent="0.2">
      <c r="A23" s="63"/>
      <c r="B23" s="21" t="s">
        <v>31</v>
      </c>
      <c r="C23" s="23" t="s">
        <v>32</v>
      </c>
      <c r="D23" s="22" t="s">
        <v>33</v>
      </c>
      <c r="E23" s="21" t="s">
        <v>31</v>
      </c>
      <c r="F23" s="23" t="s">
        <v>32</v>
      </c>
      <c r="G23" s="22" t="s">
        <v>33</v>
      </c>
      <c r="H23" s="21" t="s">
        <v>31</v>
      </c>
      <c r="I23" s="23" t="s">
        <v>32</v>
      </c>
      <c r="J23" s="22" t="s">
        <v>33</v>
      </c>
      <c r="K23" s="20"/>
      <c r="L23" s="20"/>
      <c r="M23" s="20"/>
      <c r="N23" s="20"/>
      <c r="O23" s="20"/>
      <c r="X23" s="33"/>
      <c r="Y23" s="33"/>
      <c r="Z23" s="33"/>
      <c r="AA23" s="35"/>
      <c r="AB23" s="35"/>
      <c r="AC23" s="35"/>
      <c r="AZ23" s="15"/>
    </row>
    <row r="24" spans="1:52" s="14" customFormat="1" ht="15.95" customHeight="1" x14ac:dyDescent="0.2">
      <c r="A24" s="25" t="s">
        <v>15</v>
      </c>
      <c r="B24" s="47"/>
      <c r="C24" s="48"/>
      <c r="D24" s="27"/>
      <c r="E24" s="47"/>
      <c r="F24" s="48"/>
      <c r="G24" s="27"/>
      <c r="H24" s="47"/>
      <c r="I24" s="48"/>
      <c r="J24" s="27"/>
      <c r="K24" s="49"/>
      <c r="L24" s="20"/>
      <c r="M24" s="20"/>
      <c r="N24" s="20"/>
      <c r="O24" s="20"/>
      <c r="X24" s="33"/>
      <c r="Y24" s="33"/>
      <c r="Z24" s="33"/>
      <c r="AA24" s="35"/>
      <c r="AB24" s="35"/>
      <c r="AC24" s="35"/>
      <c r="AZ24" s="15"/>
    </row>
    <row r="25" spans="1:52" s="14" customFormat="1" ht="15.95" customHeight="1" x14ac:dyDescent="0.2">
      <c r="A25" s="25" t="s">
        <v>34</v>
      </c>
      <c r="B25" s="26"/>
      <c r="C25" s="28"/>
      <c r="D25" s="27"/>
      <c r="E25" s="26"/>
      <c r="F25" s="28"/>
      <c r="G25" s="27"/>
      <c r="H25" s="26"/>
      <c r="I25" s="28"/>
      <c r="J25" s="27"/>
      <c r="K25" s="20"/>
      <c r="L25" s="20"/>
      <c r="M25" s="20"/>
      <c r="N25" s="20"/>
      <c r="O25" s="20"/>
      <c r="X25" s="33"/>
      <c r="Y25" s="33"/>
      <c r="Z25" s="33"/>
      <c r="AA25" s="35"/>
      <c r="AB25" s="35"/>
      <c r="AC25" s="35"/>
      <c r="AZ25" s="15"/>
    </row>
    <row r="26" spans="1:52" s="14" customFormat="1" ht="15.95" customHeight="1" x14ac:dyDescent="0.2">
      <c r="A26" s="40" t="s">
        <v>19</v>
      </c>
      <c r="B26" s="37"/>
      <c r="C26" s="38"/>
      <c r="D26" s="41"/>
      <c r="E26" s="37"/>
      <c r="F26" s="38"/>
      <c r="G26" s="41"/>
      <c r="H26" s="37"/>
      <c r="I26" s="38"/>
      <c r="J26" s="41"/>
      <c r="K26" s="20"/>
      <c r="L26" s="20"/>
      <c r="M26" s="20"/>
      <c r="N26" s="20"/>
      <c r="O26" s="20"/>
      <c r="X26" s="33"/>
      <c r="Y26" s="33"/>
      <c r="Z26" s="33"/>
      <c r="AA26" s="35"/>
      <c r="AB26" s="35"/>
      <c r="AC26" s="35"/>
      <c r="AZ26" s="15"/>
    </row>
    <row r="27" spans="1:52" s="14" customFormat="1" ht="15.95" customHeight="1" x14ac:dyDescent="0.2">
      <c r="A27" s="40" t="s">
        <v>35</v>
      </c>
      <c r="B27" s="37"/>
      <c r="C27" s="38"/>
      <c r="D27" s="41"/>
      <c r="E27" s="37"/>
      <c r="F27" s="38"/>
      <c r="G27" s="41"/>
      <c r="H27" s="37"/>
      <c r="I27" s="38"/>
      <c r="J27" s="41"/>
      <c r="K27" s="20"/>
      <c r="L27" s="20"/>
      <c r="M27" s="20"/>
      <c r="N27" s="20"/>
      <c r="O27" s="20"/>
      <c r="X27" s="33"/>
      <c r="Y27" s="33"/>
      <c r="Z27" s="33"/>
      <c r="AA27" s="35"/>
      <c r="AB27" s="35"/>
      <c r="AC27" s="35"/>
      <c r="AZ27" s="15"/>
    </row>
    <row r="28" spans="1:52" s="14" customFormat="1" ht="15.95" customHeight="1" x14ac:dyDescent="0.2">
      <c r="A28" s="40" t="s">
        <v>20</v>
      </c>
      <c r="B28" s="37"/>
      <c r="C28" s="38"/>
      <c r="D28" s="41"/>
      <c r="E28" s="37"/>
      <c r="F28" s="38"/>
      <c r="G28" s="41"/>
      <c r="H28" s="37"/>
      <c r="I28" s="38"/>
      <c r="J28" s="41"/>
      <c r="K28" s="20"/>
      <c r="L28" s="20"/>
      <c r="M28" s="20"/>
      <c r="N28" s="20"/>
      <c r="O28" s="20"/>
      <c r="X28" s="33"/>
      <c r="Y28" s="33"/>
      <c r="Z28" s="33"/>
      <c r="AA28" s="35"/>
      <c r="AB28" s="35"/>
      <c r="AC28" s="35"/>
      <c r="AZ28" s="15"/>
    </row>
    <row r="29" spans="1:52" s="14" customFormat="1" ht="24.95" customHeight="1" x14ac:dyDescent="0.2">
      <c r="A29" s="36" t="s">
        <v>36</v>
      </c>
      <c r="B29" s="37"/>
      <c r="C29" s="38"/>
      <c r="D29" s="41"/>
      <c r="E29" s="37"/>
      <c r="F29" s="38"/>
      <c r="G29" s="41"/>
      <c r="H29" s="37"/>
      <c r="I29" s="38"/>
      <c r="J29" s="41"/>
      <c r="K29" s="20"/>
      <c r="L29" s="20"/>
      <c r="M29" s="20"/>
      <c r="N29" s="20"/>
      <c r="O29" s="20"/>
      <c r="X29" s="33"/>
      <c r="Y29" s="33"/>
      <c r="Z29" s="33"/>
      <c r="AA29" s="35"/>
      <c r="AB29" s="35"/>
      <c r="AC29" s="35"/>
      <c r="AZ29" s="15"/>
    </row>
    <row r="30" spans="1:52" s="14" customFormat="1" ht="15.95" customHeight="1" x14ac:dyDescent="0.2">
      <c r="A30" s="40" t="s">
        <v>24</v>
      </c>
      <c r="B30" s="37"/>
      <c r="C30" s="38"/>
      <c r="D30" s="41"/>
      <c r="E30" s="37"/>
      <c r="F30" s="38"/>
      <c r="G30" s="41"/>
      <c r="H30" s="37"/>
      <c r="I30" s="38"/>
      <c r="J30" s="41"/>
      <c r="K30" s="20"/>
      <c r="L30" s="20"/>
      <c r="M30" s="20"/>
      <c r="N30" s="20"/>
      <c r="O30" s="20"/>
      <c r="X30" s="33"/>
      <c r="Y30" s="33"/>
      <c r="Z30" s="33"/>
      <c r="AA30" s="35"/>
      <c r="AB30" s="35"/>
      <c r="AC30" s="35"/>
      <c r="AZ30" s="15"/>
    </row>
    <row r="31" spans="1:52" s="14" customFormat="1" ht="15.95" customHeight="1" x14ac:dyDescent="0.2">
      <c r="A31" s="40" t="s">
        <v>37</v>
      </c>
      <c r="B31" s="37"/>
      <c r="C31" s="38"/>
      <c r="D31" s="41"/>
      <c r="E31" s="37"/>
      <c r="F31" s="38"/>
      <c r="G31" s="41"/>
      <c r="H31" s="37"/>
      <c r="I31" s="38"/>
      <c r="J31" s="41"/>
      <c r="K31" s="20"/>
      <c r="L31" s="20"/>
      <c r="M31" s="20"/>
      <c r="N31" s="20"/>
      <c r="O31" s="20"/>
      <c r="X31" s="33"/>
      <c r="Y31" s="33"/>
      <c r="Z31" s="33"/>
      <c r="AA31" s="35"/>
      <c r="AB31" s="35"/>
      <c r="AC31" s="35"/>
      <c r="AZ31" s="15"/>
    </row>
    <row r="32" spans="1:52" s="14" customFormat="1" ht="15.95" customHeight="1" x14ac:dyDescent="0.2">
      <c r="A32" s="40" t="s">
        <v>38</v>
      </c>
      <c r="B32" s="37"/>
      <c r="C32" s="38"/>
      <c r="D32" s="41"/>
      <c r="E32" s="37"/>
      <c r="F32" s="38"/>
      <c r="G32" s="41"/>
      <c r="H32" s="37"/>
      <c r="I32" s="38"/>
      <c r="J32" s="41"/>
      <c r="K32" s="20"/>
      <c r="L32" s="20"/>
      <c r="M32" s="20"/>
      <c r="N32" s="20"/>
      <c r="O32" s="20"/>
      <c r="X32" s="33"/>
      <c r="Y32" s="33"/>
      <c r="Z32" s="33"/>
      <c r="AA32" s="35"/>
      <c r="AB32" s="35"/>
      <c r="AC32" s="35"/>
      <c r="AZ32" s="15"/>
    </row>
    <row r="33" spans="1:52" s="14" customFormat="1" ht="15.95" customHeight="1" x14ac:dyDescent="0.2">
      <c r="A33" s="40" t="s">
        <v>39</v>
      </c>
      <c r="B33" s="37"/>
      <c r="C33" s="38"/>
      <c r="D33" s="41"/>
      <c r="E33" s="37"/>
      <c r="F33" s="38"/>
      <c r="G33" s="41"/>
      <c r="H33" s="37"/>
      <c r="I33" s="38"/>
      <c r="J33" s="41"/>
      <c r="K33" s="20"/>
      <c r="L33" s="20"/>
      <c r="M33" s="20"/>
      <c r="N33" s="20"/>
      <c r="O33" s="20"/>
      <c r="AZ33" s="15"/>
    </row>
    <row r="34" spans="1:52" s="14" customFormat="1" ht="15.95" customHeight="1" x14ac:dyDescent="0.2">
      <c r="A34" s="50" t="s">
        <v>40</v>
      </c>
      <c r="B34" s="51"/>
      <c r="C34" s="52"/>
      <c r="D34" s="53"/>
      <c r="E34" s="51"/>
      <c r="F34" s="52"/>
      <c r="G34" s="53"/>
      <c r="H34" s="51"/>
      <c r="I34" s="52"/>
      <c r="J34" s="53"/>
      <c r="K34" s="20"/>
      <c r="L34" s="20"/>
      <c r="M34" s="20"/>
      <c r="N34" s="20"/>
      <c r="O34" s="20"/>
      <c r="AZ34" s="15"/>
    </row>
    <row r="35" spans="1:52" s="14" customFormat="1" ht="24.95" customHeight="1" x14ac:dyDescent="0.2">
      <c r="A35" s="36" t="s">
        <v>41</v>
      </c>
      <c r="B35" s="51"/>
      <c r="C35" s="52"/>
      <c r="D35" s="53"/>
      <c r="E35" s="51"/>
      <c r="F35" s="52"/>
      <c r="G35" s="53"/>
      <c r="H35" s="51"/>
      <c r="I35" s="52"/>
      <c r="J35" s="53"/>
      <c r="K35" s="20"/>
      <c r="L35" s="20"/>
      <c r="M35" s="20"/>
      <c r="N35" s="20"/>
      <c r="O35" s="20"/>
      <c r="X35" s="33"/>
      <c r="AA35" s="34"/>
      <c r="AB35" s="35"/>
      <c r="AC35" s="35"/>
      <c r="AZ35" s="15"/>
    </row>
    <row r="36" spans="1:52" s="14" customFormat="1" ht="15.95" customHeight="1" x14ac:dyDescent="0.2">
      <c r="A36" s="54" t="s">
        <v>42</v>
      </c>
      <c r="B36" s="55"/>
      <c r="C36" s="56">
        <v>9</v>
      </c>
      <c r="D36" s="46"/>
      <c r="E36" s="55"/>
      <c r="F36" s="56">
        <v>9</v>
      </c>
      <c r="G36" s="46"/>
      <c r="H36" s="55"/>
      <c r="I36" s="56"/>
      <c r="J36" s="46"/>
      <c r="K36" s="20"/>
      <c r="L36" s="20"/>
      <c r="M36" s="20"/>
      <c r="N36" s="20"/>
      <c r="O36" s="20"/>
      <c r="AZ36" s="15"/>
    </row>
    <row r="37" spans="1:52" s="14" customFormat="1" ht="30" customHeight="1" x14ac:dyDescent="0.2">
      <c r="A37" s="71" t="s">
        <v>43</v>
      </c>
      <c r="B37" s="71"/>
      <c r="C37" s="71"/>
      <c r="D37" s="71"/>
      <c r="E37" s="71"/>
      <c r="F37" s="71"/>
      <c r="G37" s="71"/>
      <c r="H37" s="71"/>
      <c r="I37" s="71"/>
      <c r="J37" s="71"/>
      <c r="K37" s="18"/>
      <c r="L37" s="18"/>
      <c r="M37" s="18"/>
      <c r="N37" s="18"/>
      <c r="O37" s="18"/>
      <c r="AZ37" s="15"/>
    </row>
    <row r="38" spans="1:52" s="14" customFormat="1" ht="15.95" customHeight="1" x14ac:dyDescent="0.2">
      <c r="A38" s="62" t="s">
        <v>27</v>
      </c>
      <c r="B38" s="64" t="s">
        <v>44</v>
      </c>
      <c r="C38" s="64"/>
      <c r="D38" s="64"/>
      <c r="E38" s="64" t="s">
        <v>45</v>
      </c>
      <c r="F38" s="64"/>
      <c r="G38" s="64"/>
      <c r="H38" s="64" t="s">
        <v>46</v>
      </c>
      <c r="I38" s="64"/>
      <c r="J38" s="64"/>
      <c r="K38" s="20"/>
      <c r="L38" s="20"/>
      <c r="M38" s="20"/>
      <c r="N38" s="20"/>
      <c r="O38" s="20"/>
      <c r="AZ38" s="15"/>
    </row>
    <row r="39" spans="1:52" s="14" customFormat="1" ht="52.5" x14ac:dyDescent="0.2">
      <c r="A39" s="63"/>
      <c r="B39" s="21" t="s">
        <v>31</v>
      </c>
      <c r="C39" s="23" t="s">
        <v>32</v>
      </c>
      <c r="D39" s="22" t="s">
        <v>33</v>
      </c>
      <c r="E39" s="21" t="s">
        <v>31</v>
      </c>
      <c r="F39" s="23" t="s">
        <v>32</v>
      </c>
      <c r="G39" s="22" t="s">
        <v>33</v>
      </c>
      <c r="H39" s="21" t="s">
        <v>31</v>
      </c>
      <c r="I39" s="23" t="s">
        <v>32</v>
      </c>
      <c r="J39" s="22" t="s">
        <v>33</v>
      </c>
      <c r="K39" s="20"/>
      <c r="L39" s="20"/>
      <c r="M39" s="20"/>
      <c r="N39" s="20"/>
      <c r="O39" s="20"/>
      <c r="AZ39" s="15"/>
    </row>
    <row r="40" spans="1:52" s="14" customFormat="1" ht="15.95" customHeight="1" x14ac:dyDescent="0.2">
      <c r="A40" s="25" t="s">
        <v>15</v>
      </c>
      <c r="B40" s="47"/>
      <c r="C40" s="48"/>
      <c r="D40" s="27"/>
      <c r="E40" s="47">
        <v>217</v>
      </c>
      <c r="F40" s="48"/>
      <c r="G40" s="27"/>
      <c r="H40" s="47"/>
      <c r="I40" s="48"/>
      <c r="J40" s="27"/>
      <c r="K40" s="49"/>
      <c r="L40" s="20"/>
      <c r="M40" s="20"/>
      <c r="N40" s="20"/>
      <c r="O40" s="20"/>
      <c r="AZ40" s="15"/>
    </row>
    <row r="41" spans="1:52" s="14" customFormat="1" ht="15.95" customHeight="1" x14ac:dyDescent="0.2">
      <c r="A41" s="25" t="s">
        <v>34</v>
      </c>
      <c r="B41" s="26"/>
      <c r="C41" s="28"/>
      <c r="D41" s="27"/>
      <c r="E41" s="26"/>
      <c r="F41" s="28"/>
      <c r="G41" s="27"/>
      <c r="H41" s="26"/>
      <c r="I41" s="28"/>
      <c r="J41" s="27"/>
      <c r="K41" s="20"/>
      <c r="L41" s="20"/>
      <c r="M41" s="20"/>
      <c r="N41" s="20"/>
      <c r="O41" s="20"/>
      <c r="AZ41" s="15"/>
    </row>
    <row r="42" spans="1:52" s="14" customFormat="1" ht="15.95" customHeight="1" x14ac:dyDescent="0.2">
      <c r="A42" s="36" t="s">
        <v>19</v>
      </c>
      <c r="B42" s="37"/>
      <c r="C42" s="38"/>
      <c r="D42" s="41"/>
      <c r="E42" s="37"/>
      <c r="F42" s="38"/>
      <c r="G42" s="41"/>
      <c r="H42" s="37"/>
      <c r="I42" s="38"/>
      <c r="J42" s="41"/>
      <c r="K42" s="20"/>
      <c r="L42" s="20"/>
      <c r="M42" s="20"/>
      <c r="N42" s="20"/>
      <c r="O42" s="20"/>
      <c r="AZ42" s="15"/>
    </row>
    <row r="43" spans="1:52" s="14" customFormat="1" ht="15.95" customHeight="1" x14ac:dyDescent="0.2">
      <c r="A43" s="40" t="s">
        <v>35</v>
      </c>
      <c r="B43" s="37"/>
      <c r="C43" s="38"/>
      <c r="D43" s="41"/>
      <c r="E43" s="37">
        <v>3</v>
      </c>
      <c r="F43" s="38"/>
      <c r="G43" s="41"/>
      <c r="H43" s="37"/>
      <c r="I43" s="38"/>
      <c r="J43" s="41"/>
      <c r="K43" s="20"/>
      <c r="L43" s="20"/>
      <c r="M43" s="20"/>
      <c r="N43" s="20"/>
      <c r="O43" s="20"/>
      <c r="AZ43" s="15"/>
    </row>
    <row r="44" spans="1:52" s="14" customFormat="1" ht="15.95" customHeight="1" x14ac:dyDescent="0.2">
      <c r="A44" s="40" t="s">
        <v>20</v>
      </c>
      <c r="B44" s="37"/>
      <c r="C44" s="38"/>
      <c r="D44" s="41"/>
      <c r="E44" s="37">
        <v>1</v>
      </c>
      <c r="F44" s="38"/>
      <c r="G44" s="41"/>
      <c r="H44" s="37"/>
      <c r="I44" s="38"/>
      <c r="J44" s="41"/>
      <c r="K44" s="20"/>
      <c r="L44" s="20"/>
      <c r="M44" s="20"/>
      <c r="N44" s="20"/>
      <c r="O44" s="20"/>
      <c r="AZ44" s="15"/>
    </row>
    <row r="45" spans="1:52" s="14" customFormat="1" ht="24.95" customHeight="1" x14ac:dyDescent="0.15">
      <c r="A45" s="36" t="s">
        <v>36</v>
      </c>
      <c r="B45" s="37"/>
      <c r="C45" s="38"/>
      <c r="D45" s="41"/>
      <c r="E45" s="37">
        <v>4</v>
      </c>
      <c r="F45" s="38"/>
      <c r="G45" s="41"/>
      <c r="H45" s="37"/>
      <c r="I45" s="38"/>
      <c r="J45" s="41"/>
      <c r="K45" s="20"/>
      <c r="L45" s="20"/>
      <c r="M45" s="20"/>
      <c r="N45" s="20"/>
      <c r="O45" s="20"/>
    </row>
    <row r="46" spans="1:52" s="14" customFormat="1" ht="15.95" customHeight="1" x14ac:dyDescent="0.15">
      <c r="A46" s="40" t="s">
        <v>24</v>
      </c>
      <c r="B46" s="37"/>
      <c r="C46" s="38"/>
      <c r="D46" s="41"/>
      <c r="E46" s="37"/>
      <c r="F46" s="38"/>
      <c r="G46" s="41"/>
      <c r="H46" s="37"/>
      <c r="I46" s="38"/>
      <c r="J46" s="41"/>
      <c r="K46" s="20"/>
      <c r="L46" s="20"/>
      <c r="M46" s="20"/>
      <c r="N46" s="20"/>
      <c r="O46" s="20"/>
    </row>
    <row r="47" spans="1:52" s="14" customFormat="1" ht="15.95" customHeight="1" x14ac:dyDescent="0.15">
      <c r="A47" s="40" t="s">
        <v>37</v>
      </c>
      <c r="B47" s="37"/>
      <c r="C47" s="38"/>
      <c r="D47" s="41"/>
      <c r="E47" s="37"/>
      <c r="F47" s="38"/>
      <c r="G47" s="41"/>
      <c r="H47" s="37"/>
      <c r="I47" s="38"/>
      <c r="J47" s="41"/>
      <c r="K47" s="20"/>
      <c r="L47" s="20"/>
      <c r="M47" s="20"/>
      <c r="N47" s="20"/>
      <c r="O47" s="20"/>
    </row>
    <row r="48" spans="1:52" s="14" customFormat="1" ht="15.95" customHeight="1" x14ac:dyDescent="0.15">
      <c r="A48" s="40" t="s">
        <v>38</v>
      </c>
      <c r="B48" s="37"/>
      <c r="C48" s="38"/>
      <c r="D48" s="41"/>
      <c r="E48" s="37"/>
      <c r="F48" s="38"/>
      <c r="G48" s="41"/>
      <c r="H48" s="37"/>
      <c r="I48" s="38"/>
      <c r="J48" s="41"/>
      <c r="K48" s="20"/>
      <c r="L48" s="20"/>
      <c r="M48" s="20"/>
      <c r="N48" s="20"/>
      <c r="O48" s="20"/>
    </row>
    <row r="49" spans="1:15" ht="15.95" customHeight="1" x14ac:dyDescent="0.15">
      <c r="A49" s="40" t="s">
        <v>39</v>
      </c>
      <c r="B49" s="37"/>
      <c r="C49" s="38"/>
      <c r="D49" s="41"/>
      <c r="E49" s="37"/>
      <c r="F49" s="38"/>
      <c r="G49" s="41"/>
      <c r="H49" s="37"/>
      <c r="I49" s="38"/>
      <c r="J49" s="41"/>
      <c r="K49" s="20"/>
      <c r="L49" s="20"/>
      <c r="M49" s="20"/>
      <c r="N49" s="20"/>
      <c r="O49" s="20"/>
    </row>
    <row r="50" spans="1:15" ht="15.95" customHeight="1" x14ac:dyDescent="0.15">
      <c r="A50" s="50" t="s">
        <v>40</v>
      </c>
      <c r="B50" s="51"/>
      <c r="C50" s="52"/>
      <c r="D50" s="53"/>
      <c r="E50" s="51">
        <v>1</v>
      </c>
      <c r="F50" s="52"/>
      <c r="G50" s="53"/>
      <c r="H50" s="51"/>
      <c r="I50" s="52"/>
      <c r="J50" s="53"/>
      <c r="K50" s="20"/>
      <c r="L50" s="20"/>
      <c r="M50" s="20"/>
      <c r="N50" s="20"/>
      <c r="O50" s="20"/>
    </row>
    <row r="51" spans="1:15" ht="24.95" customHeight="1" x14ac:dyDescent="0.15">
      <c r="A51" s="36" t="s">
        <v>41</v>
      </c>
      <c r="B51" s="51"/>
      <c r="C51" s="52"/>
      <c r="D51" s="53"/>
      <c r="E51" s="51">
        <v>1</v>
      </c>
      <c r="F51" s="52"/>
      <c r="G51" s="53"/>
      <c r="H51" s="51"/>
      <c r="I51" s="52"/>
      <c r="J51" s="53"/>
      <c r="K51" s="20"/>
      <c r="L51" s="20"/>
      <c r="M51" s="20"/>
      <c r="N51" s="20"/>
      <c r="O51" s="20"/>
    </row>
    <row r="52" spans="1:15" ht="15.95" customHeight="1" x14ac:dyDescent="0.15">
      <c r="A52" s="54" t="s">
        <v>42</v>
      </c>
      <c r="B52" s="55"/>
      <c r="C52" s="56"/>
      <c r="D52" s="46"/>
      <c r="E52" s="55">
        <v>24</v>
      </c>
      <c r="F52" s="56">
        <v>2</v>
      </c>
      <c r="G52" s="46"/>
      <c r="H52" s="55"/>
      <c r="I52" s="56"/>
      <c r="J52" s="46"/>
      <c r="K52" s="20"/>
      <c r="L52" s="20"/>
      <c r="M52" s="20"/>
      <c r="N52" s="20"/>
      <c r="O52" s="20"/>
    </row>
    <row r="53" spans="1:15" x14ac:dyDescent="0.15">
      <c r="A53" s="20"/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58"/>
      <c r="N53" s="58"/>
      <c r="O53" s="58"/>
    </row>
    <row r="54" spans="1:15" x14ac:dyDescent="0.15">
      <c r="A54" s="20"/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58"/>
      <c r="N54" s="58"/>
      <c r="O54" s="58"/>
    </row>
    <row r="55" spans="1:15" x14ac:dyDescent="0.15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58"/>
      <c r="N55" s="58"/>
      <c r="O55" s="58"/>
    </row>
    <row r="56" spans="1:15" x14ac:dyDescent="0.15">
      <c r="A56" s="20"/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58"/>
      <c r="N56" s="58"/>
      <c r="O56" s="58"/>
    </row>
    <row r="57" spans="1:15" x14ac:dyDescent="0.15">
      <c r="A57" s="20"/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58"/>
      <c r="N57" s="58"/>
      <c r="O57" s="58"/>
    </row>
    <row r="58" spans="1:15" x14ac:dyDescent="0.15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58"/>
      <c r="N58" s="58"/>
      <c r="O58" s="58"/>
    </row>
    <row r="59" spans="1:15" x14ac:dyDescent="0.15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58"/>
      <c r="N59" s="58"/>
      <c r="O59" s="58"/>
    </row>
    <row r="60" spans="1:15" x14ac:dyDescent="0.15">
      <c r="A60" s="20"/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58"/>
      <c r="N60" s="58"/>
      <c r="O60" s="58"/>
    </row>
    <row r="61" spans="1:15" x14ac:dyDescent="0.15">
      <c r="A61" s="20"/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58"/>
      <c r="N61" s="58"/>
      <c r="O61" s="58"/>
    </row>
    <row r="62" spans="1:15" x14ac:dyDescent="0.15">
      <c r="A62" s="20"/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58"/>
      <c r="N62" s="58"/>
      <c r="O62" s="58"/>
    </row>
    <row r="63" spans="1:15" x14ac:dyDescent="0.15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58"/>
      <c r="N63" s="58"/>
      <c r="O63" s="58"/>
    </row>
    <row r="64" spans="1:15" x14ac:dyDescent="0.15">
      <c r="A64" s="20"/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58"/>
      <c r="N64" s="58"/>
      <c r="O64" s="58"/>
    </row>
    <row r="65" spans="1:15" x14ac:dyDescent="0.15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58"/>
      <c r="N65" s="58"/>
      <c r="O65" s="58"/>
    </row>
    <row r="66" spans="1:15" x14ac:dyDescent="0.1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58"/>
      <c r="N66" s="58"/>
      <c r="O66" s="58"/>
    </row>
    <row r="67" spans="1:15" x14ac:dyDescent="0.15">
      <c r="A67" s="20"/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58"/>
      <c r="N67" s="58"/>
      <c r="O67" s="58"/>
    </row>
    <row r="68" spans="1:15" x14ac:dyDescent="0.15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58"/>
      <c r="N68" s="58"/>
      <c r="O68" s="58"/>
    </row>
    <row r="69" spans="1:15" x14ac:dyDescent="0.15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58"/>
      <c r="N69" s="58"/>
      <c r="O69" s="58"/>
    </row>
    <row r="70" spans="1:15" x14ac:dyDescent="0.15">
      <c r="A70" s="20"/>
      <c r="B70" s="20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58"/>
      <c r="N70" s="58"/>
      <c r="O70" s="58"/>
    </row>
    <row r="71" spans="1:15" x14ac:dyDescent="0.15">
      <c r="A71" s="20"/>
      <c r="B71" s="20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58"/>
      <c r="N71" s="58"/>
      <c r="O71" s="58"/>
    </row>
    <row r="72" spans="1:15" x14ac:dyDescent="0.15">
      <c r="A72" s="20"/>
      <c r="B72" s="20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58"/>
      <c r="N72" s="58"/>
      <c r="O72" s="58"/>
    </row>
    <row r="73" spans="1:15" x14ac:dyDescent="0.15">
      <c r="A73" s="20"/>
      <c r="B73" s="20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58"/>
      <c r="N73" s="58"/>
      <c r="O73" s="58"/>
    </row>
    <row r="74" spans="1:15" x14ac:dyDescent="0.15">
      <c r="A74" s="20"/>
      <c r="B74" s="20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58"/>
      <c r="N74" s="58"/>
      <c r="O74" s="58"/>
    </row>
    <row r="75" spans="1:15" x14ac:dyDescent="0.15">
      <c r="A75" s="20"/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58"/>
      <c r="N75" s="58"/>
      <c r="O75" s="58"/>
    </row>
    <row r="76" spans="1:15" x14ac:dyDescent="0.15">
      <c r="A76" s="20"/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58"/>
      <c r="N76" s="58"/>
      <c r="O76" s="58"/>
    </row>
    <row r="77" spans="1:15" x14ac:dyDescent="0.15">
      <c r="A77" s="20"/>
      <c r="B77" s="20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58"/>
      <c r="N77" s="58"/>
      <c r="O77" s="58"/>
    </row>
    <row r="78" spans="1:15" x14ac:dyDescent="0.15">
      <c r="A78" s="20"/>
      <c r="B78" s="20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58"/>
      <c r="N78" s="58"/>
      <c r="O78" s="58"/>
    </row>
    <row r="198" spans="1:28" hidden="1" x14ac:dyDescent="0.15"/>
    <row r="199" spans="1:28" hidden="1" x14ac:dyDescent="0.15"/>
    <row r="200" spans="1:28" hidden="1" x14ac:dyDescent="0.15">
      <c r="A200" s="59">
        <f>SUM(A10:O38)</f>
        <v>1660</v>
      </c>
    </row>
    <row r="201" spans="1:28" s="60" customFormat="1" hidden="1" x14ac:dyDescent="0.15">
      <c r="A201" s="35"/>
      <c r="B201" s="35"/>
      <c r="C201" s="35"/>
      <c r="D201" s="35"/>
      <c r="E201" s="35"/>
      <c r="F201" s="35"/>
      <c r="G201" s="35"/>
      <c r="H201" s="35"/>
      <c r="I201" s="35"/>
      <c r="J201" s="35"/>
      <c r="K201" s="35"/>
      <c r="L201" s="35"/>
      <c r="AB201" s="61">
        <v>0</v>
      </c>
    </row>
    <row r="202" spans="1:28" hidden="1" x14ac:dyDescent="0.15"/>
    <row r="203" spans="1:28" hidden="1" x14ac:dyDescent="0.15"/>
  </sheetData>
  <mergeCells count="15">
    <mergeCell ref="A38:A39"/>
    <mergeCell ref="B38:D38"/>
    <mergeCell ref="E38:G38"/>
    <mergeCell ref="H38:J38"/>
    <mergeCell ref="A6:J6"/>
    <mergeCell ref="A8:A9"/>
    <mergeCell ref="B8:C8"/>
    <mergeCell ref="D8:G8"/>
    <mergeCell ref="H8:I8"/>
    <mergeCell ref="A21:J21"/>
    <mergeCell ref="A22:A23"/>
    <mergeCell ref="B22:D22"/>
    <mergeCell ref="E22:G22"/>
    <mergeCell ref="H22:J22"/>
    <mergeCell ref="A37:J37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203"/>
  <sheetViews>
    <sheetView workbookViewId="0">
      <selection activeCell="H14" sqref="H14"/>
    </sheetView>
  </sheetViews>
  <sheetFormatPr baseColWidth="10" defaultRowHeight="10.5" x14ac:dyDescent="0.15"/>
  <cols>
    <col min="1" max="1" width="41.7109375" style="14" customWidth="1"/>
    <col min="2" max="10" width="11.7109375" style="14" customWidth="1"/>
    <col min="11" max="12" width="10.7109375" style="14" customWidth="1"/>
    <col min="13" max="15" width="10.7109375" style="57" customWidth="1"/>
    <col min="16" max="21" width="11.42578125" style="57"/>
    <col min="22" max="22" width="26.7109375" style="57" customWidth="1"/>
    <col min="23" max="23" width="14.140625" style="57" customWidth="1"/>
    <col min="24" max="25" width="14.140625" style="57" hidden="1" customWidth="1"/>
    <col min="26" max="27" width="13" style="57" hidden="1" customWidth="1"/>
    <col min="28" max="29" width="11.42578125" style="57" hidden="1" customWidth="1"/>
    <col min="30" max="256" width="11.42578125" style="57"/>
    <col min="257" max="257" width="41.7109375" style="57" customWidth="1"/>
    <col min="258" max="266" width="11.7109375" style="57" customWidth="1"/>
    <col min="267" max="271" width="10.7109375" style="57" customWidth="1"/>
    <col min="272" max="277" width="11.42578125" style="57"/>
    <col min="278" max="278" width="26.7109375" style="57" customWidth="1"/>
    <col min="279" max="279" width="14.140625" style="57" customWidth="1"/>
    <col min="280" max="285" width="0" style="57" hidden="1" customWidth="1"/>
    <col min="286" max="512" width="11.42578125" style="57"/>
    <col min="513" max="513" width="41.7109375" style="57" customWidth="1"/>
    <col min="514" max="522" width="11.7109375" style="57" customWidth="1"/>
    <col min="523" max="527" width="10.7109375" style="57" customWidth="1"/>
    <col min="528" max="533" width="11.42578125" style="57"/>
    <col min="534" max="534" width="26.7109375" style="57" customWidth="1"/>
    <col min="535" max="535" width="14.140625" style="57" customWidth="1"/>
    <col min="536" max="541" width="0" style="57" hidden="1" customWidth="1"/>
    <col min="542" max="768" width="11.42578125" style="57"/>
    <col min="769" max="769" width="41.7109375" style="57" customWidth="1"/>
    <col min="770" max="778" width="11.7109375" style="57" customWidth="1"/>
    <col min="779" max="783" width="10.7109375" style="57" customWidth="1"/>
    <col min="784" max="789" width="11.42578125" style="57"/>
    <col min="790" max="790" width="26.7109375" style="57" customWidth="1"/>
    <col min="791" max="791" width="14.140625" style="57" customWidth="1"/>
    <col min="792" max="797" width="0" style="57" hidden="1" customWidth="1"/>
    <col min="798" max="1024" width="11.42578125" style="57"/>
    <col min="1025" max="1025" width="41.7109375" style="57" customWidth="1"/>
    <col min="1026" max="1034" width="11.7109375" style="57" customWidth="1"/>
    <col min="1035" max="1039" width="10.7109375" style="57" customWidth="1"/>
    <col min="1040" max="1045" width="11.42578125" style="57"/>
    <col min="1046" max="1046" width="26.7109375" style="57" customWidth="1"/>
    <col min="1047" max="1047" width="14.140625" style="57" customWidth="1"/>
    <col min="1048" max="1053" width="0" style="57" hidden="1" customWidth="1"/>
    <col min="1054" max="1280" width="11.42578125" style="57"/>
    <col min="1281" max="1281" width="41.7109375" style="57" customWidth="1"/>
    <col min="1282" max="1290" width="11.7109375" style="57" customWidth="1"/>
    <col min="1291" max="1295" width="10.7109375" style="57" customWidth="1"/>
    <col min="1296" max="1301" width="11.42578125" style="57"/>
    <col min="1302" max="1302" width="26.7109375" style="57" customWidth="1"/>
    <col min="1303" max="1303" width="14.140625" style="57" customWidth="1"/>
    <col min="1304" max="1309" width="0" style="57" hidden="1" customWidth="1"/>
    <col min="1310" max="1536" width="11.42578125" style="57"/>
    <col min="1537" max="1537" width="41.7109375" style="57" customWidth="1"/>
    <col min="1538" max="1546" width="11.7109375" style="57" customWidth="1"/>
    <col min="1547" max="1551" width="10.7109375" style="57" customWidth="1"/>
    <col min="1552" max="1557" width="11.42578125" style="57"/>
    <col min="1558" max="1558" width="26.7109375" style="57" customWidth="1"/>
    <col min="1559" max="1559" width="14.140625" style="57" customWidth="1"/>
    <col min="1560" max="1565" width="0" style="57" hidden="1" customWidth="1"/>
    <col min="1566" max="1792" width="11.42578125" style="57"/>
    <col min="1793" max="1793" width="41.7109375" style="57" customWidth="1"/>
    <col min="1794" max="1802" width="11.7109375" style="57" customWidth="1"/>
    <col min="1803" max="1807" width="10.7109375" style="57" customWidth="1"/>
    <col min="1808" max="1813" width="11.42578125" style="57"/>
    <col min="1814" max="1814" width="26.7109375" style="57" customWidth="1"/>
    <col min="1815" max="1815" width="14.140625" style="57" customWidth="1"/>
    <col min="1816" max="1821" width="0" style="57" hidden="1" customWidth="1"/>
    <col min="1822" max="2048" width="11.42578125" style="57"/>
    <col min="2049" max="2049" width="41.7109375" style="57" customWidth="1"/>
    <col min="2050" max="2058" width="11.7109375" style="57" customWidth="1"/>
    <col min="2059" max="2063" width="10.7109375" style="57" customWidth="1"/>
    <col min="2064" max="2069" width="11.42578125" style="57"/>
    <col min="2070" max="2070" width="26.7109375" style="57" customWidth="1"/>
    <col min="2071" max="2071" width="14.140625" style="57" customWidth="1"/>
    <col min="2072" max="2077" width="0" style="57" hidden="1" customWidth="1"/>
    <col min="2078" max="2304" width="11.42578125" style="57"/>
    <col min="2305" max="2305" width="41.7109375" style="57" customWidth="1"/>
    <col min="2306" max="2314" width="11.7109375" style="57" customWidth="1"/>
    <col min="2315" max="2319" width="10.7109375" style="57" customWidth="1"/>
    <col min="2320" max="2325" width="11.42578125" style="57"/>
    <col min="2326" max="2326" width="26.7109375" style="57" customWidth="1"/>
    <col min="2327" max="2327" width="14.140625" style="57" customWidth="1"/>
    <col min="2328" max="2333" width="0" style="57" hidden="1" customWidth="1"/>
    <col min="2334" max="2560" width="11.42578125" style="57"/>
    <col min="2561" max="2561" width="41.7109375" style="57" customWidth="1"/>
    <col min="2562" max="2570" width="11.7109375" style="57" customWidth="1"/>
    <col min="2571" max="2575" width="10.7109375" style="57" customWidth="1"/>
    <col min="2576" max="2581" width="11.42578125" style="57"/>
    <col min="2582" max="2582" width="26.7109375" style="57" customWidth="1"/>
    <col min="2583" max="2583" width="14.140625" style="57" customWidth="1"/>
    <col min="2584" max="2589" width="0" style="57" hidden="1" customWidth="1"/>
    <col min="2590" max="2816" width="11.42578125" style="57"/>
    <col min="2817" max="2817" width="41.7109375" style="57" customWidth="1"/>
    <col min="2818" max="2826" width="11.7109375" style="57" customWidth="1"/>
    <col min="2827" max="2831" width="10.7109375" style="57" customWidth="1"/>
    <col min="2832" max="2837" width="11.42578125" style="57"/>
    <col min="2838" max="2838" width="26.7109375" style="57" customWidth="1"/>
    <col min="2839" max="2839" width="14.140625" style="57" customWidth="1"/>
    <col min="2840" max="2845" width="0" style="57" hidden="1" customWidth="1"/>
    <col min="2846" max="3072" width="11.42578125" style="57"/>
    <col min="3073" max="3073" width="41.7109375" style="57" customWidth="1"/>
    <col min="3074" max="3082" width="11.7109375" style="57" customWidth="1"/>
    <col min="3083" max="3087" width="10.7109375" style="57" customWidth="1"/>
    <col min="3088" max="3093" width="11.42578125" style="57"/>
    <col min="3094" max="3094" width="26.7109375" style="57" customWidth="1"/>
    <col min="3095" max="3095" width="14.140625" style="57" customWidth="1"/>
    <col min="3096" max="3101" width="0" style="57" hidden="1" customWidth="1"/>
    <col min="3102" max="3328" width="11.42578125" style="57"/>
    <col min="3329" max="3329" width="41.7109375" style="57" customWidth="1"/>
    <col min="3330" max="3338" width="11.7109375" style="57" customWidth="1"/>
    <col min="3339" max="3343" width="10.7109375" style="57" customWidth="1"/>
    <col min="3344" max="3349" width="11.42578125" style="57"/>
    <col min="3350" max="3350" width="26.7109375" style="57" customWidth="1"/>
    <col min="3351" max="3351" width="14.140625" style="57" customWidth="1"/>
    <col min="3352" max="3357" width="0" style="57" hidden="1" customWidth="1"/>
    <col min="3358" max="3584" width="11.42578125" style="57"/>
    <col min="3585" max="3585" width="41.7109375" style="57" customWidth="1"/>
    <col min="3586" max="3594" width="11.7109375" style="57" customWidth="1"/>
    <col min="3595" max="3599" width="10.7109375" style="57" customWidth="1"/>
    <col min="3600" max="3605" width="11.42578125" style="57"/>
    <col min="3606" max="3606" width="26.7109375" style="57" customWidth="1"/>
    <col min="3607" max="3607" width="14.140625" style="57" customWidth="1"/>
    <col min="3608" max="3613" width="0" style="57" hidden="1" customWidth="1"/>
    <col min="3614" max="3840" width="11.42578125" style="57"/>
    <col min="3841" max="3841" width="41.7109375" style="57" customWidth="1"/>
    <col min="3842" max="3850" width="11.7109375" style="57" customWidth="1"/>
    <col min="3851" max="3855" width="10.7109375" style="57" customWidth="1"/>
    <col min="3856" max="3861" width="11.42578125" style="57"/>
    <col min="3862" max="3862" width="26.7109375" style="57" customWidth="1"/>
    <col min="3863" max="3863" width="14.140625" style="57" customWidth="1"/>
    <col min="3864" max="3869" width="0" style="57" hidden="1" customWidth="1"/>
    <col min="3870" max="4096" width="11.42578125" style="57"/>
    <col min="4097" max="4097" width="41.7109375" style="57" customWidth="1"/>
    <col min="4098" max="4106" width="11.7109375" style="57" customWidth="1"/>
    <col min="4107" max="4111" width="10.7109375" style="57" customWidth="1"/>
    <col min="4112" max="4117" width="11.42578125" style="57"/>
    <col min="4118" max="4118" width="26.7109375" style="57" customWidth="1"/>
    <col min="4119" max="4119" width="14.140625" style="57" customWidth="1"/>
    <col min="4120" max="4125" width="0" style="57" hidden="1" customWidth="1"/>
    <col min="4126" max="4352" width="11.42578125" style="57"/>
    <col min="4353" max="4353" width="41.7109375" style="57" customWidth="1"/>
    <col min="4354" max="4362" width="11.7109375" style="57" customWidth="1"/>
    <col min="4363" max="4367" width="10.7109375" style="57" customWidth="1"/>
    <col min="4368" max="4373" width="11.42578125" style="57"/>
    <col min="4374" max="4374" width="26.7109375" style="57" customWidth="1"/>
    <col min="4375" max="4375" width="14.140625" style="57" customWidth="1"/>
    <col min="4376" max="4381" width="0" style="57" hidden="1" customWidth="1"/>
    <col min="4382" max="4608" width="11.42578125" style="57"/>
    <col min="4609" max="4609" width="41.7109375" style="57" customWidth="1"/>
    <col min="4610" max="4618" width="11.7109375" style="57" customWidth="1"/>
    <col min="4619" max="4623" width="10.7109375" style="57" customWidth="1"/>
    <col min="4624" max="4629" width="11.42578125" style="57"/>
    <col min="4630" max="4630" width="26.7109375" style="57" customWidth="1"/>
    <col min="4631" max="4631" width="14.140625" style="57" customWidth="1"/>
    <col min="4632" max="4637" width="0" style="57" hidden="1" customWidth="1"/>
    <col min="4638" max="4864" width="11.42578125" style="57"/>
    <col min="4865" max="4865" width="41.7109375" style="57" customWidth="1"/>
    <col min="4866" max="4874" width="11.7109375" style="57" customWidth="1"/>
    <col min="4875" max="4879" width="10.7109375" style="57" customWidth="1"/>
    <col min="4880" max="4885" width="11.42578125" style="57"/>
    <col min="4886" max="4886" width="26.7109375" style="57" customWidth="1"/>
    <col min="4887" max="4887" width="14.140625" style="57" customWidth="1"/>
    <col min="4888" max="4893" width="0" style="57" hidden="1" customWidth="1"/>
    <col min="4894" max="5120" width="11.42578125" style="57"/>
    <col min="5121" max="5121" width="41.7109375" style="57" customWidth="1"/>
    <col min="5122" max="5130" width="11.7109375" style="57" customWidth="1"/>
    <col min="5131" max="5135" width="10.7109375" style="57" customWidth="1"/>
    <col min="5136" max="5141" width="11.42578125" style="57"/>
    <col min="5142" max="5142" width="26.7109375" style="57" customWidth="1"/>
    <col min="5143" max="5143" width="14.140625" style="57" customWidth="1"/>
    <col min="5144" max="5149" width="0" style="57" hidden="1" customWidth="1"/>
    <col min="5150" max="5376" width="11.42578125" style="57"/>
    <col min="5377" max="5377" width="41.7109375" style="57" customWidth="1"/>
    <col min="5378" max="5386" width="11.7109375" style="57" customWidth="1"/>
    <col min="5387" max="5391" width="10.7109375" style="57" customWidth="1"/>
    <col min="5392" max="5397" width="11.42578125" style="57"/>
    <col min="5398" max="5398" width="26.7109375" style="57" customWidth="1"/>
    <col min="5399" max="5399" width="14.140625" style="57" customWidth="1"/>
    <col min="5400" max="5405" width="0" style="57" hidden="1" customWidth="1"/>
    <col min="5406" max="5632" width="11.42578125" style="57"/>
    <col min="5633" max="5633" width="41.7109375" style="57" customWidth="1"/>
    <col min="5634" max="5642" width="11.7109375" style="57" customWidth="1"/>
    <col min="5643" max="5647" width="10.7109375" style="57" customWidth="1"/>
    <col min="5648" max="5653" width="11.42578125" style="57"/>
    <col min="5654" max="5654" width="26.7109375" style="57" customWidth="1"/>
    <col min="5655" max="5655" width="14.140625" style="57" customWidth="1"/>
    <col min="5656" max="5661" width="0" style="57" hidden="1" customWidth="1"/>
    <col min="5662" max="5888" width="11.42578125" style="57"/>
    <col min="5889" max="5889" width="41.7109375" style="57" customWidth="1"/>
    <col min="5890" max="5898" width="11.7109375" style="57" customWidth="1"/>
    <col min="5899" max="5903" width="10.7109375" style="57" customWidth="1"/>
    <col min="5904" max="5909" width="11.42578125" style="57"/>
    <col min="5910" max="5910" width="26.7109375" style="57" customWidth="1"/>
    <col min="5911" max="5911" width="14.140625" style="57" customWidth="1"/>
    <col min="5912" max="5917" width="0" style="57" hidden="1" customWidth="1"/>
    <col min="5918" max="6144" width="11.42578125" style="57"/>
    <col min="6145" max="6145" width="41.7109375" style="57" customWidth="1"/>
    <col min="6146" max="6154" width="11.7109375" style="57" customWidth="1"/>
    <col min="6155" max="6159" width="10.7109375" style="57" customWidth="1"/>
    <col min="6160" max="6165" width="11.42578125" style="57"/>
    <col min="6166" max="6166" width="26.7109375" style="57" customWidth="1"/>
    <col min="6167" max="6167" width="14.140625" style="57" customWidth="1"/>
    <col min="6168" max="6173" width="0" style="57" hidden="1" customWidth="1"/>
    <col min="6174" max="6400" width="11.42578125" style="57"/>
    <col min="6401" max="6401" width="41.7109375" style="57" customWidth="1"/>
    <col min="6402" max="6410" width="11.7109375" style="57" customWidth="1"/>
    <col min="6411" max="6415" width="10.7109375" style="57" customWidth="1"/>
    <col min="6416" max="6421" width="11.42578125" style="57"/>
    <col min="6422" max="6422" width="26.7109375" style="57" customWidth="1"/>
    <col min="6423" max="6423" width="14.140625" style="57" customWidth="1"/>
    <col min="6424" max="6429" width="0" style="57" hidden="1" customWidth="1"/>
    <col min="6430" max="6656" width="11.42578125" style="57"/>
    <col min="6657" max="6657" width="41.7109375" style="57" customWidth="1"/>
    <col min="6658" max="6666" width="11.7109375" style="57" customWidth="1"/>
    <col min="6667" max="6671" width="10.7109375" style="57" customWidth="1"/>
    <col min="6672" max="6677" width="11.42578125" style="57"/>
    <col min="6678" max="6678" width="26.7109375" style="57" customWidth="1"/>
    <col min="6679" max="6679" width="14.140625" style="57" customWidth="1"/>
    <col min="6680" max="6685" width="0" style="57" hidden="1" customWidth="1"/>
    <col min="6686" max="6912" width="11.42578125" style="57"/>
    <col min="6913" max="6913" width="41.7109375" style="57" customWidth="1"/>
    <col min="6914" max="6922" width="11.7109375" style="57" customWidth="1"/>
    <col min="6923" max="6927" width="10.7109375" style="57" customWidth="1"/>
    <col min="6928" max="6933" width="11.42578125" style="57"/>
    <col min="6934" max="6934" width="26.7109375" style="57" customWidth="1"/>
    <col min="6935" max="6935" width="14.140625" style="57" customWidth="1"/>
    <col min="6936" max="6941" width="0" style="57" hidden="1" customWidth="1"/>
    <col min="6942" max="7168" width="11.42578125" style="57"/>
    <col min="7169" max="7169" width="41.7109375" style="57" customWidth="1"/>
    <col min="7170" max="7178" width="11.7109375" style="57" customWidth="1"/>
    <col min="7179" max="7183" width="10.7109375" style="57" customWidth="1"/>
    <col min="7184" max="7189" width="11.42578125" style="57"/>
    <col min="7190" max="7190" width="26.7109375" style="57" customWidth="1"/>
    <col min="7191" max="7191" width="14.140625" style="57" customWidth="1"/>
    <col min="7192" max="7197" width="0" style="57" hidden="1" customWidth="1"/>
    <col min="7198" max="7424" width="11.42578125" style="57"/>
    <col min="7425" max="7425" width="41.7109375" style="57" customWidth="1"/>
    <col min="7426" max="7434" width="11.7109375" style="57" customWidth="1"/>
    <col min="7435" max="7439" width="10.7109375" style="57" customWidth="1"/>
    <col min="7440" max="7445" width="11.42578125" style="57"/>
    <col min="7446" max="7446" width="26.7109375" style="57" customWidth="1"/>
    <col min="7447" max="7447" width="14.140625" style="57" customWidth="1"/>
    <col min="7448" max="7453" width="0" style="57" hidden="1" customWidth="1"/>
    <col min="7454" max="7680" width="11.42578125" style="57"/>
    <col min="7681" max="7681" width="41.7109375" style="57" customWidth="1"/>
    <col min="7682" max="7690" width="11.7109375" style="57" customWidth="1"/>
    <col min="7691" max="7695" width="10.7109375" style="57" customWidth="1"/>
    <col min="7696" max="7701" width="11.42578125" style="57"/>
    <col min="7702" max="7702" width="26.7109375" style="57" customWidth="1"/>
    <col min="7703" max="7703" width="14.140625" style="57" customWidth="1"/>
    <col min="7704" max="7709" width="0" style="57" hidden="1" customWidth="1"/>
    <col min="7710" max="7936" width="11.42578125" style="57"/>
    <col min="7937" max="7937" width="41.7109375" style="57" customWidth="1"/>
    <col min="7938" max="7946" width="11.7109375" style="57" customWidth="1"/>
    <col min="7947" max="7951" width="10.7109375" style="57" customWidth="1"/>
    <col min="7952" max="7957" width="11.42578125" style="57"/>
    <col min="7958" max="7958" width="26.7109375" style="57" customWidth="1"/>
    <col min="7959" max="7959" width="14.140625" style="57" customWidth="1"/>
    <col min="7960" max="7965" width="0" style="57" hidden="1" customWidth="1"/>
    <col min="7966" max="8192" width="11.42578125" style="57"/>
    <col min="8193" max="8193" width="41.7109375" style="57" customWidth="1"/>
    <col min="8194" max="8202" width="11.7109375" style="57" customWidth="1"/>
    <col min="8203" max="8207" width="10.7109375" style="57" customWidth="1"/>
    <col min="8208" max="8213" width="11.42578125" style="57"/>
    <col min="8214" max="8214" width="26.7109375" style="57" customWidth="1"/>
    <col min="8215" max="8215" width="14.140625" style="57" customWidth="1"/>
    <col min="8216" max="8221" width="0" style="57" hidden="1" customWidth="1"/>
    <col min="8222" max="8448" width="11.42578125" style="57"/>
    <col min="8449" max="8449" width="41.7109375" style="57" customWidth="1"/>
    <col min="8450" max="8458" width="11.7109375" style="57" customWidth="1"/>
    <col min="8459" max="8463" width="10.7109375" style="57" customWidth="1"/>
    <col min="8464" max="8469" width="11.42578125" style="57"/>
    <col min="8470" max="8470" width="26.7109375" style="57" customWidth="1"/>
    <col min="8471" max="8471" width="14.140625" style="57" customWidth="1"/>
    <col min="8472" max="8477" width="0" style="57" hidden="1" customWidth="1"/>
    <col min="8478" max="8704" width="11.42578125" style="57"/>
    <col min="8705" max="8705" width="41.7109375" style="57" customWidth="1"/>
    <col min="8706" max="8714" width="11.7109375" style="57" customWidth="1"/>
    <col min="8715" max="8719" width="10.7109375" style="57" customWidth="1"/>
    <col min="8720" max="8725" width="11.42578125" style="57"/>
    <col min="8726" max="8726" width="26.7109375" style="57" customWidth="1"/>
    <col min="8727" max="8727" width="14.140625" style="57" customWidth="1"/>
    <col min="8728" max="8733" width="0" style="57" hidden="1" customWidth="1"/>
    <col min="8734" max="8960" width="11.42578125" style="57"/>
    <col min="8961" max="8961" width="41.7109375" style="57" customWidth="1"/>
    <col min="8962" max="8970" width="11.7109375" style="57" customWidth="1"/>
    <col min="8971" max="8975" width="10.7109375" style="57" customWidth="1"/>
    <col min="8976" max="8981" width="11.42578125" style="57"/>
    <col min="8982" max="8982" width="26.7109375" style="57" customWidth="1"/>
    <col min="8983" max="8983" width="14.140625" style="57" customWidth="1"/>
    <col min="8984" max="8989" width="0" style="57" hidden="1" customWidth="1"/>
    <col min="8990" max="9216" width="11.42578125" style="57"/>
    <col min="9217" max="9217" width="41.7109375" style="57" customWidth="1"/>
    <col min="9218" max="9226" width="11.7109375" style="57" customWidth="1"/>
    <col min="9227" max="9231" width="10.7109375" style="57" customWidth="1"/>
    <col min="9232" max="9237" width="11.42578125" style="57"/>
    <col min="9238" max="9238" width="26.7109375" style="57" customWidth="1"/>
    <col min="9239" max="9239" width="14.140625" style="57" customWidth="1"/>
    <col min="9240" max="9245" width="0" style="57" hidden="1" customWidth="1"/>
    <col min="9246" max="9472" width="11.42578125" style="57"/>
    <col min="9473" max="9473" width="41.7109375" style="57" customWidth="1"/>
    <col min="9474" max="9482" width="11.7109375" style="57" customWidth="1"/>
    <col min="9483" max="9487" width="10.7109375" style="57" customWidth="1"/>
    <col min="9488" max="9493" width="11.42578125" style="57"/>
    <col min="9494" max="9494" width="26.7109375" style="57" customWidth="1"/>
    <col min="9495" max="9495" width="14.140625" style="57" customWidth="1"/>
    <col min="9496" max="9501" width="0" style="57" hidden="1" customWidth="1"/>
    <col min="9502" max="9728" width="11.42578125" style="57"/>
    <col min="9729" max="9729" width="41.7109375" style="57" customWidth="1"/>
    <col min="9730" max="9738" width="11.7109375" style="57" customWidth="1"/>
    <col min="9739" max="9743" width="10.7109375" style="57" customWidth="1"/>
    <col min="9744" max="9749" width="11.42578125" style="57"/>
    <col min="9750" max="9750" width="26.7109375" style="57" customWidth="1"/>
    <col min="9751" max="9751" width="14.140625" style="57" customWidth="1"/>
    <col min="9752" max="9757" width="0" style="57" hidden="1" customWidth="1"/>
    <col min="9758" max="9984" width="11.42578125" style="57"/>
    <col min="9985" max="9985" width="41.7109375" style="57" customWidth="1"/>
    <col min="9986" max="9994" width="11.7109375" style="57" customWidth="1"/>
    <col min="9995" max="9999" width="10.7109375" style="57" customWidth="1"/>
    <col min="10000" max="10005" width="11.42578125" style="57"/>
    <col min="10006" max="10006" width="26.7109375" style="57" customWidth="1"/>
    <col min="10007" max="10007" width="14.140625" style="57" customWidth="1"/>
    <col min="10008" max="10013" width="0" style="57" hidden="1" customWidth="1"/>
    <col min="10014" max="10240" width="11.42578125" style="57"/>
    <col min="10241" max="10241" width="41.7109375" style="57" customWidth="1"/>
    <col min="10242" max="10250" width="11.7109375" style="57" customWidth="1"/>
    <col min="10251" max="10255" width="10.7109375" style="57" customWidth="1"/>
    <col min="10256" max="10261" width="11.42578125" style="57"/>
    <col min="10262" max="10262" width="26.7109375" style="57" customWidth="1"/>
    <col min="10263" max="10263" width="14.140625" style="57" customWidth="1"/>
    <col min="10264" max="10269" width="0" style="57" hidden="1" customWidth="1"/>
    <col min="10270" max="10496" width="11.42578125" style="57"/>
    <col min="10497" max="10497" width="41.7109375" style="57" customWidth="1"/>
    <col min="10498" max="10506" width="11.7109375" style="57" customWidth="1"/>
    <col min="10507" max="10511" width="10.7109375" style="57" customWidth="1"/>
    <col min="10512" max="10517" width="11.42578125" style="57"/>
    <col min="10518" max="10518" width="26.7109375" style="57" customWidth="1"/>
    <col min="10519" max="10519" width="14.140625" style="57" customWidth="1"/>
    <col min="10520" max="10525" width="0" style="57" hidden="1" customWidth="1"/>
    <col min="10526" max="10752" width="11.42578125" style="57"/>
    <col min="10753" max="10753" width="41.7109375" style="57" customWidth="1"/>
    <col min="10754" max="10762" width="11.7109375" style="57" customWidth="1"/>
    <col min="10763" max="10767" width="10.7109375" style="57" customWidth="1"/>
    <col min="10768" max="10773" width="11.42578125" style="57"/>
    <col min="10774" max="10774" width="26.7109375" style="57" customWidth="1"/>
    <col min="10775" max="10775" width="14.140625" style="57" customWidth="1"/>
    <col min="10776" max="10781" width="0" style="57" hidden="1" customWidth="1"/>
    <col min="10782" max="11008" width="11.42578125" style="57"/>
    <col min="11009" max="11009" width="41.7109375" style="57" customWidth="1"/>
    <col min="11010" max="11018" width="11.7109375" style="57" customWidth="1"/>
    <col min="11019" max="11023" width="10.7109375" style="57" customWidth="1"/>
    <col min="11024" max="11029" width="11.42578125" style="57"/>
    <col min="11030" max="11030" width="26.7109375" style="57" customWidth="1"/>
    <col min="11031" max="11031" width="14.140625" style="57" customWidth="1"/>
    <col min="11032" max="11037" width="0" style="57" hidden="1" customWidth="1"/>
    <col min="11038" max="11264" width="11.42578125" style="57"/>
    <col min="11265" max="11265" width="41.7109375" style="57" customWidth="1"/>
    <col min="11266" max="11274" width="11.7109375" style="57" customWidth="1"/>
    <col min="11275" max="11279" width="10.7109375" style="57" customWidth="1"/>
    <col min="11280" max="11285" width="11.42578125" style="57"/>
    <col min="11286" max="11286" width="26.7109375" style="57" customWidth="1"/>
    <col min="11287" max="11287" width="14.140625" style="57" customWidth="1"/>
    <col min="11288" max="11293" width="0" style="57" hidden="1" customWidth="1"/>
    <col min="11294" max="11520" width="11.42578125" style="57"/>
    <col min="11521" max="11521" width="41.7109375" style="57" customWidth="1"/>
    <col min="11522" max="11530" width="11.7109375" style="57" customWidth="1"/>
    <col min="11531" max="11535" width="10.7109375" style="57" customWidth="1"/>
    <col min="11536" max="11541" width="11.42578125" style="57"/>
    <col min="11542" max="11542" width="26.7109375" style="57" customWidth="1"/>
    <col min="11543" max="11543" width="14.140625" style="57" customWidth="1"/>
    <col min="11544" max="11549" width="0" style="57" hidden="1" customWidth="1"/>
    <col min="11550" max="11776" width="11.42578125" style="57"/>
    <col min="11777" max="11777" width="41.7109375" style="57" customWidth="1"/>
    <col min="11778" max="11786" width="11.7109375" style="57" customWidth="1"/>
    <col min="11787" max="11791" width="10.7109375" style="57" customWidth="1"/>
    <col min="11792" max="11797" width="11.42578125" style="57"/>
    <col min="11798" max="11798" width="26.7109375" style="57" customWidth="1"/>
    <col min="11799" max="11799" width="14.140625" style="57" customWidth="1"/>
    <col min="11800" max="11805" width="0" style="57" hidden="1" customWidth="1"/>
    <col min="11806" max="12032" width="11.42578125" style="57"/>
    <col min="12033" max="12033" width="41.7109375" style="57" customWidth="1"/>
    <col min="12034" max="12042" width="11.7109375" style="57" customWidth="1"/>
    <col min="12043" max="12047" width="10.7109375" style="57" customWidth="1"/>
    <col min="12048" max="12053" width="11.42578125" style="57"/>
    <col min="12054" max="12054" width="26.7109375" style="57" customWidth="1"/>
    <col min="12055" max="12055" width="14.140625" style="57" customWidth="1"/>
    <col min="12056" max="12061" width="0" style="57" hidden="1" customWidth="1"/>
    <col min="12062" max="12288" width="11.42578125" style="57"/>
    <col min="12289" max="12289" width="41.7109375" style="57" customWidth="1"/>
    <col min="12290" max="12298" width="11.7109375" style="57" customWidth="1"/>
    <col min="12299" max="12303" width="10.7109375" style="57" customWidth="1"/>
    <col min="12304" max="12309" width="11.42578125" style="57"/>
    <col min="12310" max="12310" width="26.7109375" style="57" customWidth="1"/>
    <col min="12311" max="12311" width="14.140625" style="57" customWidth="1"/>
    <col min="12312" max="12317" width="0" style="57" hidden="1" customWidth="1"/>
    <col min="12318" max="12544" width="11.42578125" style="57"/>
    <col min="12545" max="12545" width="41.7109375" style="57" customWidth="1"/>
    <col min="12546" max="12554" width="11.7109375" style="57" customWidth="1"/>
    <col min="12555" max="12559" width="10.7109375" style="57" customWidth="1"/>
    <col min="12560" max="12565" width="11.42578125" style="57"/>
    <col min="12566" max="12566" width="26.7109375" style="57" customWidth="1"/>
    <col min="12567" max="12567" width="14.140625" style="57" customWidth="1"/>
    <col min="12568" max="12573" width="0" style="57" hidden="1" customWidth="1"/>
    <col min="12574" max="12800" width="11.42578125" style="57"/>
    <col min="12801" max="12801" width="41.7109375" style="57" customWidth="1"/>
    <col min="12802" max="12810" width="11.7109375" style="57" customWidth="1"/>
    <col min="12811" max="12815" width="10.7109375" style="57" customWidth="1"/>
    <col min="12816" max="12821" width="11.42578125" style="57"/>
    <col min="12822" max="12822" width="26.7109375" style="57" customWidth="1"/>
    <col min="12823" max="12823" width="14.140625" style="57" customWidth="1"/>
    <col min="12824" max="12829" width="0" style="57" hidden="1" customWidth="1"/>
    <col min="12830" max="13056" width="11.42578125" style="57"/>
    <col min="13057" max="13057" width="41.7109375" style="57" customWidth="1"/>
    <col min="13058" max="13066" width="11.7109375" style="57" customWidth="1"/>
    <col min="13067" max="13071" width="10.7109375" style="57" customWidth="1"/>
    <col min="13072" max="13077" width="11.42578125" style="57"/>
    <col min="13078" max="13078" width="26.7109375" style="57" customWidth="1"/>
    <col min="13079" max="13079" width="14.140625" style="57" customWidth="1"/>
    <col min="13080" max="13085" width="0" style="57" hidden="1" customWidth="1"/>
    <col min="13086" max="13312" width="11.42578125" style="57"/>
    <col min="13313" max="13313" width="41.7109375" style="57" customWidth="1"/>
    <col min="13314" max="13322" width="11.7109375" style="57" customWidth="1"/>
    <col min="13323" max="13327" width="10.7109375" style="57" customWidth="1"/>
    <col min="13328" max="13333" width="11.42578125" style="57"/>
    <col min="13334" max="13334" width="26.7109375" style="57" customWidth="1"/>
    <col min="13335" max="13335" width="14.140625" style="57" customWidth="1"/>
    <col min="13336" max="13341" width="0" style="57" hidden="1" customWidth="1"/>
    <col min="13342" max="13568" width="11.42578125" style="57"/>
    <col min="13569" max="13569" width="41.7109375" style="57" customWidth="1"/>
    <col min="13570" max="13578" width="11.7109375" style="57" customWidth="1"/>
    <col min="13579" max="13583" width="10.7109375" style="57" customWidth="1"/>
    <col min="13584" max="13589" width="11.42578125" style="57"/>
    <col min="13590" max="13590" width="26.7109375" style="57" customWidth="1"/>
    <col min="13591" max="13591" width="14.140625" style="57" customWidth="1"/>
    <col min="13592" max="13597" width="0" style="57" hidden="1" customWidth="1"/>
    <col min="13598" max="13824" width="11.42578125" style="57"/>
    <col min="13825" max="13825" width="41.7109375" style="57" customWidth="1"/>
    <col min="13826" max="13834" width="11.7109375" style="57" customWidth="1"/>
    <col min="13835" max="13839" width="10.7109375" style="57" customWidth="1"/>
    <col min="13840" max="13845" width="11.42578125" style="57"/>
    <col min="13846" max="13846" width="26.7109375" style="57" customWidth="1"/>
    <col min="13847" max="13847" width="14.140625" style="57" customWidth="1"/>
    <col min="13848" max="13853" width="0" style="57" hidden="1" customWidth="1"/>
    <col min="13854" max="14080" width="11.42578125" style="57"/>
    <col min="14081" max="14081" width="41.7109375" style="57" customWidth="1"/>
    <col min="14082" max="14090" width="11.7109375" style="57" customWidth="1"/>
    <col min="14091" max="14095" width="10.7109375" style="57" customWidth="1"/>
    <col min="14096" max="14101" width="11.42578125" style="57"/>
    <col min="14102" max="14102" width="26.7109375" style="57" customWidth="1"/>
    <col min="14103" max="14103" width="14.140625" style="57" customWidth="1"/>
    <col min="14104" max="14109" width="0" style="57" hidden="1" customWidth="1"/>
    <col min="14110" max="14336" width="11.42578125" style="57"/>
    <col min="14337" max="14337" width="41.7109375" style="57" customWidth="1"/>
    <col min="14338" max="14346" width="11.7109375" style="57" customWidth="1"/>
    <col min="14347" max="14351" width="10.7109375" style="57" customWidth="1"/>
    <col min="14352" max="14357" width="11.42578125" style="57"/>
    <col min="14358" max="14358" width="26.7109375" style="57" customWidth="1"/>
    <col min="14359" max="14359" width="14.140625" style="57" customWidth="1"/>
    <col min="14360" max="14365" width="0" style="57" hidden="1" customWidth="1"/>
    <col min="14366" max="14592" width="11.42578125" style="57"/>
    <col min="14593" max="14593" width="41.7109375" style="57" customWidth="1"/>
    <col min="14594" max="14602" width="11.7109375" style="57" customWidth="1"/>
    <col min="14603" max="14607" width="10.7109375" style="57" customWidth="1"/>
    <col min="14608" max="14613" width="11.42578125" style="57"/>
    <col min="14614" max="14614" width="26.7109375" style="57" customWidth="1"/>
    <col min="14615" max="14615" width="14.140625" style="57" customWidth="1"/>
    <col min="14616" max="14621" width="0" style="57" hidden="1" customWidth="1"/>
    <col min="14622" max="14848" width="11.42578125" style="57"/>
    <col min="14849" max="14849" width="41.7109375" style="57" customWidth="1"/>
    <col min="14850" max="14858" width="11.7109375" style="57" customWidth="1"/>
    <col min="14859" max="14863" width="10.7109375" style="57" customWidth="1"/>
    <col min="14864" max="14869" width="11.42578125" style="57"/>
    <col min="14870" max="14870" width="26.7109375" style="57" customWidth="1"/>
    <col min="14871" max="14871" width="14.140625" style="57" customWidth="1"/>
    <col min="14872" max="14877" width="0" style="57" hidden="1" customWidth="1"/>
    <col min="14878" max="15104" width="11.42578125" style="57"/>
    <col min="15105" max="15105" width="41.7109375" style="57" customWidth="1"/>
    <col min="15106" max="15114" width="11.7109375" style="57" customWidth="1"/>
    <col min="15115" max="15119" width="10.7109375" style="57" customWidth="1"/>
    <col min="15120" max="15125" width="11.42578125" style="57"/>
    <col min="15126" max="15126" width="26.7109375" style="57" customWidth="1"/>
    <col min="15127" max="15127" width="14.140625" style="57" customWidth="1"/>
    <col min="15128" max="15133" width="0" style="57" hidden="1" customWidth="1"/>
    <col min="15134" max="15360" width="11.42578125" style="57"/>
    <col min="15361" max="15361" width="41.7109375" style="57" customWidth="1"/>
    <col min="15362" max="15370" width="11.7109375" style="57" customWidth="1"/>
    <col min="15371" max="15375" width="10.7109375" style="57" customWidth="1"/>
    <col min="15376" max="15381" width="11.42578125" style="57"/>
    <col min="15382" max="15382" width="26.7109375" style="57" customWidth="1"/>
    <col min="15383" max="15383" width="14.140625" style="57" customWidth="1"/>
    <col min="15384" max="15389" width="0" style="57" hidden="1" customWidth="1"/>
    <col min="15390" max="15616" width="11.42578125" style="57"/>
    <col min="15617" max="15617" width="41.7109375" style="57" customWidth="1"/>
    <col min="15618" max="15626" width="11.7109375" style="57" customWidth="1"/>
    <col min="15627" max="15631" width="10.7109375" style="57" customWidth="1"/>
    <col min="15632" max="15637" width="11.42578125" style="57"/>
    <col min="15638" max="15638" width="26.7109375" style="57" customWidth="1"/>
    <col min="15639" max="15639" width="14.140625" style="57" customWidth="1"/>
    <col min="15640" max="15645" width="0" style="57" hidden="1" customWidth="1"/>
    <col min="15646" max="15872" width="11.42578125" style="57"/>
    <col min="15873" max="15873" width="41.7109375" style="57" customWidth="1"/>
    <col min="15874" max="15882" width="11.7109375" style="57" customWidth="1"/>
    <col min="15883" max="15887" width="10.7109375" style="57" customWidth="1"/>
    <col min="15888" max="15893" width="11.42578125" style="57"/>
    <col min="15894" max="15894" width="26.7109375" style="57" customWidth="1"/>
    <col min="15895" max="15895" width="14.140625" style="57" customWidth="1"/>
    <col min="15896" max="15901" width="0" style="57" hidden="1" customWidth="1"/>
    <col min="15902" max="16128" width="11.42578125" style="57"/>
    <col min="16129" max="16129" width="41.7109375" style="57" customWidth="1"/>
    <col min="16130" max="16138" width="11.7109375" style="57" customWidth="1"/>
    <col min="16139" max="16143" width="10.7109375" style="57" customWidth="1"/>
    <col min="16144" max="16149" width="11.42578125" style="57"/>
    <col min="16150" max="16150" width="26.7109375" style="57" customWidth="1"/>
    <col min="16151" max="16151" width="14.140625" style="57" customWidth="1"/>
    <col min="16152" max="16157" width="0" style="57" hidden="1" customWidth="1"/>
    <col min="16158" max="16384" width="11.42578125" style="57"/>
  </cols>
  <sheetData>
    <row r="1" spans="1:52" s="4" customFormat="1" ht="12.75" customHeight="1" x14ac:dyDescent="0.2">
      <c r="A1" s="1" t="s">
        <v>0</v>
      </c>
      <c r="B1" s="2"/>
      <c r="C1" s="2"/>
      <c r="D1" s="3"/>
      <c r="E1" s="3"/>
      <c r="F1" s="3"/>
      <c r="G1" s="3"/>
      <c r="H1" s="3"/>
      <c r="I1" s="3"/>
      <c r="J1" s="3"/>
      <c r="K1" s="3"/>
      <c r="Q1" s="5"/>
      <c r="R1" s="6"/>
      <c r="S1" s="6"/>
      <c r="T1" s="6"/>
      <c r="U1" s="6"/>
      <c r="V1" s="6"/>
      <c r="W1" s="6"/>
      <c r="X1" s="6"/>
      <c r="Y1" s="6"/>
      <c r="Z1" s="6"/>
      <c r="AA1" s="7"/>
      <c r="AB1" s="7"/>
      <c r="AC1" s="8"/>
    </row>
    <row r="2" spans="1:52" s="4" customFormat="1" ht="12.75" customHeight="1" x14ac:dyDescent="0.2">
      <c r="A2" s="1" t="str">
        <f>CONCATENATE("COMUNA: ",[12]NOMBRE!B2," - ","( ",[12]NOMBRE!C2,[12]NOMBRE!D2,[12]NOMBRE!E2,[12]NOMBRE!F2,[12]NOMBRE!G2," )")</f>
        <v>COMUNA: LINARES  - ( 04701 )</v>
      </c>
      <c r="B2" s="2"/>
      <c r="C2" s="2"/>
      <c r="D2" s="3"/>
      <c r="E2" s="3"/>
      <c r="F2" s="3"/>
      <c r="G2" s="3"/>
      <c r="H2" s="3"/>
      <c r="I2" s="3"/>
      <c r="J2" s="3"/>
      <c r="K2" s="3"/>
      <c r="Q2" s="5"/>
      <c r="R2" s="6"/>
      <c r="S2" s="6"/>
      <c r="T2" s="6"/>
      <c r="U2" s="6"/>
      <c r="V2" s="6"/>
      <c r="W2" s="6"/>
      <c r="X2" s="6"/>
      <c r="Y2" s="6"/>
      <c r="Z2" s="6"/>
      <c r="AA2" s="7"/>
      <c r="AB2" s="7"/>
      <c r="AC2" s="8"/>
    </row>
    <row r="3" spans="1:52" s="4" customFormat="1" ht="12.75" customHeight="1" x14ac:dyDescent="0.2">
      <c r="A3" s="1" t="str">
        <f>CONCATENATE("ESTABLECIMIENTO: ",[12]NOMBRE!B3," - ","( ",[12]NOMBRE!C3,[12]NOMBRE!D3,[12]NOMBRE!E3,[12]NOMBRE!F3,[12]NOMBRE!G3," )")</f>
        <v>ESTABLECIMIENTO: HOSPITAL DE LINARES  - ( 16108 )</v>
      </c>
      <c r="B3" s="2"/>
      <c r="C3" s="2"/>
      <c r="D3" s="9"/>
      <c r="E3" s="3"/>
      <c r="F3" s="3"/>
      <c r="G3" s="3"/>
      <c r="H3" s="3"/>
      <c r="I3" s="3"/>
      <c r="J3" s="3"/>
      <c r="K3" s="3"/>
      <c r="Q3" s="5"/>
      <c r="R3" s="6"/>
      <c r="S3" s="6"/>
      <c r="T3" s="6"/>
      <c r="U3" s="6"/>
      <c r="V3" s="6"/>
      <c r="W3" s="6"/>
      <c r="X3" s="6"/>
      <c r="Y3" s="6"/>
      <c r="Z3" s="6"/>
      <c r="AA3" s="7"/>
      <c r="AB3" s="7"/>
      <c r="AC3" s="8"/>
    </row>
    <row r="4" spans="1:52" s="4" customFormat="1" ht="12.75" customHeight="1" x14ac:dyDescent="0.2">
      <c r="A4" s="1" t="str">
        <f>CONCATENATE("MES: ",[12]NOMBRE!B6," - ","( ",[12]NOMBRE!C6,[12]NOMBRE!D6," )")</f>
        <v>MES: DICIEMBRE - ( 12 )</v>
      </c>
      <c r="B4" s="2"/>
      <c r="C4" s="2"/>
      <c r="D4" s="3"/>
      <c r="E4" s="3"/>
      <c r="F4" s="3"/>
      <c r="G4" s="3"/>
      <c r="H4" s="3"/>
      <c r="I4" s="3"/>
      <c r="J4" s="3"/>
      <c r="K4" s="3"/>
      <c r="Q4" s="5"/>
      <c r="R4" s="6"/>
      <c r="S4" s="6"/>
      <c r="T4" s="6"/>
      <c r="U4" s="6"/>
      <c r="V4" s="6"/>
      <c r="W4" s="6"/>
      <c r="X4" s="6"/>
      <c r="Y4" s="6"/>
      <c r="Z4" s="6"/>
      <c r="AA4" s="7"/>
      <c r="AB4" s="7"/>
      <c r="AC4" s="8"/>
    </row>
    <row r="5" spans="1:52" s="4" customFormat="1" ht="12.75" customHeight="1" x14ac:dyDescent="0.2">
      <c r="A5" s="1" t="str">
        <f>CONCATENATE("AÑO: ",[12]NOMBRE!B7)</f>
        <v>AÑO: 2010</v>
      </c>
      <c r="B5" s="2"/>
      <c r="C5" s="2"/>
      <c r="D5" s="3"/>
      <c r="E5" s="3"/>
      <c r="F5" s="3"/>
      <c r="G5" s="3"/>
      <c r="H5" s="3"/>
      <c r="I5" s="3"/>
      <c r="J5" s="3"/>
      <c r="K5" s="3"/>
      <c r="Q5" s="5"/>
      <c r="R5" s="6"/>
      <c r="S5" s="6"/>
      <c r="T5" s="6"/>
      <c r="U5" s="6"/>
      <c r="V5" s="6"/>
      <c r="W5" s="6"/>
      <c r="X5" s="6"/>
      <c r="Y5" s="6"/>
      <c r="Z5" s="6"/>
      <c r="AA5" s="7"/>
      <c r="AB5" s="7"/>
      <c r="AC5" s="8"/>
    </row>
    <row r="6" spans="1:52" s="14" customFormat="1" ht="39.950000000000003" customHeight="1" x14ac:dyDescent="0.25">
      <c r="A6" s="65" t="s">
        <v>1</v>
      </c>
      <c r="B6" s="65"/>
      <c r="C6" s="65"/>
      <c r="D6" s="65"/>
      <c r="E6" s="65"/>
      <c r="F6" s="65"/>
      <c r="G6" s="65"/>
      <c r="H6" s="65"/>
      <c r="I6" s="65"/>
      <c r="J6" s="65"/>
      <c r="K6" s="10"/>
      <c r="L6" s="10"/>
      <c r="M6" s="10"/>
      <c r="N6" s="10"/>
      <c r="O6" s="10"/>
      <c r="P6" s="11"/>
      <c r="Q6" s="12"/>
      <c r="R6" s="12"/>
      <c r="S6" s="12"/>
      <c r="T6" s="12"/>
      <c r="U6" s="12"/>
      <c r="V6" s="12"/>
      <c r="W6" s="13"/>
      <c r="X6" s="13"/>
      <c r="Y6" s="13"/>
      <c r="Z6" s="13"/>
      <c r="AA6" s="13"/>
      <c r="AB6" s="13"/>
      <c r="AC6" s="13"/>
      <c r="AD6" s="13"/>
      <c r="AZ6" s="15"/>
    </row>
    <row r="7" spans="1:52" s="14" customFormat="1" ht="45" customHeight="1" x14ac:dyDescent="0.2">
      <c r="A7" s="16" t="s">
        <v>2</v>
      </c>
      <c r="B7" s="17"/>
      <c r="C7" s="17"/>
      <c r="D7" s="17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9"/>
      <c r="AZ7" s="15"/>
    </row>
    <row r="8" spans="1:52" s="14" customFormat="1" ht="24.75" customHeight="1" x14ac:dyDescent="0.2">
      <c r="A8" s="66" t="s">
        <v>3</v>
      </c>
      <c r="B8" s="68" t="s">
        <v>4</v>
      </c>
      <c r="C8" s="69"/>
      <c r="D8" s="68" t="s">
        <v>5</v>
      </c>
      <c r="E8" s="70"/>
      <c r="F8" s="70"/>
      <c r="G8" s="69"/>
      <c r="H8" s="68" t="s">
        <v>6</v>
      </c>
      <c r="I8" s="69"/>
      <c r="J8" s="20"/>
      <c r="K8" s="20"/>
      <c r="L8" s="20"/>
      <c r="M8" s="20"/>
      <c r="N8" s="20"/>
      <c r="O8" s="20"/>
      <c r="AZ8" s="15"/>
    </row>
    <row r="9" spans="1:52" s="14" customFormat="1" ht="37.5" customHeight="1" x14ac:dyDescent="0.2">
      <c r="A9" s="67"/>
      <c r="B9" s="21" t="s">
        <v>7</v>
      </c>
      <c r="C9" s="22" t="s">
        <v>8</v>
      </c>
      <c r="D9" s="21" t="s">
        <v>9</v>
      </c>
      <c r="E9" s="23" t="s">
        <v>10</v>
      </c>
      <c r="F9" s="23" t="s">
        <v>11</v>
      </c>
      <c r="G9" s="24" t="s">
        <v>12</v>
      </c>
      <c r="H9" s="21" t="s">
        <v>13</v>
      </c>
      <c r="I9" s="24" t="s">
        <v>14</v>
      </c>
      <c r="J9" s="20"/>
      <c r="K9" s="20"/>
      <c r="L9" s="20"/>
      <c r="M9" s="20"/>
      <c r="N9" s="20"/>
      <c r="O9" s="20"/>
      <c r="AZ9" s="15"/>
    </row>
    <row r="10" spans="1:52" s="14" customFormat="1" ht="15.95" customHeight="1" x14ac:dyDescent="0.2">
      <c r="A10" s="25" t="s">
        <v>15</v>
      </c>
      <c r="B10" s="26">
        <v>361</v>
      </c>
      <c r="C10" s="27"/>
      <c r="D10" s="26"/>
      <c r="E10" s="28"/>
      <c r="F10" s="28"/>
      <c r="G10" s="29"/>
      <c r="H10" s="30"/>
      <c r="I10" s="31"/>
      <c r="J10" s="32" t="str">
        <f>$X10&amp;""&amp;$Y10&amp;""&amp;$Z10</f>
        <v/>
      </c>
      <c r="K10" s="20"/>
      <c r="L10" s="20"/>
      <c r="M10" s="20"/>
      <c r="N10" s="20"/>
      <c r="O10" s="20"/>
      <c r="P10" s="32"/>
      <c r="X10" s="33" t="str">
        <f>IF(D10+E10+F10+G10=H10+I10,"","NO COINCIDE LA DESAGREGACIÓN POR SEXO CON TOTAL VDRL O RPR REACTIVO.")</f>
        <v/>
      </c>
      <c r="AA10" s="34">
        <f>IF(D10+E10+F10+G10=H10+I10,0,1)</f>
        <v>0</v>
      </c>
      <c r="AB10" s="35"/>
      <c r="AC10" s="35"/>
      <c r="AZ10" s="15"/>
    </row>
    <row r="11" spans="1:52" s="14" customFormat="1" ht="24.95" customHeight="1" x14ac:dyDescent="0.2">
      <c r="A11" s="36" t="s">
        <v>16</v>
      </c>
      <c r="B11" s="26">
        <v>1</v>
      </c>
      <c r="C11" s="27"/>
      <c r="D11" s="37"/>
      <c r="E11" s="38"/>
      <c r="F11" s="38"/>
      <c r="G11" s="39">
        <v>1</v>
      </c>
      <c r="H11" s="30"/>
      <c r="I11" s="39">
        <v>1</v>
      </c>
      <c r="J11" s="32" t="str">
        <f>$X11&amp;""&amp;$Y11&amp;""&amp;$Z11</f>
        <v/>
      </c>
      <c r="K11" s="20"/>
      <c r="L11" s="20"/>
      <c r="M11" s="20"/>
      <c r="N11" s="20"/>
      <c r="O11" s="20"/>
      <c r="P11" s="32"/>
      <c r="X11" s="33" t="str">
        <f>IF(D11+E11+F11+G11=H11+I11,"","NO COINCIDE LA DESAGREGACIÓN POR SEXO CON TOTAL VDRL O RPR REACTIVO.")</f>
        <v/>
      </c>
      <c r="AA11" s="34">
        <f>IF(D11+E11+F11+G11=H11+I11,0,1)</f>
        <v>0</v>
      </c>
      <c r="AB11" s="35"/>
      <c r="AC11" s="35"/>
      <c r="AZ11" s="15"/>
    </row>
    <row r="12" spans="1:52" s="14" customFormat="1" ht="15.95" customHeight="1" x14ac:dyDescent="0.2">
      <c r="A12" s="40" t="s">
        <v>17</v>
      </c>
      <c r="B12" s="37"/>
      <c r="C12" s="41"/>
      <c r="D12" s="42"/>
      <c r="E12" s="30"/>
      <c r="F12" s="30"/>
      <c r="G12" s="43"/>
      <c r="H12" s="30"/>
      <c r="I12" s="39"/>
      <c r="J12" s="32"/>
      <c r="K12" s="20"/>
      <c r="L12" s="20"/>
      <c r="M12" s="20"/>
      <c r="N12" s="20"/>
      <c r="O12" s="20"/>
      <c r="P12" s="32"/>
      <c r="X12" s="33"/>
      <c r="AA12" s="34"/>
      <c r="AB12" s="35"/>
      <c r="AC12" s="35"/>
      <c r="AZ12" s="15"/>
    </row>
    <row r="13" spans="1:52" s="14" customFormat="1" ht="24.95" customHeight="1" x14ac:dyDescent="0.2">
      <c r="A13" s="36" t="s">
        <v>18</v>
      </c>
      <c r="B13" s="37"/>
      <c r="C13" s="41"/>
      <c r="D13" s="42"/>
      <c r="E13" s="30"/>
      <c r="F13" s="30"/>
      <c r="G13" s="43"/>
      <c r="H13" s="44"/>
      <c r="I13" s="39"/>
      <c r="J13" s="32"/>
      <c r="K13" s="20"/>
      <c r="L13" s="20"/>
      <c r="M13" s="20"/>
      <c r="N13" s="20"/>
      <c r="O13" s="20"/>
      <c r="P13" s="32"/>
      <c r="X13" s="33"/>
      <c r="AA13" s="34"/>
      <c r="AB13" s="35"/>
      <c r="AC13" s="35"/>
      <c r="AZ13" s="15"/>
    </row>
    <row r="14" spans="1:52" s="14" customFormat="1" ht="15.95" customHeight="1" x14ac:dyDescent="0.2">
      <c r="A14" s="36" t="s">
        <v>19</v>
      </c>
      <c r="B14" s="37">
        <v>1</v>
      </c>
      <c r="C14" s="41"/>
      <c r="D14" s="42"/>
      <c r="E14" s="30"/>
      <c r="F14" s="30"/>
      <c r="G14" s="43"/>
      <c r="H14" s="44"/>
      <c r="I14" s="45"/>
      <c r="J14" s="32"/>
      <c r="K14" s="20"/>
      <c r="L14" s="20"/>
      <c r="M14" s="20"/>
      <c r="N14" s="20"/>
      <c r="O14" s="20"/>
      <c r="P14" s="32"/>
      <c r="X14" s="33"/>
      <c r="AA14" s="34"/>
      <c r="AB14" s="35"/>
      <c r="AC14" s="35"/>
      <c r="AZ14" s="15"/>
    </row>
    <row r="15" spans="1:52" s="14" customFormat="1" ht="15.95" customHeight="1" x14ac:dyDescent="0.2">
      <c r="A15" s="40" t="s">
        <v>20</v>
      </c>
      <c r="B15" s="37">
        <v>13</v>
      </c>
      <c r="C15" s="41"/>
      <c r="D15" s="42"/>
      <c r="E15" s="30"/>
      <c r="F15" s="30"/>
      <c r="G15" s="43"/>
      <c r="H15" s="44">
        <v>1</v>
      </c>
      <c r="I15" s="45">
        <v>7</v>
      </c>
      <c r="J15" s="32"/>
      <c r="K15" s="20"/>
      <c r="L15" s="20"/>
      <c r="M15" s="20"/>
      <c r="N15" s="20"/>
      <c r="O15" s="20"/>
      <c r="P15" s="32"/>
      <c r="X15" s="33"/>
      <c r="AA15" s="34"/>
      <c r="AB15" s="35"/>
      <c r="AC15" s="35"/>
      <c r="AZ15" s="15"/>
    </row>
    <row r="16" spans="1:52" s="14" customFormat="1" ht="15.95" customHeight="1" x14ac:dyDescent="0.2">
      <c r="A16" s="40" t="s">
        <v>21</v>
      </c>
      <c r="B16" s="37">
        <v>350</v>
      </c>
      <c r="C16" s="41"/>
      <c r="D16" s="42"/>
      <c r="E16" s="30"/>
      <c r="F16" s="30"/>
      <c r="G16" s="43"/>
      <c r="H16" s="44"/>
      <c r="I16" s="45"/>
      <c r="J16" s="32"/>
      <c r="K16" s="20"/>
      <c r="L16" s="20"/>
      <c r="M16" s="20"/>
      <c r="N16" s="20"/>
      <c r="O16" s="20"/>
      <c r="P16" s="32"/>
      <c r="X16" s="33"/>
      <c r="AA16" s="34"/>
      <c r="AB16" s="35"/>
      <c r="AC16" s="35"/>
      <c r="AZ16" s="15"/>
    </row>
    <row r="17" spans="1:52" s="14" customFormat="1" ht="15.95" customHeight="1" x14ac:dyDescent="0.2">
      <c r="A17" s="40" t="s">
        <v>22</v>
      </c>
      <c r="B17" s="37">
        <v>86</v>
      </c>
      <c r="C17" s="41"/>
      <c r="D17" s="42"/>
      <c r="E17" s="30"/>
      <c r="F17" s="30"/>
      <c r="G17" s="43"/>
      <c r="H17" s="30"/>
      <c r="I17" s="45"/>
      <c r="J17" s="32"/>
      <c r="K17" s="20"/>
      <c r="L17" s="20"/>
      <c r="M17" s="20"/>
      <c r="N17" s="20"/>
      <c r="O17" s="20"/>
      <c r="P17" s="32"/>
      <c r="X17" s="33"/>
      <c r="AA17" s="34"/>
      <c r="AB17" s="35"/>
      <c r="AC17" s="35"/>
      <c r="AZ17" s="15"/>
    </row>
    <row r="18" spans="1:52" s="14" customFormat="1" ht="15.95" customHeight="1" x14ac:dyDescent="0.2">
      <c r="A18" s="40" t="s">
        <v>23</v>
      </c>
      <c r="B18" s="37">
        <v>258</v>
      </c>
      <c r="C18" s="41"/>
      <c r="D18" s="42"/>
      <c r="E18" s="30"/>
      <c r="F18" s="30"/>
      <c r="G18" s="43"/>
      <c r="H18" s="44"/>
      <c r="I18" s="45"/>
      <c r="J18" s="32"/>
      <c r="K18" s="20"/>
      <c r="L18" s="20"/>
      <c r="M18" s="20"/>
      <c r="N18" s="20"/>
      <c r="O18" s="20"/>
      <c r="P18" s="32"/>
      <c r="X18" s="33"/>
      <c r="AA18" s="34"/>
      <c r="AB18" s="35"/>
      <c r="AC18" s="35"/>
      <c r="AZ18" s="15"/>
    </row>
    <row r="19" spans="1:52" s="14" customFormat="1" ht="15.95" customHeight="1" x14ac:dyDescent="0.2">
      <c r="A19" s="40" t="s">
        <v>24</v>
      </c>
      <c r="B19" s="37"/>
      <c r="C19" s="41"/>
      <c r="D19" s="42"/>
      <c r="E19" s="30"/>
      <c r="F19" s="30"/>
      <c r="G19" s="43"/>
      <c r="H19" s="44"/>
      <c r="I19" s="45"/>
      <c r="J19" s="32"/>
      <c r="K19" s="20"/>
      <c r="L19" s="20"/>
      <c r="M19" s="20"/>
      <c r="N19" s="20"/>
      <c r="O19" s="20"/>
      <c r="P19" s="32"/>
      <c r="X19" s="33"/>
      <c r="AA19" s="34"/>
      <c r="AB19" s="35"/>
      <c r="AC19" s="35"/>
      <c r="AZ19" s="15"/>
    </row>
    <row r="20" spans="1:52" s="14" customFormat="1" ht="15.95" customHeight="1" x14ac:dyDescent="0.2">
      <c r="A20" s="40" t="s">
        <v>25</v>
      </c>
      <c r="B20" s="37">
        <v>130</v>
      </c>
      <c r="C20" s="41">
        <v>134</v>
      </c>
      <c r="D20" s="42"/>
      <c r="E20" s="30"/>
      <c r="F20" s="30"/>
      <c r="G20" s="43"/>
      <c r="H20" s="42"/>
      <c r="I20" s="46"/>
      <c r="J20" s="32"/>
      <c r="K20" s="20"/>
      <c r="L20" s="20"/>
      <c r="M20" s="20"/>
      <c r="N20" s="20"/>
      <c r="O20" s="20"/>
      <c r="P20" s="19"/>
      <c r="AZ20" s="15"/>
    </row>
    <row r="21" spans="1:52" s="14" customFormat="1" ht="30" customHeight="1" x14ac:dyDescent="0.2">
      <c r="A21" s="71" t="s">
        <v>26</v>
      </c>
      <c r="B21" s="71"/>
      <c r="C21" s="71"/>
      <c r="D21" s="71"/>
      <c r="E21" s="71"/>
      <c r="F21" s="71"/>
      <c r="G21" s="71"/>
      <c r="H21" s="71"/>
      <c r="I21" s="71"/>
      <c r="J21" s="72"/>
      <c r="K21" s="18"/>
      <c r="L21" s="18"/>
      <c r="M21" s="18"/>
      <c r="N21" s="18"/>
      <c r="O21" s="18"/>
      <c r="AZ21" s="15"/>
    </row>
    <row r="22" spans="1:52" s="14" customFormat="1" ht="15.95" customHeight="1" x14ac:dyDescent="0.2">
      <c r="A22" s="62" t="s">
        <v>27</v>
      </c>
      <c r="B22" s="64" t="s">
        <v>28</v>
      </c>
      <c r="C22" s="64"/>
      <c r="D22" s="64"/>
      <c r="E22" s="64" t="s">
        <v>29</v>
      </c>
      <c r="F22" s="64"/>
      <c r="G22" s="64"/>
      <c r="H22" s="64" t="s">
        <v>30</v>
      </c>
      <c r="I22" s="64"/>
      <c r="J22" s="64"/>
      <c r="K22" s="20"/>
      <c r="L22" s="20"/>
      <c r="M22" s="20"/>
      <c r="N22" s="20"/>
      <c r="O22" s="20"/>
      <c r="AZ22" s="15"/>
    </row>
    <row r="23" spans="1:52" s="14" customFormat="1" ht="51.75" customHeight="1" x14ac:dyDescent="0.2">
      <c r="A23" s="63"/>
      <c r="B23" s="21" t="s">
        <v>31</v>
      </c>
      <c r="C23" s="23" t="s">
        <v>32</v>
      </c>
      <c r="D23" s="22" t="s">
        <v>33</v>
      </c>
      <c r="E23" s="21" t="s">
        <v>31</v>
      </c>
      <c r="F23" s="23" t="s">
        <v>32</v>
      </c>
      <c r="G23" s="22" t="s">
        <v>33</v>
      </c>
      <c r="H23" s="21" t="s">
        <v>31</v>
      </c>
      <c r="I23" s="23" t="s">
        <v>32</v>
      </c>
      <c r="J23" s="22" t="s">
        <v>33</v>
      </c>
      <c r="K23" s="20"/>
      <c r="L23" s="20"/>
      <c r="M23" s="20"/>
      <c r="N23" s="20"/>
      <c r="O23" s="20"/>
      <c r="X23" s="33"/>
      <c r="Y23" s="33"/>
      <c r="Z23" s="33"/>
      <c r="AA23" s="35"/>
      <c r="AB23" s="35"/>
      <c r="AC23" s="35"/>
      <c r="AZ23" s="15"/>
    </row>
    <row r="24" spans="1:52" s="14" customFormat="1" ht="15.95" customHeight="1" x14ac:dyDescent="0.2">
      <c r="A24" s="25" t="s">
        <v>15</v>
      </c>
      <c r="B24" s="47"/>
      <c r="C24" s="48"/>
      <c r="D24" s="27"/>
      <c r="E24" s="47"/>
      <c r="F24" s="48"/>
      <c r="G24" s="27"/>
      <c r="H24" s="47"/>
      <c r="I24" s="48"/>
      <c r="J24" s="27"/>
      <c r="K24" s="49"/>
      <c r="L24" s="20"/>
      <c r="M24" s="20"/>
      <c r="N24" s="20"/>
      <c r="O24" s="20"/>
      <c r="X24" s="33"/>
      <c r="Y24" s="33"/>
      <c r="Z24" s="33"/>
      <c r="AA24" s="35"/>
      <c r="AB24" s="35"/>
      <c r="AC24" s="35"/>
      <c r="AZ24" s="15"/>
    </row>
    <row r="25" spans="1:52" s="14" customFormat="1" ht="15.95" customHeight="1" x14ac:dyDescent="0.2">
      <c r="A25" s="25" t="s">
        <v>34</v>
      </c>
      <c r="B25" s="26"/>
      <c r="C25" s="28"/>
      <c r="D25" s="27"/>
      <c r="E25" s="26"/>
      <c r="F25" s="28"/>
      <c r="G25" s="27"/>
      <c r="H25" s="26"/>
      <c r="I25" s="28"/>
      <c r="J25" s="27"/>
      <c r="K25" s="20"/>
      <c r="L25" s="20"/>
      <c r="M25" s="20"/>
      <c r="N25" s="20"/>
      <c r="O25" s="20"/>
      <c r="X25" s="33"/>
      <c r="Y25" s="33"/>
      <c r="Z25" s="33"/>
      <c r="AA25" s="35"/>
      <c r="AB25" s="35"/>
      <c r="AC25" s="35"/>
      <c r="AZ25" s="15"/>
    </row>
    <row r="26" spans="1:52" s="14" customFormat="1" ht="15.95" customHeight="1" x14ac:dyDescent="0.2">
      <c r="A26" s="40" t="s">
        <v>19</v>
      </c>
      <c r="B26" s="37"/>
      <c r="C26" s="38"/>
      <c r="D26" s="41"/>
      <c r="E26" s="37"/>
      <c r="F26" s="38"/>
      <c r="G26" s="41"/>
      <c r="H26" s="37"/>
      <c r="I26" s="38"/>
      <c r="J26" s="41"/>
      <c r="K26" s="20"/>
      <c r="L26" s="20"/>
      <c r="M26" s="20"/>
      <c r="N26" s="20"/>
      <c r="O26" s="20"/>
      <c r="X26" s="33"/>
      <c r="Y26" s="33"/>
      <c r="Z26" s="33"/>
      <c r="AA26" s="35"/>
      <c r="AB26" s="35"/>
      <c r="AC26" s="35"/>
      <c r="AZ26" s="15"/>
    </row>
    <row r="27" spans="1:52" s="14" customFormat="1" ht="15.95" customHeight="1" x14ac:dyDescent="0.2">
      <c r="A27" s="40" t="s">
        <v>35</v>
      </c>
      <c r="B27" s="37"/>
      <c r="C27" s="38"/>
      <c r="D27" s="41"/>
      <c r="E27" s="37"/>
      <c r="F27" s="38"/>
      <c r="G27" s="41"/>
      <c r="H27" s="37"/>
      <c r="I27" s="38"/>
      <c r="J27" s="41"/>
      <c r="K27" s="20"/>
      <c r="L27" s="20"/>
      <c r="M27" s="20"/>
      <c r="N27" s="20"/>
      <c r="O27" s="20"/>
      <c r="X27" s="33"/>
      <c r="Y27" s="33"/>
      <c r="Z27" s="33"/>
      <c r="AA27" s="35"/>
      <c r="AB27" s="35"/>
      <c r="AC27" s="35"/>
      <c r="AZ27" s="15"/>
    </row>
    <row r="28" spans="1:52" s="14" customFormat="1" ht="15.95" customHeight="1" x14ac:dyDescent="0.2">
      <c r="A28" s="40" t="s">
        <v>20</v>
      </c>
      <c r="B28" s="37"/>
      <c r="C28" s="38"/>
      <c r="D28" s="41"/>
      <c r="E28" s="37"/>
      <c r="F28" s="38"/>
      <c r="G28" s="41"/>
      <c r="H28" s="37"/>
      <c r="I28" s="38"/>
      <c r="J28" s="41"/>
      <c r="K28" s="20"/>
      <c r="L28" s="20"/>
      <c r="M28" s="20"/>
      <c r="N28" s="20"/>
      <c r="O28" s="20"/>
      <c r="X28" s="33"/>
      <c r="Y28" s="33"/>
      <c r="Z28" s="33"/>
      <c r="AA28" s="35"/>
      <c r="AB28" s="35"/>
      <c r="AC28" s="35"/>
      <c r="AZ28" s="15"/>
    </row>
    <row r="29" spans="1:52" s="14" customFormat="1" ht="24.95" customHeight="1" x14ac:dyDescent="0.2">
      <c r="A29" s="36" t="s">
        <v>36</v>
      </c>
      <c r="B29" s="37"/>
      <c r="C29" s="38"/>
      <c r="D29" s="41"/>
      <c r="E29" s="37"/>
      <c r="F29" s="38"/>
      <c r="G29" s="41"/>
      <c r="H29" s="37"/>
      <c r="I29" s="38"/>
      <c r="J29" s="41"/>
      <c r="K29" s="20"/>
      <c r="L29" s="20"/>
      <c r="M29" s="20"/>
      <c r="N29" s="20"/>
      <c r="O29" s="20"/>
      <c r="X29" s="33"/>
      <c r="Y29" s="33"/>
      <c r="Z29" s="33"/>
      <c r="AA29" s="35"/>
      <c r="AB29" s="35"/>
      <c r="AC29" s="35"/>
      <c r="AZ29" s="15"/>
    </row>
    <row r="30" spans="1:52" s="14" customFormat="1" ht="15.95" customHeight="1" x14ac:dyDescent="0.2">
      <c r="A30" s="40" t="s">
        <v>24</v>
      </c>
      <c r="B30" s="37"/>
      <c r="C30" s="38"/>
      <c r="D30" s="41"/>
      <c r="E30" s="37"/>
      <c r="F30" s="38"/>
      <c r="G30" s="41"/>
      <c r="H30" s="37"/>
      <c r="I30" s="38"/>
      <c r="J30" s="41"/>
      <c r="K30" s="20"/>
      <c r="L30" s="20"/>
      <c r="M30" s="20"/>
      <c r="N30" s="20"/>
      <c r="O30" s="20"/>
      <c r="X30" s="33"/>
      <c r="Y30" s="33"/>
      <c r="Z30" s="33"/>
      <c r="AA30" s="35"/>
      <c r="AB30" s="35"/>
      <c r="AC30" s="35"/>
      <c r="AZ30" s="15"/>
    </row>
    <row r="31" spans="1:52" s="14" customFormat="1" ht="15.95" customHeight="1" x14ac:dyDescent="0.2">
      <c r="A31" s="40" t="s">
        <v>37</v>
      </c>
      <c r="B31" s="37"/>
      <c r="C31" s="38"/>
      <c r="D31" s="41"/>
      <c r="E31" s="37"/>
      <c r="F31" s="38"/>
      <c r="G31" s="41"/>
      <c r="H31" s="37"/>
      <c r="I31" s="38"/>
      <c r="J31" s="41"/>
      <c r="K31" s="20"/>
      <c r="L31" s="20"/>
      <c r="M31" s="20"/>
      <c r="N31" s="20"/>
      <c r="O31" s="20"/>
      <c r="X31" s="33"/>
      <c r="Y31" s="33"/>
      <c r="Z31" s="33"/>
      <c r="AA31" s="35"/>
      <c r="AB31" s="35"/>
      <c r="AC31" s="35"/>
      <c r="AZ31" s="15"/>
    </row>
    <row r="32" spans="1:52" s="14" customFormat="1" ht="15.95" customHeight="1" x14ac:dyDescent="0.2">
      <c r="A32" s="40" t="s">
        <v>38</v>
      </c>
      <c r="B32" s="37"/>
      <c r="C32" s="38"/>
      <c r="D32" s="41"/>
      <c r="E32" s="37"/>
      <c r="F32" s="38"/>
      <c r="G32" s="41"/>
      <c r="H32" s="37"/>
      <c r="I32" s="38"/>
      <c r="J32" s="41"/>
      <c r="K32" s="20"/>
      <c r="L32" s="20"/>
      <c r="M32" s="20"/>
      <c r="N32" s="20"/>
      <c r="O32" s="20"/>
      <c r="X32" s="33"/>
      <c r="Y32" s="33"/>
      <c r="Z32" s="33"/>
      <c r="AA32" s="35"/>
      <c r="AB32" s="35"/>
      <c r="AC32" s="35"/>
      <c r="AZ32" s="15"/>
    </row>
    <row r="33" spans="1:52" s="14" customFormat="1" ht="15.95" customHeight="1" x14ac:dyDescent="0.2">
      <c r="A33" s="40" t="s">
        <v>39</v>
      </c>
      <c r="B33" s="37"/>
      <c r="C33" s="38"/>
      <c r="D33" s="41"/>
      <c r="E33" s="37"/>
      <c r="F33" s="38"/>
      <c r="G33" s="41"/>
      <c r="H33" s="37"/>
      <c r="I33" s="38"/>
      <c r="J33" s="41"/>
      <c r="K33" s="20"/>
      <c r="L33" s="20"/>
      <c r="M33" s="20"/>
      <c r="N33" s="20"/>
      <c r="O33" s="20"/>
      <c r="AZ33" s="15"/>
    </row>
    <row r="34" spans="1:52" s="14" customFormat="1" ht="15.95" customHeight="1" x14ac:dyDescent="0.2">
      <c r="A34" s="50" t="s">
        <v>40</v>
      </c>
      <c r="B34" s="51"/>
      <c r="C34" s="52"/>
      <c r="D34" s="53"/>
      <c r="E34" s="51"/>
      <c r="F34" s="52"/>
      <c r="G34" s="53"/>
      <c r="H34" s="51"/>
      <c r="I34" s="52"/>
      <c r="J34" s="53"/>
      <c r="K34" s="20"/>
      <c r="L34" s="20"/>
      <c r="M34" s="20"/>
      <c r="N34" s="20"/>
      <c r="O34" s="20"/>
      <c r="AZ34" s="15"/>
    </row>
    <row r="35" spans="1:52" s="14" customFormat="1" ht="24.95" customHeight="1" x14ac:dyDescent="0.2">
      <c r="A35" s="36" t="s">
        <v>41</v>
      </c>
      <c r="B35" s="51"/>
      <c r="C35" s="52"/>
      <c r="D35" s="53"/>
      <c r="E35" s="51"/>
      <c r="F35" s="52"/>
      <c r="G35" s="53"/>
      <c r="H35" s="51"/>
      <c r="I35" s="52"/>
      <c r="J35" s="53"/>
      <c r="K35" s="20"/>
      <c r="L35" s="20"/>
      <c r="M35" s="20"/>
      <c r="N35" s="20"/>
      <c r="O35" s="20"/>
      <c r="X35" s="33"/>
      <c r="AA35" s="34"/>
      <c r="AB35" s="35"/>
      <c r="AC35" s="35"/>
      <c r="AZ35" s="15"/>
    </row>
    <row r="36" spans="1:52" s="14" customFormat="1" ht="15.95" customHeight="1" x14ac:dyDescent="0.2">
      <c r="A36" s="54" t="s">
        <v>42</v>
      </c>
      <c r="B36" s="55"/>
      <c r="C36" s="56">
        <v>17</v>
      </c>
      <c r="D36" s="46"/>
      <c r="E36" s="55"/>
      <c r="F36" s="56">
        <v>14</v>
      </c>
      <c r="G36" s="46"/>
      <c r="H36" s="55"/>
      <c r="I36" s="56"/>
      <c r="J36" s="46"/>
      <c r="K36" s="20"/>
      <c r="L36" s="20"/>
      <c r="M36" s="20"/>
      <c r="N36" s="20"/>
      <c r="O36" s="20"/>
      <c r="AZ36" s="15"/>
    </row>
    <row r="37" spans="1:52" s="14" customFormat="1" ht="30" customHeight="1" x14ac:dyDescent="0.2">
      <c r="A37" s="71" t="s">
        <v>43</v>
      </c>
      <c r="B37" s="71"/>
      <c r="C37" s="71"/>
      <c r="D37" s="71"/>
      <c r="E37" s="71"/>
      <c r="F37" s="71"/>
      <c r="G37" s="71"/>
      <c r="H37" s="71"/>
      <c r="I37" s="71"/>
      <c r="J37" s="71"/>
      <c r="K37" s="18"/>
      <c r="L37" s="18"/>
      <c r="M37" s="18"/>
      <c r="N37" s="18"/>
      <c r="O37" s="18"/>
      <c r="AZ37" s="15"/>
    </row>
    <row r="38" spans="1:52" s="14" customFormat="1" ht="15.95" customHeight="1" x14ac:dyDescent="0.2">
      <c r="A38" s="62" t="s">
        <v>27</v>
      </c>
      <c r="B38" s="64" t="s">
        <v>44</v>
      </c>
      <c r="C38" s="64"/>
      <c r="D38" s="64"/>
      <c r="E38" s="64" t="s">
        <v>45</v>
      </c>
      <c r="F38" s="64"/>
      <c r="G38" s="64"/>
      <c r="H38" s="64" t="s">
        <v>46</v>
      </c>
      <c r="I38" s="64"/>
      <c r="J38" s="64"/>
      <c r="K38" s="20"/>
      <c r="L38" s="20"/>
      <c r="M38" s="20"/>
      <c r="N38" s="20"/>
      <c r="O38" s="20"/>
      <c r="AZ38" s="15"/>
    </row>
    <row r="39" spans="1:52" s="14" customFormat="1" ht="52.5" x14ac:dyDescent="0.2">
      <c r="A39" s="63"/>
      <c r="B39" s="21" t="s">
        <v>31</v>
      </c>
      <c r="C39" s="23" t="s">
        <v>32</v>
      </c>
      <c r="D39" s="22" t="s">
        <v>33</v>
      </c>
      <c r="E39" s="21" t="s">
        <v>31</v>
      </c>
      <c r="F39" s="23" t="s">
        <v>32</v>
      </c>
      <c r="G39" s="22" t="s">
        <v>33</v>
      </c>
      <c r="H39" s="21" t="s">
        <v>31</v>
      </c>
      <c r="I39" s="23" t="s">
        <v>32</v>
      </c>
      <c r="J39" s="22" t="s">
        <v>33</v>
      </c>
      <c r="K39" s="20"/>
      <c r="L39" s="20"/>
      <c r="M39" s="20"/>
      <c r="N39" s="20"/>
      <c r="O39" s="20"/>
      <c r="AZ39" s="15"/>
    </row>
    <row r="40" spans="1:52" s="14" customFormat="1" ht="15.95" customHeight="1" x14ac:dyDescent="0.2">
      <c r="A40" s="25" t="s">
        <v>15</v>
      </c>
      <c r="B40" s="47"/>
      <c r="C40" s="48"/>
      <c r="D40" s="27"/>
      <c r="E40" s="47">
        <v>178</v>
      </c>
      <c r="F40" s="48">
        <v>1</v>
      </c>
      <c r="G40" s="27">
        <v>1</v>
      </c>
      <c r="H40" s="47"/>
      <c r="I40" s="48"/>
      <c r="J40" s="27"/>
      <c r="K40" s="49"/>
      <c r="L40" s="20"/>
      <c r="M40" s="20"/>
      <c r="N40" s="20"/>
      <c r="O40" s="20"/>
      <c r="AZ40" s="15"/>
    </row>
    <row r="41" spans="1:52" s="14" customFormat="1" ht="15.95" customHeight="1" x14ac:dyDescent="0.2">
      <c r="A41" s="25" t="s">
        <v>34</v>
      </c>
      <c r="B41" s="26"/>
      <c r="C41" s="28"/>
      <c r="D41" s="27"/>
      <c r="E41" s="26"/>
      <c r="F41" s="28"/>
      <c r="G41" s="27"/>
      <c r="H41" s="26"/>
      <c r="I41" s="28"/>
      <c r="J41" s="27"/>
      <c r="K41" s="20"/>
      <c r="L41" s="20"/>
      <c r="M41" s="20"/>
      <c r="N41" s="20"/>
      <c r="O41" s="20"/>
      <c r="AZ41" s="15"/>
    </row>
    <row r="42" spans="1:52" s="14" customFormat="1" ht="15.95" customHeight="1" x14ac:dyDescent="0.2">
      <c r="A42" s="36" t="s">
        <v>19</v>
      </c>
      <c r="B42" s="37"/>
      <c r="C42" s="38"/>
      <c r="D42" s="41"/>
      <c r="E42" s="37">
        <v>1</v>
      </c>
      <c r="F42" s="38"/>
      <c r="G42" s="41"/>
      <c r="H42" s="37"/>
      <c r="I42" s="38"/>
      <c r="J42" s="41"/>
      <c r="K42" s="20"/>
      <c r="L42" s="20"/>
      <c r="M42" s="20"/>
      <c r="N42" s="20"/>
      <c r="O42" s="20"/>
      <c r="AZ42" s="15"/>
    </row>
    <row r="43" spans="1:52" s="14" customFormat="1" ht="15.95" customHeight="1" x14ac:dyDescent="0.2">
      <c r="A43" s="40" t="s">
        <v>35</v>
      </c>
      <c r="B43" s="37"/>
      <c r="C43" s="38"/>
      <c r="D43" s="41"/>
      <c r="E43" s="37"/>
      <c r="F43" s="38"/>
      <c r="G43" s="41"/>
      <c r="H43" s="37"/>
      <c r="I43" s="38"/>
      <c r="J43" s="41"/>
      <c r="K43" s="20"/>
      <c r="L43" s="20"/>
      <c r="M43" s="20"/>
      <c r="N43" s="20"/>
      <c r="O43" s="20"/>
      <c r="AZ43" s="15"/>
    </row>
    <row r="44" spans="1:52" s="14" customFormat="1" ht="15.95" customHeight="1" x14ac:dyDescent="0.2">
      <c r="A44" s="40" t="s">
        <v>20</v>
      </c>
      <c r="B44" s="37"/>
      <c r="C44" s="38"/>
      <c r="D44" s="41"/>
      <c r="E44" s="37"/>
      <c r="F44" s="38"/>
      <c r="G44" s="41"/>
      <c r="H44" s="37"/>
      <c r="I44" s="38"/>
      <c r="J44" s="41"/>
      <c r="K44" s="20"/>
      <c r="L44" s="20"/>
      <c r="M44" s="20"/>
      <c r="N44" s="20"/>
      <c r="O44" s="20"/>
      <c r="AZ44" s="15"/>
    </row>
    <row r="45" spans="1:52" s="14" customFormat="1" ht="24.95" customHeight="1" x14ac:dyDescent="0.15">
      <c r="A45" s="36" t="s">
        <v>36</v>
      </c>
      <c r="B45" s="37"/>
      <c r="C45" s="38"/>
      <c r="D45" s="41"/>
      <c r="E45" s="37"/>
      <c r="F45" s="38"/>
      <c r="G45" s="41"/>
      <c r="H45" s="37"/>
      <c r="I45" s="38"/>
      <c r="J45" s="41"/>
      <c r="K45" s="20"/>
      <c r="L45" s="20"/>
      <c r="M45" s="20"/>
      <c r="N45" s="20"/>
      <c r="O45" s="20"/>
    </row>
    <row r="46" spans="1:52" s="14" customFormat="1" ht="15.95" customHeight="1" x14ac:dyDescent="0.15">
      <c r="A46" s="40" t="s">
        <v>24</v>
      </c>
      <c r="B46" s="37"/>
      <c r="C46" s="38"/>
      <c r="D46" s="41"/>
      <c r="E46" s="37"/>
      <c r="F46" s="38"/>
      <c r="G46" s="41"/>
      <c r="H46" s="37"/>
      <c r="I46" s="38"/>
      <c r="J46" s="41"/>
      <c r="K46" s="20"/>
      <c r="L46" s="20"/>
      <c r="M46" s="20"/>
      <c r="N46" s="20"/>
      <c r="O46" s="20"/>
    </row>
    <row r="47" spans="1:52" s="14" customFormat="1" ht="15.95" customHeight="1" x14ac:dyDescent="0.15">
      <c r="A47" s="40" t="s">
        <v>37</v>
      </c>
      <c r="B47" s="37"/>
      <c r="C47" s="38"/>
      <c r="D47" s="41"/>
      <c r="E47" s="37"/>
      <c r="F47" s="38"/>
      <c r="G47" s="41"/>
      <c r="H47" s="37"/>
      <c r="I47" s="38"/>
      <c r="J47" s="41"/>
      <c r="K47" s="20"/>
      <c r="L47" s="20"/>
      <c r="M47" s="20"/>
      <c r="N47" s="20"/>
      <c r="O47" s="20"/>
    </row>
    <row r="48" spans="1:52" s="14" customFormat="1" ht="15.95" customHeight="1" x14ac:dyDescent="0.15">
      <c r="A48" s="40" t="s">
        <v>38</v>
      </c>
      <c r="B48" s="37"/>
      <c r="C48" s="38"/>
      <c r="D48" s="41"/>
      <c r="E48" s="37"/>
      <c r="F48" s="38"/>
      <c r="G48" s="41"/>
      <c r="H48" s="37"/>
      <c r="I48" s="38"/>
      <c r="J48" s="41"/>
      <c r="K48" s="20"/>
      <c r="L48" s="20"/>
      <c r="M48" s="20"/>
      <c r="N48" s="20"/>
      <c r="O48" s="20"/>
    </row>
    <row r="49" spans="1:15" ht="15.95" customHeight="1" x14ac:dyDescent="0.15">
      <c r="A49" s="40" t="s">
        <v>39</v>
      </c>
      <c r="B49" s="37"/>
      <c r="C49" s="38"/>
      <c r="D49" s="41"/>
      <c r="E49" s="37"/>
      <c r="F49" s="38"/>
      <c r="G49" s="41"/>
      <c r="H49" s="37"/>
      <c r="I49" s="38"/>
      <c r="J49" s="41"/>
      <c r="K49" s="20"/>
      <c r="L49" s="20"/>
      <c r="M49" s="20"/>
      <c r="N49" s="20"/>
      <c r="O49" s="20"/>
    </row>
    <row r="50" spans="1:15" ht="15.95" customHeight="1" x14ac:dyDescent="0.15">
      <c r="A50" s="50" t="s">
        <v>40</v>
      </c>
      <c r="B50" s="51"/>
      <c r="C50" s="52"/>
      <c r="D50" s="53"/>
      <c r="E50" s="51">
        <v>3</v>
      </c>
      <c r="F50" s="52"/>
      <c r="G50" s="53"/>
      <c r="H50" s="51"/>
      <c r="I50" s="52"/>
      <c r="J50" s="53"/>
      <c r="K50" s="20"/>
      <c r="L50" s="20"/>
      <c r="M50" s="20"/>
      <c r="N50" s="20"/>
      <c r="O50" s="20"/>
    </row>
    <row r="51" spans="1:15" ht="24.95" customHeight="1" x14ac:dyDescent="0.15">
      <c r="A51" s="36" t="s">
        <v>41</v>
      </c>
      <c r="B51" s="51"/>
      <c r="C51" s="52"/>
      <c r="D51" s="53"/>
      <c r="E51" s="51"/>
      <c r="F51" s="52"/>
      <c r="G51" s="53"/>
      <c r="H51" s="51"/>
      <c r="I51" s="52"/>
      <c r="J51" s="53"/>
      <c r="K51" s="20"/>
      <c r="L51" s="20"/>
      <c r="M51" s="20"/>
      <c r="N51" s="20"/>
      <c r="O51" s="20"/>
    </row>
    <row r="52" spans="1:15" ht="15.95" customHeight="1" x14ac:dyDescent="0.15">
      <c r="A52" s="54" t="s">
        <v>42</v>
      </c>
      <c r="B52" s="55"/>
      <c r="C52" s="56"/>
      <c r="D52" s="46"/>
      <c r="E52" s="55">
        <v>23</v>
      </c>
      <c r="F52" s="56"/>
      <c r="G52" s="46"/>
      <c r="H52" s="55"/>
      <c r="I52" s="56"/>
      <c r="J52" s="46"/>
      <c r="K52" s="20"/>
      <c r="L52" s="20"/>
      <c r="M52" s="20"/>
      <c r="N52" s="20"/>
      <c r="O52" s="20"/>
    </row>
    <row r="53" spans="1:15" x14ac:dyDescent="0.15">
      <c r="A53" s="20"/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58"/>
      <c r="N53" s="58"/>
      <c r="O53" s="58"/>
    </row>
    <row r="54" spans="1:15" x14ac:dyDescent="0.15">
      <c r="A54" s="20"/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58"/>
      <c r="N54" s="58"/>
      <c r="O54" s="58"/>
    </row>
    <row r="55" spans="1:15" x14ac:dyDescent="0.15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58"/>
      <c r="N55" s="58"/>
      <c r="O55" s="58"/>
    </row>
    <row r="56" spans="1:15" x14ac:dyDescent="0.15">
      <c r="A56" s="20"/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58"/>
      <c r="N56" s="58"/>
      <c r="O56" s="58"/>
    </row>
    <row r="57" spans="1:15" x14ac:dyDescent="0.15">
      <c r="A57" s="20"/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58"/>
      <c r="N57" s="58"/>
      <c r="O57" s="58"/>
    </row>
    <row r="58" spans="1:15" x14ac:dyDescent="0.15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58"/>
      <c r="N58" s="58"/>
      <c r="O58" s="58"/>
    </row>
    <row r="59" spans="1:15" x14ac:dyDescent="0.15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58"/>
      <c r="N59" s="58"/>
      <c r="O59" s="58"/>
    </row>
    <row r="60" spans="1:15" x14ac:dyDescent="0.15">
      <c r="A60" s="20"/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58"/>
      <c r="N60" s="58"/>
      <c r="O60" s="58"/>
    </row>
    <row r="61" spans="1:15" x14ac:dyDescent="0.15">
      <c r="A61" s="20"/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58"/>
      <c r="N61" s="58"/>
      <c r="O61" s="58"/>
    </row>
    <row r="62" spans="1:15" x14ac:dyDescent="0.15">
      <c r="A62" s="20"/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58"/>
      <c r="N62" s="58"/>
      <c r="O62" s="58"/>
    </row>
    <row r="63" spans="1:15" x14ac:dyDescent="0.15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58"/>
      <c r="N63" s="58"/>
      <c r="O63" s="58"/>
    </row>
    <row r="64" spans="1:15" x14ac:dyDescent="0.15">
      <c r="A64" s="20"/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58"/>
      <c r="N64" s="58"/>
      <c r="O64" s="58"/>
    </row>
    <row r="65" spans="1:15" x14ac:dyDescent="0.15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58"/>
      <c r="N65" s="58"/>
      <c r="O65" s="58"/>
    </row>
    <row r="66" spans="1:15" x14ac:dyDescent="0.1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58"/>
      <c r="N66" s="58"/>
      <c r="O66" s="58"/>
    </row>
    <row r="67" spans="1:15" x14ac:dyDescent="0.15">
      <c r="A67" s="20"/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58"/>
      <c r="N67" s="58"/>
      <c r="O67" s="58"/>
    </row>
    <row r="68" spans="1:15" x14ac:dyDescent="0.15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58"/>
      <c r="N68" s="58"/>
      <c r="O68" s="58"/>
    </row>
    <row r="69" spans="1:15" x14ac:dyDescent="0.15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58"/>
      <c r="N69" s="58"/>
      <c r="O69" s="58"/>
    </row>
    <row r="70" spans="1:15" x14ac:dyDescent="0.15">
      <c r="A70" s="20"/>
      <c r="B70" s="20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58"/>
      <c r="N70" s="58"/>
      <c r="O70" s="58"/>
    </row>
    <row r="71" spans="1:15" x14ac:dyDescent="0.15">
      <c r="A71" s="20"/>
      <c r="B71" s="20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58"/>
      <c r="N71" s="58"/>
      <c r="O71" s="58"/>
    </row>
    <row r="72" spans="1:15" x14ac:dyDescent="0.15">
      <c r="A72" s="20"/>
      <c r="B72" s="20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58"/>
      <c r="N72" s="58"/>
      <c r="O72" s="58"/>
    </row>
    <row r="73" spans="1:15" x14ac:dyDescent="0.15">
      <c r="A73" s="20"/>
      <c r="B73" s="20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58"/>
      <c r="N73" s="58"/>
      <c r="O73" s="58"/>
    </row>
    <row r="74" spans="1:15" x14ac:dyDescent="0.15">
      <c r="A74" s="20"/>
      <c r="B74" s="20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58"/>
      <c r="N74" s="58"/>
      <c r="O74" s="58"/>
    </row>
    <row r="75" spans="1:15" x14ac:dyDescent="0.15">
      <c r="A75" s="20"/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58"/>
      <c r="N75" s="58"/>
      <c r="O75" s="58"/>
    </row>
    <row r="76" spans="1:15" x14ac:dyDescent="0.15">
      <c r="A76" s="20"/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58"/>
      <c r="N76" s="58"/>
      <c r="O76" s="58"/>
    </row>
    <row r="77" spans="1:15" x14ac:dyDescent="0.15">
      <c r="A77" s="20"/>
      <c r="B77" s="20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58"/>
      <c r="N77" s="58"/>
      <c r="O77" s="58"/>
    </row>
    <row r="78" spans="1:15" x14ac:dyDescent="0.15">
      <c r="A78" s="20"/>
      <c r="B78" s="20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58"/>
      <c r="N78" s="58"/>
      <c r="O78" s="58"/>
    </row>
    <row r="198" spans="1:28" hidden="1" x14ac:dyDescent="0.15"/>
    <row r="199" spans="1:28" hidden="1" x14ac:dyDescent="0.15"/>
    <row r="200" spans="1:28" hidden="1" x14ac:dyDescent="0.15">
      <c r="A200" s="59">
        <f>SUM(A10:O38)</f>
        <v>1375</v>
      </c>
    </row>
    <row r="201" spans="1:28" s="60" customFormat="1" hidden="1" x14ac:dyDescent="0.15">
      <c r="A201" s="35"/>
      <c r="B201" s="35"/>
      <c r="C201" s="35"/>
      <c r="D201" s="35"/>
      <c r="E201" s="35"/>
      <c r="F201" s="35"/>
      <c r="G201" s="35"/>
      <c r="H201" s="35"/>
      <c r="I201" s="35"/>
      <c r="J201" s="35"/>
      <c r="K201" s="35"/>
      <c r="L201" s="35"/>
      <c r="AB201" s="61">
        <v>0</v>
      </c>
    </row>
    <row r="202" spans="1:28" hidden="1" x14ac:dyDescent="0.15"/>
    <row r="203" spans="1:28" hidden="1" x14ac:dyDescent="0.15"/>
  </sheetData>
  <mergeCells count="15">
    <mergeCell ref="A38:A39"/>
    <mergeCell ref="B38:D38"/>
    <mergeCell ref="E38:G38"/>
    <mergeCell ref="H38:J38"/>
    <mergeCell ref="A6:J6"/>
    <mergeCell ref="A8:A9"/>
    <mergeCell ref="B8:C8"/>
    <mergeCell ref="D8:G8"/>
    <mergeCell ref="H8:I8"/>
    <mergeCell ref="A21:J21"/>
    <mergeCell ref="A22:A23"/>
    <mergeCell ref="B22:D22"/>
    <mergeCell ref="E22:G22"/>
    <mergeCell ref="H22:J22"/>
    <mergeCell ref="A37:J3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203"/>
  <sheetViews>
    <sheetView workbookViewId="0">
      <selection sqref="A1:XFD1048576"/>
    </sheetView>
  </sheetViews>
  <sheetFormatPr baseColWidth="10" defaultRowHeight="10.5" x14ac:dyDescent="0.15"/>
  <cols>
    <col min="1" max="1" width="41.7109375" style="14" customWidth="1"/>
    <col min="2" max="10" width="11.7109375" style="14" customWidth="1"/>
    <col min="11" max="12" width="10.7109375" style="14" customWidth="1"/>
    <col min="13" max="15" width="10.7109375" style="57" customWidth="1"/>
    <col min="16" max="21" width="11.42578125" style="57"/>
    <col min="22" max="22" width="26.7109375" style="57" customWidth="1"/>
    <col min="23" max="23" width="14.140625" style="57" customWidth="1"/>
    <col min="24" max="25" width="14.140625" style="57" hidden="1" customWidth="1"/>
    <col min="26" max="27" width="13" style="57" hidden="1" customWidth="1"/>
    <col min="28" max="29" width="11.42578125" style="57" hidden="1" customWidth="1"/>
    <col min="30" max="256" width="11.42578125" style="57"/>
    <col min="257" max="257" width="41.7109375" style="57" customWidth="1"/>
    <col min="258" max="266" width="11.7109375" style="57" customWidth="1"/>
    <col min="267" max="271" width="10.7109375" style="57" customWidth="1"/>
    <col min="272" max="277" width="11.42578125" style="57"/>
    <col min="278" max="278" width="26.7109375" style="57" customWidth="1"/>
    <col min="279" max="279" width="14.140625" style="57" customWidth="1"/>
    <col min="280" max="285" width="0" style="57" hidden="1" customWidth="1"/>
    <col min="286" max="512" width="11.42578125" style="57"/>
    <col min="513" max="513" width="41.7109375" style="57" customWidth="1"/>
    <col min="514" max="522" width="11.7109375" style="57" customWidth="1"/>
    <col min="523" max="527" width="10.7109375" style="57" customWidth="1"/>
    <col min="528" max="533" width="11.42578125" style="57"/>
    <col min="534" max="534" width="26.7109375" style="57" customWidth="1"/>
    <col min="535" max="535" width="14.140625" style="57" customWidth="1"/>
    <col min="536" max="541" width="0" style="57" hidden="1" customWidth="1"/>
    <col min="542" max="768" width="11.42578125" style="57"/>
    <col min="769" max="769" width="41.7109375" style="57" customWidth="1"/>
    <col min="770" max="778" width="11.7109375" style="57" customWidth="1"/>
    <col min="779" max="783" width="10.7109375" style="57" customWidth="1"/>
    <col min="784" max="789" width="11.42578125" style="57"/>
    <col min="790" max="790" width="26.7109375" style="57" customWidth="1"/>
    <col min="791" max="791" width="14.140625" style="57" customWidth="1"/>
    <col min="792" max="797" width="0" style="57" hidden="1" customWidth="1"/>
    <col min="798" max="1024" width="11.42578125" style="57"/>
    <col min="1025" max="1025" width="41.7109375" style="57" customWidth="1"/>
    <col min="1026" max="1034" width="11.7109375" style="57" customWidth="1"/>
    <col min="1035" max="1039" width="10.7109375" style="57" customWidth="1"/>
    <col min="1040" max="1045" width="11.42578125" style="57"/>
    <col min="1046" max="1046" width="26.7109375" style="57" customWidth="1"/>
    <col min="1047" max="1047" width="14.140625" style="57" customWidth="1"/>
    <col min="1048" max="1053" width="0" style="57" hidden="1" customWidth="1"/>
    <col min="1054" max="1280" width="11.42578125" style="57"/>
    <col min="1281" max="1281" width="41.7109375" style="57" customWidth="1"/>
    <col min="1282" max="1290" width="11.7109375" style="57" customWidth="1"/>
    <col min="1291" max="1295" width="10.7109375" style="57" customWidth="1"/>
    <col min="1296" max="1301" width="11.42578125" style="57"/>
    <col min="1302" max="1302" width="26.7109375" style="57" customWidth="1"/>
    <col min="1303" max="1303" width="14.140625" style="57" customWidth="1"/>
    <col min="1304" max="1309" width="0" style="57" hidden="1" customWidth="1"/>
    <col min="1310" max="1536" width="11.42578125" style="57"/>
    <col min="1537" max="1537" width="41.7109375" style="57" customWidth="1"/>
    <col min="1538" max="1546" width="11.7109375" style="57" customWidth="1"/>
    <col min="1547" max="1551" width="10.7109375" style="57" customWidth="1"/>
    <col min="1552" max="1557" width="11.42578125" style="57"/>
    <col min="1558" max="1558" width="26.7109375" style="57" customWidth="1"/>
    <col min="1559" max="1559" width="14.140625" style="57" customWidth="1"/>
    <col min="1560" max="1565" width="0" style="57" hidden="1" customWidth="1"/>
    <col min="1566" max="1792" width="11.42578125" style="57"/>
    <col min="1793" max="1793" width="41.7109375" style="57" customWidth="1"/>
    <col min="1794" max="1802" width="11.7109375" style="57" customWidth="1"/>
    <col min="1803" max="1807" width="10.7109375" style="57" customWidth="1"/>
    <col min="1808" max="1813" width="11.42578125" style="57"/>
    <col min="1814" max="1814" width="26.7109375" style="57" customWidth="1"/>
    <col min="1815" max="1815" width="14.140625" style="57" customWidth="1"/>
    <col min="1816" max="1821" width="0" style="57" hidden="1" customWidth="1"/>
    <col min="1822" max="2048" width="11.42578125" style="57"/>
    <col min="2049" max="2049" width="41.7109375" style="57" customWidth="1"/>
    <col min="2050" max="2058" width="11.7109375" style="57" customWidth="1"/>
    <col min="2059" max="2063" width="10.7109375" style="57" customWidth="1"/>
    <col min="2064" max="2069" width="11.42578125" style="57"/>
    <col min="2070" max="2070" width="26.7109375" style="57" customWidth="1"/>
    <col min="2071" max="2071" width="14.140625" style="57" customWidth="1"/>
    <col min="2072" max="2077" width="0" style="57" hidden="1" customWidth="1"/>
    <col min="2078" max="2304" width="11.42578125" style="57"/>
    <col min="2305" max="2305" width="41.7109375" style="57" customWidth="1"/>
    <col min="2306" max="2314" width="11.7109375" style="57" customWidth="1"/>
    <col min="2315" max="2319" width="10.7109375" style="57" customWidth="1"/>
    <col min="2320" max="2325" width="11.42578125" style="57"/>
    <col min="2326" max="2326" width="26.7109375" style="57" customWidth="1"/>
    <col min="2327" max="2327" width="14.140625" style="57" customWidth="1"/>
    <col min="2328" max="2333" width="0" style="57" hidden="1" customWidth="1"/>
    <col min="2334" max="2560" width="11.42578125" style="57"/>
    <col min="2561" max="2561" width="41.7109375" style="57" customWidth="1"/>
    <col min="2562" max="2570" width="11.7109375" style="57" customWidth="1"/>
    <col min="2571" max="2575" width="10.7109375" style="57" customWidth="1"/>
    <col min="2576" max="2581" width="11.42578125" style="57"/>
    <col min="2582" max="2582" width="26.7109375" style="57" customWidth="1"/>
    <col min="2583" max="2583" width="14.140625" style="57" customWidth="1"/>
    <col min="2584" max="2589" width="0" style="57" hidden="1" customWidth="1"/>
    <col min="2590" max="2816" width="11.42578125" style="57"/>
    <col min="2817" max="2817" width="41.7109375" style="57" customWidth="1"/>
    <col min="2818" max="2826" width="11.7109375" style="57" customWidth="1"/>
    <col min="2827" max="2831" width="10.7109375" style="57" customWidth="1"/>
    <col min="2832" max="2837" width="11.42578125" style="57"/>
    <col min="2838" max="2838" width="26.7109375" style="57" customWidth="1"/>
    <col min="2839" max="2839" width="14.140625" style="57" customWidth="1"/>
    <col min="2840" max="2845" width="0" style="57" hidden="1" customWidth="1"/>
    <col min="2846" max="3072" width="11.42578125" style="57"/>
    <col min="3073" max="3073" width="41.7109375" style="57" customWidth="1"/>
    <col min="3074" max="3082" width="11.7109375" style="57" customWidth="1"/>
    <col min="3083" max="3087" width="10.7109375" style="57" customWidth="1"/>
    <col min="3088" max="3093" width="11.42578125" style="57"/>
    <col min="3094" max="3094" width="26.7109375" style="57" customWidth="1"/>
    <col min="3095" max="3095" width="14.140625" style="57" customWidth="1"/>
    <col min="3096" max="3101" width="0" style="57" hidden="1" customWidth="1"/>
    <col min="3102" max="3328" width="11.42578125" style="57"/>
    <col min="3329" max="3329" width="41.7109375" style="57" customWidth="1"/>
    <col min="3330" max="3338" width="11.7109375" style="57" customWidth="1"/>
    <col min="3339" max="3343" width="10.7109375" style="57" customWidth="1"/>
    <col min="3344" max="3349" width="11.42578125" style="57"/>
    <col min="3350" max="3350" width="26.7109375" style="57" customWidth="1"/>
    <col min="3351" max="3351" width="14.140625" style="57" customWidth="1"/>
    <col min="3352" max="3357" width="0" style="57" hidden="1" customWidth="1"/>
    <col min="3358" max="3584" width="11.42578125" style="57"/>
    <col min="3585" max="3585" width="41.7109375" style="57" customWidth="1"/>
    <col min="3586" max="3594" width="11.7109375" style="57" customWidth="1"/>
    <col min="3595" max="3599" width="10.7109375" style="57" customWidth="1"/>
    <col min="3600" max="3605" width="11.42578125" style="57"/>
    <col min="3606" max="3606" width="26.7109375" style="57" customWidth="1"/>
    <col min="3607" max="3607" width="14.140625" style="57" customWidth="1"/>
    <col min="3608" max="3613" width="0" style="57" hidden="1" customWidth="1"/>
    <col min="3614" max="3840" width="11.42578125" style="57"/>
    <col min="3841" max="3841" width="41.7109375" style="57" customWidth="1"/>
    <col min="3842" max="3850" width="11.7109375" style="57" customWidth="1"/>
    <col min="3851" max="3855" width="10.7109375" style="57" customWidth="1"/>
    <col min="3856" max="3861" width="11.42578125" style="57"/>
    <col min="3862" max="3862" width="26.7109375" style="57" customWidth="1"/>
    <col min="3863" max="3863" width="14.140625" style="57" customWidth="1"/>
    <col min="3864" max="3869" width="0" style="57" hidden="1" customWidth="1"/>
    <col min="3870" max="4096" width="11.42578125" style="57"/>
    <col min="4097" max="4097" width="41.7109375" style="57" customWidth="1"/>
    <col min="4098" max="4106" width="11.7109375" style="57" customWidth="1"/>
    <col min="4107" max="4111" width="10.7109375" style="57" customWidth="1"/>
    <col min="4112" max="4117" width="11.42578125" style="57"/>
    <col min="4118" max="4118" width="26.7109375" style="57" customWidth="1"/>
    <col min="4119" max="4119" width="14.140625" style="57" customWidth="1"/>
    <col min="4120" max="4125" width="0" style="57" hidden="1" customWidth="1"/>
    <col min="4126" max="4352" width="11.42578125" style="57"/>
    <col min="4353" max="4353" width="41.7109375" style="57" customWidth="1"/>
    <col min="4354" max="4362" width="11.7109375" style="57" customWidth="1"/>
    <col min="4363" max="4367" width="10.7109375" style="57" customWidth="1"/>
    <col min="4368" max="4373" width="11.42578125" style="57"/>
    <col min="4374" max="4374" width="26.7109375" style="57" customWidth="1"/>
    <col min="4375" max="4375" width="14.140625" style="57" customWidth="1"/>
    <col min="4376" max="4381" width="0" style="57" hidden="1" customWidth="1"/>
    <col min="4382" max="4608" width="11.42578125" style="57"/>
    <col min="4609" max="4609" width="41.7109375" style="57" customWidth="1"/>
    <col min="4610" max="4618" width="11.7109375" style="57" customWidth="1"/>
    <col min="4619" max="4623" width="10.7109375" style="57" customWidth="1"/>
    <col min="4624" max="4629" width="11.42578125" style="57"/>
    <col min="4630" max="4630" width="26.7109375" style="57" customWidth="1"/>
    <col min="4631" max="4631" width="14.140625" style="57" customWidth="1"/>
    <col min="4632" max="4637" width="0" style="57" hidden="1" customWidth="1"/>
    <col min="4638" max="4864" width="11.42578125" style="57"/>
    <col min="4865" max="4865" width="41.7109375" style="57" customWidth="1"/>
    <col min="4866" max="4874" width="11.7109375" style="57" customWidth="1"/>
    <col min="4875" max="4879" width="10.7109375" style="57" customWidth="1"/>
    <col min="4880" max="4885" width="11.42578125" style="57"/>
    <col min="4886" max="4886" width="26.7109375" style="57" customWidth="1"/>
    <col min="4887" max="4887" width="14.140625" style="57" customWidth="1"/>
    <col min="4888" max="4893" width="0" style="57" hidden="1" customWidth="1"/>
    <col min="4894" max="5120" width="11.42578125" style="57"/>
    <col min="5121" max="5121" width="41.7109375" style="57" customWidth="1"/>
    <col min="5122" max="5130" width="11.7109375" style="57" customWidth="1"/>
    <col min="5131" max="5135" width="10.7109375" style="57" customWidth="1"/>
    <col min="5136" max="5141" width="11.42578125" style="57"/>
    <col min="5142" max="5142" width="26.7109375" style="57" customWidth="1"/>
    <col min="5143" max="5143" width="14.140625" style="57" customWidth="1"/>
    <col min="5144" max="5149" width="0" style="57" hidden="1" customWidth="1"/>
    <col min="5150" max="5376" width="11.42578125" style="57"/>
    <col min="5377" max="5377" width="41.7109375" style="57" customWidth="1"/>
    <col min="5378" max="5386" width="11.7109375" style="57" customWidth="1"/>
    <col min="5387" max="5391" width="10.7109375" style="57" customWidth="1"/>
    <col min="5392" max="5397" width="11.42578125" style="57"/>
    <col min="5398" max="5398" width="26.7109375" style="57" customWidth="1"/>
    <col min="5399" max="5399" width="14.140625" style="57" customWidth="1"/>
    <col min="5400" max="5405" width="0" style="57" hidden="1" customWidth="1"/>
    <col min="5406" max="5632" width="11.42578125" style="57"/>
    <col min="5633" max="5633" width="41.7109375" style="57" customWidth="1"/>
    <col min="5634" max="5642" width="11.7109375" style="57" customWidth="1"/>
    <col min="5643" max="5647" width="10.7109375" style="57" customWidth="1"/>
    <col min="5648" max="5653" width="11.42578125" style="57"/>
    <col min="5654" max="5654" width="26.7109375" style="57" customWidth="1"/>
    <col min="5655" max="5655" width="14.140625" style="57" customWidth="1"/>
    <col min="5656" max="5661" width="0" style="57" hidden="1" customWidth="1"/>
    <col min="5662" max="5888" width="11.42578125" style="57"/>
    <col min="5889" max="5889" width="41.7109375" style="57" customWidth="1"/>
    <col min="5890" max="5898" width="11.7109375" style="57" customWidth="1"/>
    <col min="5899" max="5903" width="10.7109375" style="57" customWidth="1"/>
    <col min="5904" max="5909" width="11.42578125" style="57"/>
    <col min="5910" max="5910" width="26.7109375" style="57" customWidth="1"/>
    <col min="5911" max="5911" width="14.140625" style="57" customWidth="1"/>
    <col min="5912" max="5917" width="0" style="57" hidden="1" customWidth="1"/>
    <col min="5918" max="6144" width="11.42578125" style="57"/>
    <col min="6145" max="6145" width="41.7109375" style="57" customWidth="1"/>
    <col min="6146" max="6154" width="11.7109375" style="57" customWidth="1"/>
    <col min="6155" max="6159" width="10.7109375" style="57" customWidth="1"/>
    <col min="6160" max="6165" width="11.42578125" style="57"/>
    <col min="6166" max="6166" width="26.7109375" style="57" customWidth="1"/>
    <col min="6167" max="6167" width="14.140625" style="57" customWidth="1"/>
    <col min="6168" max="6173" width="0" style="57" hidden="1" customWidth="1"/>
    <col min="6174" max="6400" width="11.42578125" style="57"/>
    <col min="6401" max="6401" width="41.7109375" style="57" customWidth="1"/>
    <col min="6402" max="6410" width="11.7109375" style="57" customWidth="1"/>
    <col min="6411" max="6415" width="10.7109375" style="57" customWidth="1"/>
    <col min="6416" max="6421" width="11.42578125" style="57"/>
    <col min="6422" max="6422" width="26.7109375" style="57" customWidth="1"/>
    <col min="6423" max="6423" width="14.140625" style="57" customWidth="1"/>
    <col min="6424" max="6429" width="0" style="57" hidden="1" customWidth="1"/>
    <col min="6430" max="6656" width="11.42578125" style="57"/>
    <col min="6657" max="6657" width="41.7109375" style="57" customWidth="1"/>
    <col min="6658" max="6666" width="11.7109375" style="57" customWidth="1"/>
    <col min="6667" max="6671" width="10.7109375" style="57" customWidth="1"/>
    <col min="6672" max="6677" width="11.42578125" style="57"/>
    <col min="6678" max="6678" width="26.7109375" style="57" customWidth="1"/>
    <col min="6679" max="6679" width="14.140625" style="57" customWidth="1"/>
    <col min="6680" max="6685" width="0" style="57" hidden="1" customWidth="1"/>
    <col min="6686" max="6912" width="11.42578125" style="57"/>
    <col min="6913" max="6913" width="41.7109375" style="57" customWidth="1"/>
    <col min="6914" max="6922" width="11.7109375" style="57" customWidth="1"/>
    <col min="6923" max="6927" width="10.7109375" style="57" customWidth="1"/>
    <col min="6928" max="6933" width="11.42578125" style="57"/>
    <col min="6934" max="6934" width="26.7109375" style="57" customWidth="1"/>
    <col min="6935" max="6935" width="14.140625" style="57" customWidth="1"/>
    <col min="6936" max="6941" width="0" style="57" hidden="1" customWidth="1"/>
    <col min="6942" max="7168" width="11.42578125" style="57"/>
    <col min="7169" max="7169" width="41.7109375" style="57" customWidth="1"/>
    <col min="7170" max="7178" width="11.7109375" style="57" customWidth="1"/>
    <col min="7179" max="7183" width="10.7109375" style="57" customWidth="1"/>
    <col min="7184" max="7189" width="11.42578125" style="57"/>
    <col min="7190" max="7190" width="26.7109375" style="57" customWidth="1"/>
    <col min="7191" max="7191" width="14.140625" style="57" customWidth="1"/>
    <col min="7192" max="7197" width="0" style="57" hidden="1" customWidth="1"/>
    <col min="7198" max="7424" width="11.42578125" style="57"/>
    <col min="7425" max="7425" width="41.7109375" style="57" customWidth="1"/>
    <col min="7426" max="7434" width="11.7109375" style="57" customWidth="1"/>
    <col min="7435" max="7439" width="10.7109375" style="57" customWidth="1"/>
    <col min="7440" max="7445" width="11.42578125" style="57"/>
    <col min="7446" max="7446" width="26.7109375" style="57" customWidth="1"/>
    <col min="7447" max="7447" width="14.140625" style="57" customWidth="1"/>
    <col min="7448" max="7453" width="0" style="57" hidden="1" customWidth="1"/>
    <col min="7454" max="7680" width="11.42578125" style="57"/>
    <col min="7681" max="7681" width="41.7109375" style="57" customWidth="1"/>
    <col min="7682" max="7690" width="11.7109375" style="57" customWidth="1"/>
    <col min="7691" max="7695" width="10.7109375" style="57" customWidth="1"/>
    <col min="7696" max="7701" width="11.42578125" style="57"/>
    <col min="7702" max="7702" width="26.7109375" style="57" customWidth="1"/>
    <col min="7703" max="7703" width="14.140625" style="57" customWidth="1"/>
    <col min="7704" max="7709" width="0" style="57" hidden="1" customWidth="1"/>
    <col min="7710" max="7936" width="11.42578125" style="57"/>
    <col min="7937" max="7937" width="41.7109375" style="57" customWidth="1"/>
    <col min="7938" max="7946" width="11.7109375" style="57" customWidth="1"/>
    <col min="7947" max="7951" width="10.7109375" style="57" customWidth="1"/>
    <col min="7952" max="7957" width="11.42578125" style="57"/>
    <col min="7958" max="7958" width="26.7109375" style="57" customWidth="1"/>
    <col min="7959" max="7959" width="14.140625" style="57" customWidth="1"/>
    <col min="7960" max="7965" width="0" style="57" hidden="1" customWidth="1"/>
    <col min="7966" max="8192" width="11.42578125" style="57"/>
    <col min="8193" max="8193" width="41.7109375" style="57" customWidth="1"/>
    <col min="8194" max="8202" width="11.7109375" style="57" customWidth="1"/>
    <col min="8203" max="8207" width="10.7109375" style="57" customWidth="1"/>
    <col min="8208" max="8213" width="11.42578125" style="57"/>
    <col min="8214" max="8214" width="26.7109375" style="57" customWidth="1"/>
    <col min="8215" max="8215" width="14.140625" style="57" customWidth="1"/>
    <col min="8216" max="8221" width="0" style="57" hidden="1" customWidth="1"/>
    <col min="8222" max="8448" width="11.42578125" style="57"/>
    <col min="8449" max="8449" width="41.7109375" style="57" customWidth="1"/>
    <col min="8450" max="8458" width="11.7109375" style="57" customWidth="1"/>
    <col min="8459" max="8463" width="10.7109375" style="57" customWidth="1"/>
    <col min="8464" max="8469" width="11.42578125" style="57"/>
    <col min="8470" max="8470" width="26.7109375" style="57" customWidth="1"/>
    <col min="8471" max="8471" width="14.140625" style="57" customWidth="1"/>
    <col min="8472" max="8477" width="0" style="57" hidden="1" customWidth="1"/>
    <col min="8478" max="8704" width="11.42578125" style="57"/>
    <col min="8705" max="8705" width="41.7109375" style="57" customWidth="1"/>
    <col min="8706" max="8714" width="11.7109375" style="57" customWidth="1"/>
    <col min="8715" max="8719" width="10.7109375" style="57" customWidth="1"/>
    <col min="8720" max="8725" width="11.42578125" style="57"/>
    <col min="8726" max="8726" width="26.7109375" style="57" customWidth="1"/>
    <col min="8727" max="8727" width="14.140625" style="57" customWidth="1"/>
    <col min="8728" max="8733" width="0" style="57" hidden="1" customWidth="1"/>
    <col min="8734" max="8960" width="11.42578125" style="57"/>
    <col min="8961" max="8961" width="41.7109375" style="57" customWidth="1"/>
    <col min="8962" max="8970" width="11.7109375" style="57" customWidth="1"/>
    <col min="8971" max="8975" width="10.7109375" style="57" customWidth="1"/>
    <col min="8976" max="8981" width="11.42578125" style="57"/>
    <col min="8982" max="8982" width="26.7109375" style="57" customWidth="1"/>
    <col min="8983" max="8983" width="14.140625" style="57" customWidth="1"/>
    <col min="8984" max="8989" width="0" style="57" hidden="1" customWidth="1"/>
    <col min="8990" max="9216" width="11.42578125" style="57"/>
    <col min="9217" max="9217" width="41.7109375" style="57" customWidth="1"/>
    <col min="9218" max="9226" width="11.7109375" style="57" customWidth="1"/>
    <col min="9227" max="9231" width="10.7109375" style="57" customWidth="1"/>
    <col min="9232" max="9237" width="11.42578125" style="57"/>
    <col min="9238" max="9238" width="26.7109375" style="57" customWidth="1"/>
    <col min="9239" max="9239" width="14.140625" style="57" customWidth="1"/>
    <col min="9240" max="9245" width="0" style="57" hidden="1" customWidth="1"/>
    <col min="9246" max="9472" width="11.42578125" style="57"/>
    <col min="9473" max="9473" width="41.7109375" style="57" customWidth="1"/>
    <col min="9474" max="9482" width="11.7109375" style="57" customWidth="1"/>
    <col min="9483" max="9487" width="10.7109375" style="57" customWidth="1"/>
    <col min="9488" max="9493" width="11.42578125" style="57"/>
    <col min="9494" max="9494" width="26.7109375" style="57" customWidth="1"/>
    <col min="9495" max="9495" width="14.140625" style="57" customWidth="1"/>
    <col min="9496" max="9501" width="0" style="57" hidden="1" customWidth="1"/>
    <col min="9502" max="9728" width="11.42578125" style="57"/>
    <col min="9729" max="9729" width="41.7109375" style="57" customWidth="1"/>
    <col min="9730" max="9738" width="11.7109375" style="57" customWidth="1"/>
    <col min="9739" max="9743" width="10.7109375" style="57" customWidth="1"/>
    <col min="9744" max="9749" width="11.42578125" style="57"/>
    <col min="9750" max="9750" width="26.7109375" style="57" customWidth="1"/>
    <col min="9751" max="9751" width="14.140625" style="57" customWidth="1"/>
    <col min="9752" max="9757" width="0" style="57" hidden="1" customWidth="1"/>
    <col min="9758" max="9984" width="11.42578125" style="57"/>
    <col min="9985" max="9985" width="41.7109375" style="57" customWidth="1"/>
    <col min="9986" max="9994" width="11.7109375" style="57" customWidth="1"/>
    <col min="9995" max="9999" width="10.7109375" style="57" customWidth="1"/>
    <col min="10000" max="10005" width="11.42578125" style="57"/>
    <col min="10006" max="10006" width="26.7109375" style="57" customWidth="1"/>
    <col min="10007" max="10007" width="14.140625" style="57" customWidth="1"/>
    <col min="10008" max="10013" width="0" style="57" hidden="1" customWidth="1"/>
    <col min="10014" max="10240" width="11.42578125" style="57"/>
    <col min="10241" max="10241" width="41.7109375" style="57" customWidth="1"/>
    <col min="10242" max="10250" width="11.7109375" style="57" customWidth="1"/>
    <col min="10251" max="10255" width="10.7109375" style="57" customWidth="1"/>
    <col min="10256" max="10261" width="11.42578125" style="57"/>
    <col min="10262" max="10262" width="26.7109375" style="57" customWidth="1"/>
    <col min="10263" max="10263" width="14.140625" style="57" customWidth="1"/>
    <col min="10264" max="10269" width="0" style="57" hidden="1" customWidth="1"/>
    <col min="10270" max="10496" width="11.42578125" style="57"/>
    <col min="10497" max="10497" width="41.7109375" style="57" customWidth="1"/>
    <col min="10498" max="10506" width="11.7109375" style="57" customWidth="1"/>
    <col min="10507" max="10511" width="10.7109375" style="57" customWidth="1"/>
    <col min="10512" max="10517" width="11.42578125" style="57"/>
    <col min="10518" max="10518" width="26.7109375" style="57" customWidth="1"/>
    <col min="10519" max="10519" width="14.140625" style="57" customWidth="1"/>
    <col min="10520" max="10525" width="0" style="57" hidden="1" customWidth="1"/>
    <col min="10526" max="10752" width="11.42578125" style="57"/>
    <col min="10753" max="10753" width="41.7109375" style="57" customWidth="1"/>
    <col min="10754" max="10762" width="11.7109375" style="57" customWidth="1"/>
    <col min="10763" max="10767" width="10.7109375" style="57" customWidth="1"/>
    <col min="10768" max="10773" width="11.42578125" style="57"/>
    <col min="10774" max="10774" width="26.7109375" style="57" customWidth="1"/>
    <col min="10775" max="10775" width="14.140625" style="57" customWidth="1"/>
    <col min="10776" max="10781" width="0" style="57" hidden="1" customWidth="1"/>
    <col min="10782" max="11008" width="11.42578125" style="57"/>
    <col min="11009" max="11009" width="41.7109375" style="57" customWidth="1"/>
    <col min="11010" max="11018" width="11.7109375" style="57" customWidth="1"/>
    <col min="11019" max="11023" width="10.7109375" style="57" customWidth="1"/>
    <col min="11024" max="11029" width="11.42578125" style="57"/>
    <col min="11030" max="11030" width="26.7109375" style="57" customWidth="1"/>
    <col min="11031" max="11031" width="14.140625" style="57" customWidth="1"/>
    <col min="11032" max="11037" width="0" style="57" hidden="1" customWidth="1"/>
    <col min="11038" max="11264" width="11.42578125" style="57"/>
    <col min="11265" max="11265" width="41.7109375" style="57" customWidth="1"/>
    <col min="11266" max="11274" width="11.7109375" style="57" customWidth="1"/>
    <col min="11275" max="11279" width="10.7109375" style="57" customWidth="1"/>
    <col min="11280" max="11285" width="11.42578125" style="57"/>
    <col min="11286" max="11286" width="26.7109375" style="57" customWidth="1"/>
    <col min="11287" max="11287" width="14.140625" style="57" customWidth="1"/>
    <col min="11288" max="11293" width="0" style="57" hidden="1" customWidth="1"/>
    <col min="11294" max="11520" width="11.42578125" style="57"/>
    <col min="11521" max="11521" width="41.7109375" style="57" customWidth="1"/>
    <col min="11522" max="11530" width="11.7109375" style="57" customWidth="1"/>
    <col min="11531" max="11535" width="10.7109375" style="57" customWidth="1"/>
    <col min="11536" max="11541" width="11.42578125" style="57"/>
    <col min="11542" max="11542" width="26.7109375" style="57" customWidth="1"/>
    <col min="11543" max="11543" width="14.140625" style="57" customWidth="1"/>
    <col min="11544" max="11549" width="0" style="57" hidden="1" customWidth="1"/>
    <col min="11550" max="11776" width="11.42578125" style="57"/>
    <col min="11777" max="11777" width="41.7109375" style="57" customWidth="1"/>
    <col min="11778" max="11786" width="11.7109375" style="57" customWidth="1"/>
    <col min="11787" max="11791" width="10.7109375" style="57" customWidth="1"/>
    <col min="11792" max="11797" width="11.42578125" style="57"/>
    <col min="11798" max="11798" width="26.7109375" style="57" customWidth="1"/>
    <col min="11799" max="11799" width="14.140625" style="57" customWidth="1"/>
    <col min="11800" max="11805" width="0" style="57" hidden="1" customWidth="1"/>
    <col min="11806" max="12032" width="11.42578125" style="57"/>
    <col min="12033" max="12033" width="41.7109375" style="57" customWidth="1"/>
    <col min="12034" max="12042" width="11.7109375" style="57" customWidth="1"/>
    <col min="12043" max="12047" width="10.7109375" style="57" customWidth="1"/>
    <col min="12048" max="12053" width="11.42578125" style="57"/>
    <col min="12054" max="12054" width="26.7109375" style="57" customWidth="1"/>
    <col min="12055" max="12055" width="14.140625" style="57" customWidth="1"/>
    <col min="12056" max="12061" width="0" style="57" hidden="1" customWidth="1"/>
    <col min="12062" max="12288" width="11.42578125" style="57"/>
    <col min="12289" max="12289" width="41.7109375" style="57" customWidth="1"/>
    <col min="12290" max="12298" width="11.7109375" style="57" customWidth="1"/>
    <col min="12299" max="12303" width="10.7109375" style="57" customWidth="1"/>
    <col min="12304" max="12309" width="11.42578125" style="57"/>
    <col min="12310" max="12310" width="26.7109375" style="57" customWidth="1"/>
    <col min="12311" max="12311" width="14.140625" style="57" customWidth="1"/>
    <col min="12312" max="12317" width="0" style="57" hidden="1" customWidth="1"/>
    <col min="12318" max="12544" width="11.42578125" style="57"/>
    <col min="12545" max="12545" width="41.7109375" style="57" customWidth="1"/>
    <col min="12546" max="12554" width="11.7109375" style="57" customWidth="1"/>
    <col min="12555" max="12559" width="10.7109375" style="57" customWidth="1"/>
    <col min="12560" max="12565" width="11.42578125" style="57"/>
    <col min="12566" max="12566" width="26.7109375" style="57" customWidth="1"/>
    <col min="12567" max="12567" width="14.140625" style="57" customWidth="1"/>
    <col min="12568" max="12573" width="0" style="57" hidden="1" customWidth="1"/>
    <col min="12574" max="12800" width="11.42578125" style="57"/>
    <col min="12801" max="12801" width="41.7109375" style="57" customWidth="1"/>
    <col min="12802" max="12810" width="11.7109375" style="57" customWidth="1"/>
    <col min="12811" max="12815" width="10.7109375" style="57" customWidth="1"/>
    <col min="12816" max="12821" width="11.42578125" style="57"/>
    <col min="12822" max="12822" width="26.7109375" style="57" customWidth="1"/>
    <col min="12823" max="12823" width="14.140625" style="57" customWidth="1"/>
    <col min="12824" max="12829" width="0" style="57" hidden="1" customWidth="1"/>
    <col min="12830" max="13056" width="11.42578125" style="57"/>
    <col min="13057" max="13057" width="41.7109375" style="57" customWidth="1"/>
    <col min="13058" max="13066" width="11.7109375" style="57" customWidth="1"/>
    <col min="13067" max="13071" width="10.7109375" style="57" customWidth="1"/>
    <col min="13072" max="13077" width="11.42578125" style="57"/>
    <col min="13078" max="13078" width="26.7109375" style="57" customWidth="1"/>
    <col min="13079" max="13079" width="14.140625" style="57" customWidth="1"/>
    <col min="13080" max="13085" width="0" style="57" hidden="1" customWidth="1"/>
    <col min="13086" max="13312" width="11.42578125" style="57"/>
    <col min="13313" max="13313" width="41.7109375" style="57" customWidth="1"/>
    <col min="13314" max="13322" width="11.7109375" style="57" customWidth="1"/>
    <col min="13323" max="13327" width="10.7109375" style="57" customWidth="1"/>
    <col min="13328" max="13333" width="11.42578125" style="57"/>
    <col min="13334" max="13334" width="26.7109375" style="57" customWidth="1"/>
    <col min="13335" max="13335" width="14.140625" style="57" customWidth="1"/>
    <col min="13336" max="13341" width="0" style="57" hidden="1" customWidth="1"/>
    <col min="13342" max="13568" width="11.42578125" style="57"/>
    <col min="13569" max="13569" width="41.7109375" style="57" customWidth="1"/>
    <col min="13570" max="13578" width="11.7109375" style="57" customWidth="1"/>
    <col min="13579" max="13583" width="10.7109375" style="57" customWidth="1"/>
    <col min="13584" max="13589" width="11.42578125" style="57"/>
    <col min="13590" max="13590" width="26.7109375" style="57" customWidth="1"/>
    <col min="13591" max="13591" width="14.140625" style="57" customWidth="1"/>
    <col min="13592" max="13597" width="0" style="57" hidden="1" customWidth="1"/>
    <col min="13598" max="13824" width="11.42578125" style="57"/>
    <col min="13825" max="13825" width="41.7109375" style="57" customWidth="1"/>
    <col min="13826" max="13834" width="11.7109375" style="57" customWidth="1"/>
    <col min="13835" max="13839" width="10.7109375" style="57" customWidth="1"/>
    <col min="13840" max="13845" width="11.42578125" style="57"/>
    <col min="13846" max="13846" width="26.7109375" style="57" customWidth="1"/>
    <col min="13847" max="13847" width="14.140625" style="57" customWidth="1"/>
    <col min="13848" max="13853" width="0" style="57" hidden="1" customWidth="1"/>
    <col min="13854" max="14080" width="11.42578125" style="57"/>
    <col min="14081" max="14081" width="41.7109375" style="57" customWidth="1"/>
    <col min="14082" max="14090" width="11.7109375" style="57" customWidth="1"/>
    <col min="14091" max="14095" width="10.7109375" style="57" customWidth="1"/>
    <col min="14096" max="14101" width="11.42578125" style="57"/>
    <col min="14102" max="14102" width="26.7109375" style="57" customWidth="1"/>
    <col min="14103" max="14103" width="14.140625" style="57" customWidth="1"/>
    <col min="14104" max="14109" width="0" style="57" hidden="1" customWidth="1"/>
    <col min="14110" max="14336" width="11.42578125" style="57"/>
    <col min="14337" max="14337" width="41.7109375" style="57" customWidth="1"/>
    <col min="14338" max="14346" width="11.7109375" style="57" customWidth="1"/>
    <col min="14347" max="14351" width="10.7109375" style="57" customWidth="1"/>
    <col min="14352" max="14357" width="11.42578125" style="57"/>
    <col min="14358" max="14358" width="26.7109375" style="57" customWidth="1"/>
    <col min="14359" max="14359" width="14.140625" style="57" customWidth="1"/>
    <col min="14360" max="14365" width="0" style="57" hidden="1" customWidth="1"/>
    <col min="14366" max="14592" width="11.42578125" style="57"/>
    <col min="14593" max="14593" width="41.7109375" style="57" customWidth="1"/>
    <col min="14594" max="14602" width="11.7109375" style="57" customWidth="1"/>
    <col min="14603" max="14607" width="10.7109375" style="57" customWidth="1"/>
    <col min="14608" max="14613" width="11.42578125" style="57"/>
    <col min="14614" max="14614" width="26.7109375" style="57" customWidth="1"/>
    <col min="14615" max="14615" width="14.140625" style="57" customWidth="1"/>
    <col min="14616" max="14621" width="0" style="57" hidden="1" customWidth="1"/>
    <col min="14622" max="14848" width="11.42578125" style="57"/>
    <col min="14849" max="14849" width="41.7109375" style="57" customWidth="1"/>
    <col min="14850" max="14858" width="11.7109375" style="57" customWidth="1"/>
    <col min="14859" max="14863" width="10.7109375" style="57" customWidth="1"/>
    <col min="14864" max="14869" width="11.42578125" style="57"/>
    <col min="14870" max="14870" width="26.7109375" style="57" customWidth="1"/>
    <col min="14871" max="14871" width="14.140625" style="57" customWidth="1"/>
    <col min="14872" max="14877" width="0" style="57" hidden="1" customWidth="1"/>
    <col min="14878" max="15104" width="11.42578125" style="57"/>
    <col min="15105" max="15105" width="41.7109375" style="57" customWidth="1"/>
    <col min="15106" max="15114" width="11.7109375" style="57" customWidth="1"/>
    <col min="15115" max="15119" width="10.7109375" style="57" customWidth="1"/>
    <col min="15120" max="15125" width="11.42578125" style="57"/>
    <col min="15126" max="15126" width="26.7109375" style="57" customWidth="1"/>
    <col min="15127" max="15127" width="14.140625" style="57" customWidth="1"/>
    <col min="15128" max="15133" width="0" style="57" hidden="1" customWidth="1"/>
    <col min="15134" max="15360" width="11.42578125" style="57"/>
    <col min="15361" max="15361" width="41.7109375" style="57" customWidth="1"/>
    <col min="15362" max="15370" width="11.7109375" style="57" customWidth="1"/>
    <col min="15371" max="15375" width="10.7109375" style="57" customWidth="1"/>
    <col min="15376" max="15381" width="11.42578125" style="57"/>
    <col min="15382" max="15382" width="26.7109375" style="57" customWidth="1"/>
    <col min="15383" max="15383" width="14.140625" style="57" customWidth="1"/>
    <col min="15384" max="15389" width="0" style="57" hidden="1" customWidth="1"/>
    <col min="15390" max="15616" width="11.42578125" style="57"/>
    <col min="15617" max="15617" width="41.7109375" style="57" customWidth="1"/>
    <col min="15618" max="15626" width="11.7109375" style="57" customWidth="1"/>
    <col min="15627" max="15631" width="10.7109375" style="57" customWidth="1"/>
    <col min="15632" max="15637" width="11.42578125" style="57"/>
    <col min="15638" max="15638" width="26.7109375" style="57" customWidth="1"/>
    <col min="15639" max="15639" width="14.140625" style="57" customWidth="1"/>
    <col min="15640" max="15645" width="0" style="57" hidden="1" customWidth="1"/>
    <col min="15646" max="15872" width="11.42578125" style="57"/>
    <col min="15873" max="15873" width="41.7109375" style="57" customWidth="1"/>
    <col min="15874" max="15882" width="11.7109375" style="57" customWidth="1"/>
    <col min="15883" max="15887" width="10.7109375" style="57" customWidth="1"/>
    <col min="15888" max="15893" width="11.42578125" style="57"/>
    <col min="15894" max="15894" width="26.7109375" style="57" customWidth="1"/>
    <col min="15895" max="15895" width="14.140625" style="57" customWidth="1"/>
    <col min="15896" max="15901" width="0" style="57" hidden="1" customWidth="1"/>
    <col min="15902" max="16128" width="11.42578125" style="57"/>
    <col min="16129" max="16129" width="41.7109375" style="57" customWidth="1"/>
    <col min="16130" max="16138" width="11.7109375" style="57" customWidth="1"/>
    <col min="16139" max="16143" width="10.7109375" style="57" customWidth="1"/>
    <col min="16144" max="16149" width="11.42578125" style="57"/>
    <col min="16150" max="16150" width="26.7109375" style="57" customWidth="1"/>
    <col min="16151" max="16151" width="14.140625" style="57" customWidth="1"/>
    <col min="16152" max="16157" width="0" style="57" hidden="1" customWidth="1"/>
    <col min="16158" max="16384" width="11.42578125" style="57"/>
  </cols>
  <sheetData>
    <row r="1" spans="1:52" s="4" customFormat="1" ht="12.75" customHeight="1" x14ac:dyDescent="0.2">
      <c r="A1" s="1" t="s">
        <v>0</v>
      </c>
      <c r="B1" s="2"/>
      <c r="C1" s="2"/>
      <c r="D1" s="3"/>
      <c r="E1" s="3"/>
      <c r="F1" s="3"/>
      <c r="G1" s="3"/>
      <c r="H1" s="3"/>
      <c r="I1" s="3"/>
      <c r="J1" s="3"/>
      <c r="K1" s="3"/>
      <c r="Q1" s="5"/>
      <c r="R1" s="6"/>
      <c r="S1" s="6"/>
      <c r="T1" s="6"/>
      <c r="U1" s="6"/>
      <c r="V1" s="6"/>
      <c r="W1" s="6"/>
      <c r="X1" s="6"/>
      <c r="Y1" s="6"/>
      <c r="Z1" s="6"/>
      <c r="AA1" s="7"/>
      <c r="AB1" s="7"/>
      <c r="AC1" s="8"/>
    </row>
    <row r="2" spans="1:52" s="4" customFormat="1" ht="12.75" customHeight="1" x14ac:dyDescent="0.2">
      <c r="A2" s="1" t="str">
        <f>CONCATENATE("COMUNA: ",[1]NOMBRE!B2," - ","( ",[1]NOMBRE!C2,[1]NOMBRE!D2,[1]NOMBRE!E2,[1]NOMBRE!F2,[1]NOMBRE!G2," )")</f>
        <v>COMUNA: LINARES  - ( 07401 )</v>
      </c>
      <c r="B2" s="2"/>
      <c r="C2" s="2"/>
      <c r="D2" s="3"/>
      <c r="E2" s="3"/>
      <c r="F2" s="3"/>
      <c r="G2" s="3"/>
      <c r="H2" s="3"/>
      <c r="I2" s="3"/>
      <c r="J2" s="3"/>
      <c r="K2" s="3"/>
      <c r="Q2" s="5"/>
      <c r="R2" s="6"/>
      <c r="S2" s="6"/>
      <c r="T2" s="6"/>
      <c r="U2" s="6"/>
      <c r="V2" s="6"/>
      <c r="W2" s="6"/>
      <c r="X2" s="6"/>
      <c r="Y2" s="6"/>
      <c r="Z2" s="6"/>
      <c r="AA2" s="7"/>
      <c r="AB2" s="7"/>
      <c r="AC2" s="8"/>
    </row>
    <row r="3" spans="1:52" s="4" customFormat="1" ht="12.75" customHeight="1" x14ac:dyDescent="0.2">
      <c r="A3" s="1" t="str">
        <f>CONCATENATE("ESTABLECIMIENTO: ",[1]NOMBRE!B3," - ","( ",[1]NOMBRE!C3,[1]NOMBRE!D3,[1]NOMBRE!E3,[1]NOMBRE!F3,[1]NOMBRE!G3," )")</f>
        <v>ESTABLECIMIENTO: HOSPITAL BASE DE LINARES  - ( 16108 )</v>
      </c>
      <c r="B3" s="2"/>
      <c r="C3" s="2"/>
      <c r="D3" s="9"/>
      <c r="E3" s="3"/>
      <c r="F3" s="3"/>
      <c r="G3" s="3"/>
      <c r="H3" s="3"/>
      <c r="I3" s="3"/>
      <c r="J3" s="3"/>
      <c r="K3" s="3"/>
      <c r="Q3" s="5"/>
      <c r="R3" s="6"/>
      <c r="S3" s="6"/>
      <c r="T3" s="6"/>
      <c r="U3" s="6"/>
      <c r="V3" s="6"/>
      <c r="W3" s="6"/>
      <c r="X3" s="6"/>
      <c r="Y3" s="6"/>
      <c r="Z3" s="6"/>
      <c r="AA3" s="7"/>
      <c r="AB3" s="7"/>
      <c r="AC3" s="8"/>
    </row>
    <row r="4" spans="1:52" s="4" customFormat="1" ht="12.75" customHeight="1" x14ac:dyDescent="0.2">
      <c r="A4" s="1" t="str">
        <f>CONCATENATE("MES: ",[1]NOMBRE!B6," - ","( ",[1]NOMBRE!C6,[1]NOMBRE!D6," )")</f>
        <v>MES: ENERO - ( 01 )</v>
      </c>
      <c r="B4" s="2"/>
      <c r="C4" s="2"/>
      <c r="D4" s="3"/>
      <c r="E4" s="3"/>
      <c r="F4" s="3"/>
      <c r="G4" s="3"/>
      <c r="H4" s="3"/>
      <c r="I4" s="3"/>
      <c r="J4" s="3"/>
      <c r="K4" s="3"/>
      <c r="Q4" s="5"/>
      <c r="R4" s="6"/>
      <c r="S4" s="6"/>
      <c r="T4" s="6"/>
      <c r="U4" s="6"/>
      <c r="V4" s="6"/>
      <c r="W4" s="6"/>
      <c r="X4" s="6"/>
      <c r="Y4" s="6"/>
      <c r="Z4" s="6"/>
      <c r="AA4" s="7"/>
      <c r="AB4" s="7"/>
      <c r="AC4" s="8"/>
    </row>
    <row r="5" spans="1:52" s="4" customFormat="1" ht="12.75" customHeight="1" x14ac:dyDescent="0.2">
      <c r="A5" s="1" t="str">
        <f>CONCATENATE("AÑO: ",[1]NOMBRE!B7)</f>
        <v>AÑO: 2010</v>
      </c>
      <c r="B5" s="2"/>
      <c r="C5" s="2"/>
      <c r="D5" s="3"/>
      <c r="E5" s="3"/>
      <c r="F5" s="3"/>
      <c r="G5" s="3"/>
      <c r="H5" s="3"/>
      <c r="I5" s="3"/>
      <c r="J5" s="3"/>
      <c r="K5" s="3"/>
      <c r="Q5" s="5"/>
      <c r="R5" s="6"/>
      <c r="S5" s="6"/>
      <c r="T5" s="6"/>
      <c r="U5" s="6"/>
      <c r="V5" s="6"/>
      <c r="W5" s="6"/>
      <c r="X5" s="6"/>
      <c r="Y5" s="6"/>
      <c r="Z5" s="6"/>
      <c r="AA5" s="7"/>
      <c r="AB5" s="7"/>
      <c r="AC5" s="8"/>
    </row>
    <row r="6" spans="1:52" s="14" customFormat="1" ht="39.950000000000003" customHeight="1" x14ac:dyDescent="0.25">
      <c r="A6" s="65" t="s">
        <v>1</v>
      </c>
      <c r="B6" s="65"/>
      <c r="C6" s="65"/>
      <c r="D6" s="65"/>
      <c r="E6" s="65"/>
      <c r="F6" s="65"/>
      <c r="G6" s="65"/>
      <c r="H6" s="65"/>
      <c r="I6" s="65"/>
      <c r="J6" s="65"/>
      <c r="K6" s="10"/>
      <c r="L6" s="10"/>
      <c r="M6" s="10"/>
      <c r="N6" s="10"/>
      <c r="O6" s="10"/>
      <c r="P6" s="11"/>
      <c r="Q6" s="12"/>
      <c r="R6" s="12"/>
      <c r="S6" s="12"/>
      <c r="T6" s="12"/>
      <c r="U6" s="12"/>
      <c r="V6" s="12"/>
      <c r="W6" s="13"/>
      <c r="X6" s="13"/>
      <c r="Y6" s="13"/>
      <c r="Z6" s="13"/>
      <c r="AA6" s="13"/>
      <c r="AB6" s="13"/>
      <c r="AC6" s="13"/>
      <c r="AD6" s="13"/>
      <c r="AZ6" s="15"/>
    </row>
    <row r="7" spans="1:52" s="14" customFormat="1" ht="45" customHeight="1" x14ac:dyDescent="0.2">
      <c r="A7" s="16" t="s">
        <v>2</v>
      </c>
      <c r="B7" s="17"/>
      <c r="C7" s="17"/>
      <c r="D7" s="17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9"/>
      <c r="AZ7" s="15"/>
    </row>
    <row r="8" spans="1:52" s="14" customFormat="1" ht="24.75" customHeight="1" x14ac:dyDescent="0.2">
      <c r="A8" s="66" t="s">
        <v>3</v>
      </c>
      <c r="B8" s="68" t="s">
        <v>4</v>
      </c>
      <c r="C8" s="69"/>
      <c r="D8" s="68" t="s">
        <v>5</v>
      </c>
      <c r="E8" s="70"/>
      <c r="F8" s="70"/>
      <c r="G8" s="69"/>
      <c r="H8" s="68" t="s">
        <v>6</v>
      </c>
      <c r="I8" s="69"/>
      <c r="J8" s="20"/>
      <c r="K8" s="20"/>
      <c r="L8" s="20"/>
      <c r="M8" s="20"/>
      <c r="N8" s="20"/>
      <c r="O8" s="20"/>
      <c r="AZ8" s="15"/>
    </row>
    <row r="9" spans="1:52" s="14" customFormat="1" ht="37.5" customHeight="1" x14ac:dyDescent="0.2">
      <c r="A9" s="67"/>
      <c r="B9" s="21" t="s">
        <v>7</v>
      </c>
      <c r="C9" s="22" t="s">
        <v>8</v>
      </c>
      <c r="D9" s="21" t="s">
        <v>9</v>
      </c>
      <c r="E9" s="23" t="s">
        <v>10</v>
      </c>
      <c r="F9" s="23" t="s">
        <v>11</v>
      </c>
      <c r="G9" s="24" t="s">
        <v>12</v>
      </c>
      <c r="H9" s="21" t="s">
        <v>13</v>
      </c>
      <c r="I9" s="24" t="s">
        <v>14</v>
      </c>
      <c r="J9" s="20"/>
      <c r="K9" s="20"/>
      <c r="L9" s="20"/>
      <c r="M9" s="20"/>
      <c r="N9" s="20"/>
      <c r="O9" s="20"/>
      <c r="AZ9" s="15"/>
    </row>
    <row r="10" spans="1:52" s="14" customFormat="1" ht="15.95" customHeight="1" x14ac:dyDescent="0.2">
      <c r="A10" s="25" t="s">
        <v>15</v>
      </c>
      <c r="B10" s="26">
        <v>429</v>
      </c>
      <c r="C10" s="27"/>
      <c r="D10" s="26">
        <v>1</v>
      </c>
      <c r="E10" s="28"/>
      <c r="F10" s="28"/>
      <c r="G10" s="29"/>
      <c r="H10" s="30"/>
      <c r="I10" s="31">
        <v>1</v>
      </c>
      <c r="J10" s="32" t="str">
        <f>$X10&amp;""&amp;$Y10&amp;""&amp;$Z10</f>
        <v>NO COINCIDE LA DESAGREGACIÓN POR SEXO CON TOTAL VDRL O RPR REACTIVO.</v>
      </c>
      <c r="K10" s="20"/>
      <c r="L10" s="20"/>
      <c r="M10" s="20"/>
      <c r="N10" s="20"/>
      <c r="O10" s="20"/>
      <c r="P10" s="32"/>
      <c r="X10" s="33" t="str">
        <f t="shared" ref="X10:X15" si="0">IF(B10=H10+I10,"","NO COINCIDE LA DESAGREGACIÓN POR SEXO CON TOTAL VDRL O RPR REACTIVO.")</f>
        <v>NO COINCIDE LA DESAGREGACIÓN POR SEXO CON TOTAL VDRL O RPR REACTIVO.</v>
      </c>
      <c r="AA10" s="34">
        <f t="shared" ref="AA10:AA19" si="1">IF(B10=H10+I10,0,1)</f>
        <v>1</v>
      </c>
      <c r="AB10" s="35"/>
      <c r="AC10" s="35"/>
      <c r="AZ10" s="15"/>
    </row>
    <row r="11" spans="1:52" s="14" customFormat="1" ht="24.95" customHeight="1" x14ac:dyDescent="0.2">
      <c r="A11" s="36" t="s">
        <v>16</v>
      </c>
      <c r="B11" s="26"/>
      <c r="C11" s="27"/>
      <c r="D11" s="37"/>
      <c r="E11" s="38"/>
      <c r="F11" s="38"/>
      <c r="G11" s="39"/>
      <c r="H11" s="30"/>
      <c r="I11" s="39"/>
      <c r="J11" s="32" t="str">
        <f t="shared" ref="J11:J20" si="2">$X11&amp;""&amp;$Y11&amp;""&amp;$Z11</f>
        <v/>
      </c>
      <c r="K11" s="20"/>
      <c r="L11" s="20"/>
      <c r="M11" s="20"/>
      <c r="N11" s="20"/>
      <c r="O11" s="20"/>
      <c r="P11" s="32"/>
      <c r="X11" s="33" t="str">
        <f t="shared" si="0"/>
        <v/>
      </c>
      <c r="AA11" s="34">
        <f t="shared" si="1"/>
        <v>0</v>
      </c>
      <c r="AB11" s="35"/>
      <c r="AC11" s="35"/>
      <c r="AZ11" s="15"/>
    </row>
    <row r="12" spans="1:52" s="14" customFormat="1" ht="15.95" customHeight="1" x14ac:dyDescent="0.2">
      <c r="A12" s="40" t="s">
        <v>17</v>
      </c>
      <c r="B12" s="37"/>
      <c r="C12" s="41"/>
      <c r="D12" s="42"/>
      <c r="E12" s="30"/>
      <c r="F12" s="30"/>
      <c r="G12" s="43"/>
      <c r="H12" s="30"/>
      <c r="I12" s="39"/>
      <c r="J12" s="32" t="str">
        <f t="shared" si="2"/>
        <v/>
      </c>
      <c r="K12" s="20"/>
      <c r="L12" s="20"/>
      <c r="M12" s="20"/>
      <c r="N12" s="20"/>
      <c r="O12" s="20"/>
      <c r="P12" s="32"/>
      <c r="X12" s="33" t="str">
        <f t="shared" si="0"/>
        <v/>
      </c>
      <c r="AA12" s="34">
        <f t="shared" si="1"/>
        <v>0</v>
      </c>
      <c r="AB12" s="35"/>
      <c r="AC12" s="35"/>
      <c r="AZ12" s="15"/>
    </row>
    <row r="13" spans="1:52" s="14" customFormat="1" ht="24.95" customHeight="1" x14ac:dyDescent="0.2">
      <c r="A13" s="36" t="s">
        <v>18</v>
      </c>
      <c r="B13" s="37"/>
      <c r="C13" s="41"/>
      <c r="D13" s="42"/>
      <c r="E13" s="30"/>
      <c r="F13" s="30"/>
      <c r="G13" s="43"/>
      <c r="H13" s="44"/>
      <c r="I13" s="39"/>
      <c r="J13" s="32" t="str">
        <f t="shared" si="2"/>
        <v/>
      </c>
      <c r="K13" s="20"/>
      <c r="L13" s="20"/>
      <c r="M13" s="20"/>
      <c r="N13" s="20"/>
      <c r="O13" s="20"/>
      <c r="P13" s="32"/>
      <c r="X13" s="33" t="str">
        <f t="shared" si="0"/>
        <v/>
      </c>
      <c r="AA13" s="34">
        <f t="shared" si="1"/>
        <v>0</v>
      </c>
      <c r="AB13" s="35"/>
      <c r="AC13" s="35"/>
      <c r="AZ13" s="15"/>
    </row>
    <row r="14" spans="1:52" s="14" customFormat="1" ht="15.95" customHeight="1" x14ac:dyDescent="0.2">
      <c r="A14" s="36" t="s">
        <v>19</v>
      </c>
      <c r="B14" s="37">
        <v>4</v>
      </c>
      <c r="C14" s="41"/>
      <c r="D14" s="42"/>
      <c r="E14" s="30"/>
      <c r="F14" s="30"/>
      <c r="G14" s="43"/>
      <c r="H14" s="44">
        <v>4</v>
      </c>
      <c r="I14" s="45">
        <v>10</v>
      </c>
      <c r="J14" s="32" t="str">
        <f t="shared" si="2"/>
        <v>NO COINCIDE LA DESAGREGACIÓN POR SEXO CON TOTAL VDRL O RPR REACTIVO.</v>
      </c>
      <c r="K14" s="20"/>
      <c r="L14" s="20"/>
      <c r="M14" s="20"/>
      <c r="N14" s="20"/>
      <c r="O14" s="20"/>
      <c r="P14" s="32"/>
      <c r="X14" s="33" t="str">
        <f t="shared" si="0"/>
        <v>NO COINCIDE LA DESAGREGACIÓN POR SEXO CON TOTAL VDRL O RPR REACTIVO.</v>
      </c>
      <c r="AA14" s="34">
        <f t="shared" si="1"/>
        <v>1</v>
      </c>
      <c r="AB14" s="35"/>
      <c r="AC14" s="35"/>
      <c r="AZ14" s="15"/>
    </row>
    <row r="15" spans="1:52" s="14" customFormat="1" ht="15.95" customHeight="1" x14ac:dyDescent="0.2">
      <c r="A15" s="40" t="s">
        <v>20</v>
      </c>
      <c r="B15" s="37">
        <v>21</v>
      </c>
      <c r="C15" s="41"/>
      <c r="D15" s="42"/>
      <c r="E15" s="30"/>
      <c r="F15" s="30"/>
      <c r="G15" s="43"/>
      <c r="H15" s="44"/>
      <c r="I15" s="45"/>
      <c r="J15" s="32" t="str">
        <f t="shared" si="2"/>
        <v>NO COINCIDE LA DESAGREGACIÓN POR SEXO CON TOTAL VDRL O RPR REACTIVO.</v>
      </c>
      <c r="K15" s="20"/>
      <c r="L15" s="20"/>
      <c r="M15" s="20"/>
      <c r="N15" s="20"/>
      <c r="O15" s="20"/>
      <c r="P15" s="32"/>
      <c r="X15" s="33" t="str">
        <f t="shared" si="0"/>
        <v>NO COINCIDE LA DESAGREGACIÓN POR SEXO CON TOTAL VDRL O RPR REACTIVO.</v>
      </c>
      <c r="AA15" s="34">
        <f t="shared" si="1"/>
        <v>1</v>
      </c>
      <c r="AB15" s="35"/>
      <c r="AC15" s="35"/>
      <c r="AZ15" s="15"/>
    </row>
    <row r="16" spans="1:52" s="14" customFormat="1" ht="15.95" customHeight="1" x14ac:dyDescent="0.2">
      <c r="A16" s="40" t="s">
        <v>21</v>
      </c>
      <c r="B16" s="37">
        <v>780</v>
      </c>
      <c r="C16" s="41"/>
      <c r="D16" s="42"/>
      <c r="E16" s="30"/>
      <c r="F16" s="30"/>
      <c r="G16" s="43"/>
      <c r="H16" s="44"/>
      <c r="I16" s="45"/>
      <c r="J16" s="32" t="str">
        <f t="shared" si="2"/>
        <v>NO COINCIDE LA DESAGREGACIÓN POR SEXO CON TOTAL VDRL O RPR REACTIVO.</v>
      </c>
      <c r="K16" s="20"/>
      <c r="L16" s="20"/>
      <c r="M16" s="20"/>
      <c r="N16" s="20"/>
      <c r="O16" s="20"/>
      <c r="P16" s="32"/>
      <c r="X16" s="33" t="str">
        <f>IF(B16=H16+I16,"","NO COINCIDE LA DESAGREGACIÓN POR SEXO CON TOTAL VDRL O RPR REACTIVO.")</f>
        <v>NO COINCIDE LA DESAGREGACIÓN POR SEXO CON TOTAL VDRL O RPR REACTIVO.</v>
      </c>
      <c r="AA16" s="34">
        <f t="shared" si="1"/>
        <v>1</v>
      </c>
      <c r="AB16" s="35"/>
      <c r="AC16" s="35"/>
      <c r="AZ16" s="15"/>
    </row>
    <row r="17" spans="1:52" s="14" customFormat="1" ht="15.95" customHeight="1" x14ac:dyDescent="0.2">
      <c r="A17" s="40" t="s">
        <v>22</v>
      </c>
      <c r="B17" s="37"/>
      <c r="C17" s="41"/>
      <c r="D17" s="42"/>
      <c r="E17" s="30"/>
      <c r="F17" s="30"/>
      <c r="G17" s="43"/>
      <c r="H17" s="30"/>
      <c r="I17" s="45"/>
      <c r="J17" s="32" t="str">
        <f t="shared" si="2"/>
        <v/>
      </c>
      <c r="K17" s="20"/>
      <c r="L17" s="20"/>
      <c r="M17" s="20"/>
      <c r="N17" s="20"/>
      <c r="O17" s="20"/>
      <c r="P17" s="32"/>
      <c r="X17" s="33" t="str">
        <f>IF(B17=H17+I17,"","NO COINCIDE LA DESAGREGACIÓN POR SEXO CON TOTAL VDRL O RPR REACTIVO.")</f>
        <v/>
      </c>
      <c r="AA17" s="34">
        <f t="shared" si="1"/>
        <v>0</v>
      </c>
      <c r="AB17" s="35"/>
      <c r="AC17" s="35"/>
      <c r="AZ17" s="15"/>
    </row>
    <row r="18" spans="1:52" s="14" customFormat="1" ht="15.95" customHeight="1" x14ac:dyDescent="0.2">
      <c r="A18" s="40" t="s">
        <v>23</v>
      </c>
      <c r="B18" s="37">
        <v>347</v>
      </c>
      <c r="C18" s="41"/>
      <c r="D18" s="42"/>
      <c r="E18" s="30"/>
      <c r="F18" s="30"/>
      <c r="G18" s="43"/>
      <c r="H18" s="44">
        <v>2</v>
      </c>
      <c r="I18" s="45">
        <v>1</v>
      </c>
      <c r="J18" s="32" t="str">
        <f t="shared" si="2"/>
        <v>NO COINCIDE LA DESAGREGACIÓN POR SEXO CON TOTAL VDRL O RPR REACTIVO.</v>
      </c>
      <c r="K18" s="20"/>
      <c r="L18" s="20"/>
      <c r="M18" s="20"/>
      <c r="N18" s="20"/>
      <c r="O18" s="20"/>
      <c r="P18" s="32"/>
      <c r="X18" s="33" t="str">
        <f>IF(B18=H18+I18,"","NO COINCIDE LA DESAGREGACIÓN POR SEXO CON TOTAL VDRL O RPR REACTIVO.")</f>
        <v>NO COINCIDE LA DESAGREGACIÓN POR SEXO CON TOTAL VDRL O RPR REACTIVO.</v>
      </c>
      <c r="AA18" s="34">
        <f t="shared" si="1"/>
        <v>1</v>
      </c>
      <c r="AB18" s="35"/>
      <c r="AC18" s="35"/>
      <c r="AZ18" s="15"/>
    </row>
    <row r="19" spans="1:52" s="14" customFormat="1" ht="15.95" customHeight="1" x14ac:dyDescent="0.2">
      <c r="A19" s="40" t="s">
        <v>24</v>
      </c>
      <c r="B19" s="37"/>
      <c r="C19" s="41"/>
      <c r="D19" s="42"/>
      <c r="E19" s="30"/>
      <c r="F19" s="30"/>
      <c r="G19" s="43"/>
      <c r="H19" s="44"/>
      <c r="I19" s="45"/>
      <c r="J19" s="32" t="str">
        <f t="shared" si="2"/>
        <v/>
      </c>
      <c r="K19" s="20"/>
      <c r="L19" s="20"/>
      <c r="M19" s="20"/>
      <c r="N19" s="20"/>
      <c r="O19" s="20"/>
      <c r="P19" s="32"/>
      <c r="X19" s="33" t="str">
        <f>IF(B19=H19+I19,"","NO COINCIDE LA DESAGREGACIÓN POR SEXO CON TOTAL VDRL O RPR REACTIVO.")</f>
        <v/>
      </c>
      <c r="AA19" s="34">
        <f t="shared" si="1"/>
        <v>0</v>
      </c>
      <c r="AB19" s="35"/>
      <c r="AC19" s="35"/>
      <c r="AZ19" s="15"/>
    </row>
    <row r="20" spans="1:52" s="14" customFormat="1" ht="15.95" customHeight="1" x14ac:dyDescent="0.2">
      <c r="A20" s="40" t="s">
        <v>25</v>
      </c>
      <c r="B20" s="37">
        <v>125</v>
      </c>
      <c r="C20" s="41">
        <v>108</v>
      </c>
      <c r="D20" s="42"/>
      <c r="E20" s="30"/>
      <c r="F20" s="30"/>
      <c r="G20" s="43"/>
      <c r="H20" s="42"/>
      <c r="I20" s="46">
        <v>1</v>
      </c>
      <c r="J20" s="32" t="str">
        <f t="shared" si="2"/>
        <v/>
      </c>
      <c r="K20" s="20"/>
      <c r="L20" s="20"/>
      <c r="M20" s="20"/>
      <c r="N20" s="20"/>
      <c r="O20" s="20"/>
      <c r="P20" s="19"/>
      <c r="AZ20" s="15"/>
    </row>
    <row r="21" spans="1:52" s="14" customFormat="1" ht="30" customHeight="1" x14ac:dyDescent="0.2">
      <c r="A21" s="71" t="s">
        <v>26</v>
      </c>
      <c r="B21" s="71"/>
      <c r="C21" s="71"/>
      <c r="D21" s="71"/>
      <c r="E21" s="71"/>
      <c r="F21" s="71"/>
      <c r="G21" s="71"/>
      <c r="H21" s="71"/>
      <c r="I21" s="71"/>
      <c r="J21" s="72"/>
      <c r="K21" s="18"/>
      <c r="L21" s="18"/>
      <c r="M21" s="18"/>
      <c r="N21" s="18"/>
      <c r="O21" s="18"/>
      <c r="AZ21" s="15"/>
    </row>
    <row r="22" spans="1:52" s="14" customFormat="1" ht="15.95" customHeight="1" x14ac:dyDescent="0.2">
      <c r="A22" s="62" t="s">
        <v>27</v>
      </c>
      <c r="B22" s="64" t="s">
        <v>28</v>
      </c>
      <c r="C22" s="64"/>
      <c r="D22" s="64"/>
      <c r="E22" s="64" t="s">
        <v>29</v>
      </c>
      <c r="F22" s="64"/>
      <c r="G22" s="64"/>
      <c r="H22" s="64" t="s">
        <v>30</v>
      </c>
      <c r="I22" s="64"/>
      <c r="J22" s="64"/>
      <c r="K22" s="20"/>
      <c r="L22" s="20"/>
      <c r="M22" s="20"/>
      <c r="N22" s="20"/>
      <c r="O22" s="20"/>
      <c r="AZ22" s="15"/>
    </row>
    <row r="23" spans="1:52" s="14" customFormat="1" ht="51.75" customHeight="1" x14ac:dyDescent="0.2">
      <c r="A23" s="63"/>
      <c r="B23" s="21" t="s">
        <v>31</v>
      </c>
      <c r="C23" s="23" t="s">
        <v>32</v>
      </c>
      <c r="D23" s="22" t="s">
        <v>33</v>
      </c>
      <c r="E23" s="21" t="s">
        <v>31</v>
      </c>
      <c r="F23" s="23" t="s">
        <v>32</v>
      </c>
      <c r="G23" s="22" t="s">
        <v>33</v>
      </c>
      <c r="H23" s="21" t="s">
        <v>31</v>
      </c>
      <c r="I23" s="23" t="s">
        <v>32</v>
      </c>
      <c r="J23" s="22" t="s">
        <v>33</v>
      </c>
      <c r="K23" s="20"/>
      <c r="L23" s="20"/>
      <c r="M23" s="20"/>
      <c r="N23" s="20"/>
      <c r="O23" s="20"/>
      <c r="X23" s="33"/>
      <c r="Y23" s="33"/>
      <c r="Z23" s="33"/>
      <c r="AA23" s="35"/>
      <c r="AB23" s="35"/>
      <c r="AC23" s="35"/>
      <c r="AZ23" s="15"/>
    </row>
    <row r="24" spans="1:52" s="14" customFormat="1" ht="15.95" customHeight="1" x14ac:dyDescent="0.2">
      <c r="A24" s="25" t="s">
        <v>15</v>
      </c>
      <c r="B24" s="47"/>
      <c r="C24" s="48"/>
      <c r="D24" s="27"/>
      <c r="E24" s="47"/>
      <c r="F24" s="48"/>
      <c r="G24" s="27"/>
      <c r="H24" s="47"/>
      <c r="I24" s="48"/>
      <c r="J24" s="27"/>
      <c r="K24" s="49"/>
      <c r="L24" s="20"/>
      <c r="M24" s="20"/>
      <c r="N24" s="20"/>
      <c r="O24" s="20"/>
      <c r="X24" s="33"/>
      <c r="Y24" s="33"/>
      <c r="Z24" s="33"/>
      <c r="AA24" s="35"/>
      <c r="AB24" s="35"/>
      <c r="AC24" s="35"/>
      <c r="AZ24" s="15"/>
    </row>
    <row r="25" spans="1:52" s="14" customFormat="1" ht="15.95" customHeight="1" x14ac:dyDescent="0.2">
      <c r="A25" s="25" t="s">
        <v>34</v>
      </c>
      <c r="B25" s="26"/>
      <c r="C25" s="28"/>
      <c r="D25" s="27"/>
      <c r="E25" s="26"/>
      <c r="F25" s="28"/>
      <c r="G25" s="27"/>
      <c r="H25" s="26"/>
      <c r="I25" s="28"/>
      <c r="J25" s="27"/>
      <c r="K25" s="20"/>
      <c r="L25" s="20"/>
      <c r="M25" s="20"/>
      <c r="N25" s="20"/>
      <c r="O25" s="20"/>
      <c r="X25" s="33"/>
      <c r="Y25" s="33"/>
      <c r="Z25" s="33"/>
      <c r="AA25" s="35"/>
      <c r="AB25" s="35"/>
      <c r="AC25" s="35"/>
      <c r="AZ25" s="15"/>
    </row>
    <row r="26" spans="1:52" s="14" customFormat="1" ht="15.95" customHeight="1" x14ac:dyDescent="0.2">
      <c r="A26" s="40" t="s">
        <v>19</v>
      </c>
      <c r="B26" s="37"/>
      <c r="C26" s="38"/>
      <c r="D26" s="41"/>
      <c r="E26" s="37"/>
      <c r="F26" s="38"/>
      <c r="G26" s="41"/>
      <c r="H26" s="37"/>
      <c r="I26" s="38"/>
      <c r="J26" s="41"/>
      <c r="K26" s="20"/>
      <c r="L26" s="20"/>
      <c r="M26" s="20"/>
      <c r="N26" s="20"/>
      <c r="O26" s="20"/>
      <c r="X26" s="33"/>
      <c r="Y26" s="33"/>
      <c r="Z26" s="33"/>
      <c r="AA26" s="35"/>
      <c r="AB26" s="35"/>
      <c r="AC26" s="35"/>
      <c r="AZ26" s="15"/>
    </row>
    <row r="27" spans="1:52" s="14" customFormat="1" ht="15.95" customHeight="1" x14ac:dyDescent="0.2">
      <c r="A27" s="40" t="s">
        <v>35</v>
      </c>
      <c r="B27" s="37"/>
      <c r="C27" s="38"/>
      <c r="D27" s="41"/>
      <c r="E27" s="37"/>
      <c r="F27" s="38"/>
      <c r="G27" s="41"/>
      <c r="H27" s="37"/>
      <c r="I27" s="38"/>
      <c r="J27" s="41"/>
      <c r="K27" s="20"/>
      <c r="L27" s="20"/>
      <c r="M27" s="20"/>
      <c r="N27" s="20"/>
      <c r="O27" s="20"/>
      <c r="X27" s="33"/>
      <c r="Y27" s="33"/>
      <c r="Z27" s="33"/>
      <c r="AA27" s="35"/>
      <c r="AB27" s="35"/>
      <c r="AC27" s="35"/>
      <c r="AZ27" s="15"/>
    </row>
    <row r="28" spans="1:52" s="14" customFormat="1" ht="15.95" customHeight="1" x14ac:dyDescent="0.2">
      <c r="A28" s="40" t="s">
        <v>20</v>
      </c>
      <c r="B28" s="37"/>
      <c r="C28" s="38"/>
      <c r="D28" s="41"/>
      <c r="E28" s="37"/>
      <c r="F28" s="38"/>
      <c r="G28" s="41"/>
      <c r="H28" s="37"/>
      <c r="I28" s="38"/>
      <c r="J28" s="41"/>
      <c r="K28" s="20"/>
      <c r="L28" s="20"/>
      <c r="M28" s="20"/>
      <c r="N28" s="20"/>
      <c r="O28" s="20"/>
      <c r="X28" s="33"/>
      <c r="Y28" s="33"/>
      <c r="Z28" s="33"/>
      <c r="AA28" s="35"/>
      <c r="AB28" s="35"/>
      <c r="AC28" s="35"/>
      <c r="AZ28" s="15"/>
    </row>
    <row r="29" spans="1:52" s="14" customFormat="1" ht="24.95" customHeight="1" x14ac:dyDescent="0.2">
      <c r="A29" s="36" t="s">
        <v>36</v>
      </c>
      <c r="B29" s="37"/>
      <c r="C29" s="38"/>
      <c r="D29" s="41"/>
      <c r="E29" s="37"/>
      <c r="F29" s="38"/>
      <c r="G29" s="41"/>
      <c r="H29" s="37"/>
      <c r="I29" s="38"/>
      <c r="J29" s="41"/>
      <c r="K29" s="20"/>
      <c r="L29" s="20"/>
      <c r="M29" s="20"/>
      <c r="N29" s="20"/>
      <c r="O29" s="20"/>
      <c r="X29" s="33"/>
      <c r="Y29" s="33"/>
      <c r="Z29" s="33"/>
      <c r="AA29" s="35"/>
      <c r="AB29" s="35"/>
      <c r="AC29" s="35"/>
      <c r="AZ29" s="15"/>
    </row>
    <row r="30" spans="1:52" s="14" customFormat="1" ht="15.95" customHeight="1" x14ac:dyDescent="0.2">
      <c r="A30" s="40" t="s">
        <v>24</v>
      </c>
      <c r="B30" s="37"/>
      <c r="C30" s="38"/>
      <c r="D30" s="41"/>
      <c r="E30" s="37"/>
      <c r="F30" s="38"/>
      <c r="G30" s="41"/>
      <c r="H30" s="37"/>
      <c r="I30" s="38"/>
      <c r="J30" s="41"/>
      <c r="K30" s="20"/>
      <c r="L30" s="20"/>
      <c r="M30" s="20"/>
      <c r="N30" s="20"/>
      <c r="O30" s="20"/>
      <c r="X30" s="33"/>
      <c r="Y30" s="33"/>
      <c r="Z30" s="33"/>
      <c r="AA30" s="35"/>
      <c r="AB30" s="35"/>
      <c r="AC30" s="35"/>
      <c r="AZ30" s="15"/>
    </row>
    <row r="31" spans="1:52" s="14" customFormat="1" ht="15.95" customHeight="1" x14ac:dyDescent="0.2">
      <c r="A31" s="40" t="s">
        <v>37</v>
      </c>
      <c r="B31" s="37"/>
      <c r="C31" s="38"/>
      <c r="D31" s="41"/>
      <c r="E31" s="37"/>
      <c r="F31" s="38"/>
      <c r="G31" s="41"/>
      <c r="H31" s="37"/>
      <c r="I31" s="38"/>
      <c r="J31" s="41"/>
      <c r="K31" s="20"/>
      <c r="L31" s="20"/>
      <c r="M31" s="20"/>
      <c r="N31" s="20"/>
      <c r="O31" s="20"/>
      <c r="X31" s="33"/>
      <c r="Y31" s="33"/>
      <c r="Z31" s="33"/>
      <c r="AA31" s="35"/>
      <c r="AB31" s="35"/>
      <c r="AC31" s="35"/>
      <c r="AZ31" s="15"/>
    </row>
    <row r="32" spans="1:52" s="14" customFormat="1" ht="15.95" customHeight="1" x14ac:dyDescent="0.2">
      <c r="A32" s="40" t="s">
        <v>38</v>
      </c>
      <c r="B32" s="37"/>
      <c r="C32" s="38"/>
      <c r="D32" s="41"/>
      <c r="E32" s="37"/>
      <c r="F32" s="38"/>
      <c r="G32" s="41"/>
      <c r="H32" s="37"/>
      <c r="I32" s="38"/>
      <c r="J32" s="41"/>
      <c r="K32" s="20"/>
      <c r="L32" s="20"/>
      <c r="M32" s="20"/>
      <c r="N32" s="20"/>
      <c r="O32" s="20"/>
      <c r="X32" s="33"/>
      <c r="Y32" s="33"/>
      <c r="Z32" s="33"/>
      <c r="AA32" s="35"/>
      <c r="AB32" s="35"/>
      <c r="AC32" s="35"/>
      <c r="AZ32" s="15"/>
    </row>
    <row r="33" spans="1:52" s="14" customFormat="1" ht="15.95" customHeight="1" x14ac:dyDescent="0.2">
      <c r="A33" s="40" t="s">
        <v>39</v>
      </c>
      <c r="B33" s="37"/>
      <c r="C33" s="38"/>
      <c r="D33" s="41"/>
      <c r="E33" s="37"/>
      <c r="F33" s="38"/>
      <c r="G33" s="41"/>
      <c r="H33" s="37"/>
      <c r="I33" s="38"/>
      <c r="J33" s="41"/>
      <c r="K33" s="20"/>
      <c r="L33" s="20"/>
      <c r="M33" s="20"/>
      <c r="N33" s="20"/>
      <c r="O33" s="20"/>
      <c r="AZ33" s="15"/>
    </row>
    <row r="34" spans="1:52" s="14" customFormat="1" ht="15.95" customHeight="1" x14ac:dyDescent="0.2">
      <c r="A34" s="50" t="s">
        <v>40</v>
      </c>
      <c r="B34" s="51"/>
      <c r="C34" s="52"/>
      <c r="D34" s="53"/>
      <c r="E34" s="51"/>
      <c r="F34" s="52"/>
      <c r="G34" s="53"/>
      <c r="H34" s="51"/>
      <c r="I34" s="52"/>
      <c r="J34" s="53"/>
      <c r="K34" s="20"/>
      <c r="L34" s="20"/>
      <c r="M34" s="20"/>
      <c r="N34" s="20"/>
      <c r="O34" s="20"/>
      <c r="AZ34" s="15"/>
    </row>
    <row r="35" spans="1:52" s="14" customFormat="1" ht="24.95" customHeight="1" x14ac:dyDescent="0.2">
      <c r="A35" s="36" t="s">
        <v>41</v>
      </c>
      <c r="B35" s="51"/>
      <c r="C35" s="52"/>
      <c r="D35" s="53"/>
      <c r="E35" s="51"/>
      <c r="F35" s="52"/>
      <c r="G35" s="53"/>
      <c r="H35" s="51"/>
      <c r="I35" s="52"/>
      <c r="J35" s="53"/>
      <c r="K35" s="20"/>
      <c r="L35" s="20"/>
      <c r="M35" s="20"/>
      <c r="N35" s="20"/>
      <c r="O35" s="20"/>
      <c r="X35" s="33" t="str">
        <f>IF(B35&gt;=C35+D35,"","Se debe registrar el TOTAL de los Exámenes realizados.")</f>
        <v/>
      </c>
      <c r="AA35" s="34">
        <f>IF(B35&gt;=C35+D35,0,1)</f>
        <v>0</v>
      </c>
      <c r="AB35" s="35"/>
      <c r="AC35" s="35"/>
      <c r="AZ35" s="15"/>
    </row>
    <row r="36" spans="1:52" s="14" customFormat="1" ht="15.95" customHeight="1" x14ac:dyDescent="0.2">
      <c r="A36" s="54" t="s">
        <v>42</v>
      </c>
      <c r="B36" s="55"/>
      <c r="C36" s="56"/>
      <c r="D36" s="46"/>
      <c r="E36" s="55"/>
      <c r="F36" s="56"/>
      <c r="G36" s="46"/>
      <c r="H36" s="55"/>
      <c r="I36" s="56"/>
      <c r="J36" s="46"/>
      <c r="K36" s="20"/>
      <c r="L36" s="20"/>
      <c r="M36" s="20"/>
      <c r="N36" s="20"/>
      <c r="O36" s="20"/>
      <c r="AZ36" s="15"/>
    </row>
    <row r="37" spans="1:52" s="14" customFormat="1" ht="30" customHeight="1" x14ac:dyDescent="0.2">
      <c r="A37" s="71" t="s">
        <v>43</v>
      </c>
      <c r="B37" s="71"/>
      <c r="C37" s="71"/>
      <c r="D37" s="71"/>
      <c r="E37" s="71"/>
      <c r="F37" s="71"/>
      <c r="G37" s="71"/>
      <c r="H37" s="71"/>
      <c r="I37" s="71"/>
      <c r="J37" s="71"/>
      <c r="K37" s="18"/>
      <c r="L37" s="18"/>
      <c r="M37" s="18"/>
      <c r="N37" s="18"/>
      <c r="O37" s="18"/>
      <c r="AZ37" s="15"/>
    </row>
    <row r="38" spans="1:52" s="14" customFormat="1" ht="15.95" customHeight="1" x14ac:dyDescent="0.2">
      <c r="A38" s="62" t="s">
        <v>27</v>
      </c>
      <c r="B38" s="64" t="s">
        <v>44</v>
      </c>
      <c r="C38" s="64"/>
      <c r="D38" s="64"/>
      <c r="E38" s="64" t="s">
        <v>45</v>
      </c>
      <c r="F38" s="64"/>
      <c r="G38" s="64"/>
      <c r="H38" s="64" t="s">
        <v>46</v>
      </c>
      <c r="I38" s="64"/>
      <c r="J38" s="64"/>
      <c r="K38" s="20"/>
      <c r="L38" s="20"/>
      <c r="M38" s="20"/>
      <c r="N38" s="20"/>
      <c r="O38" s="20"/>
      <c r="AZ38" s="15"/>
    </row>
    <row r="39" spans="1:52" s="14" customFormat="1" ht="52.5" x14ac:dyDescent="0.2">
      <c r="A39" s="63"/>
      <c r="B39" s="21" t="s">
        <v>31</v>
      </c>
      <c r="C39" s="23" t="s">
        <v>32</v>
      </c>
      <c r="D39" s="22" t="s">
        <v>33</v>
      </c>
      <c r="E39" s="21" t="s">
        <v>31</v>
      </c>
      <c r="F39" s="23" t="s">
        <v>32</v>
      </c>
      <c r="G39" s="22" t="s">
        <v>33</v>
      </c>
      <c r="H39" s="21" t="s">
        <v>31</v>
      </c>
      <c r="I39" s="23" t="s">
        <v>32</v>
      </c>
      <c r="J39" s="22" t="s">
        <v>33</v>
      </c>
      <c r="K39" s="20"/>
      <c r="L39" s="20"/>
      <c r="M39" s="20"/>
      <c r="N39" s="20"/>
      <c r="O39" s="20"/>
      <c r="AZ39" s="15"/>
    </row>
    <row r="40" spans="1:52" s="14" customFormat="1" ht="15.95" customHeight="1" x14ac:dyDescent="0.2">
      <c r="A40" s="25" t="s">
        <v>15</v>
      </c>
      <c r="B40" s="47"/>
      <c r="C40" s="48"/>
      <c r="D40" s="27"/>
      <c r="E40" s="47"/>
      <c r="F40" s="48"/>
      <c r="G40" s="27"/>
      <c r="H40" s="47"/>
      <c r="I40" s="48"/>
      <c r="J40" s="27"/>
      <c r="K40" s="49"/>
      <c r="L40" s="20"/>
      <c r="M40" s="20"/>
      <c r="N40" s="20"/>
      <c r="O40" s="20"/>
      <c r="AZ40" s="15"/>
    </row>
    <row r="41" spans="1:52" s="14" customFormat="1" ht="15.95" customHeight="1" x14ac:dyDescent="0.2">
      <c r="A41" s="25" t="s">
        <v>34</v>
      </c>
      <c r="B41" s="26"/>
      <c r="C41" s="28"/>
      <c r="D41" s="27"/>
      <c r="E41" s="26"/>
      <c r="F41" s="28"/>
      <c r="G41" s="27"/>
      <c r="H41" s="26"/>
      <c r="I41" s="28"/>
      <c r="J41" s="27"/>
      <c r="K41" s="20"/>
      <c r="L41" s="20"/>
      <c r="M41" s="20"/>
      <c r="N41" s="20"/>
      <c r="O41" s="20"/>
      <c r="AZ41" s="15"/>
    </row>
    <row r="42" spans="1:52" s="14" customFormat="1" ht="15.95" customHeight="1" x14ac:dyDescent="0.2">
      <c r="A42" s="36" t="s">
        <v>19</v>
      </c>
      <c r="B42" s="37"/>
      <c r="C42" s="38"/>
      <c r="D42" s="41"/>
      <c r="E42" s="37"/>
      <c r="F42" s="38"/>
      <c r="G42" s="41"/>
      <c r="H42" s="37"/>
      <c r="I42" s="38"/>
      <c r="J42" s="41"/>
      <c r="K42" s="20"/>
      <c r="L42" s="20"/>
      <c r="M42" s="20"/>
      <c r="N42" s="20"/>
      <c r="O42" s="20"/>
      <c r="AZ42" s="15"/>
    </row>
    <row r="43" spans="1:52" s="14" customFormat="1" ht="15.95" customHeight="1" x14ac:dyDescent="0.2">
      <c r="A43" s="40" t="s">
        <v>35</v>
      </c>
      <c r="B43" s="37"/>
      <c r="C43" s="38"/>
      <c r="D43" s="41"/>
      <c r="E43" s="37"/>
      <c r="F43" s="38"/>
      <c r="G43" s="41"/>
      <c r="H43" s="37"/>
      <c r="I43" s="38"/>
      <c r="J43" s="41"/>
      <c r="K43" s="20"/>
      <c r="L43" s="20"/>
      <c r="M43" s="20"/>
      <c r="N43" s="20"/>
      <c r="O43" s="20"/>
      <c r="AZ43" s="15"/>
    </row>
    <row r="44" spans="1:52" s="14" customFormat="1" ht="15.95" customHeight="1" x14ac:dyDescent="0.2">
      <c r="A44" s="40" t="s">
        <v>20</v>
      </c>
      <c r="B44" s="37"/>
      <c r="C44" s="38"/>
      <c r="D44" s="41"/>
      <c r="E44" s="37"/>
      <c r="F44" s="38"/>
      <c r="G44" s="41"/>
      <c r="H44" s="37"/>
      <c r="I44" s="38"/>
      <c r="J44" s="41"/>
      <c r="K44" s="20"/>
      <c r="L44" s="20"/>
      <c r="M44" s="20"/>
      <c r="N44" s="20"/>
      <c r="O44" s="20"/>
      <c r="AZ44" s="15"/>
    </row>
    <row r="45" spans="1:52" s="14" customFormat="1" ht="24.95" customHeight="1" x14ac:dyDescent="0.15">
      <c r="A45" s="36" t="s">
        <v>36</v>
      </c>
      <c r="B45" s="37"/>
      <c r="C45" s="38"/>
      <c r="D45" s="41"/>
      <c r="E45" s="37"/>
      <c r="F45" s="38"/>
      <c r="G45" s="41"/>
      <c r="H45" s="37"/>
      <c r="I45" s="38"/>
      <c r="J45" s="41"/>
      <c r="K45" s="20"/>
      <c r="L45" s="20"/>
      <c r="M45" s="20"/>
      <c r="N45" s="20"/>
      <c r="O45" s="20"/>
    </row>
    <row r="46" spans="1:52" s="14" customFormat="1" ht="15.95" customHeight="1" x14ac:dyDescent="0.15">
      <c r="A46" s="40" t="s">
        <v>24</v>
      </c>
      <c r="B46" s="37"/>
      <c r="C46" s="38"/>
      <c r="D46" s="41"/>
      <c r="E46" s="37"/>
      <c r="F46" s="38"/>
      <c r="G46" s="41"/>
      <c r="H46" s="37"/>
      <c r="I46" s="38"/>
      <c r="J46" s="41"/>
      <c r="K46" s="20"/>
      <c r="L46" s="20"/>
      <c r="M46" s="20"/>
      <c r="N46" s="20"/>
      <c r="O46" s="20"/>
    </row>
    <row r="47" spans="1:52" s="14" customFormat="1" ht="15.95" customHeight="1" x14ac:dyDescent="0.15">
      <c r="A47" s="40" t="s">
        <v>37</v>
      </c>
      <c r="B47" s="37"/>
      <c r="C47" s="38"/>
      <c r="D47" s="41"/>
      <c r="E47" s="37"/>
      <c r="F47" s="38"/>
      <c r="G47" s="41"/>
      <c r="H47" s="37"/>
      <c r="I47" s="38"/>
      <c r="J47" s="41"/>
      <c r="K47" s="20"/>
      <c r="L47" s="20"/>
      <c r="M47" s="20"/>
      <c r="N47" s="20"/>
      <c r="O47" s="20"/>
    </row>
    <row r="48" spans="1:52" s="14" customFormat="1" ht="15.95" customHeight="1" x14ac:dyDescent="0.15">
      <c r="A48" s="40" t="s">
        <v>38</v>
      </c>
      <c r="B48" s="37"/>
      <c r="C48" s="38"/>
      <c r="D48" s="41"/>
      <c r="E48" s="37"/>
      <c r="F48" s="38"/>
      <c r="G48" s="41"/>
      <c r="H48" s="37"/>
      <c r="I48" s="38"/>
      <c r="J48" s="41"/>
      <c r="K48" s="20"/>
      <c r="L48" s="20"/>
      <c r="M48" s="20"/>
      <c r="N48" s="20"/>
      <c r="O48" s="20"/>
    </row>
    <row r="49" spans="1:15" ht="15.95" customHeight="1" x14ac:dyDescent="0.15">
      <c r="A49" s="40" t="s">
        <v>39</v>
      </c>
      <c r="B49" s="37"/>
      <c r="C49" s="38"/>
      <c r="D49" s="41"/>
      <c r="E49" s="37"/>
      <c r="F49" s="38"/>
      <c r="G49" s="41"/>
      <c r="H49" s="37"/>
      <c r="I49" s="38"/>
      <c r="J49" s="41"/>
      <c r="K49" s="20"/>
      <c r="L49" s="20"/>
      <c r="M49" s="20"/>
      <c r="N49" s="20"/>
      <c r="O49" s="20"/>
    </row>
    <row r="50" spans="1:15" ht="15.95" customHeight="1" x14ac:dyDescent="0.15">
      <c r="A50" s="50" t="s">
        <v>40</v>
      </c>
      <c r="B50" s="51"/>
      <c r="C50" s="52"/>
      <c r="D50" s="53"/>
      <c r="E50" s="51"/>
      <c r="F50" s="52"/>
      <c r="G50" s="53"/>
      <c r="H50" s="51"/>
      <c r="I50" s="52"/>
      <c r="J50" s="53"/>
      <c r="K50" s="20"/>
      <c r="L50" s="20"/>
      <c r="M50" s="20"/>
      <c r="N50" s="20"/>
      <c r="O50" s="20"/>
    </row>
    <row r="51" spans="1:15" ht="24.95" customHeight="1" x14ac:dyDescent="0.15">
      <c r="A51" s="36" t="s">
        <v>41</v>
      </c>
      <c r="B51" s="51"/>
      <c r="C51" s="52"/>
      <c r="D51" s="53"/>
      <c r="E51" s="51"/>
      <c r="F51" s="52"/>
      <c r="G51" s="53"/>
      <c r="H51" s="51"/>
      <c r="I51" s="52"/>
      <c r="J51" s="53"/>
      <c r="K51" s="20"/>
      <c r="L51" s="20"/>
      <c r="M51" s="20"/>
      <c r="N51" s="20"/>
      <c r="O51" s="20"/>
    </row>
    <row r="52" spans="1:15" ht="15.95" customHeight="1" x14ac:dyDescent="0.15">
      <c r="A52" s="54" t="s">
        <v>42</v>
      </c>
      <c r="B52" s="55"/>
      <c r="C52" s="56"/>
      <c r="D52" s="46"/>
      <c r="E52" s="55"/>
      <c r="F52" s="56"/>
      <c r="G52" s="46"/>
      <c r="H52" s="55"/>
      <c r="I52" s="56"/>
      <c r="J52" s="46"/>
      <c r="K52" s="20"/>
      <c r="L52" s="20"/>
      <c r="M52" s="20"/>
      <c r="N52" s="20"/>
      <c r="O52" s="20"/>
    </row>
    <row r="53" spans="1:15" x14ac:dyDescent="0.15">
      <c r="A53" s="20"/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58"/>
      <c r="N53" s="58"/>
      <c r="O53" s="58"/>
    </row>
    <row r="54" spans="1:15" x14ac:dyDescent="0.15">
      <c r="A54" s="20"/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58"/>
      <c r="N54" s="58"/>
      <c r="O54" s="58"/>
    </row>
    <row r="55" spans="1:15" x14ac:dyDescent="0.15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58"/>
      <c r="N55" s="58"/>
      <c r="O55" s="58"/>
    </row>
    <row r="56" spans="1:15" x14ac:dyDescent="0.15">
      <c r="A56" s="20"/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58"/>
      <c r="N56" s="58"/>
      <c r="O56" s="58"/>
    </row>
    <row r="57" spans="1:15" x14ac:dyDescent="0.15">
      <c r="A57" s="20"/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58"/>
      <c r="N57" s="58"/>
      <c r="O57" s="58"/>
    </row>
    <row r="58" spans="1:15" x14ac:dyDescent="0.15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58"/>
      <c r="N58" s="58"/>
      <c r="O58" s="58"/>
    </row>
    <row r="59" spans="1:15" x14ac:dyDescent="0.15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58"/>
      <c r="N59" s="58"/>
      <c r="O59" s="58"/>
    </row>
    <row r="60" spans="1:15" x14ac:dyDescent="0.15">
      <c r="A60" s="20"/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58"/>
      <c r="N60" s="58"/>
      <c r="O60" s="58"/>
    </row>
    <row r="61" spans="1:15" x14ac:dyDescent="0.15">
      <c r="A61" s="20"/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58"/>
      <c r="N61" s="58"/>
      <c r="O61" s="58"/>
    </row>
    <row r="62" spans="1:15" x14ac:dyDescent="0.15">
      <c r="A62" s="20"/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58"/>
      <c r="N62" s="58"/>
      <c r="O62" s="58"/>
    </row>
    <row r="63" spans="1:15" x14ac:dyDescent="0.15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58"/>
      <c r="N63" s="58"/>
      <c r="O63" s="58"/>
    </row>
    <row r="64" spans="1:15" x14ac:dyDescent="0.15">
      <c r="A64" s="20"/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58"/>
      <c r="N64" s="58"/>
      <c r="O64" s="58"/>
    </row>
    <row r="65" spans="1:15" x14ac:dyDescent="0.15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58"/>
      <c r="N65" s="58"/>
      <c r="O65" s="58"/>
    </row>
    <row r="66" spans="1:15" x14ac:dyDescent="0.1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58"/>
      <c r="N66" s="58"/>
      <c r="O66" s="58"/>
    </row>
    <row r="67" spans="1:15" x14ac:dyDescent="0.15">
      <c r="A67" s="20"/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58"/>
      <c r="N67" s="58"/>
      <c r="O67" s="58"/>
    </row>
    <row r="68" spans="1:15" x14ac:dyDescent="0.15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58"/>
      <c r="N68" s="58"/>
      <c r="O68" s="58"/>
    </row>
    <row r="69" spans="1:15" x14ac:dyDescent="0.15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58"/>
      <c r="N69" s="58"/>
      <c r="O69" s="58"/>
    </row>
    <row r="70" spans="1:15" x14ac:dyDescent="0.15">
      <c r="A70" s="20"/>
      <c r="B70" s="20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58"/>
      <c r="N70" s="58"/>
      <c r="O70" s="58"/>
    </row>
    <row r="71" spans="1:15" x14ac:dyDescent="0.15">
      <c r="A71" s="20"/>
      <c r="B71" s="20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58"/>
      <c r="N71" s="58"/>
      <c r="O71" s="58"/>
    </row>
    <row r="72" spans="1:15" x14ac:dyDescent="0.15">
      <c r="A72" s="20"/>
      <c r="B72" s="20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58"/>
      <c r="N72" s="58"/>
      <c r="O72" s="58"/>
    </row>
    <row r="73" spans="1:15" x14ac:dyDescent="0.15">
      <c r="A73" s="20"/>
      <c r="B73" s="20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58"/>
      <c r="N73" s="58"/>
      <c r="O73" s="58"/>
    </row>
    <row r="74" spans="1:15" x14ac:dyDescent="0.15">
      <c r="A74" s="20"/>
      <c r="B74" s="20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58"/>
      <c r="N74" s="58"/>
      <c r="O74" s="58"/>
    </row>
    <row r="75" spans="1:15" x14ac:dyDescent="0.15">
      <c r="A75" s="20"/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58"/>
      <c r="N75" s="58"/>
      <c r="O75" s="58"/>
    </row>
    <row r="76" spans="1:15" x14ac:dyDescent="0.15">
      <c r="A76" s="20"/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58"/>
      <c r="N76" s="58"/>
      <c r="O76" s="58"/>
    </row>
    <row r="77" spans="1:15" x14ac:dyDescent="0.15">
      <c r="A77" s="20"/>
      <c r="B77" s="20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58"/>
      <c r="N77" s="58"/>
      <c r="O77" s="58"/>
    </row>
    <row r="78" spans="1:15" x14ac:dyDescent="0.15">
      <c r="A78" s="20"/>
      <c r="B78" s="20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58"/>
      <c r="N78" s="58"/>
      <c r="O78" s="58"/>
    </row>
    <row r="198" spans="1:28" hidden="1" x14ac:dyDescent="0.15"/>
    <row r="199" spans="1:28" hidden="1" x14ac:dyDescent="0.15"/>
    <row r="200" spans="1:28" hidden="1" x14ac:dyDescent="0.15">
      <c r="A200" s="59">
        <f>SUM(A10:O38)</f>
        <v>1834</v>
      </c>
    </row>
    <row r="201" spans="1:28" s="60" customFormat="1" hidden="1" x14ac:dyDescent="0.15">
      <c r="A201" s="35"/>
      <c r="B201" s="35"/>
      <c r="C201" s="35"/>
      <c r="D201" s="35"/>
      <c r="E201" s="35"/>
      <c r="F201" s="35"/>
      <c r="G201" s="35"/>
      <c r="H201" s="35"/>
      <c r="I201" s="35"/>
      <c r="J201" s="35"/>
      <c r="K201" s="35"/>
      <c r="L201" s="35"/>
      <c r="AB201" s="61">
        <v>5</v>
      </c>
    </row>
    <row r="202" spans="1:28" hidden="1" x14ac:dyDescent="0.15"/>
    <row r="203" spans="1:28" hidden="1" x14ac:dyDescent="0.15"/>
  </sheetData>
  <mergeCells count="15">
    <mergeCell ref="A38:A39"/>
    <mergeCell ref="B38:D38"/>
    <mergeCell ref="E38:G38"/>
    <mergeCell ref="H38:J38"/>
    <mergeCell ref="A6:J6"/>
    <mergeCell ref="A8:A9"/>
    <mergeCell ref="B8:C8"/>
    <mergeCell ref="D8:G8"/>
    <mergeCell ref="H8:I8"/>
    <mergeCell ref="A21:J21"/>
    <mergeCell ref="A22:A23"/>
    <mergeCell ref="B22:D22"/>
    <mergeCell ref="E22:G22"/>
    <mergeCell ref="H22:J22"/>
    <mergeCell ref="A37:J3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203"/>
  <sheetViews>
    <sheetView workbookViewId="0">
      <selection activeCell="A7" sqref="A7"/>
    </sheetView>
  </sheetViews>
  <sheetFormatPr baseColWidth="10" defaultRowHeight="10.5" x14ac:dyDescent="0.15"/>
  <cols>
    <col min="1" max="1" width="41.7109375" style="14" customWidth="1"/>
    <col min="2" max="10" width="11.7109375" style="14" customWidth="1"/>
    <col min="11" max="12" width="10.7109375" style="14" customWidth="1"/>
    <col min="13" max="15" width="10.7109375" style="57" customWidth="1"/>
    <col min="16" max="21" width="11.42578125" style="57"/>
    <col min="22" max="22" width="26.7109375" style="57" customWidth="1"/>
    <col min="23" max="23" width="14.140625" style="57" customWidth="1"/>
    <col min="24" max="25" width="14.140625" style="57" hidden="1" customWidth="1"/>
    <col min="26" max="27" width="13" style="57" hidden="1" customWidth="1"/>
    <col min="28" max="29" width="11.42578125" style="57" hidden="1" customWidth="1"/>
    <col min="30" max="256" width="11.42578125" style="57"/>
    <col min="257" max="257" width="41.7109375" style="57" customWidth="1"/>
    <col min="258" max="266" width="11.7109375" style="57" customWidth="1"/>
    <col min="267" max="271" width="10.7109375" style="57" customWidth="1"/>
    <col min="272" max="277" width="11.42578125" style="57"/>
    <col min="278" max="278" width="26.7109375" style="57" customWidth="1"/>
    <col min="279" max="279" width="14.140625" style="57" customWidth="1"/>
    <col min="280" max="285" width="0" style="57" hidden="1" customWidth="1"/>
    <col min="286" max="512" width="11.42578125" style="57"/>
    <col min="513" max="513" width="41.7109375" style="57" customWidth="1"/>
    <col min="514" max="522" width="11.7109375" style="57" customWidth="1"/>
    <col min="523" max="527" width="10.7109375" style="57" customWidth="1"/>
    <col min="528" max="533" width="11.42578125" style="57"/>
    <col min="534" max="534" width="26.7109375" style="57" customWidth="1"/>
    <col min="535" max="535" width="14.140625" style="57" customWidth="1"/>
    <col min="536" max="541" width="0" style="57" hidden="1" customWidth="1"/>
    <col min="542" max="768" width="11.42578125" style="57"/>
    <col min="769" max="769" width="41.7109375" style="57" customWidth="1"/>
    <col min="770" max="778" width="11.7109375" style="57" customWidth="1"/>
    <col min="779" max="783" width="10.7109375" style="57" customWidth="1"/>
    <col min="784" max="789" width="11.42578125" style="57"/>
    <col min="790" max="790" width="26.7109375" style="57" customWidth="1"/>
    <col min="791" max="791" width="14.140625" style="57" customWidth="1"/>
    <col min="792" max="797" width="0" style="57" hidden="1" customWidth="1"/>
    <col min="798" max="1024" width="11.42578125" style="57"/>
    <col min="1025" max="1025" width="41.7109375" style="57" customWidth="1"/>
    <col min="1026" max="1034" width="11.7109375" style="57" customWidth="1"/>
    <col min="1035" max="1039" width="10.7109375" style="57" customWidth="1"/>
    <col min="1040" max="1045" width="11.42578125" style="57"/>
    <col min="1046" max="1046" width="26.7109375" style="57" customWidth="1"/>
    <col min="1047" max="1047" width="14.140625" style="57" customWidth="1"/>
    <col min="1048" max="1053" width="0" style="57" hidden="1" customWidth="1"/>
    <col min="1054" max="1280" width="11.42578125" style="57"/>
    <col min="1281" max="1281" width="41.7109375" style="57" customWidth="1"/>
    <col min="1282" max="1290" width="11.7109375" style="57" customWidth="1"/>
    <col min="1291" max="1295" width="10.7109375" style="57" customWidth="1"/>
    <col min="1296" max="1301" width="11.42578125" style="57"/>
    <col min="1302" max="1302" width="26.7109375" style="57" customWidth="1"/>
    <col min="1303" max="1303" width="14.140625" style="57" customWidth="1"/>
    <col min="1304" max="1309" width="0" style="57" hidden="1" customWidth="1"/>
    <col min="1310" max="1536" width="11.42578125" style="57"/>
    <col min="1537" max="1537" width="41.7109375" style="57" customWidth="1"/>
    <col min="1538" max="1546" width="11.7109375" style="57" customWidth="1"/>
    <col min="1547" max="1551" width="10.7109375" style="57" customWidth="1"/>
    <col min="1552" max="1557" width="11.42578125" style="57"/>
    <col min="1558" max="1558" width="26.7109375" style="57" customWidth="1"/>
    <col min="1559" max="1559" width="14.140625" style="57" customWidth="1"/>
    <col min="1560" max="1565" width="0" style="57" hidden="1" customWidth="1"/>
    <col min="1566" max="1792" width="11.42578125" style="57"/>
    <col min="1793" max="1793" width="41.7109375" style="57" customWidth="1"/>
    <col min="1794" max="1802" width="11.7109375" style="57" customWidth="1"/>
    <col min="1803" max="1807" width="10.7109375" style="57" customWidth="1"/>
    <col min="1808" max="1813" width="11.42578125" style="57"/>
    <col min="1814" max="1814" width="26.7109375" style="57" customWidth="1"/>
    <col min="1815" max="1815" width="14.140625" style="57" customWidth="1"/>
    <col min="1816" max="1821" width="0" style="57" hidden="1" customWidth="1"/>
    <col min="1822" max="2048" width="11.42578125" style="57"/>
    <col min="2049" max="2049" width="41.7109375" style="57" customWidth="1"/>
    <col min="2050" max="2058" width="11.7109375" style="57" customWidth="1"/>
    <col min="2059" max="2063" width="10.7109375" style="57" customWidth="1"/>
    <col min="2064" max="2069" width="11.42578125" style="57"/>
    <col min="2070" max="2070" width="26.7109375" style="57" customWidth="1"/>
    <col min="2071" max="2071" width="14.140625" style="57" customWidth="1"/>
    <col min="2072" max="2077" width="0" style="57" hidden="1" customWidth="1"/>
    <col min="2078" max="2304" width="11.42578125" style="57"/>
    <col min="2305" max="2305" width="41.7109375" style="57" customWidth="1"/>
    <col min="2306" max="2314" width="11.7109375" style="57" customWidth="1"/>
    <col min="2315" max="2319" width="10.7109375" style="57" customWidth="1"/>
    <col min="2320" max="2325" width="11.42578125" style="57"/>
    <col min="2326" max="2326" width="26.7109375" style="57" customWidth="1"/>
    <col min="2327" max="2327" width="14.140625" style="57" customWidth="1"/>
    <col min="2328" max="2333" width="0" style="57" hidden="1" customWidth="1"/>
    <col min="2334" max="2560" width="11.42578125" style="57"/>
    <col min="2561" max="2561" width="41.7109375" style="57" customWidth="1"/>
    <col min="2562" max="2570" width="11.7109375" style="57" customWidth="1"/>
    <col min="2571" max="2575" width="10.7109375" style="57" customWidth="1"/>
    <col min="2576" max="2581" width="11.42578125" style="57"/>
    <col min="2582" max="2582" width="26.7109375" style="57" customWidth="1"/>
    <col min="2583" max="2583" width="14.140625" style="57" customWidth="1"/>
    <col min="2584" max="2589" width="0" style="57" hidden="1" customWidth="1"/>
    <col min="2590" max="2816" width="11.42578125" style="57"/>
    <col min="2817" max="2817" width="41.7109375" style="57" customWidth="1"/>
    <col min="2818" max="2826" width="11.7109375" style="57" customWidth="1"/>
    <col min="2827" max="2831" width="10.7109375" style="57" customWidth="1"/>
    <col min="2832" max="2837" width="11.42578125" style="57"/>
    <col min="2838" max="2838" width="26.7109375" style="57" customWidth="1"/>
    <col min="2839" max="2839" width="14.140625" style="57" customWidth="1"/>
    <col min="2840" max="2845" width="0" style="57" hidden="1" customWidth="1"/>
    <col min="2846" max="3072" width="11.42578125" style="57"/>
    <col min="3073" max="3073" width="41.7109375" style="57" customWidth="1"/>
    <col min="3074" max="3082" width="11.7109375" style="57" customWidth="1"/>
    <col min="3083" max="3087" width="10.7109375" style="57" customWidth="1"/>
    <col min="3088" max="3093" width="11.42578125" style="57"/>
    <col min="3094" max="3094" width="26.7109375" style="57" customWidth="1"/>
    <col min="3095" max="3095" width="14.140625" style="57" customWidth="1"/>
    <col min="3096" max="3101" width="0" style="57" hidden="1" customWidth="1"/>
    <col min="3102" max="3328" width="11.42578125" style="57"/>
    <col min="3329" max="3329" width="41.7109375" style="57" customWidth="1"/>
    <col min="3330" max="3338" width="11.7109375" style="57" customWidth="1"/>
    <col min="3339" max="3343" width="10.7109375" style="57" customWidth="1"/>
    <col min="3344" max="3349" width="11.42578125" style="57"/>
    <col min="3350" max="3350" width="26.7109375" style="57" customWidth="1"/>
    <col min="3351" max="3351" width="14.140625" style="57" customWidth="1"/>
    <col min="3352" max="3357" width="0" style="57" hidden="1" customWidth="1"/>
    <col min="3358" max="3584" width="11.42578125" style="57"/>
    <col min="3585" max="3585" width="41.7109375" style="57" customWidth="1"/>
    <col min="3586" max="3594" width="11.7109375" style="57" customWidth="1"/>
    <col min="3595" max="3599" width="10.7109375" style="57" customWidth="1"/>
    <col min="3600" max="3605" width="11.42578125" style="57"/>
    <col min="3606" max="3606" width="26.7109375" style="57" customWidth="1"/>
    <col min="3607" max="3607" width="14.140625" style="57" customWidth="1"/>
    <col min="3608" max="3613" width="0" style="57" hidden="1" customWidth="1"/>
    <col min="3614" max="3840" width="11.42578125" style="57"/>
    <col min="3841" max="3841" width="41.7109375" style="57" customWidth="1"/>
    <col min="3842" max="3850" width="11.7109375" style="57" customWidth="1"/>
    <col min="3851" max="3855" width="10.7109375" style="57" customWidth="1"/>
    <col min="3856" max="3861" width="11.42578125" style="57"/>
    <col min="3862" max="3862" width="26.7109375" style="57" customWidth="1"/>
    <col min="3863" max="3863" width="14.140625" style="57" customWidth="1"/>
    <col min="3864" max="3869" width="0" style="57" hidden="1" customWidth="1"/>
    <col min="3870" max="4096" width="11.42578125" style="57"/>
    <col min="4097" max="4097" width="41.7109375" style="57" customWidth="1"/>
    <col min="4098" max="4106" width="11.7109375" style="57" customWidth="1"/>
    <col min="4107" max="4111" width="10.7109375" style="57" customWidth="1"/>
    <col min="4112" max="4117" width="11.42578125" style="57"/>
    <col min="4118" max="4118" width="26.7109375" style="57" customWidth="1"/>
    <col min="4119" max="4119" width="14.140625" style="57" customWidth="1"/>
    <col min="4120" max="4125" width="0" style="57" hidden="1" customWidth="1"/>
    <col min="4126" max="4352" width="11.42578125" style="57"/>
    <col min="4353" max="4353" width="41.7109375" style="57" customWidth="1"/>
    <col min="4354" max="4362" width="11.7109375" style="57" customWidth="1"/>
    <col min="4363" max="4367" width="10.7109375" style="57" customWidth="1"/>
    <col min="4368" max="4373" width="11.42578125" style="57"/>
    <col min="4374" max="4374" width="26.7109375" style="57" customWidth="1"/>
    <col min="4375" max="4375" width="14.140625" style="57" customWidth="1"/>
    <col min="4376" max="4381" width="0" style="57" hidden="1" customWidth="1"/>
    <col min="4382" max="4608" width="11.42578125" style="57"/>
    <col min="4609" max="4609" width="41.7109375" style="57" customWidth="1"/>
    <col min="4610" max="4618" width="11.7109375" style="57" customWidth="1"/>
    <col min="4619" max="4623" width="10.7109375" style="57" customWidth="1"/>
    <col min="4624" max="4629" width="11.42578125" style="57"/>
    <col min="4630" max="4630" width="26.7109375" style="57" customWidth="1"/>
    <col min="4631" max="4631" width="14.140625" style="57" customWidth="1"/>
    <col min="4632" max="4637" width="0" style="57" hidden="1" customWidth="1"/>
    <col min="4638" max="4864" width="11.42578125" style="57"/>
    <col min="4865" max="4865" width="41.7109375" style="57" customWidth="1"/>
    <col min="4866" max="4874" width="11.7109375" style="57" customWidth="1"/>
    <col min="4875" max="4879" width="10.7109375" style="57" customWidth="1"/>
    <col min="4880" max="4885" width="11.42578125" style="57"/>
    <col min="4886" max="4886" width="26.7109375" style="57" customWidth="1"/>
    <col min="4887" max="4887" width="14.140625" style="57" customWidth="1"/>
    <col min="4888" max="4893" width="0" style="57" hidden="1" customWidth="1"/>
    <col min="4894" max="5120" width="11.42578125" style="57"/>
    <col min="5121" max="5121" width="41.7109375" style="57" customWidth="1"/>
    <col min="5122" max="5130" width="11.7109375" style="57" customWidth="1"/>
    <col min="5131" max="5135" width="10.7109375" style="57" customWidth="1"/>
    <col min="5136" max="5141" width="11.42578125" style="57"/>
    <col min="5142" max="5142" width="26.7109375" style="57" customWidth="1"/>
    <col min="5143" max="5143" width="14.140625" style="57" customWidth="1"/>
    <col min="5144" max="5149" width="0" style="57" hidden="1" customWidth="1"/>
    <col min="5150" max="5376" width="11.42578125" style="57"/>
    <col min="5377" max="5377" width="41.7109375" style="57" customWidth="1"/>
    <col min="5378" max="5386" width="11.7109375" style="57" customWidth="1"/>
    <col min="5387" max="5391" width="10.7109375" style="57" customWidth="1"/>
    <col min="5392" max="5397" width="11.42578125" style="57"/>
    <col min="5398" max="5398" width="26.7109375" style="57" customWidth="1"/>
    <col min="5399" max="5399" width="14.140625" style="57" customWidth="1"/>
    <col min="5400" max="5405" width="0" style="57" hidden="1" customWidth="1"/>
    <col min="5406" max="5632" width="11.42578125" style="57"/>
    <col min="5633" max="5633" width="41.7109375" style="57" customWidth="1"/>
    <col min="5634" max="5642" width="11.7109375" style="57" customWidth="1"/>
    <col min="5643" max="5647" width="10.7109375" style="57" customWidth="1"/>
    <col min="5648" max="5653" width="11.42578125" style="57"/>
    <col min="5654" max="5654" width="26.7109375" style="57" customWidth="1"/>
    <col min="5655" max="5655" width="14.140625" style="57" customWidth="1"/>
    <col min="5656" max="5661" width="0" style="57" hidden="1" customWidth="1"/>
    <col min="5662" max="5888" width="11.42578125" style="57"/>
    <col min="5889" max="5889" width="41.7109375" style="57" customWidth="1"/>
    <col min="5890" max="5898" width="11.7109375" style="57" customWidth="1"/>
    <col min="5899" max="5903" width="10.7109375" style="57" customWidth="1"/>
    <col min="5904" max="5909" width="11.42578125" style="57"/>
    <col min="5910" max="5910" width="26.7109375" style="57" customWidth="1"/>
    <col min="5911" max="5911" width="14.140625" style="57" customWidth="1"/>
    <col min="5912" max="5917" width="0" style="57" hidden="1" customWidth="1"/>
    <col min="5918" max="6144" width="11.42578125" style="57"/>
    <col min="6145" max="6145" width="41.7109375" style="57" customWidth="1"/>
    <col min="6146" max="6154" width="11.7109375" style="57" customWidth="1"/>
    <col min="6155" max="6159" width="10.7109375" style="57" customWidth="1"/>
    <col min="6160" max="6165" width="11.42578125" style="57"/>
    <col min="6166" max="6166" width="26.7109375" style="57" customWidth="1"/>
    <col min="6167" max="6167" width="14.140625" style="57" customWidth="1"/>
    <col min="6168" max="6173" width="0" style="57" hidden="1" customWidth="1"/>
    <col min="6174" max="6400" width="11.42578125" style="57"/>
    <col min="6401" max="6401" width="41.7109375" style="57" customWidth="1"/>
    <col min="6402" max="6410" width="11.7109375" style="57" customWidth="1"/>
    <col min="6411" max="6415" width="10.7109375" style="57" customWidth="1"/>
    <col min="6416" max="6421" width="11.42578125" style="57"/>
    <col min="6422" max="6422" width="26.7109375" style="57" customWidth="1"/>
    <col min="6423" max="6423" width="14.140625" style="57" customWidth="1"/>
    <col min="6424" max="6429" width="0" style="57" hidden="1" customWidth="1"/>
    <col min="6430" max="6656" width="11.42578125" style="57"/>
    <col min="6657" max="6657" width="41.7109375" style="57" customWidth="1"/>
    <col min="6658" max="6666" width="11.7109375" style="57" customWidth="1"/>
    <col min="6667" max="6671" width="10.7109375" style="57" customWidth="1"/>
    <col min="6672" max="6677" width="11.42578125" style="57"/>
    <col min="6678" max="6678" width="26.7109375" style="57" customWidth="1"/>
    <col min="6679" max="6679" width="14.140625" style="57" customWidth="1"/>
    <col min="6680" max="6685" width="0" style="57" hidden="1" customWidth="1"/>
    <col min="6686" max="6912" width="11.42578125" style="57"/>
    <col min="6913" max="6913" width="41.7109375" style="57" customWidth="1"/>
    <col min="6914" max="6922" width="11.7109375" style="57" customWidth="1"/>
    <col min="6923" max="6927" width="10.7109375" style="57" customWidth="1"/>
    <col min="6928" max="6933" width="11.42578125" style="57"/>
    <col min="6934" max="6934" width="26.7109375" style="57" customWidth="1"/>
    <col min="6935" max="6935" width="14.140625" style="57" customWidth="1"/>
    <col min="6936" max="6941" width="0" style="57" hidden="1" customWidth="1"/>
    <col min="6942" max="7168" width="11.42578125" style="57"/>
    <col min="7169" max="7169" width="41.7109375" style="57" customWidth="1"/>
    <col min="7170" max="7178" width="11.7109375" style="57" customWidth="1"/>
    <col min="7179" max="7183" width="10.7109375" style="57" customWidth="1"/>
    <col min="7184" max="7189" width="11.42578125" style="57"/>
    <col min="7190" max="7190" width="26.7109375" style="57" customWidth="1"/>
    <col min="7191" max="7191" width="14.140625" style="57" customWidth="1"/>
    <col min="7192" max="7197" width="0" style="57" hidden="1" customWidth="1"/>
    <col min="7198" max="7424" width="11.42578125" style="57"/>
    <col min="7425" max="7425" width="41.7109375" style="57" customWidth="1"/>
    <col min="7426" max="7434" width="11.7109375" style="57" customWidth="1"/>
    <col min="7435" max="7439" width="10.7109375" style="57" customWidth="1"/>
    <col min="7440" max="7445" width="11.42578125" style="57"/>
    <col min="7446" max="7446" width="26.7109375" style="57" customWidth="1"/>
    <col min="7447" max="7447" width="14.140625" style="57" customWidth="1"/>
    <col min="7448" max="7453" width="0" style="57" hidden="1" customWidth="1"/>
    <col min="7454" max="7680" width="11.42578125" style="57"/>
    <col min="7681" max="7681" width="41.7109375" style="57" customWidth="1"/>
    <col min="7682" max="7690" width="11.7109375" style="57" customWidth="1"/>
    <col min="7691" max="7695" width="10.7109375" style="57" customWidth="1"/>
    <col min="7696" max="7701" width="11.42578125" style="57"/>
    <col min="7702" max="7702" width="26.7109375" style="57" customWidth="1"/>
    <col min="7703" max="7703" width="14.140625" style="57" customWidth="1"/>
    <col min="7704" max="7709" width="0" style="57" hidden="1" customWidth="1"/>
    <col min="7710" max="7936" width="11.42578125" style="57"/>
    <col min="7937" max="7937" width="41.7109375" style="57" customWidth="1"/>
    <col min="7938" max="7946" width="11.7109375" style="57" customWidth="1"/>
    <col min="7947" max="7951" width="10.7109375" style="57" customWidth="1"/>
    <col min="7952" max="7957" width="11.42578125" style="57"/>
    <col min="7958" max="7958" width="26.7109375" style="57" customWidth="1"/>
    <col min="7959" max="7959" width="14.140625" style="57" customWidth="1"/>
    <col min="7960" max="7965" width="0" style="57" hidden="1" customWidth="1"/>
    <col min="7966" max="8192" width="11.42578125" style="57"/>
    <col min="8193" max="8193" width="41.7109375" style="57" customWidth="1"/>
    <col min="8194" max="8202" width="11.7109375" style="57" customWidth="1"/>
    <col min="8203" max="8207" width="10.7109375" style="57" customWidth="1"/>
    <col min="8208" max="8213" width="11.42578125" style="57"/>
    <col min="8214" max="8214" width="26.7109375" style="57" customWidth="1"/>
    <col min="8215" max="8215" width="14.140625" style="57" customWidth="1"/>
    <col min="8216" max="8221" width="0" style="57" hidden="1" customWidth="1"/>
    <col min="8222" max="8448" width="11.42578125" style="57"/>
    <col min="8449" max="8449" width="41.7109375" style="57" customWidth="1"/>
    <col min="8450" max="8458" width="11.7109375" style="57" customWidth="1"/>
    <col min="8459" max="8463" width="10.7109375" style="57" customWidth="1"/>
    <col min="8464" max="8469" width="11.42578125" style="57"/>
    <col min="8470" max="8470" width="26.7109375" style="57" customWidth="1"/>
    <col min="8471" max="8471" width="14.140625" style="57" customWidth="1"/>
    <col min="8472" max="8477" width="0" style="57" hidden="1" customWidth="1"/>
    <col min="8478" max="8704" width="11.42578125" style="57"/>
    <col min="8705" max="8705" width="41.7109375" style="57" customWidth="1"/>
    <col min="8706" max="8714" width="11.7109375" style="57" customWidth="1"/>
    <col min="8715" max="8719" width="10.7109375" style="57" customWidth="1"/>
    <col min="8720" max="8725" width="11.42578125" style="57"/>
    <col min="8726" max="8726" width="26.7109375" style="57" customWidth="1"/>
    <col min="8727" max="8727" width="14.140625" style="57" customWidth="1"/>
    <col min="8728" max="8733" width="0" style="57" hidden="1" customWidth="1"/>
    <col min="8734" max="8960" width="11.42578125" style="57"/>
    <col min="8961" max="8961" width="41.7109375" style="57" customWidth="1"/>
    <col min="8962" max="8970" width="11.7109375" style="57" customWidth="1"/>
    <col min="8971" max="8975" width="10.7109375" style="57" customWidth="1"/>
    <col min="8976" max="8981" width="11.42578125" style="57"/>
    <col min="8982" max="8982" width="26.7109375" style="57" customWidth="1"/>
    <col min="8983" max="8983" width="14.140625" style="57" customWidth="1"/>
    <col min="8984" max="8989" width="0" style="57" hidden="1" customWidth="1"/>
    <col min="8990" max="9216" width="11.42578125" style="57"/>
    <col min="9217" max="9217" width="41.7109375" style="57" customWidth="1"/>
    <col min="9218" max="9226" width="11.7109375" style="57" customWidth="1"/>
    <col min="9227" max="9231" width="10.7109375" style="57" customWidth="1"/>
    <col min="9232" max="9237" width="11.42578125" style="57"/>
    <col min="9238" max="9238" width="26.7109375" style="57" customWidth="1"/>
    <col min="9239" max="9239" width="14.140625" style="57" customWidth="1"/>
    <col min="9240" max="9245" width="0" style="57" hidden="1" customWidth="1"/>
    <col min="9246" max="9472" width="11.42578125" style="57"/>
    <col min="9473" max="9473" width="41.7109375" style="57" customWidth="1"/>
    <col min="9474" max="9482" width="11.7109375" style="57" customWidth="1"/>
    <col min="9483" max="9487" width="10.7109375" style="57" customWidth="1"/>
    <col min="9488" max="9493" width="11.42578125" style="57"/>
    <col min="9494" max="9494" width="26.7109375" style="57" customWidth="1"/>
    <col min="9495" max="9495" width="14.140625" style="57" customWidth="1"/>
    <col min="9496" max="9501" width="0" style="57" hidden="1" customWidth="1"/>
    <col min="9502" max="9728" width="11.42578125" style="57"/>
    <col min="9729" max="9729" width="41.7109375" style="57" customWidth="1"/>
    <col min="9730" max="9738" width="11.7109375" style="57" customWidth="1"/>
    <col min="9739" max="9743" width="10.7109375" style="57" customWidth="1"/>
    <col min="9744" max="9749" width="11.42578125" style="57"/>
    <col min="9750" max="9750" width="26.7109375" style="57" customWidth="1"/>
    <col min="9751" max="9751" width="14.140625" style="57" customWidth="1"/>
    <col min="9752" max="9757" width="0" style="57" hidden="1" customWidth="1"/>
    <col min="9758" max="9984" width="11.42578125" style="57"/>
    <col min="9985" max="9985" width="41.7109375" style="57" customWidth="1"/>
    <col min="9986" max="9994" width="11.7109375" style="57" customWidth="1"/>
    <col min="9995" max="9999" width="10.7109375" style="57" customWidth="1"/>
    <col min="10000" max="10005" width="11.42578125" style="57"/>
    <col min="10006" max="10006" width="26.7109375" style="57" customWidth="1"/>
    <col min="10007" max="10007" width="14.140625" style="57" customWidth="1"/>
    <col min="10008" max="10013" width="0" style="57" hidden="1" customWidth="1"/>
    <col min="10014" max="10240" width="11.42578125" style="57"/>
    <col min="10241" max="10241" width="41.7109375" style="57" customWidth="1"/>
    <col min="10242" max="10250" width="11.7109375" style="57" customWidth="1"/>
    <col min="10251" max="10255" width="10.7109375" style="57" customWidth="1"/>
    <col min="10256" max="10261" width="11.42578125" style="57"/>
    <col min="10262" max="10262" width="26.7109375" style="57" customWidth="1"/>
    <col min="10263" max="10263" width="14.140625" style="57" customWidth="1"/>
    <col min="10264" max="10269" width="0" style="57" hidden="1" customWidth="1"/>
    <col min="10270" max="10496" width="11.42578125" style="57"/>
    <col min="10497" max="10497" width="41.7109375" style="57" customWidth="1"/>
    <col min="10498" max="10506" width="11.7109375" style="57" customWidth="1"/>
    <col min="10507" max="10511" width="10.7109375" style="57" customWidth="1"/>
    <col min="10512" max="10517" width="11.42578125" style="57"/>
    <col min="10518" max="10518" width="26.7109375" style="57" customWidth="1"/>
    <col min="10519" max="10519" width="14.140625" style="57" customWidth="1"/>
    <col min="10520" max="10525" width="0" style="57" hidden="1" customWidth="1"/>
    <col min="10526" max="10752" width="11.42578125" style="57"/>
    <col min="10753" max="10753" width="41.7109375" style="57" customWidth="1"/>
    <col min="10754" max="10762" width="11.7109375" style="57" customWidth="1"/>
    <col min="10763" max="10767" width="10.7109375" style="57" customWidth="1"/>
    <col min="10768" max="10773" width="11.42578125" style="57"/>
    <col min="10774" max="10774" width="26.7109375" style="57" customWidth="1"/>
    <col min="10775" max="10775" width="14.140625" style="57" customWidth="1"/>
    <col min="10776" max="10781" width="0" style="57" hidden="1" customWidth="1"/>
    <col min="10782" max="11008" width="11.42578125" style="57"/>
    <col min="11009" max="11009" width="41.7109375" style="57" customWidth="1"/>
    <col min="11010" max="11018" width="11.7109375" style="57" customWidth="1"/>
    <col min="11019" max="11023" width="10.7109375" style="57" customWidth="1"/>
    <col min="11024" max="11029" width="11.42578125" style="57"/>
    <col min="11030" max="11030" width="26.7109375" style="57" customWidth="1"/>
    <col min="11031" max="11031" width="14.140625" style="57" customWidth="1"/>
    <col min="11032" max="11037" width="0" style="57" hidden="1" customWidth="1"/>
    <col min="11038" max="11264" width="11.42578125" style="57"/>
    <col min="11265" max="11265" width="41.7109375" style="57" customWidth="1"/>
    <col min="11266" max="11274" width="11.7109375" style="57" customWidth="1"/>
    <col min="11275" max="11279" width="10.7109375" style="57" customWidth="1"/>
    <col min="11280" max="11285" width="11.42578125" style="57"/>
    <col min="11286" max="11286" width="26.7109375" style="57" customWidth="1"/>
    <col min="11287" max="11287" width="14.140625" style="57" customWidth="1"/>
    <col min="11288" max="11293" width="0" style="57" hidden="1" customWidth="1"/>
    <col min="11294" max="11520" width="11.42578125" style="57"/>
    <col min="11521" max="11521" width="41.7109375" style="57" customWidth="1"/>
    <col min="11522" max="11530" width="11.7109375" style="57" customWidth="1"/>
    <col min="11531" max="11535" width="10.7109375" style="57" customWidth="1"/>
    <col min="11536" max="11541" width="11.42578125" style="57"/>
    <col min="11542" max="11542" width="26.7109375" style="57" customWidth="1"/>
    <col min="11543" max="11543" width="14.140625" style="57" customWidth="1"/>
    <col min="11544" max="11549" width="0" style="57" hidden="1" customWidth="1"/>
    <col min="11550" max="11776" width="11.42578125" style="57"/>
    <col min="11777" max="11777" width="41.7109375" style="57" customWidth="1"/>
    <col min="11778" max="11786" width="11.7109375" style="57" customWidth="1"/>
    <col min="11787" max="11791" width="10.7109375" style="57" customWidth="1"/>
    <col min="11792" max="11797" width="11.42578125" style="57"/>
    <col min="11798" max="11798" width="26.7109375" style="57" customWidth="1"/>
    <col min="11799" max="11799" width="14.140625" style="57" customWidth="1"/>
    <col min="11800" max="11805" width="0" style="57" hidden="1" customWidth="1"/>
    <col min="11806" max="12032" width="11.42578125" style="57"/>
    <col min="12033" max="12033" width="41.7109375" style="57" customWidth="1"/>
    <col min="12034" max="12042" width="11.7109375" style="57" customWidth="1"/>
    <col min="12043" max="12047" width="10.7109375" style="57" customWidth="1"/>
    <col min="12048" max="12053" width="11.42578125" style="57"/>
    <col min="12054" max="12054" width="26.7109375" style="57" customWidth="1"/>
    <col min="12055" max="12055" width="14.140625" style="57" customWidth="1"/>
    <col min="12056" max="12061" width="0" style="57" hidden="1" customWidth="1"/>
    <col min="12062" max="12288" width="11.42578125" style="57"/>
    <col min="12289" max="12289" width="41.7109375" style="57" customWidth="1"/>
    <col min="12290" max="12298" width="11.7109375" style="57" customWidth="1"/>
    <col min="12299" max="12303" width="10.7109375" style="57" customWidth="1"/>
    <col min="12304" max="12309" width="11.42578125" style="57"/>
    <col min="12310" max="12310" width="26.7109375" style="57" customWidth="1"/>
    <col min="12311" max="12311" width="14.140625" style="57" customWidth="1"/>
    <col min="12312" max="12317" width="0" style="57" hidden="1" customWidth="1"/>
    <col min="12318" max="12544" width="11.42578125" style="57"/>
    <col min="12545" max="12545" width="41.7109375" style="57" customWidth="1"/>
    <col min="12546" max="12554" width="11.7109375" style="57" customWidth="1"/>
    <col min="12555" max="12559" width="10.7109375" style="57" customWidth="1"/>
    <col min="12560" max="12565" width="11.42578125" style="57"/>
    <col min="12566" max="12566" width="26.7109375" style="57" customWidth="1"/>
    <col min="12567" max="12567" width="14.140625" style="57" customWidth="1"/>
    <col min="12568" max="12573" width="0" style="57" hidden="1" customWidth="1"/>
    <col min="12574" max="12800" width="11.42578125" style="57"/>
    <col min="12801" max="12801" width="41.7109375" style="57" customWidth="1"/>
    <col min="12802" max="12810" width="11.7109375" style="57" customWidth="1"/>
    <col min="12811" max="12815" width="10.7109375" style="57" customWidth="1"/>
    <col min="12816" max="12821" width="11.42578125" style="57"/>
    <col min="12822" max="12822" width="26.7109375" style="57" customWidth="1"/>
    <col min="12823" max="12823" width="14.140625" style="57" customWidth="1"/>
    <col min="12824" max="12829" width="0" style="57" hidden="1" customWidth="1"/>
    <col min="12830" max="13056" width="11.42578125" style="57"/>
    <col min="13057" max="13057" width="41.7109375" style="57" customWidth="1"/>
    <col min="13058" max="13066" width="11.7109375" style="57" customWidth="1"/>
    <col min="13067" max="13071" width="10.7109375" style="57" customWidth="1"/>
    <col min="13072" max="13077" width="11.42578125" style="57"/>
    <col min="13078" max="13078" width="26.7109375" style="57" customWidth="1"/>
    <col min="13079" max="13079" width="14.140625" style="57" customWidth="1"/>
    <col min="13080" max="13085" width="0" style="57" hidden="1" customWidth="1"/>
    <col min="13086" max="13312" width="11.42578125" style="57"/>
    <col min="13313" max="13313" width="41.7109375" style="57" customWidth="1"/>
    <col min="13314" max="13322" width="11.7109375" style="57" customWidth="1"/>
    <col min="13323" max="13327" width="10.7109375" style="57" customWidth="1"/>
    <col min="13328" max="13333" width="11.42578125" style="57"/>
    <col min="13334" max="13334" width="26.7109375" style="57" customWidth="1"/>
    <col min="13335" max="13335" width="14.140625" style="57" customWidth="1"/>
    <col min="13336" max="13341" width="0" style="57" hidden="1" customWidth="1"/>
    <col min="13342" max="13568" width="11.42578125" style="57"/>
    <col min="13569" max="13569" width="41.7109375" style="57" customWidth="1"/>
    <col min="13570" max="13578" width="11.7109375" style="57" customWidth="1"/>
    <col min="13579" max="13583" width="10.7109375" style="57" customWidth="1"/>
    <col min="13584" max="13589" width="11.42578125" style="57"/>
    <col min="13590" max="13590" width="26.7109375" style="57" customWidth="1"/>
    <col min="13591" max="13591" width="14.140625" style="57" customWidth="1"/>
    <col min="13592" max="13597" width="0" style="57" hidden="1" customWidth="1"/>
    <col min="13598" max="13824" width="11.42578125" style="57"/>
    <col min="13825" max="13825" width="41.7109375" style="57" customWidth="1"/>
    <col min="13826" max="13834" width="11.7109375" style="57" customWidth="1"/>
    <col min="13835" max="13839" width="10.7109375" style="57" customWidth="1"/>
    <col min="13840" max="13845" width="11.42578125" style="57"/>
    <col min="13846" max="13846" width="26.7109375" style="57" customWidth="1"/>
    <col min="13847" max="13847" width="14.140625" style="57" customWidth="1"/>
    <col min="13848" max="13853" width="0" style="57" hidden="1" customWidth="1"/>
    <col min="13854" max="14080" width="11.42578125" style="57"/>
    <col min="14081" max="14081" width="41.7109375" style="57" customWidth="1"/>
    <col min="14082" max="14090" width="11.7109375" style="57" customWidth="1"/>
    <col min="14091" max="14095" width="10.7109375" style="57" customWidth="1"/>
    <col min="14096" max="14101" width="11.42578125" style="57"/>
    <col min="14102" max="14102" width="26.7109375" style="57" customWidth="1"/>
    <col min="14103" max="14103" width="14.140625" style="57" customWidth="1"/>
    <col min="14104" max="14109" width="0" style="57" hidden="1" customWidth="1"/>
    <col min="14110" max="14336" width="11.42578125" style="57"/>
    <col min="14337" max="14337" width="41.7109375" style="57" customWidth="1"/>
    <col min="14338" max="14346" width="11.7109375" style="57" customWidth="1"/>
    <col min="14347" max="14351" width="10.7109375" style="57" customWidth="1"/>
    <col min="14352" max="14357" width="11.42578125" style="57"/>
    <col min="14358" max="14358" width="26.7109375" style="57" customWidth="1"/>
    <col min="14359" max="14359" width="14.140625" style="57" customWidth="1"/>
    <col min="14360" max="14365" width="0" style="57" hidden="1" customWidth="1"/>
    <col min="14366" max="14592" width="11.42578125" style="57"/>
    <col min="14593" max="14593" width="41.7109375" style="57" customWidth="1"/>
    <col min="14594" max="14602" width="11.7109375" style="57" customWidth="1"/>
    <col min="14603" max="14607" width="10.7109375" style="57" customWidth="1"/>
    <col min="14608" max="14613" width="11.42578125" style="57"/>
    <col min="14614" max="14614" width="26.7109375" style="57" customWidth="1"/>
    <col min="14615" max="14615" width="14.140625" style="57" customWidth="1"/>
    <col min="14616" max="14621" width="0" style="57" hidden="1" customWidth="1"/>
    <col min="14622" max="14848" width="11.42578125" style="57"/>
    <col min="14849" max="14849" width="41.7109375" style="57" customWidth="1"/>
    <col min="14850" max="14858" width="11.7109375" style="57" customWidth="1"/>
    <col min="14859" max="14863" width="10.7109375" style="57" customWidth="1"/>
    <col min="14864" max="14869" width="11.42578125" style="57"/>
    <col min="14870" max="14870" width="26.7109375" style="57" customWidth="1"/>
    <col min="14871" max="14871" width="14.140625" style="57" customWidth="1"/>
    <col min="14872" max="14877" width="0" style="57" hidden="1" customWidth="1"/>
    <col min="14878" max="15104" width="11.42578125" style="57"/>
    <col min="15105" max="15105" width="41.7109375" style="57" customWidth="1"/>
    <col min="15106" max="15114" width="11.7109375" style="57" customWidth="1"/>
    <col min="15115" max="15119" width="10.7109375" style="57" customWidth="1"/>
    <col min="15120" max="15125" width="11.42578125" style="57"/>
    <col min="15126" max="15126" width="26.7109375" style="57" customWidth="1"/>
    <col min="15127" max="15127" width="14.140625" style="57" customWidth="1"/>
    <col min="15128" max="15133" width="0" style="57" hidden="1" customWidth="1"/>
    <col min="15134" max="15360" width="11.42578125" style="57"/>
    <col min="15361" max="15361" width="41.7109375" style="57" customWidth="1"/>
    <col min="15362" max="15370" width="11.7109375" style="57" customWidth="1"/>
    <col min="15371" max="15375" width="10.7109375" style="57" customWidth="1"/>
    <col min="15376" max="15381" width="11.42578125" style="57"/>
    <col min="15382" max="15382" width="26.7109375" style="57" customWidth="1"/>
    <col min="15383" max="15383" width="14.140625" style="57" customWidth="1"/>
    <col min="15384" max="15389" width="0" style="57" hidden="1" customWidth="1"/>
    <col min="15390" max="15616" width="11.42578125" style="57"/>
    <col min="15617" max="15617" width="41.7109375" style="57" customWidth="1"/>
    <col min="15618" max="15626" width="11.7109375" style="57" customWidth="1"/>
    <col min="15627" max="15631" width="10.7109375" style="57" customWidth="1"/>
    <col min="15632" max="15637" width="11.42578125" style="57"/>
    <col min="15638" max="15638" width="26.7109375" style="57" customWidth="1"/>
    <col min="15639" max="15639" width="14.140625" style="57" customWidth="1"/>
    <col min="15640" max="15645" width="0" style="57" hidden="1" customWidth="1"/>
    <col min="15646" max="15872" width="11.42578125" style="57"/>
    <col min="15873" max="15873" width="41.7109375" style="57" customWidth="1"/>
    <col min="15874" max="15882" width="11.7109375" style="57" customWidth="1"/>
    <col min="15883" max="15887" width="10.7109375" style="57" customWidth="1"/>
    <col min="15888" max="15893" width="11.42578125" style="57"/>
    <col min="15894" max="15894" width="26.7109375" style="57" customWidth="1"/>
    <col min="15895" max="15895" width="14.140625" style="57" customWidth="1"/>
    <col min="15896" max="15901" width="0" style="57" hidden="1" customWidth="1"/>
    <col min="15902" max="16128" width="11.42578125" style="57"/>
    <col min="16129" max="16129" width="41.7109375" style="57" customWidth="1"/>
    <col min="16130" max="16138" width="11.7109375" style="57" customWidth="1"/>
    <col min="16139" max="16143" width="10.7109375" style="57" customWidth="1"/>
    <col min="16144" max="16149" width="11.42578125" style="57"/>
    <col min="16150" max="16150" width="26.7109375" style="57" customWidth="1"/>
    <col min="16151" max="16151" width="14.140625" style="57" customWidth="1"/>
    <col min="16152" max="16157" width="0" style="57" hidden="1" customWidth="1"/>
    <col min="16158" max="16384" width="11.42578125" style="57"/>
  </cols>
  <sheetData>
    <row r="1" spans="1:52" s="4" customFormat="1" ht="12.75" customHeight="1" x14ac:dyDescent="0.2">
      <c r="A1" s="1" t="s">
        <v>0</v>
      </c>
      <c r="B1" s="2"/>
      <c r="C1" s="2"/>
      <c r="D1" s="3"/>
      <c r="E1" s="3"/>
      <c r="F1" s="3"/>
      <c r="G1" s="3"/>
      <c r="H1" s="3"/>
      <c r="I1" s="3"/>
      <c r="J1" s="3"/>
      <c r="K1" s="3"/>
      <c r="Q1" s="5"/>
      <c r="R1" s="6"/>
      <c r="S1" s="6"/>
      <c r="T1" s="6"/>
      <c r="U1" s="6"/>
      <c r="V1" s="6"/>
      <c r="W1" s="6"/>
      <c r="X1" s="6"/>
      <c r="Y1" s="6"/>
      <c r="Z1" s="6"/>
      <c r="AA1" s="7"/>
      <c r="AB1" s="7"/>
      <c r="AC1" s="8"/>
    </row>
    <row r="2" spans="1:52" s="4" customFormat="1" ht="12.75" customHeight="1" x14ac:dyDescent="0.2">
      <c r="A2" s="1" t="str">
        <f>CONCATENATE("COMUNA: ",[2]NOMBRE!B2," - ","( ",[2]NOMBRE!C2,[2]NOMBRE!D2,[2]NOMBRE!E2,[2]NOMBRE!F2,[2]NOMBRE!G2," )")</f>
        <v>COMUNA: LINARES  - ( 07401 )</v>
      </c>
      <c r="B2" s="2"/>
      <c r="C2" s="2"/>
      <c r="D2" s="3"/>
      <c r="E2" s="3"/>
      <c r="F2" s="3"/>
      <c r="G2" s="3"/>
      <c r="H2" s="3"/>
      <c r="I2" s="3"/>
      <c r="J2" s="3"/>
      <c r="K2" s="3"/>
      <c r="Q2" s="5"/>
      <c r="R2" s="6"/>
      <c r="S2" s="6"/>
      <c r="T2" s="6"/>
      <c r="U2" s="6"/>
      <c r="V2" s="6"/>
      <c r="W2" s="6"/>
      <c r="X2" s="6"/>
      <c r="Y2" s="6"/>
      <c r="Z2" s="6"/>
      <c r="AA2" s="7"/>
      <c r="AB2" s="7"/>
      <c r="AC2" s="8"/>
    </row>
    <row r="3" spans="1:52" s="4" customFormat="1" ht="12.75" customHeight="1" x14ac:dyDescent="0.2">
      <c r="A3" s="1" t="str">
        <f>CONCATENATE("ESTABLECIMIENTO: ",[2]NOMBRE!B3," - ","( ",[2]NOMBRE!C3,[2]NOMBRE!D3,[2]NOMBRE!E3,[2]NOMBRE!F3,[2]NOMBRE!G3," )")</f>
        <v>ESTABLECIMIENTO: HOSPITAL DE LINARES  - ( 16108 )</v>
      </c>
      <c r="B3" s="2"/>
      <c r="C3" s="2"/>
      <c r="D3" s="9"/>
      <c r="E3" s="3"/>
      <c r="F3" s="3"/>
      <c r="G3" s="3"/>
      <c r="H3" s="3"/>
      <c r="I3" s="3"/>
      <c r="J3" s="3"/>
      <c r="K3" s="3"/>
      <c r="Q3" s="5"/>
      <c r="R3" s="6"/>
      <c r="S3" s="6"/>
      <c r="T3" s="6"/>
      <c r="U3" s="6"/>
      <c r="V3" s="6"/>
      <c r="W3" s="6"/>
      <c r="X3" s="6"/>
      <c r="Y3" s="6"/>
      <c r="Z3" s="6"/>
      <c r="AA3" s="7"/>
      <c r="AB3" s="7"/>
      <c r="AC3" s="8"/>
    </row>
    <row r="4" spans="1:52" s="4" customFormat="1" ht="12.75" customHeight="1" x14ac:dyDescent="0.2">
      <c r="A4" s="1" t="str">
        <f>CONCATENATE("MES: ",[2]NOMBRE!B6," - ","( ",[2]NOMBRE!C6,[2]NOMBRE!D6," )")</f>
        <v>MES: FEBRERO - ( 02 )</v>
      </c>
      <c r="B4" s="2"/>
      <c r="C4" s="2"/>
      <c r="D4" s="3"/>
      <c r="E4" s="3"/>
      <c r="F4" s="3"/>
      <c r="G4" s="3"/>
      <c r="H4" s="3"/>
      <c r="I4" s="3"/>
      <c r="J4" s="3"/>
      <c r="K4" s="3"/>
      <c r="Q4" s="5"/>
      <c r="R4" s="6"/>
      <c r="S4" s="6"/>
      <c r="T4" s="6"/>
      <c r="U4" s="6"/>
      <c r="V4" s="6"/>
      <c r="W4" s="6"/>
      <c r="X4" s="6"/>
      <c r="Y4" s="6"/>
      <c r="Z4" s="6"/>
      <c r="AA4" s="7"/>
      <c r="AB4" s="7"/>
      <c r="AC4" s="8"/>
    </row>
    <row r="5" spans="1:52" s="4" customFormat="1" ht="12.75" customHeight="1" x14ac:dyDescent="0.2">
      <c r="A5" s="1" t="str">
        <f>CONCATENATE("AÑO: ",[2]NOMBRE!B7)</f>
        <v>AÑO: 2010</v>
      </c>
      <c r="B5" s="2"/>
      <c r="C5" s="2"/>
      <c r="D5" s="3"/>
      <c r="E5" s="3"/>
      <c r="F5" s="3"/>
      <c r="G5" s="3"/>
      <c r="H5" s="3"/>
      <c r="I5" s="3"/>
      <c r="J5" s="3"/>
      <c r="K5" s="3"/>
      <c r="Q5" s="5"/>
      <c r="R5" s="6"/>
      <c r="S5" s="6"/>
      <c r="T5" s="6"/>
      <c r="U5" s="6"/>
      <c r="V5" s="6"/>
      <c r="W5" s="6"/>
      <c r="X5" s="6"/>
      <c r="Y5" s="6"/>
      <c r="Z5" s="6"/>
      <c r="AA5" s="7"/>
      <c r="AB5" s="7"/>
      <c r="AC5" s="8"/>
    </row>
    <row r="6" spans="1:52" s="14" customFormat="1" ht="39.950000000000003" customHeight="1" x14ac:dyDescent="0.25">
      <c r="A6" s="65" t="s">
        <v>1</v>
      </c>
      <c r="B6" s="65"/>
      <c r="C6" s="65"/>
      <c r="D6" s="65"/>
      <c r="E6" s="65"/>
      <c r="F6" s="65"/>
      <c r="G6" s="65"/>
      <c r="H6" s="65"/>
      <c r="I6" s="65"/>
      <c r="J6" s="65"/>
      <c r="K6" s="10"/>
      <c r="L6" s="10"/>
      <c r="M6" s="10"/>
      <c r="N6" s="10"/>
      <c r="O6" s="10"/>
      <c r="P6" s="11"/>
      <c r="Q6" s="12"/>
      <c r="R6" s="12"/>
      <c r="S6" s="12"/>
      <c r="T6" s="12"/>
      <c r="U6" s="12"/>
      <c r="V6" s="12"/>
      <c r="W6" s="13"/>
      <c r="X6" s="13"/>
      <c r="Y6" s="13"/>
      <c r="Z6" s="13"/>
      <c r="AA6" s="13"/>
      <c r="AB6" s="13"/>
      <c r="AC6" s="13"/>
      <c r="AD6" s="13"/>
      <c r="AZ6" s="15"/>
    </row>
    <row r="7" spans="1:52" s="14" customFormat="1" ht="45" customHeight="1" x14ac:dyDescent="0.2">
      <c r="A7" s="16" t="s">
        <v>2</v>
      </c>
      <c r="B7" s="17"/>
      <c r="C7" s="17"/>
      <c r="D7" s="17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9"/>
      <c r="AZ7" s="15"/>
    </row>
    <row r="8" spans="1:52" s="14" customFormat="1" ht="24.75" customHeight="1" x14ac:dyDescent="0.2">
      <c r="A8" s="66" t="s">
        <v>3</v>
      </c>
      <c r="B8" s="68" t="s">
        <v>4</v>
      </c>
      <c r="C8" s="69"/>
      <c r="D8" s="68" t="s">
        <v>5</v>
      </c>
      <c r="E8" s="70"/>
      <c r="F8" s="70"/>
      <c r="G8" s="69"/>
      <c r="H8" s="68" t="s">
        <v>6</v>
      </c>
      <c r="I8" s="69"/>
      <c r="J8" s="20"/>
      <c r="K8" s="20"/>
      <c r="L8" s="20"/>
      <c r="M8" s="20"/>
      <c r="N8" s="20"/>
      <c r="O8" s="20"/>
      <c r="AZ8" s="15"/>
    </row>
    <row r="9" spans="1:52" s="14" customFormat="1" ht="37.5" customHeight="1" x14ac:dyDescent="0.2">
      <c r="A9" s="67"/>
      <c r="B9" s="21" t="s">
        <v>7</v>
      </c>
      <c r="C9" s="22" t="s">
        <v>8</v>
      </c>
      <c r="D9" s="21" t="s">
        <v>9</v>
      </c>
      <c r="E9" s="23" t="s">
        <v>10</v>
      </c>
      <c r="F9" s="23" t="s">
        <v>11</v>
      </c>
      <c r="G9" s="24" t="s">
        <v>12</v>
      </c>
      <c r="H9" s="21" t="s">
        <v>13</v>
      </c>
      <c r="I9" s="24" t="s">
        <v>14</v>
      </c>
      <c r="J9" s="20"/>
      <c r="K9" s="20"/>
      <c r="L9" s="20"/>
      <c r="M9" s="20"/>
      <c r="N9" s="20"/>
      <c r="O9" s="20"/>
      <c r="AZ9" s="15"/>
    </row>
    <row r="10" spans="1:52" s="14" customFormat="1" ht="15.95" customHeight="1" x14ac:dyDescent="0.2">
      <c r="A10" s="25" t="s">
        <v>15</v>
      </c>
      <c r="B10" s="26">
        <v>401</v>
      </c>
      <c r="C10" s="27"/>
      <c r="D10" s="26">
        <v>2</v>
      </c>
      <c r="E10" s="28"/>
      <c r="F10" s="28"/>
      <c r="G10" s="29"/>
      <c r="H10" s="30"/>
      <c r="I10" s="31">
        <v>2</v>
      </c>
      <c r="J10" s="32" t="str">
        <f>$X10&amp;""&amp;$Y10&amp;""&amp;$Z10</f>
        <v>NO COINCIDE LA DESAGREGACIÓN POR SEXO CON TOTAL VDRL O RPR REACTIVO.</v>
      </c>
      <c r="K10" s="20"/>
      <c r="L10" s="20"/>
      <c r="M10" s="20"/>
      <c r="N10" s="20"/>
      <c r="O10" s="20"/>
      <c r="P10" s="32"/>
      <c r="X10" s="33" t="str">
        <f t="shared" ref="X10:X15" si="0">IF(B10=H10+I10,"","NO COINCIDE LA DESAGREGACIÓN POR SEXO CON TOTAL VDRL O RPR REACTIVO.")</f>
        <v>NO COINCIDE LA DESAGREGACIÓN POR SEXO CON TOTAL VDRL O RPR REACTIVO.</v>
      </c>
      <c r="AA10" s="34">
        <f t="shared" ref="AA10:AA19" si="1">IF(B10=H10+I10,0,1)</f>
        <v>1</v>
      </c>
      <c r="AB10" s="35"/>
      <c r="AC10" s="35"/>
      <c r="AZ10" s="15"/>
    </row>
    <row r="11" spans="1:52" s="14" customFormat="1" ht="24.95" customHeight="1" x14ac:dyDescent="0.2">
      <c r="A11" s="36" t="s">
        <v>16</v>
      </c>
      <c r="B11" s="26"/>
      <c r="C11" s="27"/>
      <c r="D11" s="37"/>
      <c r="E11" s="38"/>
      <c r="F11" s="38"/>
      <c r="G11" s="39"/>
      <c r="H11" s="30"/>
      <c r="I11" s="39"/>
      <c r="J11" s="32" t="str">
        <f t="shared" ref="J11:J20" si="2">$X11&amp;""&amp;$Y11&amp;""&amp;$Z11</f>
        <v/>
      </c>
      <c r="K11" s="20"/>
      <c r="L11" s="20"/>
      <c r="M11" s="20"/>
      <c r="N11" s="20"/>
      <c r="O11" s="20"/>
      <c r="P11" s="32"/>
      <c r="X11" s="33" t="str">
        <f t="shared" si="0"/>
        <v/>
      </c>
      <c r="AA11" s="34">
        <f t="shared" si="1"/>
        <v>0</v>
      </c>
      <c r="AB11" s="35"/>
      <c r="AC11" s="35"/>
      <c r="AZ11" s="15"/>
    </row>
    <row r="12" spans="1:52" s="14" customFormat="1" ht="15.95" customHeight="1" x14ac:dyDescent="0.2">
      <c r="A12" s="40" t="s">
        <v>17</v>
      </c>
      <c r="B12" s="37"/>
      <c r="C12" s="41"/>
      <c r="D12" s="42"/>
      <c r="E12" s="30"/>
      <c r="F12" s="30"/>
      <c r="G12" s="43"/>
      <c r="H12" s="30"/>
      <c r="I12" s="39"/>
      <c r="J12" s="32" t="str">
        <f t="shared" si="2"/>
        <v/>
      </c>
      <c r="K12" s="20"/>
      <c r="L12" s="20"/>
      <c r="M12" s="20"/>
      <c r="N12" s="20"/>
      <c r="O12" s="20"/>
      <c r="P12" s="32"/>
      <c r="X12" s="33" t="str">
        <f t="shared" si="0"/>
        <v/>
      </c>
      <c r="AA12" s="34">
        <f t="shared" si="1"/>
        <v>0</v>
      </c>
      <c r="AB12" s="35"/>
      <c r="AC12" s="35"/>
      <c r="AZ12" s="15"/>
    </row>
    <row r="13" spans="1:52" s="14" customFormat="1" ht="24.95" customHeight="1" x14ac:dyDescent="0.2">
      <c r="A13" s="36" t="s">
        <v>18</v>
      </c>
      <c r="B13" s="37">
        <v>1</v>
      </c>
      <c r="C13" s="41"/>
      <c r="D13" s="42"/>
      <c r="E13" s="30"/>
      <c r="F13" s="30"/>
      <c r="G13" s="43"/>
      <c r="H13" s="44"/>
      <c r="I13" s="39"/>
      <c r="J13" s="32" t="str">
        <f t="shared" si="2"/>
        <v>NO COINCIDE LA DESAGREGACIÓN POR SEXO CON TOTAL VDRL O RPR REACTIVO.</v>
      </c>
      <c r="K13" s="20"/>
      <c r="L13" s="20"/>
      <c r="M13" s="20"/>
      <c r="N13" s="20"/>
      <c r="O13" s="20"/>
      <c r="P13" s="32"/>
      <c r="X13" s="33" t="str">
        <f t="shared" si="0"/>
        <v>NO COINCIDE LA DESAGREGACIÓN POR SEXO CON TOTAL VDRL O RPR REACTIVO.</v>
      </c>
      <c r="AA13" s="34">
        <f t="shared" si="1"/>
        <v>1</v>
      </c>
      <c r="AB13" s="35"/>
      <c r="AC13" s="35"/>
      <c r="AZ13" s="15"/>
    </row>
    <row r="14" spans="1:52" s="14" customFormat="1" ht="15.95" customHeight="1" x14ac:dyDescent="0.2">
      <c r="A14" s="36" t="s">
        <v>19</v>
      </c>
      <c r="B14" s="37"/>
      <c r="C14" s="41"/>
      <c r="D14" s="42"/>
      <c r="E14" s="30"/>
      <c r="F14" s="30"/>
      <c r="G14" s="43"/>
      <c r="H14" s="44"/>
      <c r="I14" s="45"/>
      <c r="J14" s="32" t="str">
        <f t="shared" si="2"/>
        <v/>
      </c>
      <c r="K14" s="20"/>
      <c r="L14" s="20"/>
      <c r="M14" s="20"/>
      <c r="N14" s="20"/>
      <c r="O14" s="20"/>
      <c r="P14" s="32"/>
      <c r="X14" s="33" t="str">
        <f t="shared" si="0"/>
        <v/>
      </c>
      <c r="AA14" s="34">
        <f t="shared" si="1"/>
        <v>0</v>
      </c>
      <c r="AB14" s="35"/>
      <c r="AC14" s="35"/>
      <c r="AZ14" s="15"/>
    </row>
    <row r="15" spans="1:52" s="14" customFormat="1" ht="15.95" customHeight="1" x14ac:dyDescent="0.2">
      <c r="A15" s="40" t="s">
        <v>20</v>
      </c>
      <c r="B15" s="37">
        <v>20</v>
      </c>
      <c r="C15" s="41"/>
      <c r="D15" s="42"/>
      <c r="E15" s="30"/>
      <c r="F15" s="30"/>
      <c r="G15" s="43"/>
      <c r="H15" s="44"/>
      <c r="I15" s="45">
        <v>11</v>
      </c>
      <c r="J15" s="32" t="str">
        <f t="shared" si="2"/>
        <v>NO COINCIDE LA DESAGREGACIÓN POR SEXO CON TOTAL VDRL O RPR REACTIVO.</v>
      </c>
      <c r="K15" s="20"/>
      <c r="L15" s="20"/>
      <c r="M15" s="20"/>
      <c r="N15" s="20"/>
      <c r="O15" s="20"/>
      <c r="P15" s="32"/>
      <c r="X15" s="33" t="str">
        <f t="shared" si="0"/>
        <v>NO COINCIDE LA DESAGREGACIÓN POR SEXO CON TOTAL VDRL O RPR REACTIVO.</v>
      </c>
      <c r="AA15" s="34">
        <f t="shared" si="1"/>
        <v>1</v>
      </c>
      <c r="AB15" s="35"/>
      <c r="AC15" s="35"/>
      <c r="AZ15" s="15"/>
    </row>
    <row r="16" spans="1:52" s="14" customFormat="1" ht="15.95" customHeight="1" x14ac:dyDescent="0.2">
      <c r="A16" s="40" t="s">
        <v>21</v>
      </c>
      <c r="B16" s="37">
        <v>593</v>
      </c>
      <c r="C16" s="41"/>
      <c r="D16" s="42"/>
      <c r="E16" s="30"/>
      <c r="F16" s="30"/>
      <c r="G16" s="43"/>
      <c r="H16" s="44"/>
      <c r="I16" s="45">
        <v>1</v>
      </c>
      <c r="J16" s="32" t="str">
        <f t="shared" si="2"/>
        <v>NO COINCIDE LA DESAGREGACIÓN POR SEXO CON TOTAL VDRL O RPR REACTIVO.</v>
      </c>
      <c r="K16" s="20"/>
      <c r="L16" s="20"/>
      <c r="M16" s="20"/>
      <c r="N16" s="20"/>
      <c r="O16" s="20"/>
      <c r="P16" s="32"/>
      <c r="X16" s="33" t="str">
        <f>IF(B16=H16+I16,"","NO COINCIDE LA DESAGREGACIÓN POR SEXO CON TOTAL VDRL O RPR REACTIVO.")</f>
        <v>NO COINCIDE LA DESAGREGACIÓN POR SEXO CON TOTAL VDRL O RPR REACTIVO.</v>
      </c>
      <c r="AA16" s="34">
        <f t="shared" si="1"/>
        <v>1</v>
      </c>
      <c r="AB16" s="35"/>
      <c r="AC16" s="35"/>
      <c r="AZ16" s="15"/>
    </row>
    <row r="17" spans="1:52" s="14" customFormat="1" ht="15.95" customHeight="1" x14ac:dyDescent="0.2">
      <c r="A17" s="40" t="s">
        <v>22</v>
      </c>
      <c r="B17" s="37"/>
      <c r="C17" s="41"/>
      <c r="D17" s="42"/>
      <c r="E17" s="30"/>
      <c r="F17" s="30"/>
      <c r="G17" s="43"/>
      <c r="H17" s="30"/>
      <c r="I17" s="45"/>
      <c r="J17" s="32" t="str">
        <f t="shared" si="2"/>
        <v/>
      </c>
      <c r="K17" s="20"/>
      <c r="L17" s="20"/>
      <c r="M17" s="20"/>
      <c r="N17" s="20"/>
      <c r="O17" s="20"/>
      <c r="P17" s="32"/>
      <c r="X17" s="33" t="str">
        <f>IF(B17=H17+I17,"","NO COINCIDE LA DESAGREGACIÓN POR SEXO CON TOTAL VDRL O RPR REACTIVO.")</f>
        <v/>
      </c>
      <c r="AA17" s="34">
        <f t="shared" si="1"/>
        <v>0</v>
      </c>
      <c r="AB17" s="35"/>
      <c r="AC17" s="35"/>
      <c r="AZ17" s="15"/>
    </row>
    <row r="18" spans="1:52" s="14" customFormat="1" ht="15.95" customHeight="1" x14ac:dyDescent="0.2">
      <c r="A18" s="40" t="s">
        <v>23</v>
      </c>
      <c r="B18" s="37">
        <v>109</v>
      </c>
      <c r="C18" s="41"/>
      <c r="D18" s="42"/>
      <c r="E18" s="30"/>
      <c r="F18" s="30"/>
      <c r="G18" s="43"/>
      <c r="H18" s="44"/>
      <c r="I18" s="45"/>
      <c r="J18" s="32" t="str">
        <f t="shared" si="2"/>
        <v>NO COINCIDE LA DESAGREGACIÓN POR SEXO CON TOTAL VDRL O RPR REACTIVO.</v>
      </c>
      <c r="K18" s="20"/>
      <c r="L18" s="20"/>
      <c r="M18" s="20"/>
      <c r="N18" s="20"/>
      <c r="O18" s="20"/>
      <c r="P18" s="32"/>
      <c r="X18" s="33" t="str">
        <f>IF(B18=H18+I18,"","NO COINCIDE LA DESAGREGACIÓN POR SEXO CON TOTAL VDRL O RPR REACTIVO.")</f>
        <v>NO COINCIDE LA DESAGREGACIÓN POR SEXO CON TOTAL VDRL O RPR REACTIVO.</v>
      </c>
      <c r="AA18" s="34">
        <f t="shared" si="1"/>
        <v>1</v>
      </c>
      <c r="AB18" s="35"/>
      <c r="AC18" s="35"/>
      <c r="AZ18" s="15"/>
    </row>
    <row r="19" spans="1:52" s="14" customFormat="1" ht="15.95" customHeight="1" x14ac:dyDescent="0.2">
      <c r="A19" s="40" t="s">
        <v>24</v>
      </c>
      <c r="B19" s="37"/>
      <c r="C19" s="41"/>
      <c r="D19" s="42"/>
      <c r="E19" s="30"/>
      <c r="F19" s="30"/>
      <c r="G19" s="43"/>
      <c r="H19" s="44"/>
      <c r="I19" s="45"/>
      <c r="J19" s="32" t="str">
        <f t="shared" si="2"/>
        <v/>
      </c>
      <c r="K19" s="20"/>
      <c r="L19" s="20"/>
      <c r="M19" s="20"/>
      <c r="N19" s="20"/>
      <c r="O19" s="20"/>
      <c r="P19" s="32"/>
      <c r="X19" s="33" t="str">
        <f>IF(B19=H19+I19,"","NO COINCIDE LA DESAGREGACIÓN POR SEXO CON TOTAL VDRL O RPR REACTIVO.")</f>
        <v/>
      </c>
      <c r="AA19" s="34">
        <f t="shared" si="1"/>
        <v>0</v>
      </c>
      <c r="AB19" s="35"/>
      <c r="AC19" s="35"/>
      <c r="AZ19" s="15"/>
    </row>
    <row r="20" spans="1:52" s="14" customFormat="1" ht="15.95" customHeight="1" x14ac:dyDescent="0.2">
      <c r="A20" s="40" t="s">
        <v>25</v>
      </c>
      <c r="B20" s="37">
        <v>116</v>
      </c>
      <c r="C20" s="41">
        <v>87</v>
      </c>
      <c r="D20" s="42"/>
      <c r="E20" s="30"/>
      <c r="F20" s="30"/>
      <c r="G20" s="43"/>
      <c r="H20" s="42"/>
      <c r="I20" s="46">
        <v>2</v>
      </c>
      <c r="J20" s="32" t="str">
        <f t="shared" si="2"/>
        <v/>
      </c>
      <c r="K20" s="20"/>
      <c r="L20" s="20"/>
      <c r="M20" s="20"/>
      <c r="N20" s="20"/>
      <c r="O20" s="20"/>
      <c r="P20" s="19"/>
      <c r="AZ20" s="15"/>
    </row>
    <row r="21" spans="1:52" s="14" customFormat="1" ht="30" customHeight="1" x14ac:dyDescent="0.2">
      <c r="A21" s="71" t="s">
        <v>26</v>
      </c>
      <c r="B21" s="71"/>
      <c r="C21" s="71"/>
      <c r="D21" s="71"/>
      <c r="E21" s="71"/>
      <c r="F21" s="71"/>
      <c r="G21" s="71"/>
      <c r="H21" s="71"/>
      <c r="I21" s="71"/>
      <c r="J21" s="72"/>
      <c r="K21" s="18"/>
      <c r="L21" s="18"/>
      <c r="M21" s="18"/>
      <c r="N21" s="18"/>
      <c r="O21" s="18"/>
      <c r="AZ21" s="15"/>
    </row>
    <row r="22" spans="1:52" s="14" customFormat="1" ht="15.95" customHeight="1" x14ac:dyDescent="0.2">
      <c r="A22" s="62" t="s">
        <v>27</v>
      </c>
      <c r="B22" s="64" t="s">
        <v>28</v>
      </c>
      <c r="C22" s="64"/>
      <c r="D22" s="64"/>
      <c r="E22" s="64" t="s">
        <v>29</v>
      </c>
      <c r="F22" s="64"/>
      <c r="G22" s="64"/>
      <c r="H22" s="64" t="s">
        <v>30</v>
      </c>
      <c r="I22" s="64"/>
      <c r="J22" s="64"/>
      <c r="K22" s="20"/>
      <c r="L22" s="20"/>
      <c r="M22" s="20"/>
      <c r="N22" s="20"/>
      <c r="O22" s="20"/>
      <c r="AZ22" s="15"/>
    </row>
    <row r="23" spans="1:52" s="14" customFormat="1" ht="51.75" customHeight="1" x14ac:dyDescent="0.2">
      <c r="A23" s="63"/>
      <c r="B23" s="21" t="s">
        <v>31</v>
      </c>
      <c r="C23" s="23" t="s">
        <v>32</v>
      </c>
      <c r="D23" s="22" t="s">
        <v>33</v>
      </c>
      <c r="E23" s="21" t="s">
        <v>31</v>
      </c>
      <c r="F23" s="23" t="s">
        <v>32</v>
      </c>
      <c r="G23" s="22" t="s">
        <v>33</v>
      </c>
      <c r="H23" s="21" t="s">
        <v>31</v>
      </c>
      <c r="I23" s="23" t="s">
        <v>32</v>
      </c>
      <c r="J23" s="22" t="s">
        <v>33</v>
      </c>
      <c r="K23" s="20"/>
      <c r="L23" s="20"/>
      <c r="M23" s="20"/>
      <c r="N23" s="20"/>
      <c r="O23" s="20"/>
      <c r="X23" s="33"/>
      <c r="Y23" s="33"/>
      <c r="Z23" s="33"/>
      <c r="AA23" s="35"/>
      <c r="AB23" s="35"/>
      <c r="AC23" s="35"/>
      <c r="AZ23" s="15"/>
    </row>
    <row r="24" spans="1:52" s="14" customFormat="1" ht="15.95" customHeight="1" x14ac:dyDescent="0.2">
      <c r="A24" s="25" t="s">
        <v>15</v>
      </c>
      <c r="B24" s="47"/>
      <c r="C24" s="48"/>
      <c r="D24" s="27"/>
      <c r="E24" s="47"/>
      <c r="F24" s="48"/>
      <c r="G24" s="27"/>
      <c r="H24" s="47"/>
      <c r="I24" s="48"/>
      <c r="J24" s="27"/>
      <c r="K24" s="49"/>
      <c r="L24" s="20"/>
      <c r="M24" s="20"/>
      <c r="N24" s="20"/>
      <c r="O24" s="20"/>
      <c r="X24" s="33"/>
      <c r="Y24" s="33"/>
      <c r="Z24" s="33"/>
      <c r="AA24" s="35"/>
      <c r="AB24" s="35"/>
      <c r="AC24" s="35"/>
      <c r="AZ24" s="15"/>
    </row>
    <row r="25" spans="1:52" s="14" customFormat="1" ht="15.95" customHeight="1" x14ac:dyDescent="0.2">
      <c r="A25" s="25" t="s">
        <v>34</v>
      </c>
      <c r="B25" s="26"/>
      <c r="C25" s="28"/>
      <c r="D25" s="27"/>
      <c r="E25" s="26"/>
      <c r="F25" s="28"/>
      <c r="G25" s="27"/>
      <c r="H25" s="26"/>
      <c r="I25" s="28"/>
      <c r="J25" s="27"/>
      <c r="K25" s="20"/>
      <c r="L25" s="20"/>
      <c r="M25" s="20"/>
      <c r="N25" s="20"/>
      <c r="O25" s="20"/>
      <c r="X25" s="33"/>
      <c r="Y25" s="33"/>
      <c r="Z25" s="33"/>
      <c r="AA25" s="35"/>
      <c r="AB25" s="35"/>
      <c r="AC25" s="35"/>
      <c r="AZ25" s="15"/>
    </row>
    <row r="26" spans="1:52" s="14" customFormat="1" ht="15.95" customHeight="1" x14ac:dyDescent="0.2">
      <c r="A26" s="40" t="s">
        <v>19</v>
      </c>
      <c r="B26" s="37"/>
      <c r="C26" s="38"/>
      <c r="D26" s="41"/>
      <c r="E26" s="37"/>
      <c r="F26" s="38"/>
      <c r="G26" s="41"/>
      <c r="H26" s="37"/>
      <c r="I26" s="38"/>
      <c r="J26" s="41"/>
      <c r="K26" s="20"/>
      <c r="L26" s="20"/>
      <c r="M26" s="20"/>
      <c r="N26" s="20"/>
      <c r="O26" s="20"/>
      <c r="X26" s="33"/>
      <c r="Y26" s="33"/>
      <c r="Z26" s="33"/>
      <c r="AA26" s="35"/>
      <c r="AB26" s="35"/>
      <c r="AC26" s="35"/>
      <c r="AZ26" s="15"/>
    </row>
    <row r="27" spans="1:52" s="14" customFormat="1" ht="15.95" customHeight="1" x14ac:dyDescent="0.2">
      <c r="A27" s="40" t="s">
        <v>35</v>
      </c>
      <c r="B27" s="37"/>
      <c r="C27" s="38"/>
      <c r="D27" s="41"/>
      <c r="E27" s="37"/>
      <c r="F27" s="38"/>
      <c r="G27" s="41"/>
      <c r="H27" s="37"/>
      <c r="I27" s="38"/>
      <c r="J27" s="41"/>
      <c r="K27" s="20"/>
      <c r="L27" s="20"/>
      <c r="M27" s="20"/>
      <c r="N27" s="20"/>
      <c r="O27" s="20"/>
      <c r="X27" s="33"/>
      <c r="Y27" s="33"/>
      <c r="Z27" s="33"/>
      <c r="AA27" s="35"/>
      <c r="AB27" s="35"/>
      <c r="AC27" s="35"/>
      <c r="AZ27" s="15"/>
    </row>
    <row r="28" spans="1:52" s="14" customFormat="1" ht="15.95" customHeight="1" x14ac:dyDescent="0.2">
      <c r="A28" s="40" t="s">
        <v>20</v>
      </c>
      <c r="B28" s="37"/>
      <c r="C28" s="38"/>
      <c r="D28" s="41"/>
      <c r="E28" s="37"/>
      <c r="F28" s="38"/>
      <c r="G28" s="41"/>
      <c r="H28" s="37"/>
      <c r="I28" s="38"/>
      <c r="J28" s="41"/>
      <c r="K28" s="20"/>
      <c r="L28" s="20"/>
      <c r="M28" s="20"/>
      <c r="N28" s="20"/>
      <c r="O28" s="20"/>
      <c r="X28" s="33"/>
      <c r="Y28" s="33"/>
      <c r="Z28" s="33"/>
      <c r="AA28" s="35"/>
      <c r="AB28" s="35"/>
      <c r="AC28" s="35"/>
      <c r="AZ28" s="15"/>
    </row>
    <row r="29" spans="1:52" s="14" customFormat="1" ht="24.95" customHeight="1" x14ac:dyDescent="0.2">
      <c r="A29" s="36" t="s">
        <v>36</v>
      </c>
      <c r="B29" s="37"/>
      <c r="C29" s="38"/>
      <c r="D29" s="41"/>
      <c r="E29" s="37"/>
      <c r="F29" s="38"/>
      <c r="G29" s="41"/>
      <c r="H29" s="37"/>
      <c r="I29" s="38"/>
      <c r="J29" s="41"/>
      <c r="K29" s="20"/>
      <c r="L29" s="20"/>
      <c r="M29" s="20"/>
      <c r="N29" s="20"/>
      <c r="O29" s="20"/>
      <c r="X29" s="33"/>
      <c r="Y29" s="33"/>
      <c r="Z29" s="33"/>
      <c r="AA29" s="35"/>
      <c r="AB29" s="35"/>
      <c r="AC29" s="35"/>
      <c r="AZ29" s="15"/>
    </row>
    <row r="30" spans="1:52" s="14" customFormat="1" ht="15.95" customHeight="1" x14ac:dyDescent="0.2">
      <c r="A30" s="40" t="s">
        <v>24</v>
      </c>
      <c r="B30" s="37"/>
      <c r="C30" s="38"/>
      <c r="D30" s="41"/>
      <c r="E30" s="37"/>
      <c r="F30" s="38"/>
      <c r="G30" s="41"/>
      <c r="H30" s="37"/>
      <c r="I30" s="38"/>
      <c r="J30" s="41"/>
      <c r="K30" s="20"/>
      <c r="L30" s="20"/>
      <c r="M30" s="20"/>
      <c r="N30" s="20"/>
      <c r="O30" s="20"/>
      <c r="X30" s="33"/>
      <c r="Y30" s="33"/>
      <c r="Z30" s="33"/>
      <c r="AA30" s="35"/>
      <c r="AB30" s="35"/>
      <c r="AC30" s="35"/>
      <c r="AZ30" s="15"/>
    </row>
    <row r="31" spans="1:52" s="14" customFormat="1" ht="15.95" customHeight="1" x14ac:dyDescent="0.2">
      <c r="A31" s="40" t="s">
        <v>37</v>
      </c>
      <c r="B31" s="37"/>
      <c r="C31" s="38"/>
      <c r="D31" s="41"/>
      <c r="E31" s="37"/>
      <c r="F31" s="38"/>
      <c r="G31" s="41"/>
      <c r="H31" s="37"/>
      <c r="I31" s="38"/>
      <c r="J31" s="41"/>
      <c r="K31" s="20"/>
      <c r="L31" s="20"/>
      <c r="M31" s="20"/>
      <c r="N31" s="20"/>
      <c r="O31" s="20"/>
      <c r="X31" s="33"/>
      <c r="Y31" s="33"/>
      <c r="Z31" s="33"/>
      <c r="AA31" s="35"/>
      <c r="AB31" s="35"/>
      <c r="AC31" s="35"/>
      <c r="AZ31" s="15"/>
    </row>
    <row r="32" spans="1:52" s="14" customFormat="1" ht="15.95" customHeight="1" x14ac:dyDescent="0.2">
      <c r="A32" s="40" t="s">
        <v>38</v>
      </c>
      <c r="B32" s="37"/>
      <c r="C32" s="38"/>
      <c r="D32" s="41"/>
      <c r="E32" s="37"/>
      <c r="F32" s="38"/>
      <c r="G32" s="41"/>
      <c r="H32" s="37"/>
      <c r="I32" s="38"/>
      <c r="J32" s="41"/>
      <c r="K32" s="20"/>
      <c r="L32" s="20"/>
      <c r="M32" s="20"/>
      <c r="N32" s="20"/>
      <c r="O32" s="20"/>
      <c r="X32" s="33"/>
      <c r="Y32" s="33"/>
      <c r="Z32" s="33"/>
      <c r="AA32" s="35"/>
      <c r="AB32" s="35"/>
      <c r="AC32" s="35"/>
      <c r="AZ32" s="15"/>
    </row>
    <row r="33" spans="1:52" s="14" customFormat="1" ht="15.95" customHeight="1" x14ac:dyDescent="0.2">
      <c r="A33" s="40" t="s">
        <v>39</v>
      </c>
      <c r="B33" s="37"/>
      <c r="C33" s="38"/>
      <c r="D33" s="41"/>
      <c r="E33" s="37"/>
      <c r="F33" s="38"/>
      <c r="G33" s="41"/>
      <c r="H33" s="37"/>
      <c r="I33" s="38"/>
      <c r="J33" s="41"/>
      <c r="K33" s="20"/>
      <c r="L33" s="20"/>
      <c r="M33" s="20"/>
      <c r="N33" s="20"/>
      <c r="O33" s="20"/>
      <c r="AZ33" s="15"/>
    </row>
    <row r="34" spans="1:52" s="14" customFormat="1" ht="15.95" customHeight="1" x14ac:dyDescent="0.2">
      <c r="A34" s="50" t="s">
        <v>40</v>
      </c>
      <c r="B34" s="51"/>
      <c r="C34" s="52"/>
      <c r="D34" s="53"/>
      <c r="E34" s="51"/>
      <c r="F34" s="52"/>
      <c r="G34" s="53"/>
      <c r="H34" s="51"/>
      <c r="I34" s="52"/>
      <c r="J34" s="53"/>
      <c r="K34" s="20"/>
      <c r="L34" s="20"/>
      <c r="M34" s="20"/>
      <c r="N34" s="20"/>
      <c r="O34" s="20"/>
      <c r="AZ34" s="15"/>
    </row>
    <row r="35" spans="1:52" s="14" customFormat="1" ht="24.95" customHeight="1" x14ac:dyDescent="0.2">
      <c r="A35" s="36" t="s">
        <v>41</v>
      </c>
      <c r="B35" s="51"/>
      <c r="C35" s="52"/>
      <c r="D35" s="53"/>
      <c r="E35" s="51"/>
      <c r="F35" s="52"/>
      <c r="G35" s="53"/>
      <c r="H35" s="51"/>
      <c r="I35" s="52"/>
      <c r="J35" s="53"/>
      <c r="K35" s="20"/>
      <c r="L35" s="20"/>
      <c r="M35" s="20"/>
      <c r="N35" s="20"/>
      <c r="O35" s="20"/>
      <c r="X35" s="33" t="str">
        <f>IF(B35&gt;=C35+D35,"","Se debe registrar el TOTAL de los Exámenes realizados.")</f>
        <v/>
      </c>
      <c r="AA35" s="34">
        <f>IF(B35&gt;=C35+D35,0,1)</f>
        <v>0</v>
      </c>
      <c r="AB35" s="35"/>
      <c r="AC35" s="35"/>
      <c r="AZ35" s="15"/>
    </row>
    <row r="36" spans="1:52" s="14" customFormat="1" ht="15.95" customHeight="1" x14ac:dyDescent="0.2">
      <c r="A36" s="54" t="s">
        <v>42</v>
      </c>
      <c r="B36" s="55"/>
      <c r="C36" s="56"/>
      <c r="D36" s="46"/>
      <c r="E36" s="55"/>
      <c r="F36" s="56"/>
      <c r="G36" s="46"/>
      <c r="H36" s="55"/>
      <c r="I36" s="56"/>
      <c r="J36" s="46"/>
      <c r="K36" s="20"/>
      <c r="L36" s="20"/>
      <c r="M36" s="20"/>
      <c r="N36" s="20"/>
      <c r="O36" s="20"/>
      <c r="AZ36" s="15"/>
    </row>
    <row r="37" spans="1:52" s="14" customFormat="1" ht="30" customHeight="1" x14ac:dyDescent="0.2">
      <c r="A37" s="71" t="s">
        <v>43</v>
      </c>
      <c r="B37" s="71"/>
      <c r="C37" s="71"/>
      <c r="D37" s="71"/>
      <c r="E37" s="71"/>
      <c r="F37" s="71"/>
      <c r="G37" s="71"/>
      <c r="H37" s="71"/>
      <c r="I37" s="71"/>
      <c r="J37" s="71"/>
      <c r="K37" s="18"/>
      <c r="L37" s="18"/>
      <c r="M37" s="18"/>
      <c r="N37" s="18"/>
      <c r="O37" s="18"/>
      <c r="AZ37" s="15"/>
    </row>
    <row r="38" spans="1:52" s="14" customFormat="1" ht="15.95" customHeight="1" x14ac:dyDescent="0.2">
      <c r="A38" s="62" t="s">
        <v>27</v>
      </c>
      <c r="B38" s="64" t="s">
        <v>44</v>
      </c>
      <c r="C38" s="64"/>
      <c r="D38" s="64"/>
      <c r="E38" s="64" t="s">
        <v>45</v>
      </c>
      <c r="F38" s="64"/>
      <c r="G38" s="64"/>
      <c r="H38" s="64" t="s">
        <v>46</v>
      </c>
      <c r="I38" s="64"/>
      <c r="J38" s="64"/>
      <c r="K38" s="20"/>
      <c r="L38" s="20"/>
      <c r="M38" s="20"/>
      <c r="N38" s="20"/>
      <c r="O38" s="20"/>
      <c r="AZ38" s="15"/>
    </row>
    <row r="39" spans="1:52" s="14" customFormat="1" ht="52.5" x14ac:dyDescent="0.2">
      <c r="A39" s="63"/>
      <c r="B39" s="21" t="s">
        <v>31</v>
      </c>
      <c r="C39" s="23" t="s">
        <v>32</v>
      </c>
      <c r="D39" s="22" t="s">
        <v>33</v>
      </c>
      <c r="E39" s="21" t="s">
        <v>31</v>
      </c>
      <c r="F39" s="23" t="s">
        <v>32</v>
      </c>
      <c r="G39" s="22" t="s">
        <v>33</v>
      </c>
      <c r="H39" s="21" t="s">
        <v>31</v>
      </c>
      <c r="I39" s="23" t="s">
        <v>32</v>
      </c>
      <c r="J39" s="22" t="s">
        <v>33</v>
      </c>
      <c r="K39" s="20"/>
      <c r="L39" s="20"/>
      <c r="M39" s="20"/>
      <c r="N39" s="20"/>
      <c r="O39" s="20"/>
      <c r="AZ39" s="15"/>
    </row>
    <row r="40" spans="1:52" s="14" customFormat="1" ht="15.95" customHeight="1" x14ac:dyDescent="0.2">
      <c r="A40" s="25" t="s">
        <v>15</v>
      </c>
      <c r="B40" s="47"/>
      <c r="C40" s="48"/>
      <c r="D40" s="27"/>
      <c r="E40" s="47"/>
      <c r="F40" s="48"/>
      <c r="G40" s="27"/>
      <c r="H40" s="47"/>
      <c r="I40" s="48"/>
      <c r="J40" s="27"/>
      <c r="K40" s="49"/>
      <c r="L40" s="20"/>
      <c r="M40" s="20"/>
      <c r="N40" s="20"/>
      <c r="O40" s="20"/>
      <c r="AZ40" s="15"/>
    </row>
    <row r="41" spans="1:52" s="14" customFormat="1" ht="15.95" customHeight="1" x14ac:dyDescent="0.2">
      <c r="A41" s="25" t="s">
        <v>34</v>
      </c>
      <c r="B41" s="26"/>
      <c r="C41" s="28"/>
      <c r="D41" s="27"/>
      <c r="E41" s="26"/>
      <c r="F41" s="28"/>
      <c r="G41" s="27"/>
      <c r="H41" s="26"/>
      <c r="I41" s="28"/>
      <c r="J41" s="27"/>
      <c r="K41" s="20"/>
      <c r="L41" s="20"/>
      <c r="M41" s="20"/>
      <c r="N41" s="20"/>
      <c r="O41" s="20"/>
      <c r="AZ41" s="15"/>
    </row>
    <row r="42" spans="1:52" s="14" customFormat="1" ht="15.95" customHeight="1" x14ac:dyDescent="0.2">
      <c r="A42" s="36" t="s">
        <v>19</v>
      </c>
      <c r="B42" s="37"/>
      <c r="C42" s="38"/>
      <c r="D42" s="41"/>
      <c r="E42" s="37">
        <v>3</v>
      </c>
      <c r="F42" s="38"/>
      <c r="G42" s="41"/>
      <c r="H42" s="37"/>
      <c r="I42" s="38"/>
      <c r="J42" s="41"/>
      <c r="K42" s="20"/>
      <c r="L42" s="20"/>
      <c r="M42" s="20"/>
      <c r="N42" s="20"/>
      <c r="O42" s="20"/>
      <c r="AZ42" s="15"/>
    </row>
    <row r="43" spans="1:52" s="14" customFormat="1" ht="15.95" customHeight="1" x14ac:dyDescent="0.2">
      <c r="A43" s="40" t="s">
        <v>35</v>
      </c>
      <c r="B43" s="37"/>
      <c r="C43" s="38"/>
      <c r="D43" s="41"/>
      <c r="E43" s="37"/>
      <c r="F43" s="38"/>
      <c r="G43" s="41"/>
      <c r="H43" s="37"/>
      <c r="I43" s="38"/>
      <c r="J43" s="41"/>
      <c r="K43" s="20"/>
      <c r="L43" s="20"/>
      <c r="M43" s="20"/>
      <c r="N43" s="20"/>
      <c r="O43" s="20"/>
      <c r="AZ43" s="15"/>
    </row>
    <row r="44" spans="1:52" s="14" customFormat="1" ht="15.95" customHeight="1" x14ac:dyDescent="0.2">
      <c r="A44" s="40" t="s">
        <v>20</v>
      </c>
      <c r="B44" s="37"/>
      <c r="C44" s="38"/>
      <c r="D44" s="41"/>
      <c r="E44" s="37"/>
      <c r="F44" s="38"/>
      <c r="G44" s="41"/>
      <c r="H44" s="37"/>
      <c r="I44" s="38"/>
      <c r="J44" s="41"/>
      <c r="K44" s="20"/>
      <c r="L44" s="20"/>
      <c r="M44" s="20"/>
      <c r="N44" s="20"/>
      <c r="O44" s="20"/>
      <c r="AZ44" s="15"/>
    </row>
    <row r="45" spans="1:52" s="14" customFormat="1" ht="24.95" customHeight="1" x14ac:dyDescent="0.15">
      <c r="A45" s="36" t="s">
        <v>36</v>
      </c>
      <c r="B45" s="37"/>
      <c r="C45" s="38"/>
      <c r="D45" s="41"/>
      <c r="E45" s="37"/>
      <c r="F45" s="38"/>
      <c r="G45" s="41"/>
      <c r="H45" s="37"/>
      <c r="I45" s="38"/>
      <c r="J45" s="41"/>
      <c r="K45" s="20"/>
      <c r="L45" s="20"/>
      <c r="M45" s="20"/>
      <c r="N45" s="20"/>
      <c r="O45" s="20"/>
    </row>
    <row r="46" spans="1:52" s="14" customFormat="1" ht="15.95" customHeight="1" x14ac:dyDescent="0.15">
      <c r="A46" s="40" t="s">
        <v>24</v>
      </c>
      <c r="B46" s="37"/>
      <c r="C46" s="38"/>
      <c r="D46" s="41"/>
      <c r="E46" s="37"/>
      <c r="F46" s="38"/>
      <c r="G46" s="41"/>
      <c r="H46" s="37"/>
      <c r="I46" s="38"/>
      <c r="J46" s="41"/>
      <c r="K46" s="20"/>
      <c r="L46" s="20"/>
      <c r="M46" s="20"/>
      <c r="N46" s="20"/>
      <c r="O46" s="20"/>
    </row>
    <row r="47" spans="1:52" s="14" customFormat="1" ht="15.95" customHeight="1" x14ac:dyDescent="0.15">
      <c r="A47" s="40" t="s">
        <v>37</v>
      </c>
      <c r="B47" s="37"/>
      <c r="C47" s="38"/>
      <c r="D47" s="41"/>
      <c r="E47" s="37"/>
      <c r="F47" s="38"/>
      <c r="G47" s="41"/>
      <c r="H47" s="37"/>
      <c r="I47" s="38"/>
      <c r="J47" s="41"/>
      <c r="K47" s="20"/>
      <c r="L47" s="20"/>
      <c r="M47" s="20"/>
      <c r="N47" s="20"/>
      <c r="O47" s="20"/>
    </row>
    <row r="48" spans="1:52" s="14" customFormat="1" ht="15.95" customHeight="1" x14ac:dyDescent="0.15">
      <c r="A48" s="40" t="s">
        <v>38</v>
      </c>
      <c r="B48" s="37"/>
      <c r="C48" s="38"/>
      <c r="D48" s="41"/>
      <c r="E48" s="37"/>
      <c r="F48" s="38"/>
      <c r="G48" s="41"/>
      <c r="H48" s="37"/>
      <c r="I48" s="38"/>
      <c r="J48" s="41"/>
      <c r="K48" s="20"/>
      <c r="L48" s="20"/>
      <c r="M48" s="20"/>
      <c r="N48" s="20"/>
      <c r="O48" s="20"/>
    </row>
    <row r="49" spans="1:15" ht="15.95" customHeight="1" x14ac:dyDescent="0.15">
      <c r="A49" s="40" t="s">
        <v>39</v>
      </c>
      <c r="B49" s="37"/>
      <c r="C49" s="38"/>
      <c r="D49" s="41"/>
      <c r="E49" s="37"/>
      <c r="F49" s="38"/>
      <c r="G49" s="41"/>
      <c r="H49" s="37"/>
      <c r="I49" s="38"/>
      <c r="J49" s="41"/>
      <c r="K49" s="20"/>
      <c r="L49" s="20"/>
      <c r="M49" s="20"/>
      <c r="N49" s="20"/>
      <c r="O49" s="20"/>
    </row>
    <row r="50" spans="1:15" ht="15.95" customHeight="1" x14ac:dyDescent="0.15">
      <c r="A50" s="50" t="s">
        <v>40</v>
      </c>
      <c r="B50" s="51"/>
      <c r="C50" s="52"/>
      <c r="D50" s="53"/>
      <c r="E50" s="51"/>
      <c r="F50" s="52"/>
      <c r="G50" s="53"/>
      <c r="H50" s="51"/>
      <c r="I50" s="52"/>
      <c r="J50" s="53"/>
      <c r="K50" s="20"/>
      <c r="L50" s="20"/>
      <c r="M50" s="20"/>
      <c r="N50" s="20"/>
      <c r="O50" s="20"/>
    </row>
    <row r="51" spans="1:15" ht="24.95" customHeight="1" x14ac:dyDescent="0.15">
      <c r="A51" s="36" t="s">
        <v>41</v>
      </c>
      <c r="B51" s="51"/>
      <c r="C51" s="52"/>
      <c r="D51" s="53"/>
      <c r="E51" s="51"/>
      <c r="F51" s="52"/>
      <c r="G51" s="53"/>
      <c r="H51" s="51"/>
      <c r="I51" s="52"/>
      <c r="J51" s="53"/>
      <c r="K51" s="20"/>
      <c r="L51" s="20"/>
      <c r="M51" s="20"/>
      <c r="N51" s="20"/>
      <c r="O51" s="20"/>
    </row>
    <row r="52" spans="1:15" ht="15.95" customHeight="1" x14ac:dyDescent="0.15">
      <c r="A52" s="54" t="s">
        <v>42</v>
      </c>
      <c r="B52" s="55"/>
      <c r="C52" s="56"/>
      <c r="D52" s="46"/>
      <c r="E52" s="55">
        <v>8</v>
      </c>
      <c r="F52" s="56"/>
      <c r="G52" s="46"/>
      <c r="H52" s="55"/>
      <c r="I52" s="56"/>
      <c r="J52" s="46"/>
      <c r="K52" s="20"/>
      <c r="L52" s="20"/>
      <c r="M52" s="20"/>
      <c r="N52" s="20"/>
      <c r="O52" s="20"/>
    </row>
    <row r="53" spans="1:15" x14ac:dyDescent="0.15">
      <c r="A53" s="20"/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58"/>
      <c r="N53" s="58"/>
      <c r="O53" s="58"/>
    </row>
    <row r="54" spans="1:15" x14ac:dyDescent="0.15">
      <c r="A54" s="20"/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58"/>
      <c r="N54" s="58"/>
      <c r="O54" s="58"/>
    </row>
    <row r="55" spans="1:15" x14ac:dyDescent="0.15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58"/>
      <c r="N55" s="58"/>
      <c r="O55" s="58"/>
    </row>
    <row r="56" spans="1:15" x14ac:dyDescent="0.15">
      <c r="A56" s="20"/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58"/>
      <c r="N56" s="58"/>
      <c r="O56" s="58"/>
    </row>
    <row r="57" spans="1:15" x14ac:dyDescent="0.15">
      <c r="A57" s="20"/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58"/>
      <c r="N57" s="58"/>
      <c r="O57" s="58"/>
    </row>
    <row r="58" spans="1:15" x14ac:dyDescent="0.15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58"/>
      <c r="N58" s="58"/>
      <c r="O58" s="58"/>
    </row>
    <row r="59" spans="1:15" x14ac:dyDescent="0.15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58"/>
      <c r="N59" s="58"/>
      <c r="O59" s="58"/>
    </row>
    <row r="60" spans="1:15" x14ac:dyDescent="0.15">
      <c r="A60" s="20"/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58"/>
      <c r="N60" s="58"/>
      <c r="O60" s="58"/>
    </row>
    <row r="61" spans="1:15" x14ac:dyDescent="0.15">
      <c r="A61" s="20"/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58"/>
      <c r="N61" s="58"/>
      <c r="O61" s="58"/>
    </row>
    <row r="62" spans="1:15" x14ac:dyDescent="0.15">
      <c r="A62" s="20"/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58"/>
      <c r="N62" s="58"/>
      <c r="O62" s="58"/>
    </row>
    <row r="63" spans="1:15" x14ac:dyDescent="0.15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58"/>
      <c r="N63" s="58"/>
      <c r="O63" s="58"/>
    </row>
    <row r="64" spans="1:15" x14ac:dyDescent="0.15">
      <c r="A64" s="20"/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58"/>
      <c r="N64" s="58"/>
      <c r="O64" s="58"/>
    </row>
    <row r="65" spans="1:15" x14ac:dyDescent="0.15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58"/>
      <c r="N65" s="58"/>
      <c r="O65" s="58"/>
    </row>
    <row r="66" spans="1:15" x14ac:dyDescent="0.1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58"/>
      <c r="N66" s="58"/>
      <c r="O66" s="58"/>
    </row>
    <row r="67" spans="1:15" x14ac:dyDescent="0.15">
      <c r="A67" s="20"/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58"/>
      <c r="N67" s="58"/>
      <c r="O67" s="58"/>
    </row>
    <row r="68" spans="1:15" x14ac:dyDescent="0.15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58"/>
      <c r="N68" s="58"/>
      <c r="O68" s="58"/>
    </row>
    <row r="69" spans="1:15" x14ac:dyDescent="0.15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58"/>
      <c r="N69" s="58"/>
      <c r="O69" s="58"/>
    </row>
    <row r="70" spans="1:15" x14ac:dyDescent="0.15">
      <c r="A70" s="20"/>
      <c r="B70" s="20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58"/>
      <c r="N70" s="58"/>
      <c r="O70" s="58"/>
    </row>
    <row r="71" spans="1:15" x14ac:dyDescent="0.15">
      <c r="A71" s="20"/>
      <c r="B71" s="20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58"/>
      <c r="N71" s="58"/>
      <c r="O71" s="58"/>
    </row>
    <row r="72" spans="1:15" x14ac:dyDescent="0.15">
      <c r="A72" s="20"/>
      <c r="B72" s="20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58"/>
      <c r="N72" s="58"/>
      <c r="O72" s="58"/>
    </row>
    <row r="73" spans="1:15" x14ac:dyDescent="0.15">
      <c r="A73" s="20"/>
      <c r="B73" s="20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58"/>
      <c r="N73" s="58"/>
      <c r="O73" s="58"/>
    </row>
    <row r="74" spans="1:15" x14ac:dyDescent="0.15">
      <c r="A74" s="20"/>
      <c r="B74" s="20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58"/>
      <c r="N74" s="58"/>
      <c r="O74" s="58"/>
    </row>
    <row r="75" spans="1:15" x14ac:dyDescent="0.15">
      <c r="A75" s="20"/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58"/>
      <c r="N75" s="58"/>
      <c r="O75" s="58"/>
    </row>
    <row r="76" spans="1:15" x14ac:dyDescent="0.15">
      <c r="A76" s="20"/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58"/>
      <c r="N76" s="58"/>
      <c r="O76" s="58"/>
    </row>
    <row r="77" spans="1:15" x14ac:dyDescent="0.15">
      <c r="A77" s="20"/>
      <c r="B77" s="20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58"/>
      <c r="N77" s="58"/>
      <c r="O77" s="58"/>
    </row>
    <row r="78" spans="1:15" x14ac:dyDescent="0.15">
      <c r="A78" s="20"/>
      <c r="B78" s="20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58"/>
      <c r="N78" s="58"/>
      <c r="O78" s="58"/>
    </row>
    <row r="198" spans="1:28" hidden="1" x14ac:dyDescent="0.15"/>
    <row r="199" spans="1:28" hidden="1" x14ac:dyDescent="0.15"/>
    <row r="200" spans="1:28" hidden="1" x14ac:dyDescent="0.15">
      <c r="A200" s="59">
        <f>SUM(A10:O38)</f>
        <v>1345</v>
      </c>
    </row>
    <row r="201" spans="1:28" s="60" customFormat="1" hidden="1" x14ac:dyDescent="0.15">
      <c r="A201" s="35"/>
      <c r="B201" s="35"/>
      <c r="C201" s="35"/>
      <c r="D201" s="35"/>
      <c r="E201" s="35"/>
      <c r="F201" s="35"/>
      <c r="G201" s="35"/>
      <c r="H201" s="35"/>
      <c r="I201" s="35"/>
      <c r="J201" s="35"/>
      <c r="K201" s="35"/>
      <c r="L201" s="35"/>
      <c r="AB201" s="61">
        <v>5</v>
      </c>
    </row>
    <row r="202" spans="1:28" hidden="1" x14ac:dyDescent="0.15"/>
    <row r="203" spans="1:28" hidden="1" x14ac:dyDescent="0.15"/>
  </sheetData>
  <mergeCells count="15">
    <mergeCell ref="A6:J6"/>
    <mergeCell ref="A8:A9"/>
    <mergeCell ref="B8:C8"/>
    <mergeCell ref="D8:G8"/>
    <mergeCell ref="H8:I8"/>
    <mergeCell ref="A21:J21"/>
    <mergeCell ref="A22:A23"/>
    <mergeCell ref="B22:D22"/>
    <mergeCell ref="E22:G22"/>
    <mergeCell ref="H22:J22"/>
    <mergeCell ref="A37:J37"/>
    <mergeCell ref="A38:A39"/>
    <mergeCell ref="B38:D38"/>
    <mergeCell ref="E38:G38"/>
    <mergeCell ref="H38:J3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203"/>
  <sheetViews>
    <sheetView workbookViewId="0">
      <selection sqref="A1:XFD1048576"/>
    </sheetView>
  </sheetViews>
  <sheetFormatPr baseColWidth="10" defaultRowHeight="10.5" x14ac:dyDescent="0.15"/>
  <cols>
    <col min="1" max="1" width="41.7109375" style="14" customWidth="1"/>
    <col min="2" max="10" width="11.7109375" style="14" customWidth="1"/>
    <col min="11" max="12" width="10.7109375" style="14" customWidth="1"/>
    <col min="13" max="15" width="10.7109375" style="57" customWidth="1"/>
    <col min="16" max="21" width="11.42578125" style="57"/>
    <col min="22" max="22" width="26.7109375" style="57" customWidth="1"/>
    <col min="23" max="23" width="14.140625" style="57" customWidth="1"/>
    <col min="24" max="25" width="14.140625" style="57" hidden="1" customWidth="1"/>
    <col min="26" max="27" width="13" style="57" hidden="1" customWidth="1"/>
    <col min="28" max="29" width="11.42578125" style="57" hidden="1" customWidth="1"/>
    <col min="30" max="256" width="11.42578125" style="57"/>
    <col min="257" max="257" width="41.7109375" style="57" customWidth="1"/>
    <col min="258" max="266" width="11.7109375" style="57" customWidth="1"/>
    <col min="267" max="271" width="10.7109375" style="57" customWidth="1"/>
    <col min="272" max="277" width="11.42578125" style="57"/>
    <col min="278" max="278" width="26.7109375" style="57" customWidth="1"/>
    <col min="279" max="279" width="14.140625" style="57" customWidth="1"/>
    <col min="280" max="285" width="0" style="57" hidden="1" customWidth="1"/>
    <col min="286" max="512" width="11.42578125" style="57"/>
    <col min="513" max="513" width="41.7109375" style="57" customWidth="1"/>
    <col min="514" max="522" width="11.7109375" style="57" customWidth="1"/>
    <col min="523" max="527" width="10.7109375" style="57" customWidth="1"/>
    <col min="528" max="533" width="11.42578125" style="57"/>
    <col min="534" max="534" width="26.7109375" style="57" customWidth="1"/>
    <col min="535" max="535" width="14.140625" style="57" customWidth="1"/>
    <col min="536" max="541" width="0" style="57" hidden="1" customWidth="1"/>
    <col min="542" max="768" width="11.42578125" style="57"/>
    <col min="769" max="769" width="41.7109375" style="57" customWidth="1"/>
    <col min="770" max="778" width="11.7109375" style="57" customWidth="1"/>
    <col min="779" max="783" width="10.7109375" style="57" customWidth="1"/>
    <col min="784" max="789" width="11.42578125" style="57"/>
    <col min="790" max="790" width="26.7109375" style="57" customWidth="1"/>
    <col min="791" max="791" width="14.140625" style="57" customWidth="1"/>
    <col min="792" max="797" width="0" style="57" hidden="1" customWidth="1"/>
    <col min="798" max="1024" width="11.42578125" style="57"/>
    <col min="1025" max="1025" width="41.7109375" style="57" customWidth="1"/>
    <col min="1026" max="1034" width="11.7109375" style="57" customWidth="1"/>
    <col min="1035" max="1039" width="10.7109375" style="57" customWidth="1"/>
    <col min="1040" max="1045" width="11.42578125" style="57"/>
    <col min="1046" max="1046" width="26.7109375" style="57" customWidth="1"/>
    <col min="1047" max="1047" width="14.140625" style="57" customWidth="1"/>
    <col min="1048" max="1053" width="0" style="57" hidden="1" customWidth="1"/>
    <col min="1054" max="1280" width="11.42578125" style="57"/>
    <col min="1281" max="1281" width="41.7109375" style="57" customWidth="1"/>
    <col min="1282" max="1290" width="11.7109375" style="57" customWidth="1"/>
    <col min="1291" max="1295" width="10.7109375" style="57" customWidth="1"/>
    <col min="1296" max="1301" width="11.42578125" style="57"/>
    <col min="1302" max="1302" width="26.7109375" style="57" customWidth="1"/>
    <col min="1303" max="1303" width="14.140625" style="57" customWidth="1"/>
    <col min="1304" max="1309" width="0" style="57" hidden="1" customWidth="1"/>
    <col min="1310" max="1536" width="11.42578125" style="57"/>
    <col min="1537" max="1537" width="41.7109375" style="57" customWidth="1"/>
    <col min="1538" max="1546" width="11.7109375" style="57" customWidth="1"/>
    <col min="1547" max="1551" width="10.7109375" style="57" customWidth="1"/>
    <col min="1552" max="1557" width="11.42578125" style="57"/>
    <col min="1558" max="1558" width="26.7109375" style="57" customWidth="1"/>
    <col min="1559" max="1559" width="14.140625" style="57" customWidth="1"/>
    <col min="1560" max="1565" width="0" style="57" hidden="1" customWidth="1"/>
    <col min="1566" max="1792" width="11.42578125" style="57"/>
    <col min="1793" max="1793" width="41.7109375" style="57" customWidth="1"/>
    <col min="1794" max="1802" width="11.7109375" style="57" customWidth="1"/>
    <col min="1803" max="1807" width="10.7109375" style="57" customWidth="1"/>
    <col min="1808" max="1813" width="11.42578125" style="57"/>
    <col min="1814" max="1814" width="26.7109375" style="57" customWidth="1"/>
    <col min="1815" max="1815" width="14.140625" style="57" customWidth="1"/>
    <col min="1816" max="1821" width="0" style="57" hidden="1" customWidth="1"/>
    <col min="1822" max="2048" width="11.42578125" style="57"/>
    <col min="2049" max="2049" width="41.7109375" style="57" customWidth="1"/>
    <col min="2050" max="2058" width="11.7109375" style="57" customWidth="1"/>
    <col min="2059" max="2063" width="10.7109375" style="57" customWidth="1"/>
    <col min="2064" max="2069" width="11.42578125" style="57"/>
    <col min="2070" max="2070" width="26.7109375" style="57" customWidth="1"/>
    <col min="2071" max="2071" width="14.140625" style="57" customWidth="1"/>
    <col min="2072" max="2077" width="0" style="57" hidden="1" customWidth="1"/>
    <col min="2078" max="2304" width="11.42578125" style="57"/>
    <col min="2305" max="2305" width="41.7109375" style="57" customWidth="1"/>
    <col min="2306" max="2314" width="11.7109375" style="57" customWidth="1"/>
    <col min="2315" max="2319" width="10.7109375" style="57" customWidth="1"/>
    <col min="2320" max="2325" width="11.42578125" style="57"/>
    <col min="2326" max="2326" width="26.7109375" style="57" customWidth="1"/>
    <col min="2327" max="2327" width="14.140625" style="57" customWidth="1"/>
    <col min="2328" max="2333" width="0" style="57" hidden="1" customWidth="1"/>
    <col min="2334" max="2560" width="11.42578125" style="57"/>
    <col min="2561" max="2561" width="41.7109375" style="57" customWidth="1"/>
    <col min="2562" max="2570" width="11.7109375" style="57" customWidth="1"/>
    <col min="2571" max="2575" width="10.7109375" style="57" customWidth="1"/>
    <col min="2576" max="2581" width="11.42578125" style="57"/>
    <col min="2582" max="2582" width="26.7109375" style="57" customWidth="1"/>
    <col min="2583" max="2583" width="14.140625" style="57" customWidth="1"/>
    <col min="2584" max="2589" width="0" style="57" hidden="1" customWidth="1"/>
    <col min="2590" max="2816" width="11.42578125" style="57"/>
    <col min="2817" max="2817" width="41.7109375" style="57" customWidth="1"/>
    <col min="2818" max="2826" width="11.7109375" style="57" customWidth="1"/>
    <col min="2827" max="2831" width="10.7109375" style="57" customWidth="1"/>
    <col min="2832" max="2837" width="11.42578125" style="57"/>
    <col min="2838" max="2838" width="26.7109375" style="57" customWidth="1"/>
    <col min="2839" max="2839" width="14.140625" style="57" customWidth="1"/>
    <col min="2840" max="2845" width="0" style="57" hidden="1" customWidth="1"/>
    <col min="2846" max="3072" width="11.42578125" style="57"/>
    <col min="3073" max="3073" width="41.7109375" style="57" customWidth="1"/>
    <col min="3074" max="3082" width="11.7109375" style="57" customWidth="1"/>
    <col min="3083" max="3087" width="10.7109375" style="57" customWidth="1"/>
    <col min="3088" max="3093" width="11.42578125" style="57"/>
    <col min="3094" max="3094" width="26.7109375" style="57" customWidth="1"/>
    <col min="3095" max="3095" width="14.140625" style="57" customWidth="1"/>
    <col min="3096" max="3101" width="0" style="57" hidden="1" customWidth="1"/>
    <col min="3102" max="3328" width="11.42578125" style="57"/>
    <col min="3329" max="3329" width="41.7109375" style="57" customWidth="1"/>
    <col min="3330" max="3338" width="11.7109375" style="57" customWidth="1"/>
    <col min="3339" max="3343" width="10.7109375" style="57" customWidth="1"/>
    <col min="3344" max="3349" width="11.42578125" style="57"/>
    <col min="3350" max="3350" width="26.7109375" style="57" customWidth="1"/>
    <col min="3351" max="3351" width="14.140625" style="57" customWidth="1"/>
    <col min="3352" max="3357" width="0" style="57" hidden="1" customWidth="1"/>
    <col min="3358" max="3584" width="11.42578125" style="57"/>
    <col min="3585" max="3585" width="41.7109375" style="57" customWidth="1"/>
    <col min="3586" max="3594" width="11.7109375" style="57" customWidth="1"/>
    <col min="3595" max="3599" width="10.7109375" style="57" customWidth="1"/>
    <col min="3600" max="3605" width="11.42578125" style="57"/>
    <col min="3606" max="3606" width="26.7109375" style="57" customWidth="1"/>
    <col min="3607" max="3607" width="14.140625" style="57" customWidth="1"/>
    <col min="3608" max="3613" width="0" style="57" hidden="1" customWidth="1"/>
    <col min="3614" max="3840" width="11.42578125" style="57"/>
    <col min="3841" max="3841" width="41.7109375" style="57" customWidth="1"/>
    <col min="3842" max="3850" width="11.7109375" style="57" customWidth="1"/>
    <col min="3851" max="3855" width="10.7109375" style="57" customWidth="1"/>
    <col min="3856" max="3861" width="11.42578125" style="57"/>
    <col min="3862" max="3862" width="26.7109375" style="57" customWidth="1"/>
    <col min="3863" max="3863" width="14.140625" style="57" customWidth="1"/>
    <col min="3864" max="3869" width="0" style="57" hidden="1" customWidth="1"/>
    <col min="3870" max="4096" width="11.42578125" style="57"/>
    <col min="4097" max="4097" width="41.7109375" style="57" customWidth="1"/>
    <col min="4098" max="4106" width="11.7109375" style="57" customWidth="1"/>
    <col min="4107" max="4111" width="10.7109375" style="57" customWidth="1"/>
    <col min="4112" max="4117" width="11.42578125" style="57"/>
    <col min="4118" max="4118" width="26.7109375" style="57" customWidth="1"/>
    <col min="4119" max="4119" width="14.140625" style="57" customWidth="1"/>
    <col min="4120" max="4125" width="0" style="57" hidden="1" customWidth="1"/>
    <col min="4126" max="4352" width="11.42578125" style="57"/>
    <col min="4353" max="4353" width="41.7109375" style="57" customWidth="1"/>
    <col min="4354" max="4362" width="11.7109375" style="57" customWidth="1"/>
    <col min="4363" max="4367" width="10.7109375" style="57" customWidth="1"/>
    <col min="4368" max="4373" width="11.42578125" style="57"/>
    <col min="4374" max="4374" width="26.7109375" style="57" customWidth="1"/>
    <col min="4375" max="4375" width="14.140625" style="57" customWidth="1"/>
    <col min="4376" max="4381" width="0" style="57" hidden="1" customWidth="1"/>
    <col min="4382" max="4608" width="11.42578125" style="57"/>
    <col min="4609" max="4609" width="41.7109375" style="57" customWidth="1"/>
    <col min="4610" max="4618" width="11.7109375" style="57" customWidth="1"/>
    <col min="4619" max="4623" width="10.7109375" style="57" customWidth="1"/>
    <col min="4624" max="4629" width="11.42578125" style="57"/>
    <col min="4630" max="4630" width="26.7109375" style="57" customWidth="1"/>
    <col min="4631" max="4631" width="14.140625" style="57" customWidth="1"/>
    <col min="4632" max="4637" width="0" style="57" hidden="1" customWidth="1"/>
    <col min="4638" max="4864" width="11.42578125" style="57"/>
    <col min="4865" max="4865" width="41.7109375" style="57" customWidth="1"/>
    <col min="4866" max="4874" width="11.7109375" style="57" customWidth="1"/>
    <col min="4875" max="4879" width="10.7109375" style="57" customWidth="1"/>
    <col min="4880" max="4885" width="11.42578125" style="57"/>
    <col min="4886" max="4886" width="26.7109375" style="57" customWidth="1"/>
    <col min="4887" max="4887" width="14.140625" style="57" customWidth="1"/>
    <col min="4888" max="4893" width="0" style="57" hidden="1" customWidth="1"/>
    <col min="4894" max="5120" width="11.42578125" style="57"/>
    <col min="5121" max="5121" width="41.7109375" style="57" customWidth="1"/>
    <col min="5122" max="5130" width="11.7109375" style="57" customWidth="1"/>
    <col min="5131" max="5135" width="10.7109375" style="57" customWidth="1"/>
    <col min="5136" max="5141" width="11.42578125" style="57"/>
    <col min="5142" max="5142" width="26.7109375" style="57" customWidth="1"/>
    <col min="5143" max="5143" width="14.140625" style="57" customWidth="1"/>
    <col min="5144" max="5149" width="0" style="57" hidden="1" customWidth="1"/>
    <col min="5150" max="5376" width="11.42578125" style="57"/>
    <col min="5377" max="5377" width="41.7109375" style="57" customWidth="1"/>
    <col min="5378" max="5386" width="11.7109375" style="57" customWidth="1"/>
    <col min="5387" max="5391" width="10.7109375" style="57" customWidth="1"/>
    <col min="5392" max="5397" width="11.42578125" style="57"/>
    <col min="5398" max="5398" width="26.7109375" style="57" customWidth="1"/>
    <col min="5399" max="5399" width="14.140625" style="57" customWidth="1"/>
    <col min="5400" max="5405" width="0" style="57" hidden="1" customWidth="1"/>
    <col min="5406" max="5632" width="11.42578125" style="57"/>
    <col min="5633" max="5633" width="41.7109375" style="57" customWidth="1"/>
    <col min="5634" max="5642" width="11.7109375" style="57" customWidth="1"/>
    <col min="5643" max="5647" width="10.7109375" style="57" customWidth="1"/>
    <col min="5648" max="5653" width="11.42578125" style="57"/>
    <col min="5654" max="5654" width="26.7109375" style="57" customWidth="1"/>
    <col min="5655" max="5655" width="14.140625" style="57" customWidth="1"/>
    <col min="5656" max="5661" width="0" style="57" hidden="1" customWidth="1"/>
    <col min="5662" max="5888" width="11.42578125" style="57"/>
    <col min="5889" max="5889" width="41.7109375" style="57" customWidth="1"/>
    <col min="5890" max="5898" width="11.7109375" style="57" customWidth="1"/>
    <col min="5899" max="5903" width="10.7109375" style="57" customWidth="1"/>
    <col min="5904" max="5909" width="11.42578125" style="57"/>
    <col min="5910" max="5910" width="26.7109375" style="57" customWidth="1"/>
    <col min="5911" max="5911" width="14.140625" style="57" customWidth="1"/>
    <col min="5912" max="5917" width="0" style="57" hidden="1" customWidth="1"/>
    <col min="5918" max="6144" width="11.42578125" style="57"/>
    <col min="6145" max="6145" width="41.7109375" style="57" customWidth="1"/>
    <col min="6146" max="6154" width="11.7109375" style="57" customWidth="1"/>
    <col min="6155" max="6159" width="10.7109375" style="57" customWidth="1"/>
    <col min="6160" max="6165" width="11.42578125" style="57"/>
    <col min="6166" max="6166" width="26.7109375" style="57" customWidth="1"/>
    <col min="6167" max="6167" width="14.140625" style="57" customWidth="1"/>
    <col min="6168" max="6173" width="0" style="57" hidden="1" customWidth="1"/>
    <col min="6174" max="6400" width="11.42578125" style="57"/>
    <col min="6401" max="6401" width="41.7109375" style="57" customWidth="1"/>
    <col min="6402" max="6410" width="11.7109375" style="57" customWidth="1"/>
    <col min="6411" max="6415" width="10.7109375" style="57" customWidth="1"/>
    <col min="6416" max="6421" width="11.42578125" style="57"/>
    <col min="6422" max="6422" width="26.7109375" style="57" customWidth="1"/>
    <col min="6423" max="6423" width="14.140625" style="57" customWidth="1"/>
    <col min="6424" max="6429" width="0" style="57" hidden="1" customWidth="1"/>
    <col min="6430" max="6656" width="11.42578125" style="57"/>
    <col min="6657" max="6657" width="41.7109375" style="57" customWidth="1"/>
    <col min="6658" max="6666" width="11.7109375" style="57" customWidth="1"/>
    <col min="6667" max="6671" width="10.7109375" style="57" customWidth="1"/>
    <col min="6672" max="6677" width="11.42578125" style="57"/>
    <col min="6678" max="6678" width="26.7109375" style="57" customWidth="1"/>
    <col min="6679" max="6679" width="14.140625" style="57" customWidth="1"/>
    <col min="6680" max="6685" width="0" style="57" hidden="1" customWidth="1"/>
    <col min="6686" max="6912" width="11.42578125" style="57"/>
    <col min="6913" max="6913" width="41.7109375" style="57" customWidth="1"/>
    <col min="6914" max="6922" width="11.7109375" style="57" customWidth="1"/>
    <col min="6923" max="6927" width="10.7109375" style="57" customWidth="1"/>
    <col min="6928" max="6933" width="11.42578125" style="57"/>
    <col min="6934" max="6934" width="26.7109375" style="57" customWidth="1"/>
    <col min="6935" max="6935" width="14.140625" style="57" customWidth="1"/>
    <col min="6936" max="6941" width="0" style="57" hidden="1" customWidth="1"/>
    <col min="6942" max="7168" width="11.42578125" style="57"/>
    <col min="7169" max="7169" width="41.7109375" style="57" customWidth="1"/>
    <col min="7170" max="7178" width="11.7109375" style="57" customWidth="1"/>
    <col min="7179" max="7183" width="10.7109375" style="57" customWidth="1"/>
    <col min="7184" max="7189" width="11.42578125" style="57"/>
    <col min="7190" max="7190" width="26.7109375" style="57" customWidth="1"/>
    <col min="7191" max="7191" width="14.140625" style="57" customWidth="1"/>
    <col min="7192" max="7197" width="0" style="57" hidden="1" customWidth="1"/>
    <col min="7198" max="7424" width="11.42578125" style="57"/>
    <col min="7425" max="7425" width="41.7109375" style="57" customWidth="1"/>
    <col min="7426" max="7434" width="11.7109375" style="57" customWidth="1"/>
    <col min="7435" max="7439" width="10.7109375" style="57" customWidth="1"/>
    <col min="7440" max="7445" width="11.42578125" style="57"/>
    <col min="7446" max="7446" width="26.7109375" style="57" customWidth="1"/>
    <col min="7447" max="7447" width="14.140625" style="57" customWidth="1"/>
    <col min="7448" max="7453" width="0" style="57" hidden="1" customWidth="1"/>
    <col min="7454" max="7680" width="11.42578125" style="57"/>
    <col min="7681" max="7681" width="41.7109375" style="57" customWidth="1"/>
    <col min="7682" max="7690" width="11.7109375" style="57" customWidth="1"/>
    <col min="7691" max="7695" width="10.7109375" style="57" customWidth="1"/>
    <col min="7696" max="7701" width="11.42578125" style="57"/>
    <col min="7702" max="7702" width="26.7109375" style="57" customWidth="1"/>
    <col min="7703" max="7703" width="14.140625" style="57" customWidth="1"/>
    <col min="7704" max="7709" width="0" style="57" hidden="1" customWidth="1"/>
    <col min="7710" max="7936" width="11.42578125" style="57"/>
    <col min="7937" max="7937" width="41.7109375" style="57" customWidth="1"/>
    <col min="7938" max="7946" width="11.7109375" style="57" customWidth="1"/>
    <col min="7947" max="7951" width="10.7109375" style="57" customWidth="1"/>
    <col min="7952" max="7957" width="11.42578125" style="57"/>
    <col min="7958" max="7958" width="26.7109375" style="57" customWidth="1"/>
    <col min="7959" max="7959" width="14.140625" style="57" customWidth="1"/>
    <col min="7960" max="7965" width="0" style="57" hidden="1" customWidth="1"/>
    <col min="7966" max="8192" width="11.42578125" style="57"/>
    <col min="8193" max="8193" width="41.7109375" style="57" customWidth="1"/>
    <col min="8194" max="8202" width="11.7109375" style="57" customWidth="1"/>
    <col min="8203" max="8207" width="10.7109375" style="57" customWidth="1"/>
    <col min="8208" max="8213" width="11.42578125" style="57"/>
    <col min="8214" max="8214" width="26.7109375" style="57" customWidth="1"/>
    <col min="8215" max="8215" width="14.140625" style="57" customWidth="1"/>
    <col min="8216" max="8221" width="0" style="57" hidden="1" customWidth="1"/>
    <col min="8222" max="8448" width="11.42578125" style="57"/>
    <col min="8449" max="8449" width="41.7109375" style="57" customWidth="1"/>
    <col min="8450" max="8458" width="11.7109375" style="57" customWidth="1"/>
    <col min="8459" max="8463" width="10.7109375" style="57" customWidth="1"/>
    <col min="8464" max="8469" width="11.42578125" style="57"/>
    <col min="8470" max="8470" width="26.7109375" style="57" customWidth="1"/>
    <col min="8471" max="8471" width="14.140625" style="57" customWidth="1"/>
    <col min="8472" max="8477" width="0" style="57" hidden="1" customWidth="1"/>
    <col min="8478" max="8704" width="11.42578125" style="57"/>
    <col min="8705" max="8705" width="41.7109375" style="57" customWidth="1"/>
    <col min="8706" max="8714" width="11.7109375" style="57" customWidth="1"/>
    <col min="8715" max="8719" width="10.7109375" style="57" customWidth="1"/>
    <col min="8720" max="8725" width="11.42578125" style="57"/>
    <col min="8726" max="8726" width="26.7109375" style="57" customWidth="1"/>
    <col min="8727" max="8727" width="14.140625" style="57" customWidth="1"/>
    <col min="8728" max="8733" width="0" style="57" hidden="1" customWidth="1"/>
    <col min="8734" max="8960" width="11.42578125" style="57"/>
    <col min="8961" max="8961" width="41.7109375" style="57" customWidth="1"/>
    <col min="8962" max="8970" width="11.7109375" style="57" customWidth="1"/>
    <col min="8971" max="8975" width="10.7109375" style="57" customWidth="1"/>
    <col min="8976" max="8981" width="11.42578125" style="57"/>
    <col min="8982" max="8982" width="26.7109375" style="57" customWidth="1"/>
    <col min="8983" max="8983" width="14.140625" style="57" customWidth="1"/>
    <col min="8984" max="8989" width="0" style="57" hidden="1" customWidth="1"/>
    <col min="8990" max="9216" width="11.42578125" style="57"/>
    <col min="9217" max="9217" width="41.7109375" style="57" customWidth="1"/>
    <col min="9218" max="9226" width="11.7109375" style="57" customWidth="1"/>
    <col min="9227" max="9231" width="10.7109375" style="57" customWidth="1"/>
    <col min="9232" max="9237" width="11.42578125" style="57"/>
    <col min="9238" max="9238" width="26.7109375" style="57" customWidth="1"/>
    <col min="9239" max="9239" width="14.140625" style="57" customWidth="1"/>
    <col min="9240" max="9245" width="0" style="57" hidden="1" customWidth="1"/>
    <col min="9246" max="9472" width="11.42578125" style="57"/>
    <col min="9473" max="9473" width="41.7109375" style="57" customWidth="1"/>
    <col min="9474" max="9482" width="11.7109375" style="57" customWidth="1"/>
    <col min="9483" max="9487" width="10.7109375" style="57" customWidth="1"/>
    <col min="9488" max="9493" width="11.42578125" style="57"/>
    <col min="9494" max="9494" width="26.7109375" style="57" customWidth="1"/>
    <col min="9495" max="9495" width="14.140625" style="57" customWidth="1"/>
    <col min="9496" max="9501" width="0" style="57" hidden="1" customWidth="1"/>
    <col min="9502" max="9728" width="11.42578125" style="57"/>
    <col min="9729" max="9729" width="41.7109375" style="57" customWidth="1"/>
    <col min="9730" max="9738" width="11.7109375" style="57" customWidth="1"/>
    <col min="9739" max="9743" width="10.7109375" style="57" customWidth="1"/>
    <col min="9744" max="9749" width="11.42578125" style="57"/>
    <col min="9750" max="9750" width="26.7109375" style="57" customWidth="1"/>
    <col min="9751" max="9751" width="14.140625" style="57" customWidth="1"/>
    <col min="9752" max="9757" width="0" style="57" hidden="1" customWidth="1"/>
    <col min="9758" max="9984" width="11.42578125" style="57"/>
    <col min="9985" max="9985" width="41.7109375" style="57" customWidth="1"/>
    <col min="9986" max="9994" width="11.7109375" style="57" customWidth="1"/>
    <col min="9995" max="9999" width="10.7109375" style="57" customWidth="1"/>
    <col min="10000" max="10005" width="11.42578125" style="57"/>
    <col min="10006" max="10006" width="26.7109375" style="57" customWidth="1"/>
    <col min="10007" max="10007" width="14.140625" style="57" customWidth="1"/>
    <col min="10008" max="10013" width="0" style="57" hidden="1" customWidth="1"/>
    <col min="10014" max="10240" width="11.42578125" style="57"/>
    <col min="10241" max="10241" width="41.7109375" style="57" customWidth="1"/>
    <col min="10242" max="10250" width="11.7109375" style="57" customWidth="1"/>
    <col min="10251" max="10255" width="10.7109375" style="57" customWidth="1"/>
    <col min="10256" max="10261" width="11.42578125" style="57"/>
    <col min="10262" max="10262" width="26.7109375" style="57" customWidth="1"/>
    <col min="10263" max="10263" width="14.140625" style="57" customWidth="1"/>
    <col min="10264" max="10269" width="0" style="57" hidden="1" customWidth="1"/>
    <col min="10270" max="10496" width="11.42578125" style="57"/>
    <col min="10497" max="10497" width="41.7109375" style="57" customWidth="1"/>
    <col min="10498" max="10506" width="11.7109375" style="57" customWidth="1"/>
    <col min="10507" max="10511" width="10.7109375" style="57" customWidth="1"/>
    <col min="10512" max="10517" width="11.42578125" style="57"/>
    <col min="10518" max="10518" width="26.7109375" style="57" customWidth="1"/>
    <col min="10519" max="10519" width="14.140625" style="57" customWidth="1"/>
    <col min="10520" max="10525" width="0" style="57" hidden="1" customWidth="1"/>
    <col min="10526" max="10752" width="11.42578125" style="57"/>
    <col min="10753" max="10753" width="41.7109375" style="57" customWidth="1"/>
    <col min="10754" max="10762" width="11.7109375" style="57" customWidth="1"/>
    <col min="10763" max="10767" width="10.7109375" style="57" customWidth="1"/>
    <col min="10768" max="10773" width="11.42578125" style="57"/>
    <col min="10774" max="10774" width="26.7109375" style="57" customWidth="1"/>
    <col min="10775" max="10775" width="14.140625" style="57" customWidth="1"/>
    <col min="10776" max="10781" width="0" style="57" hidden="1" customWidth="1"/>
    <col min="10782" max="11008" width="11.42578125" style="57"/>
    <col min="11009" max="11009" width="41.7109375" style="57" customWidth="1"/>
    <col min="11010" max="11018" width="11.7109375" style="57" customWidth="1"/>
    <col min="11019" max="11023" width="10.7109375" style="57" customWidth="1"/>
    <col min="11024" max="11029" width="11.42578125" style="57"/>
    <col min="11030" max="11030" width="26.7109375" style="57" customWidth="1"/>
    <col min="11031" max="11031" width="14.140625" style="57" customWidth="1"/>
    <col min="11032" max="11037" width="0" style="57" hidden="1" customWidth="1"/>
    <col min="11038" max="11264" width="11.42578125" style="57"/>
    <col min="11265" max="11265" width="41.7109375" style="57" customWidth="1"/>
    <col min="11266" max="11274" width="11.7109375" style="57" customWidth="1"/>
    <col min="11275" max="11279" width="10.7109375" style="57" customWidth="1"/>
    <col min="11280" max="11285" width="11.42578125" style="57"/>
    <col min="11286" max="11286" width="26.7109375" style="57" customWidth="1"/>
    <col min="11287" max="11287" width="14.140625" style="57" customWidth="1"/>
    <col min="11288" max="11293" width="0" style="57" hidden="1" customWidth="1"/>
    <col min="11294" max="11520" width="11.42578125" style="57"/>
    <col min="11521" max="11521" width="41.7109375" style="57" customWidth="1"/>
    <col min="11522" max="11530" width="11.7109375" style="57" customWidth="1"/>
    <col min="11531" max="11535" width="10.7109375" style="57" customWidth="1"/>
    <col min="11536" max="11541" width="11.42578125" style="57"/>
    <col min="11542" max="11542" width="26.7109375" style="57" customWidth="1"/>
    <col min="11543" max="11543" width="14.140625" style="57" customWidth="1"/>
    <col min="11544" max="11549" width="0" style="57" hidden="1" customWidth="1"/>
    <col min="11550" max="11776" width="11.42578125" style="57"/>
    <col min="11777" max="11777" width="41.7109375" style="57" customWidth="1"/>
    <col min="11778" max="11786" width="11.7109375" style="57" customWidth="1"/>
    <col min="11787" max="11791" width="10.7109375" style="57" customWidth="1"/>
    <col min="11792" max="11797" width="11.42578125" style="57"/>
    <col min="11798" max="11798" width="26.7109375" style="57" customWidth="1"/>
    <col min="11799" max="11799" width="14.140625" style="57" customWidth="1"/>
    <col min="11800" max="11805" width="0" style="57" hidden="1" customWidth="1"/>
    <col min="11806" max="12032" width="11.42578125" style="57"/>
    <col min="12033" max="12033" width="41.7109375" style="57" customWidth="1"/>
    <col min="12034" max="12042" width="11.7109375" style="57" customWidth="1"/>
    <col min="12043" max="12047" width="10.7109375" style="57" customWidth="1"/>
    <col min="12048" max="12053" width="11.42578125" style="57"/>
    <col min="12054" max="12054" width="26.7109375" style="57" customWidth="1"/>
    <col min="12055" max="12055" width="14.140625" style="57" customWidth="1"/>
    <col min="12056" max="12061" width="0" style="57" hidden="1" customWidth="1"/>
    <col min="12062" max="12288" width="11.42578125" style="57"/>
    <col min="12289" max="12289" width="41.7109375" style="57" customWidth="1"/>
    <col min="12290" max="12298" width="11.7109375" style="57" customWidth="1"/>
    <col min="12299" max="12303" width="10.7109375" style="57" customWidth="1"/>
    <col min="12304" max="12309" width="11.42578125" style="57"/>
    <col min="12310" max="12310" width="26.7109375" style="57" customWidth="1"/>
    <col min="12311" max="12311" width="14.140625" style="57" customWidth="1"/>
    <col min="12312" max="12317" width="0" style="57" hidden="1" customWidth="1"/>
    <col min="12318" max="12544" width="11.42578125" style="57"/>
    <col min="12545" max="12545" width="41.7109375" style="57" customWidth="1"/>
    <col min="12546" max="12554" width="11.7109375" style="57" customWidth="1"/>
    <col min="12555" max="12559" width="10.7109375" style="57" customWidth="1"/>
    <col min="12560" max="12565" width="11.42578125" style="57"/>
    <col min="12566" max="12566" width="26.7109375" style="57" customWidth="1"/>
    <col min="12567" max="12567" width="14.140625" style="57" customWidth="1"/>
    <col min="12568" max="12573" width="0" style="57" hidden="1" customWidth="1"/>
    <col min="12574" max="12800" width="11.42578125" style="57"/>
    <col min="12801" max="12801" width="41.7109375" style="57" customWidth="1"/>
    <col min="12802" max="12810" width="11.7109375" style="57" customWidth="1"/>
    <col min="12811" max="12815" width="10.7109375" style="57" customWidth="1"/>
    <col min="12816" max="12821" width="11.42578125" style="57"/>
    <col min="12822" max="12822" width="26.7109375" style="57" customWidth="1"/>
    <col min="12823" max="12823" width="14.140625" style="57" customWidth="1"/>
    <col min="12824" max="12829" width="0" style="57" hidden="1" customWidth="1"/>
    <col min="12830" max="13056" width="11.42578125" style="57"/>
    <col min="13057" max="13057" width="41.7109375" style="57" customWidth="1"/>
    <col min="13058" max="13066" width="11.7109375" style="57" customWidth="1"/>
    <col min="13067" max="13071" width="10.7109375" style="57" customWidth="1"/>
    <col min="13072" max="13077" width="11.42578125" style="57"/>
    <col min="13078" max="13078" width="26.7109375" style="57" customWidth="1"/>
    <col min="13079" max="13079" width="14.140625" style="57" customWidth="1"/>
    <col min="13080" max="13085" width="0" style="57" hidden="1" customWidth="1"/>
    <col min="13086" max="13312" width="11.42578125" style="57"/>
    <col min="13313" max="13313" width="41.7109375" style="57" customWidth="1"/>
    <col min="13314" max="13322" width="11.7109375" style="57" customWidth="1"/>
    <col min="13323" max="13327" width="10.7109375" style="57" customWidth="1"/>
    <col min="13328" max="13333" width="11.42578125" style="57"/>
    <col min="13334" max="13334" width="26.7109375" style="57" customWidth="1"/>
    <col min="13335" max="13335" width="14.140625" style="57" customWidth="1"/>
    <col min="13336" max="13341" width="0" style="57" hidden="1" customWidth="1"/>
    <col min="13342" max="13568" width="11.42578125" style="57"/>
    <col min="13569" max="13569" width="41.7109375" style="57" customWidth="1"/>
    <col min="13570" max="13578" width="11.7109375" style="57" customWidth="1"/>
    <col min="13579" max="13583" width="10.7109375" style="57" customWidth="1"/>
    <col min="13584" max="13589" width="11.42578125" style="57"/>
    <col min="13590" max="13590" width="26.7109375" style="57" customWidth="1"/>
    <col min="13591" max="13591" width="14.140625" style="57" customWidth="1"/>
    <col min="13592" max="13597" width="0" style="57" hidden="1" customWidth="1"/>
    <col min="13598" max="13824" width="11.42578125" style="57"/>
    <col min="13825" max="13825" width="41.7109375" style="57" customWidth="1"/>
    <col min="13826" max="13834" width="11.7109375" style="57" customWidth="1"/>
    <col min="13835" max="13839" width="10.7109375" style="57" customWidth="1"/>
    <col min="13840" max="13845" width="11.42578125" style="57"/>
    <col min="13846" max="13846" width="26.7109375" style="57" customWidth="1"/>
    <col min="13847" max="13847" width="14.140625" style="57" customWidth="1"/>
    <col min="13848" max="13853" width="0" style="57" hidden="1" customWidth="1"/>
    <col min="13854" max="14080" width="11.42578125" style="57"/>
    <col min="14081" max="14081" width="41.7109375" style="57" customWidth="1"/>
    <col min="14082" max="14090" width="11.7109375" style="57" customWidth="1"/>
    <col min="14091" max="14095" width="10.7109375" style="57" customWidth="1"/>
    <col min="14096" max="14101" width="11.42578125" style="57"/>
    <col min="14102" max="14102" width="26.7109375" style="57" customWidth="1"/>
    <col min="14103" max="14103" width="14.140625" style="57" customWidth="1"/>
    <col min="14104" max="14109" width="0" style="57" hidden="1" customWidth="1"/>
    <col min="14110" max="14336" width="11.42578125" style="57"/>
    <col min="14337" max="14337" width="41.7109375" style="57" customWidth="1"/>
    <col min="14338" max="14346" width="11.7109375" style="57" customWidth="1"/>
    <col min="14347" max="14351" width="10.7109375" style="57" customWidth="1"/>
    <col min="14352" max="14357" width="11.42578125" style="57"/>
    <col min="14358" max="14358" width="26.7109375" style="57" customWidth="1"/>
    <col min="14359" max="14359" width="14.140625" style="57" customWidth="1"/>
    <col min="14360" max="14365" width="0" style="57" hidden="1" customWidth="1"/>
    <col min="14366" max="14592" width="11.42578125" style="57"/>
    <col min="14593" max="14593" width="41.7109375" style="57" customWidth="1"/>
    <col min="14594" max="14602" width="11.7109375" style="57" customWidth="1"/>
    <col min="14603" max="14607" width="10.7109375" style="57" customWidth="1"/>
    <col min="14608" max="14613" width="11.42578125" style="57"/>
    <col min="14614" max="14614" width="26.7109375" style="57" customWidth="1"/>
    <col min="14615" max="14615" width="14.140625" style="57" customWidth="1"/>
    <col min="14616" max="14621" width="0" style="57" hidden="1" customWidth="1"/>
    <col min="14622" max="14848" width="11.42578125" style="57"/>
    <col min="14849" max="14849" width="41.7109375" style="57" customWidth="1"/>
    <col min="14850" max="14858" width="11.7109375" style="57" customWidth="1"/>
    <col min="14859" max="14863" width="10.7109375" style="57" customWidth="1"/>
    <col min="14864" max="14869" width="11.42578125" style="57"/>
    <col min="14870" max="14870" width="26.7109375" style="57" customWidth="1"/>
    <col min="14871" max="14871" width="14.140625" style="57" customWidth="1"/>
    <col min="14872" max="14877" width="0" style="57" hidden="1" customWidth="1"/>
    <col min="14878" max="15104" width="11.42578125" style="57"/>
    <col min="15105" max="15105" width="41.7109375" style="57" customWidth="1"/>
    <col min="15106" max="15114" width="11.7109375" style="57" customWidth="1"/>
    <col min="15115" max="15119" width="10.7109375" style="57" customWidth="1"/>
    <col min="15120" max="15125" width="11.42578125" style="57"/>
    <col min="15126" max="15126" width="26.7109375" style="57" customWidth="1"/>
    <col min="15127" max="15127" width="14.140625" style="57" customWidth="1"/>
    <col min="15128" max="15133" width="0" style="57" hidden="1" customWidth="1"/>
    <col min="15134" max="15360" width="11.42578125" style="57"/>
    <col min="15361" max="15361" width="41.7109375" style="57" customWidth="1"/>
    <col min="15362" max="15370" width="11.7109375" style="57" customWidth="1"/>
    <col min="15371" max="15375" width="10.7109375" style="57" customWidth="1"/>
    <col min="15376" max="15381" width="11.42578125" style="57"/>
    <col min="15382" max="15382" width="26.7109375" style="57" customWidth="1"/>
    <col min="15383" max="15383" width="14.140625" style="57" customWidth="1"/>
    <col min="15384" max="15389" width="0" style="57" hidden="1" customWidth="1"/>
    <col min="15390" max="15616" width="11.42578125" style="57"/>
    <col min="15617" max="15617" width="41.7109375" style="57" customWidth="1"/>
    <col min="15618" max="15626" width="11.7109375" style="57" customWidth="1"/>
    <col min="15627" max="15631" width="10.7109375" style="57" customWidth="1"/>
    <col min="15632" max="15637" width="11.42578125" style="57"/>
    <col min="15638" max="15638" width="26.7109375" style="57" customWidth="1"/>
    <col min="15639" max="15639" width="14.140625" style="57" customWidth="1"/>
    <col min="15640" max="15645" width="0" style="57" hidden="1" customWidth="1"/>
    <col min="15646" max="15872" width="11.42578125" style="57"/>
    <col min="15873" max="15873" width="41.7109375" style="57" customWidth="1"/>
    <col min="15874" max="15882" width="11.7109375" style="57" customWidth="1"/>
    <col min="15883" max="15887" width="10.7109375" style="57" customWidth="1"/>
    <col min="15888" max="15893" width="11.42578125" style="57"/>
    <col min="15894" max="15894" width="26.7109375" style="57" customWidth="1"/>
    <col min="15895" max="15895" width="14.140625" style="57" customWidth="1"/>
    <col min="15896" max="15901" width="0" style="57" hidden="1" customWidth="1"/>
    <col min="15902" max="16128" width="11.42578125" style="57"/>
    <col min="16129" max="16129" width="41.7109375" style="57" customWidth="1"/>
    <col min="16130" max="16138" width="11.7109375" style="57" customWidth="1"/>
    <col min="16139" max="16143" width="10.7109375" style="57" customWidth="1"/>
    <col min="16144" max="16149" width="11.42578125" style="57"/>
    <col min="16150" max="16150" width="26.7109375" style="57" customWidth="1"/>
    <col min="16151" max="16151" width="14.140625" style="57" customWidth="1"/>
    <col min="16152" max="16157" width="0" style="57" hidden="1" customWidth="1"/>
    <col min="16158" max="16384" width="11.42578125" style="57"/>
  </cols>
  <sheetData>
    <row r="1" spans="1:52" s="4" customFormat="1" ht="12.75" customHeight="1" x14ac:dyDescent="0.2">
      <c r="A1" s="1" t="s">
        <v>0</v>
      </c>
      <c r="B1" s="2"/>
      <c r="C1" s="2"/>
      <c r="D1" s="3"/>
      <c r="E1" s="3"/>
      <c r="F1" s="3"/>
      <c r="G1" s="3"/>
      <c r="H1" s="3"/>
      <c r="I1" s="3"/>
      <c r="J1" s="3"/>
      <c r="K1" s="3"/>
      <c r="Q1" s="5"/>
      <c r="R1" s="6"/>
      <c r="S1" s="6"/>
      <c r="T1" s="6"/>
      <c r="U1" s="6"/>
      <c r="V1" s="6"/>
      <c r="W1" s="6"/>
      <c r="X1" s="6"/>
      <c r="Y1" s="6"/>
      <c r="Z1" s="6"/>
      <c r="AA1" s="7"/>
      <c r="AB1" s="7"/>
      <c r="AC1" s="8"/>
    </row>
    <row r="2" spans="1:52" s="4" customFormat="1" ht="12.75" customHeight="1" x14ac:dyDescent="0.2">
      <c r="A2" s="1" t="str">
        <f>CONCATENATE("COMUNA: ",[3]NOMBRE!B2," - ","( ",[3]NOMBRE!C2,[3]NOMBRE!D2,[3]NOMBRE!E2,[3]NOMBRE!F2,[3]NOMBRE!G2," )")</f>
        <v>COMUNA: LINARES - ( 07401 )</v>
      </c>
      <c r="B2" s="2"/>
      <c r="C2" s="2"/>
      <c r="D2" s="3"/>
      <c r="E2" s="3"/>
      <c r="F2" s="3"/>
      <c r="G2" s="3"/>
      <c r="H2" s="3"/>
      <c r="I2" s="3"/>
      <c r="J2" s="3"/>
      <c r="K2" s="3"/>
      <c r="Q2" s="5"/>
      <c r="R2" s="6"/>
      <c r="S2" s="6"/>
      <c r="T2" s="6"/>
      <c r="U2" s="6"/>
      <c r="V2" s="6"/>
      <c r="W2" s="6"/>
      <c r="X2" s="6"/>
      <c r="Y2" s="6"/>
      <c r="Z2" s="6"/>
      <c r="AA2" s="7"/>
      <c r="AB2" s="7"/>
      <c r="AC2" s="8"/>
    </row>
    <row r="3" spans="1:52" s="4" customFormat="1" ht="12.75" customHeight="1" x14ac:dyDescent="0.2">
      <c r="A3" s="1" t="str">
        <f>CONCATENATE("ESTABLECIMIENTO: ",[3]NOMBRE!B3," - ","( ",[3]NOMBRE!C3,[3]NOMBRE!D3,[3]NOMBRE!E3,[3]NOMBRE!F3,[3]NOMBRE!G3," )")</f>
        <v>ESTABLECIMIENTO: HOSPITAL BASE DE LINARES - ( 16108 )</v>
      </c>
      <c r="B3" s="2"/>
      <c r="C3" s="2"/>
      <c r="D3" s="9"/>
      <c r="E3" s="3"/>
      <c r="F3" s="3"/>
      <c r="G3" s="3"/>
      <c r="H3" s="3"/>
      <c r="I3" s="3"/>
      <c r="J3" s="3"/>
      <c r="K3" s="3"/>
      <c r="Q3" s="5"/>
      <c r="R3" s="6"/>
      <c r="S3" s="6"/>
      <c r="T3" s="6"/>
      <c r="U3" s="6"/>
      <c r="V3" s="6"/>
      <c r="W3" s="6"/>
      <c r="X3" s="6"/>
      <c r="Y3" s="6"/>
      <c r="Z3" s="6"/>
      <c r="AA3" s="7"/>
      <c r="AB3" s="7"/>
      <c r="AC3" s="8"/>
    </row>
    <row r="4" spans="1:52" s="4" customFormat="1" ht="12.75" customHeight="1" x14ac:dyDescent="0.2">
      <c r="A4" s="1" t="str">
        <f>CONCATENATE("MES: ",[3]NOMBRE!B6," - ","( ",[3]NOMBRE!C6,[3]NOMBRE!D6," )")</f>
        <v>MES: MARZO - ( 03 )</v>
      </c>
      <c r="B4" s="2"/>
      <c r="C4" s="2"/>
      <c r="D4" s="3"/>
      <c r="E4" s="3"/>
      <c r="F4" s="3"/>
      <c r="G4" s="3"/>
      <c r="H4" s="3"/>
      <c r="I4" s="3"/>
      <c r="J4" s="3"/>
      <c r="K4" s="3"/>
      <c r="Q4" s="5"/>
      <c r="R4" s="6"/>
      <c r="S4" s="6"/>
      <c r="T4" s="6"/>
      <c r="U4" s="6"/>
      <c r="V4" s="6"/>
      <c r="W4" s="6"/>
      <c r="X4" s="6"/>
      <c r="Y4" s="6"/>
      <c r="Z4" s="6"/>
      <c r="AA4" s="7"/>
      <c r="AB4" s="7"/>
      <c r="AC4" s="8"/>
    </row>
    <row r="5" spans="1:52" s="4" customFormat="1" ht="12.75" customHeight="1" x14ac:dyDescent="0.2">
      <c r="A5" s="1" t="str">
        <f>CONCATENATE("AÑO: ",[3]NOMBRE!B7)</f>
        <v>AÑO: 2010</v>
      </c>
      <c r="B5" s="2"/>
      <c r="C5" s="2"/>
      <c r="D5" s="3"/>
      <c r="E5" s="3"/>
      <c r="F5" s="3"/>
      <c r="G5" s="3"/>
      <c r="H5" s="3"/>
      <c r="I5" s="3"/>
      <c r="J5" s="3"/>
      <c r="K5" s="3"/>
      <c r="Q5" s="5"/>
      <c r="R5" s="6"/>
      <c r="S5" s="6"/>
      <c r="T5" s="6"/>
      <c r="U5" s="6"/>
      <c r="V5" s="6"/>
      <c r="W5" s="6"/>
      <c r="X5" s="6"/>
      <c r="Y5" s="6"/>
      <c r="Z5" s="6"/>
      <c r="AA5" s="7"/>
      <c r="AB5" s="7"/>
      <c r="AC5" s="8"/>
    </row>
    <row r="6" spans="1:52" s="14" customFormat="1" ht="39.950000000000003" customHeight="1" x14ac:dyDescent="0.25">
      <c r="A6" s="65" t="s">
        <v>1</v>
      </c>
      <c r="B6" s="65"/>
      <c r="C6" s="65"/>
      <c r="D6" s="65"/>
      <c r="E6" s="65"/>
      <c r="F6" s="65"/>
      <c r="G6" s="65"/>
      <c r="H6" s="65"/>
      <c r="I6" s="65"/>
      <c r="J6" s="65"/>
      <c r="K6" s="10"/>
      <c r="L6" s="10"/>
      <c r="M6" s="10"/>
      <c r="N6" s="10"/>
      <c r="O6" s="10"/>
      <c r="P6" s="11"/>
      <c r="Q6" s="12"/>
      <c r="R6" s="12"/>
      <c r="S6" s="12"/>
      <c r="T6" s="12"/>
      <c r="U6" s="12"/>
      <c r="V6" s="12"/>
      <c r="W6" s="13"/>
      <c r="X6" s="13"/>
      <c r="Y6" s="13"/>
      <c r="Z6" s="13"/>
      <c r="AA6" s="13"/>
      <c r="AB6" s="13"/>
      <c r="AC6" s="13"/>
      <c r="AD6" s="13"/>
      <c r="AZ6" s="15"/>
    </row>
    <row r="7" spans="1:52" s="14" customFormat="1" ht="45" customHeight="1" x14ac:dyDescent="0.2">
      <c r="A7" s="16" t="s">
        <v>2</v>
      </c>
      <c r="B7" s="17"/>
      <c r="C7" s="17"/>
      <c r="D7" s="17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9"/>
      <c r="AZ7" s="15"/>
    </row>
    <row r="8" spans="1:52" s="14" customFormat="1" ht="24.75" customHeight="1" x14ac:dyDescent="0.2">
      <c r="A8" s="66" t="s">
        <v>3</v>
      </c>
      <c r="B8" s="68" t="s">
        <v>4</v>
      </c>
      <c r="C8" s="69"/>
      <c r="D8" s="68" t="s">
        <v>5</v>
      </c>
      <c r="E8" s="70"/>
      <c r="F8" s="70"/>
      <c r="G8" s="69"/>
      <c r="H8" s="68" t="s">
        <v>6</v>
      </c>
      <c r="I8" s="69"/>
      <c r="J8" s="20"/>
      <c r="K8" s="20"/>
      <c r="L8" s="20"/>
      <c r="M8" s="20"/>
      <c r="N8" s="20"/>
      <c r="O8" s="20"/>
      <c r="AZ8" s="15"/>
    </row>
    <row r="9" spans="1:52" s="14" customFormat="1" ht="37.5" customHeight="1" x14ac:dyDescent="0.2">
      <c r="A9" s="67"/>
      <c r="B9" s="21" t="s">
        <v>7</v>
      </c>
      <c r="C9" s="22" t="s">
        <v>8</v>
      </c>
      <c r="D9" s="21" t="s">
        <v>9</v>
      </c>
      <c r="E9" s="23" t="s">
        <v>10</v>
      </c>
      <c r="F9" s="23" t="s">
        <v>11</v>
      </c>
      <c r="G9" s="24" t="s">
        <v>12</v>
      </c>
      <c r="H9" s="21" t="s">
        <v>13</v>
      </c>
      <c r="I9" s="24" t="s">
        <v>14</v>
      </c>
      <c r="J9" s="20"/>
      <c r="K9" s="20"/>
      <c r="L9" s="20"/>
      <c r="M9" s="20"/>
      <c r="N9" s="20"/>
      <c r="O9" s="20"/>
      <c r="AZ9" s="15"/>
    </row>
    <row r="10" spans="1:52" s="14" customFormat="1" ht="15.95" customHeight="1" x14ac:dyDescent="0.2">
      <c r="A10" s="25" t="s">
        <v>15</v>
      </c>
      <c r="B10" s="26">
        <v>392</v>
      </c>
      <c r="C10" s="27"/>
      <c r="D10" s="26"/>
      <c r="E10" s="28"/>
      <c r="F10" s="28"/>
      <c r="G10" s="29"/>
      <c r="H10" s="30"/>
      <c r="I10" s="31"/>
      <c r="J10" s="32" t="str">
        <f>$X10&amp;""&amp;$Y10&amp;""&amp;$Z10</f>
        <v/>
      </c>
      <c r="K10" s="20"/>
      <c r="L10" s="20"/>
      <c r="M10" s="20"/>
      <c r="N10" s="20"/>
      <c r="O10" s="20"/>
      <c r="P10" s="32"/>
      <c r="X10" s="33" t="str">
        <f>IF(D10+E10+F10+G10=H10+I10,"","NO COINCIDE LA DESAGREGACIÓN POR SEXO CON TOTAL VDRL O RPR REACTIVO.")</f>
        <v/>
      </c>
      <c r="AA10" s="34">
        <f>IF(D10+E10+F10+G10=H10+I10,0,1)</f>
        <v>0</v>
      </c>
      <c r="AB10" s="35"/>
      <c r="AC10" s="35"/>
      <c r="AZ10" s="15"/>
    </row>
    <row r="11" spans="1:52" s="14" customFormat="1" ht="24.95" customHeight="1" x14ac:dyDescent="0.2">
      <c r="A11" s="36" t="s">
        <v>16</v>
      </c>
      <c r="B11" s="26"/>
      <c r="C11" s="27"/>
      <c r="D11" s="37"/>
      <c r="E11" s="38"/>
      <c r="F11" s="38"/>
      <c r="G11" s="39"/>
      <c r="H11" s="30"/>
      <c r="I11" s="39"/>
      <c r="J11" s="32" t="str">
        <f>$X11&amp;""&amp;$Y11&amp;""&amp;$Z11</f>
        <v/>
      </c>
      <c r="K11" s="20"/>
      <c r="L11" s="20"/>
      <c r="M11" s="20"/>
      <c r="N11" s="20"/>
      <c r="O11" s="20"/>
      <c r="P11" s="32"/>
      <c r="X11" s="33" t="str">
        <f>IF(D11+E11+F11+G11=H11+I11,"","NO COINCIDE LA DESAGREGACIÓN POR SEXO CON TOTAL VDRL O RPR REACTIVO.")</f>
        <v/>
      </c>
      <c r="AA11" s="34">
        <f>IF(D11+E11+F11+G11=H11+I11,0,1)</f>
        <v>0</v>
      </c>
      <c r="AB11" s="35"/>
      <c r="AC11" s="35"/>
      <c r="AZ11" s="15"/>
    </row>
    <row r="12" spans="1:52" s="14" customFormat="1" ht="15.95" customHeight="1" x14ac:dyDescent="0.2">
      <c r="A12" s="40" t="s">
        <v>17</v>
      </c>
      <c r="B12" s="37"/>
      <c r="C12" s="41"/>
      <c r="D12" s="42"/>
      <c r="E12" s="30"/>
      <c r="F12" s="30"/>
      <c r="G12" s="43"/>
      <c r="H12" s="30"/>
      <c r="I12" s="39"/>
      <c r="J12" s="32"/>
      <c r="K12" s="20"/>
      <c r="L12" s="20"/>
      <c r="M12" s="20"/>
      <c r="N12" s="20"/>
      <c r="O12" s="20"/>
      <c r="P12" s="32"/>
      <c r="X12" s="33"/>
      <c r="AA12" s="34"/>
      <c r="AB12" s="35"/>
      <c r="AC12" s="35"/>
      <c r="AZ12" s="15"/>
    </row>
    <row r="13" spans="1:52" s="14" customFormat="1" ht="24.95" customHeight="1" x14ac:dyDescent="0.2">
      <c r="A13" s="36" t="s">
        <v>18</v>
      </c>
      <c r="B13" s="37">
        <v>2</v>
      </c>
      <c r="C13" s="41"/>
      <c r="D13" s="42"/>
      <c r="E13" s="30"/>
      <c r="F13" s="30"/>
      <c r="G13" s="43"/>
      <c r="H13" s="44"/>
      <c r="I13" s="39"/>
      <c r="J13" s="32"/>
      <c r="K13" s="20"/>
      <c r="L13" s="20"/>
      <c r="M13" s="20"/>
      <c r="N13" s="20"/>
      <c r="O13" s="20"/>
      <c r="P13" s="32"/>
      <c r="X13" s="33"/>
      <c r="AA13" s="34"/>
      <c r="AB13" s="35"/>
      <c r="AC13" s="35"/>
      <c r="AZ13" s="15"/>
    </row>
    <row r="14" spans="1:52" s="14" customFormat="1" ht="15.95" customHeight="1" x14ac:dyDescent="0.2">
      <c r="A14" s="36" t="s">
        <v>19</v>
      </c>
      <c r="B14" s="37"/>
      <c r="C14" s="41"/>
      <c r="D14" s="42"/>
      <c r="E14" s="30"/>
      <c r="F14" s="30"/>
      <c r="G14" s="43"/>
      <c r="H14" s="44"/>
      <c r="I14" s="45"/>
      <c r="J14" s="32"/>
      <c r="K14" s="20"/>
      <c r="L14" s="20"/>
      <c r="M14" s="20"/>
      <c r="N14" s="20"/>
      <c r="O14" s="20"/>
      <c r="P14" s="32"/>
      <c r="X14" s="33"/>
      <c r="AA14" s="34"/>
      <c r="AB14" s="35"/>
      <c r="AC14" s="35"/>
      <c r="AZ14" s="15"/>
    </row>
    <row r="15" spans="1:52" s="14" customFormat="1" ht="15.95" customHeight="1" x14ac:dyDescent="0.2">
      <c r="A15" s="40" t="s">
        <v>20</v>
      </c>
      <c r="B15" s="37">
        <v>14</v>
      </c>
      <c r="C15" s="41"/>
      <c r="D15" s="42"/>
      <c r="E15" s="30"/>
      <c r="F15" s="30"/>
      <c r="G15" s="43"/>
      <c r="H15" s="44">
        <v>3</v>
      </c>
      <c r="I15" s="45">
        <v>11</v>
      </c>
      <c r="J15" s="32"/>
      <c r="K15" s="20"/>
      <c r="L15" s="20"/>
      <c r="M15" s="20"/>
      <c r="N15" s="20"/>
      <c r="O15" s="20"/>
      <c r="P15" s="32"/>
      <c r="X15" s="33"/>
      <c r="AA15" s="34"/>
      <c r="AB15" s="35"/>
      <c r="AC15" s="35"/>
      <c r="AZ15" s="15"/>
    </row>
    <row r="16" spans="1:52" s="14" customFormat="1" ht="15.95" customHeight="1" x14ac:dyDescent="0.2">
      <c r="A16" s="40" t="s">
        <v>21</v>
      </c>
      <c r="B16" s="37">
        <v>468</v>
      </c>
      <c r="C16" s="41"/>
      <c r="D16" s="42"/>
      <c r="E16" s="30"/>
      <c r="F16" s="30"/>
      <c r="G16" s="43"/>
      <c r="H16" s="44"/>
      <c r="I16" s="45"/>
      <c r="J16" s="32"/>
      <c r="K16" s="20"/>
      <c r="L16" s="20"/>
      <c r="M16" s="20"/>
      <c r="N16" s="20"/>
      <c r="O16" s="20"/>
      <c r="P16" s="32"/>
      <c r="X16" s="33"/>
      <c r="AA16" s="34"/>
      <c r="AB16" s="35"/>
      <c r="AC16" s="35"/>
      <c r="AZ16" s="15"/>
    </row>
    <row r="17" spans="1:52" s="14" customFormat="1" ht="15.95" customHeight="1" x14ac:dyDescent="0.2">
      <c r="A17" s="40" t="s">
        <v>22</v>
      </c>
      <c r="B17" s="37">
        <v>77</v>
      </c>
      <c r="C17" s="41"/>
      <c r="D17" s="42"/>
      <c r="E17" s="30"/>
      <c r="F17" s="30"/>
      <c r="G17" s="43"/>
      <c r="H17" s="30"/>
      <c r="I17" s="45"/>
      <c r="J17" s="32"/>
      <c r="K17" s="20"/>
      <c r="L17" s="20"/>
      <c r="M17" s="20"/>
      <c r="N17" s="20"/>
      <c r="O17" s="20"/>
      <c r="P17" s="32"/>
      <c r="X17" s="33"/>
      <c r="AA17" s="34"/>
      <c r="AB17" s="35"/>
      <c r="AC17" s="35"/>
      <c r="AZ17" s="15"/>
    </row>
    <row r="18" spans="1:52" s="14" customFormat="1" ht="15.95" customHeight="1" x14ac:dyDescent="0.2">
      <c r="A18" s="40" t="s">
        <v>23</v>
      </c>
      <c r="B18" s="37">
        <v>243</v>
      </c>
      <c r="C18" s="41"/>
      <c r="D18" s="42"/>
      <c r="E18" s="30"/>
      <c r="F18" s="30"/>
      <c r="G18" s="43"/>
      <c r="H18" s="44"/>
      <c r="I18" s="45">
        <v>1</v>
      </c>
      <c r="J18" s="32"/>
      <c r="K18" s="20"/>
      <c r="L18" s="20"/>
      <c r="M18" s="20"/>
      <c r="N18" s="20"/>
      <c r="O18" s="20"/>
      <c r="P18" s="32"/>
      <c r="X18" s="33"/>
      <c r="AA18" s="34"/>
      <c r="AB18" s="35"/>
      <c r="AC18" s="35"/>
      <c r="AZ18" s="15"/>
    </row>
    <row r="19" spans="1:52" s="14" customFormat="1" ht="15.95" customHeight="1" x14ac:dyDescent="0.2">
      <c r="A19" s="40" t="s">
        <v>24</v>
      </c>
      <c r="B19" s="37"/>
      <c r="C19" s="41"/>
      <c r="D19" s="42"/>
      <c r="E19" s="30"/>
      <c r="F19" s="30"/>
      <c r="G19" s="43"/>
      <c r="H19" s="44"/>
      <c r="I19" s="45"/>
      <c r="J19" s="32"/>
      <c r="K19" s="20"/>
      <c r="L19" s="20"/>
      <c r="M19" s="20"/>
      <c r="N19" s="20"/>
      <c r="O19" s="20"/>
      <c r="P19" s="32"/>
      <c r="X19" s="33"/>
      <c r="AA19" s="34"/>
      <c r="AB19" s="35"/>
      <c r="AC19" s="35"/>
      <c r="AZ19" s="15"/>
    </row>
    <row r="20" spans="1:52" s="14" customFormat="1" ht="15.95" customHeight="1" x14ac:dyDescent="0.2">
      <c r="A20" s="40" t="s">
        <v>25</v>
      </c>
      <c r="B20" s="37">
        <v>76</v>
      </c>
      <c r="C20" s="41">
        <v>151</v>
      </c>
      <c r="D20" s="42"/>
      <c r="E20" s="30"/>
      <c r="F20" s="30"/>
      <c r="G20" s="43"/>
      <c r="H20" s="42"/>
      <c r="I20" s="46">
        <v>1</v>
      </c>
      <c r="J20" s="32"/>
      <c r="K20" s="20"/>
      <c r="L20" s="20"/>
      <c r="M20" s="20"/>
      <c r="N20" s="20"/>
      <c r="O20" s="20"/>
      <c r="P20" s="19"/>
      <c r="AZ20" s="15"/>
    </row>
    <row r="21" spans="1:52" s="14" customFormat="1" ht="30" customHeight="1" x14ac:dyDescent="0.2">
      <c r="A21" s="71" t="s">
        <v>26</v>
      </c>
      <c r="B21" s="71"/>
      <c r="C21" s="71"/>
      <c r="D21" s="71"/>
      <c r="E21" s="71"/>
      <c r="F21" s="71"/>
      <c r="G21" s="71"/>
      <c r="H21" s="71"/>
      <c r="I21" s="71"/>
      <c r="J21" s="72"/>
      <c r="K21" s="18"/>
      <c r="L21" s="18"/>
      <c r="M21" s="18"/>
      <c r="N21" s="18"/>
      <c r="O21" s="18"/>
      <c r="AZ21" s="15"/>
    </row>
    <row r="22" spans="1:52" s="14" customFormat="1" ht="15.95" customHeight="1" x14ac:dyDescent="0.2">
      <c r="A22" s="62" t="s">
        <v>27</v>
      </c>
      <c r="B22" s="64" t="s">
        <v>28</v>
      </c>
      <c r="C22" s="64"/>
      <c r="D22" s="64"/>
      <c r="E22" s="64" t="s">
        <v>29</v>
      </c>
      <c r="F22" s="64"/>
      <c r="G22" s="64"/>
      <c r="H22" s="64" t="s">
        <v>30</v>
      </c>
      <c r="I22" s="64"/>
      <c r="J22" s="64"/>
      <c r="K22" s="20"/>
      <c r="L22" s="20"/>
      <c r="M22" s="20"/>
      <c r="N22" s="20"/>
      <c r="O22" s="20"/>
      <c r="AZ22" s="15"/>
    </row>
    <row r="23" spans="1:52" s="14" customFormat="1" ht="51.75" customHeight="1" x14ac:dyDescent="0.2">
      <c r="A23" s="63"/>
      <c r="B23" s="21" t="s">
        <v>31</v>
      </c>
      <c r="C23" s="23" t="s">
        <v>32</v>
      </c>
      <c r="D23" s="22" t="s">
        <v>33</v>
      </c>
      <c r="E23" s="21" t="s">
        <v>31</v>
      </c>
      <c r="F23" s="23" t="s">
        <v>32</v>
      </c>
      <c r="G23" s="22" t="s">
        <v>33</v>
      </c>
      <c r="H23" s="21" t="s">
        <v>31</v>
      </c>
      <c r="I23" s="23" t="s">
        <v>32</v>
      </c>
      <c r="J23" s="22" t="s">
        <v>33</v>
      </c>
      <c r="K23" s="20"/>
      <c r="L23" s="20"/>
      <c r="M23" s="20"/>
      <c r="N23" s="20"/>
      <c r="O23" s="20"/>
      <c r="X23" s="33"/>
      <c r="Y23" s="33"/>
      <c r="Z23" s="33"/>
      <c r="AA23" s="35"/>
      <c r="AB23" s="35"/>
      <c r="AC23" s="35"/>
      <c r="AZ23" s="15"/>
    </row>
    <row r="24" spans="1:52" s="14" customFormat="1" ht="15.95" customHeight="1" x14ac:dyDescent="0.2">
      <c r="A24" s="25" t="s">
        <v>15</v>
      </c>
      <c r="B24" s="47"/>
      <c r="C24" s="48"/>
      <c r="D24" s="27"/>
      <c r="E24" s="47"/>
      <c r="F24" s="48"/>
      <c r="G24" s="27"/>
      <c r="H24" s="47"/>
      <c r="I24" s="48"/>
      <c r="J24" s="27"/>
      <c r="K24" s="49"/>
      <c r="L24" s="20"/>
      <c r="M24" s="20"/>
      <c r="N24" s="20"/>
      <c r="O24" s="20"/>
      <c r="X24" s="33"/>
      <c r="Y24" s="33"/>
      <c r="Z24" s="33"/>
      <c r="AA24" s="35"/>
      <c r="AB24" s="35"/>
      <c r="AC24" s="35"/>
      <c r="AZ24" s="15"/>
    </row>
    <row r="25" spans="1:52" s="14" customFormat="1" ht="15.95" customHeight="1" x14ac:dyDescent="0.2">
      <c r="A25" s="25" t="s">
        <v>34</v>
      </c>
      <c r="B25" s="26"/>
      <c r="C25" s="28"/>
      <c r="D25" s="27"/>
      <c r="E25" s="26"/>
      <c r="F25" s="28"/>
      <c r="G25" s="27"/>
      <c r="H25" s="26"/>
      <c r="I25" s="28"/>
      <c r="J25" s="27"/>
      <c r="K25" s="20"/>
      <c r="L25" s="20"/>
      <c r="M25" s="20"/>
      <c r="N25" s="20"/>
      <c r="O25" s="20"/>
      <c r="X25" s="33"/>
      <c r="Y25" s="33"/>
      <c r="Z25" s="33"/>
      <c r="AA25" s="35"/>
      <c r="AB25" s="35"/>
      <c r="AC25" s="35"/>
      <c r="AZ25" s="15"/>
    </row>
    <row r="26" spans="1:52" s="14" customFormat="1" ht="15.95" customHeight="1" x14ac:dyDescent="0.2">
      <c r="A26" s="40" t="s">
        <v>19</v>
      </c>
      <c r="B26" s="37"/>
      <c r="C26" s="38"/>
      <c r="D26" s="41"/>
      <c r="E26" s="37"/>
      <c r="F26" s="38"/>
      <c r="G26" s="41"/>
      <c r="H26" s="37"/>
      <c r="I26" s="38"/>
      <c r="J26" s="41"/>
      <c r="K26" s="20"/>
      <c r="L26" s="20"/>
      <c r="M26" s="20"/>
      <c r="N26" s="20"/>
      <c r="O26" s="20"/>
      <c r="X26" s="33"/>
      <c r="Y26" s="33"/>
      <c r="Z26" s="33"/>
      <c r="AA26" s="35"/>
      <c r="AB26" s="35"/>
      <c r="AC26" s="35"/>
      <c r="AZ26" s="15"/>
    </row>
    <row r="27" spans="1:52" s="14" customFormat="1" ht="15.95" customHeight="1" x14ac:dyDescent="0.2">
      <c r="A27" s="40" t="s">
        <v>35</v>
      </c>
      <c r="B27" s="37"/>
      <c r="C27" s="38"/>
      <c r="D27" s="41"/>
      <c r="E27" s="37"/>
      <c r="F27" s="38"/>
      <c r="G27" s="41"/>
      <c r="H27" s="37"/>
      <c r="I27" s="38"/>
      <c r="J27" s="41"/>
      <c r="K27" s="20"/>
      <c r="L27" s="20"/>
      <c r="M27" s="20"/>
      <c r="N27" s="20"/>
      <c r="O27" s="20"/>
      <c r="X27" s="33"/>
      <c r="Y27" s="33"/>
      <c r="Z27" s="33"/>
      <c r="AA27" s="35"/>
      <c r="AB27" s="35"/>
      <c r="AC27" s="35"/>
      <c r="AZ27" s="15"/>
    </row>
    <row r="28" spans="1:52" s="14" customFormat="1" ht="15.95" customHeight="1" x14ac:dyDescent="0.2">
      <c r="A28" s="40" t="s">
        <v>20</v>
      </c>
      <c r="B28" s="37"/>
      <c r="C28" s="38"/>
      <c r="D28" s="41"/>
      <c r="E28" s="37"/>
      <c r="F28" s="38"/>
      <c r="G28" s="41"/>
      <c r="H28" s="37"/>
      <c r="I28" s="38"/>
      <c r="J28" s="41"/>
      <c r="K28" s="20"/>
      <c r="L28" s="20"/>
      <c r="M28" s="20"/>
      <c r="N28" s="20"/>
      <c r="O28" s="20"/>
      <c r="X28" s="33"/>
      <c r="Y28" s="33"/>
      <c r="Z28" s="33"/>
      <c r="AA28" s="35"/>
      <c r="AB28" s="35"/>
      <c r="AC28" s="35"/>
      <c r="AZ28" s="15"/>
    </row>
    <row r="29" spans="1:52" s="14" customFormat="1" ht="24.95" customHeight="1" x14ac:dyDescent="0.2">
      <c r="A29" s="36" t="s">
        <v>36</v>
      </c>
      <c r="B29" s="37"/>
      <c r="C29" s="38"/>
      <c r="D29" s="41"/>
      <c r="E29" s="37"/>
      <c r="F29" s="38"/>
      <c r="G29" s="41"/>
      <c r="H29" s="37"/>
      <c r="I29" s="38"/>
      <c r="J29" s="41"/>
      <c r="K29" s="20"/>
      <c r="L29" s="20"/>
      <c r="M29" s="20"/>
      <c r="N29" s="20"/>
      <c r="O29" s="20"/>
      <c r="X29" s="33"/>
      <c r="Y29" s="33"/>
      <c r="Z29" s="33"/>
      <c r="AA29" s="35"/>
      <c r="AB29" s="35"/>
      <c r="AC29" s="35"/>
      <c r="AZ29" s="15"/>
    </row>
    <row r="30" spans="1:52" s="14" customFormat="1" ht="15.95" customHeight="1" x14ac:dyDescent="0.2">
      <c r="A30" s="40" t="s">
        <v>24</v>
      </c>
      <c r="B30" s="37"/>
      <c r="C30" s="38"/>
      <c r="D30" s="41"/>
      <c r="E30" s="37"/>
      <c r="F30" s="38"/>
      <c r="G30" s="41"/>
      <c r="H30" s="37"/>
      <c r="I30" s="38"/>
      <c r="J30" s="41"/>
      <c r="K30" s="20"/>
      <c r="L30" s="20"/>
      <c r="M30" s="20"/>
      <c r="N30" s="20"/>
      <c r="O30" s="20"/>
      <c r="X30" s="33"/>
      <c r="Y30" s="33"/>
      <c r="Z30" s="33"/>
      <c r="AA30" s="35"/>
      <c r="AB30" s="35"/>
      <c r="AC30" s="35"/>
      <c r="AZ30" s="15"/>
    </row>
    <row r="31" spans="1:52" s="14" customFormat="1" ht="15.95" customHeight="1" x14ac:dyDescent="0.2">
      <c r="A31" s="40" t="s">
        <v>37</v>
      </c>
      <c r="B31" s="37"/>
      <c r="C31" s="38"/>
      <c r="D31" s="41"/>
      <c r="E31" s="37"/>
      <c r="F31" s="38"/>
      <c r="G31" s="41"/>
      <c r="H31" s="37"/>
      <c r="I31" s="38"/>
      <c r="J31" s="41"/>
      <c r="K31" s="20"/>
      <c r="L31" s="20"/>
      <c r="M31" s="20"/>
      <c r="N31" s="20"/>
      <c r="O31" s="20"/>
      <c r="X31" s="33"/>
      <c r="Y31" s="33"/>
      <c r="Z31" s="33"/>
      <c r="AA31" s="35"/>
      <c r="AB31" s="35"/>
      <c r="AC31" s="35"/>
      <c r="AZ31" s="15"/>
    </row>
    <row r="32" spans="1:52" s="14" customFormat="1" ht="15.95" customHeight="1" x14ac:dyDescent="0.2">
      <c r="A32" s="40" t="s">
        <v>38</v>
      </c>
      <c r="B32" s="37">
        <v>1</v>
      </c>
      <c r="C32" s="38"/>
      <c r="D32" s="41"/>
      <c r="E32" s="37">
        <v>1</v>
      </c>
      <c r="F32" s="38"/>
      <c r="G32" s="41"/>
      <c r="H32" s="37"/>
      <c r="I32" s="38"/>
      <c r="J32" s="41"/>
      <c r="K32" s="20"/>
      <c r="L32" s="20"/>
      <c r="M32" s="20"/>
      <c r="N32" s="20"/>
      <c r="O32" s="20"/>
      <c r="X32" s="33"/>
      <c r="Y32" s="33"/>
      <c r="Z32" s="33"/>
      <c r="AA32" s="35"/>
      <c r="AB32" s="35"/>
      <c r="AC32" s="35"/>
      <c r="AZ32" s="15"/>
    </row>
    <row r="33" spans="1:52" s="14" customFormat="1" ht="15.95" customHeight="1" x14ac:dyDescent="0.2">
      <c r="A33" s="40" t="s">
        <v>39</v>
      </c>
      <c r="B33" s="37"/>
      <c r="C33" s="38"/>
      <c r="D33" s="41"/>
      <c r="E33" s="37"/>
      <c r="F33" s="38"/>
      <c r="G33" s="41"/>
      <c r="H33" s="37"/>
      <c r="I33" s="38"/>
      <c r="J33" s="41"/>
      <c r="K33" s="20"/>
      <c r="L33" s="20"/>
      <c r="M33" s="20"/>
      <c r="N33" s="20"/>
      <c r="O33" s="20"/>
      <c r="AZ33" s="15"/>
    </row>
    <row r="34" spans="1:52" s="14" customFormat="1" ht="15.95" customHeight="1" x14ac:dyDescent="0.2">
      <c r="A34" s="50" t="s">
        <v>40</v>
      </c>
      <c r="B34" s="51"/>
      <c r="C34" s="52"/>
      <c r="D34" s="53"/>
      <c r="E34" s="51"/>
      <c r="F34" s="52"/>
      <c r="G34" s="53"/>
      <c r="H34" s="51"/>
      <c r="I34" s="52"/>
      <c r="J34" s="53"/>
      <c r="K34" s="20"/>
      <c r="L34" s="20"/>
      <c r="M34" s="20"/>
      <c r="N34" s="20"/>
      <c r="O34" s="20"/>
      <c r="AZ34" s="15"/>
    </row>
    <row r="35" spans="1:52" s="14" customFormat="1" ht="24.95" customHeight="1" x14ac:dyDescent="0.2">
      <c r="A35" s="36" t="s">
        <v>41</v>
      </c>
      <c r="B35" s="51"/>
      <c r="C35" s="52"/>
      <c r="D35" s="53"/>
      <c r="E35" s="51"/>
      <c r="F35" s="52"/>
      <c r="G35" s="53"/>
      <c r="H35" s="51"/>
      <c r="I35" s="52"/>
      <c r="J35" s="53"/>
      <c r="K35" s="20"/>
      <c r="L35" s="20"/>
      <c r="M35" s="20"/>
      <c r="N35" s="20"/>
      <c r="O35" s="20"/>
      <c r="X35" s="33"/>
      <c r="AA35" s="34"/>
      <c r="AB35" s="35"/>
      <c r="AC35" s="35"/>
      <c r="AZ35" s="15"/>
    </row>
    <row r="36" spans="1:52" s="14" customFormat="1" ht="15.95" customHeight="1" x14ac:dyDescent="0.2">
      <c r="A36" s="54" t="s">
        <v>42</v>
      </c>
      <c r="B36" s="55">
        <v>4</v>
      </c>
      <c r="C36" s="56">
        <v>1</v>
      </c>
      <c r="D36" s="46"/>
      <c r="E36" s="55">
        <v>4</v>
      </c>
      <c r="F36" s="56"/>
      <c r="G36" s="46"/>
      <c r="H36" s="55"/>
      <c r="I36" s="56"/>
      <c r="J36" s="46"/>
      <c r="K36" s="20"/>
      <c r="L36" s="20"/>
      <c r="M36" s="20"/>
      <c r="N36" s="20"/>
      <c r="O36" s="20"/>
      <c r="AZ36" s="15"/>
    </row>
    <row r="37" spans="1:52" s="14" customFormat="1" ht="30" customHeight="1" x14ac:dyDescent="0.2">
      <c r="A37" s="71" t="s">
        <v>43</v>
      </c>
      <c r="B37" s="71"/>
      <c r="C37" s="71"/>
      <c r="D37" s="71"/>
      <c r="E37" s="71"/>
      <c r="F37" s="71"/>
      <c r="G37" s="71"/>
      <c r="H37" s="71"/>
      <c r="I37" s="71"/>
      <c r="J37" s="71"/>
      <c r="K37" s="18"/>
      <c r="L37" s="18"/>
      <c r="M37" s="18"/>
      <c r="N37" s="18"/>
      <c r="O37" s="18"/>
      <c r="AZ37" s="15"/>
    </row>
    <row r="38" spans="1:52" s="14" customFormat="1" ht="15.95" customHeight="1" x14ac:dyDescent="0.2">
      <c r="A38" s="62" t="s">
        <v>27</v>
      </c>
      <c r="B38" s="64" t="s">
        <v>44</v>
      </c>
      <c r="C38" s="64"/>
      <c r="D38" s="64"/>
      <c r="E38" s="64" t="s">
        <v>45</v>
      </c>
      <c r="F38" s="64"/>
      <c r="G38" s="64"/>
      <c r="H38" s="64" t="s">
        <v>46</v>
      </c>
      <c r="I38" s="64"/>
      <c r="J38" s="64"/>
      <c r="K38" s="20"/>
      <c r="L38" s="20"/>
      <c r="M38" s="20"/>
      <c r="N38" s="20"/>
      <c r="O38" s="20"/>
      <c r="AZ38" s="15"/>
    </row>
    <row r="39" spans="1:52" s="14" customFormat="1" ht="52.5" x14ac:dyDescent="0.2">
      <c r="A39" s="63"/>
      <c r="B39" s="21" t="s">
        <v>31</v>
      </c>
      <c r="C39" s="23" t="s">
        <v>32</v>
      </c>
      <c r="D39" s="22" t="s">
        <v>33</v>
      </c>
      <c r="E39" s="21" t="s">
        <v>31</v>
      </c>
      <c r="F39" s="23" t="s">
        <v>32</v>
      </c>
      <c r="G39" s="22" t="s">
        <v>33</v>
      </c>
      <c r="H39" s="21" t="s">
        <v>31</v>
      </c>
      <c r="I39" s="23" t="s">
        <v>32</v>
      </c>
      <c r="J39" s="22" t="s">
        <v>33</v>
      </c>
      <c r="K39" s="20"/>
      <c r="L39" s="20"/>
      <c r="M39" s="20"/>
      <c r="N39" s="20"/>
      <c r="O39" s="20"/>
      <c r="AZ39" s="15"/>
    </row>
    <row r="40" spans="1:52" s="14" customFormat="1" ht="15.95" customHeight="1" x14ac:dyDescent="0.2">
      <c r="A40" s="25" t="s">
        <v>15</v>
      </c>
      <c r="B40" s="47"/>
      <c r="C40" s="48"/>
      <c r="D40" s="27"/>
      <c r="E40" s="47">
        <v>210</v>
      </c>
      <c r="F40" s="48"/>
      <c r="G40" s="27"/>
      <c r="H40" s="47"/>
      <c r="I40" s="48"/>
      <c r="J40" s="27"/>
      <c r="K40" s="49"/>
      <c r="L40" s="20"/>
      <c r="M40" s="20"/>
      <c r="N40" s="20"/>
      <c r="O40" s="20"/>
      <c r="AZ40" s="15"/>
    </row>
    <row r="41" spans="1:52" s="14" customFormat="1" ht="15.95" customHeight="1" x14ac:dyDescent="0.2">
      <c r="A41" s="25" t="s">
        <v>34</v>
      </c>
      <c r="B41" s="26"/>
      <c r="C41" s="28"/>
      <c r="D41" s="27"/>
      <c r="E41" s="26">
        <v>9</v>
      </c>
      <c r="F41" s="28"/>
      <c r="G41" s="27"/>
      <c r="H41" s="26"/>
      <c r="I41" s="28"/>
      <c r="J41" s="27"/>
      <c r="K41" s="20"/>
      <c r="L41" s="20"/>
      <c r="M41" s="20"/>
      <c r="N41" s="20"/>
      <c r="O41" s="20"/>
      <c r="AZ41" s="15"/>
    </row>
    <row r="42" spans="1:52" s="14" customFormat="1" ht="15.95" customHeight="1" x14ac:dyDescent="0.2">
      <c r="A42" s="36" t="s">
        <v>19</v>
      </c>
      <c r="B42" s="37"/>
      <c r="C42" s="38"/>
      <c r="D42" s="41"/>
      <c r="E42" s="37"/>
      <c r="F42" s="38"/>
      <c r="G42" s="41"/>
      <c r="H42" s="37"/>
      <c r="I42" s="38"/>
      <c r="J42" s="41"/>
      <c r="K42" s="20"/>
      <c r="L42" s="20"/>
      <c r="M42" s="20"/>
      <c r="N42" s="20"/>
      <c r="O42" s="20"/>
      <c r="AZ42" s="15"/>
    </row>
    <row r="43" spans="1:52" s="14" customFormat="1" ht="15.95" customHeight="1" x14ac:dyDescent="0.2">
      <c r="A43" s="40" t="s">
        <v>35</v>
      </c>
      <c r="B43" s="37"/>
      <c r="C43" s="38"/>
      <c r="D43" s="41"/>
      <c r="E43" s="37"/>
      <c r="F43" s="38"/>
      <c r="G43" s="41"/>
      <c r="H43" s="37"/>
      <c r="I43" s="38"/>
      <c r="J43" s="41"/>
      <c r="K43" s="20"/>
      <c r="L43" s="20"/>
      <c r="M43" s="20"/>
      <c r="N43" s="20"/>
      <c r="O43" s="20"/>
      <c r="AZ43" s="15"/>
    </row>
    <row r="44" spans="1:52" s="14" customFormat="1" ht="15.95" customHeight="1" x14ac:dyDescent="0.2">
      <c r="A44" s="40" t="s">
        <v>20</v>
      </c>
      <c r="B44" s="37"/>
      <c r="C44" s="38"/>
      <c r="D44" s="41"/>
      <c r="E44" s="37">
        <v>7</v>
      </c>
      <c r="F44" s="38"/>
      <c r="G44" s="41"/>
      <c r="H44" s="37"/>
      <c r="I44" s="38"/>
      <c r="J44" s="41"/>
      <c r="K44" s="20"/>
      <c r="L44" s="20"/>
      <c r="M44" s="20"/>
      <c r="N44" s="20"/>
      <c r="O44" s="20"/>
      <c r="AZ44" s="15"/>
    </row>
    <row r="45" spans="1:52" s="14" customFormat="1" ht="24.95" customHeight="1" x14ac:dyDescent="0.15">
      <c r="A45" s="36" t="s">
        <v>36</v>
      </c>
      <c r="B45" s="37"/>
      <c r="C45" s="38"/>
      <c r="D45" s="41"/>
      <c r="E45" s="37"/>
      <c r="F45" s="38"/>
      <c r="G45" s="41"/>
      <c r="H45" s="37"/>
      <c r="I45" s="38"/>
      <c r="J45" s="41"/>
      <c r="K45" s="20"/>
      <c r="L45" s="20"/>
      <c r="M45" s="20"/>
      <c r="N45" s="20"/>
      <c r="O45" s="20"/>
    </row>
    <row r="46" spans="1:52" s="14" customFormat="1" ht="15.95" customHeight="1" x14ac:dyDescent="0.15">
      <c r="A46" s="40" t="s">
        <v>24</v>
      </c>
      <c r="B46" s="37"/>
      <c r="C46" s="38"/>
      <c r="D46" s="41"/>
      <c r="E46" s="37"/>
      <c r="F46" s="38"/>
      <c r="G46" s="41"/>
      <c r="H46" s="37"/>
      <c r="I46" s="38"/>
      <c r="J46" s="41"/>
      <c r="K46" s="20"/>
      <c r="L46" s="20"/>
      <c r="M46" s="20"/>
      <c r="N46" s="20"/>
      <c r="O46" s="20"/>
    </row>
    <row r="47" spans="1:52" s="14" customFormat="1" ht="15.95" customHeight="1" x14ac:dyDescent="0.15">
      <c r="A47" s="40" t="s">
        <v>37</v>
      </c>
      <c r="B47" s="37"/>
      <c r="C47" s="38"/>
      <c r="D47" s="41"/>
      <c r="E47" s="37"/>
      <c r="F47" s="38"/>
      <c r="G47" s="41"/>
      <c r="H47" s="37"/>
      <c r="I47" s="38"/>
      <c r="J47" s="41"/>
      <c r="K47" s="20"/>
      <c r="L47" s="20"/>
      <c r="M47" s="20"/>
      <c r="N47" s="20"/>
      <c r="O47" s="20"/>
    </row>
    <row r="48" spans="1:52" s="14" customFormat="1" ht="15.95" customHeight="1" x14ac:dyDescent="0.15">
      <c r="A48" s="40" t="s">
        <v>38</v>
      </c>
      <c r="B48" s="37"/>
      <c r="C48" s="38"/>
      <c r="D48" s="41"/>
      <c r="E48" s="37"/>
      <c r="F48" s="38"/>
      <c r="G48" s="41"/>
      <c r="H48" s="37"/>
      <c r="I48" s="38"/>
      <c r="J48" s="41"/>
      <c r="K48" s="20"/>
      <c r="L48" s="20"/>
      <c r="M48" s="20"/>
      <c r="N48" s="20"/>
      <c r="O48" s="20"/>
    </row>
    <row r="49" spans="1:15" ht="15.95" customHeight="1" x14ac:dyDescent="0.15">
      <c r="A49" s="40" t="s">
        <v>39</v>
      </c>
      <c r="B49" s="37"/>
      <c r="C49" s="38"/>
      <c r="D49" s="41"/>
      <c r="E49" s="37"/>
      <c r="F49" s="38"/>
      <c r="G49" s="41"/>
      <c r="H49" s="37"/>
      <c r="I49" s="38"/>
      <c r="J49" s="41"/>
      <c r="K49" s="20"/>
      <c r="L49" s="20"/>
      <c r="M49" s="20"/>
      <c r="N49" s="20"/>
      <c r="O49" s="20"/>
    </row>
    <row r="50" spans="1:15" ht="15.95" customHeight="1" x14ac:dyDescent="0.15">
      <c r="A50" s="50" t="s">
        <v>40</v>
      </c>
      <c r="B50" s="51"/>
      <c r="C50" s="52"/>
      <c r="D50" s="53"/>
      <c r="E50" s="51">
        <v>1</v>
      </c>
      <c r="F50" s="52"/>
      <c r="G50" s="53"/>
      <c r="H50" s="51"/>
      <c r="I50" s="52"/>
      <c r="J50" s="53"/>
      <c r="K50" s="20"/>
      <c r="L50" s="20"/>
      <c r="M50" s="20"/>
      <c r="N50" s="20"/>
      <c r="O50" s="20"/>
    </row>
    <row r="51" spans="1:15" ht="24.95" customHeight="1" x14ac:dyDescent="0.15">
      <c r="A51" s="36" t="s">
        <v>41</v>
      </c>
      <c r="B51" s="51"/>
      <c r="C51" s="52"/>
      <c r="D51" s="53"/>
      <c r="E51" s="51">
        <v>1</v>
      </c>
      <c r="F51" s="52"/>
      <c r="G51" s="53"/>
      <c r="H51" s="51"/>
      <c r="I51" s="52"/>
      <c r="J51" s="53"/>
      <c r="K51" s="20"/>
      <c r="L51" s="20"/>
      <c r="M51" s="20"/>
      <c r="N51" s="20"/>
      <c r="O51" s="20"/>
    </row>
    <row r="52" spans="1:15" ht="15.95" customHeight="1" x14ac:dyDescent="0.15">
      <c r="A52" s="54" t="s">
        <v>42</v>
      </c>
      <c r="B52" s="55"/>
      <c r="C52" s="56"/>
      <c r="D52" s="46"/>
      <c r="E52" s="55">
        <v>26</v>
      </c>
      <c r="F52" s="56">
        <v>1</v>
      </c>
      <c r="G52" s="46"/>
      <c r="H52" s="55"/>
      <c r="I52" s="56"/>
      <c r="J52" s="46"/>
      <c r="K52" s="20"/>
      <c r="L52" s="20"/>
      <c r="M52" s="20"/>
      <c r="N52" s="20"/>
      <c r="O52" s="20"/>
    </row>
    <row r="53" spans="1:15" x14ac:dyDescent="0.15">
      <c r="A53" s="20"/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58"/>
      <c r="N53" s="58"/>
      <c r="O53" s="58"/>
    </row>
    <row r="54" spans="1:15" x14ac:dyDescent="0.15">
      <c r="A54" s="20"/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58"/>
      <c r="N54" s="58"/>
      <c r="O54" s="58"/>
    </row>
    <row r="55" spans="1:15" x14ac:dyDescent="0.15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58"/>
      <c r="N55" s="58"/>
      <c r="O55" s="58"/>
    </row>
    <row r="56" spans="1:15" x14ac:dyDescent="0.15">
      <c r="A56" s="20"/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58"/>
      <c r="N56" s="58"/>
      <c r="O56" s="58"/>
    </row>
    <row r="57" spans="1:15" x14ac:dyDescent="0.15">
      <c r="A57" s="20"/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58"/>
      <c r="N57" s="58"/>
      <c r="O57" s="58"/>
    </row>
    <row r="58" spans="1:15" x14ac:dyDescent="0.15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58"/>
      <c r="N58" s="58"/>
      <c r="O58" s="58"/>
    </row>
    <row r="59" spans="1:15" x14ac:dyDescent="0.15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58"/>
      <c r="N59" s="58"/>
      <c r="O59" s="58"/>
    </row>
    <row r="60" spans="1:15" x14ac:dyDescent="0.15">
      <c r="A60" s="20"/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58"/>
      <c r="N60" s="58"/>
      <c r="O60" s="58"/>
    </row>
    <row r="61" spans="1:15" x14ac:dyDescent="0.15">
      <c r="A61" s="20"/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58"/>
      <c r="N61" s="58"/>
      <c r="O61" s="58"/>
    </row>
    <row r="62" spans="1:15" x14ac:dyDescent="0.15">
      <c r="A62" s="20"/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58"/>
      <c r="N62" s="58"/>
      <c r="O62" s="58"/>
    </row>
    <row r="63" spans="1:15" x14ac:dyDescent="0.15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58"/>
      <c r="N63" s="58"/>
      <c r="O63" s="58"/>
    </row>
    <row r="64" spans="1:15" x14ac:dyDescent="0.15">
      <c r="A64" s="20"/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58"/>
      <c r="N64" s="58"/>
      <c r="O64" s="58"/>
    </row>
    <row r="65" spans="1:15" x14ac:dyDescent="0.15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58"/>
      <c r="N65" s="58"/>
      <c r="O65" s="58"/>
    </row>
    <row r="66" spans="1:15" x14ac:dyDescent="0.1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58"/>
      <c r="N66" s="58"/>
      <c r="O66" s="58"/>
    </row>
    <row r="67" spans="1:15" x14ac:dyDescent="0.15">
      <c r="A67" s="20"/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58"/>
      <c r="N67" s="58"/>
      <c r="O67" s="58"/>
    </row>
    <row r="68" spans="1:15" x14ac:dyDescent="0.15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58"/>
      <c r="N68" s="58"/>
      <c r="O68" s="58"/>
    </row>
    <row r="69" spans="1:15" x14ac:dyDescent="0.15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58"/>
      <c r="N69" s="58"/>
      <c r="O69" s="58"/>
    </row>
    <row r="70" spans="1:15" x14ac:dyDescent="0.15">
      <c r="A70" s="20"/>
      <c r="B70" s="20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58"/>
      <c r="N70" s="58"/>
      <c r="O70" s="58"/>
    </row>
    <row r="71" spans="1:15" x14ac:dyDescent="0.15">
      <c r="A71" s="20"/>
      <c r="B71" s="20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58"/>
      <c r="N71" s="58"/>
      <c r="O71" s="58"/>
    </row>
    <row r="72" spans="1:15" x14ac:dyDescent="0.15">
      <c r="A72" s="20"/>
      <c r="B72" s="20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58"/>
      <c r="N72" s="58"/>
      <c r="O72" s="58"/>
    </row>
    <row r="73" spans="1:15" x14ac:dyDescent="0.15">
      <c r="A73" s="20"/>
      <c r="B73" s="20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58"/>
      <c r="N73" s="58"/>
      <c r="O73" s="58"/>
    </row>
    <row r="74" spans="1:15" x14ac:dyDescent="0.15">
      <c r="A74" s="20"/>
      <c r="B74" s="20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58"/>
      <c r="N74" s="58"/>
      <c r="O74" s="58"/>
    </row>
    <row r="75" spans="1:15" x14ac:dyDescent="0.15">
      <c r="A75" s="20"/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58"/>
      <c r="N75" s="58"/>
      <c r="O75" s="58"/>
    </row>
    <row r="76" spans="1:15" x14ac:dyDescent="0.15">
      <c r="A76" s="20"/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58"/>
      <c r="N76" s="58"/>
      <c r="O76" s="58"/>
    </row>
    <row r="77" spans="1:15" x14ac:dyDescent="0.15">
      <c r="A77" s="20"/>
      <c r="B77" s="20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58"/>
      <c r="N77" s="58"/>
      <c r="O77" s="58"/>
    </row>
    <row r="78" spans="1:15" x14ac:dyDescent="0.15">
      <c r="A78" s="20"/>
      <c r="B78" s="20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58"/>
      <c r="N78" s="58"/>
      <c r="O78" s="58"/>
    </row>
    <row r="198" spans="1:28" hidden="1" x14ac:dyDescent="0.15"/>
    <row r="199" spans="1:28" hidden="1" x14ac:dyDescent="0.15"/>
    <row r="200" spans="1:28" hidden="1" x14ac:dyDescent="0.15">
      <c r="A200" s="59">
        <f>SUM(A10:O38)</f>
        <v>1450</v>
      </c>
    </row>
    <row r="201" spans="1:28" s="60" customFormat="1" hidden="1" x14ac:dyDescent="0.15">
      <c r="A201" s="35"/>
      <c r="B201" s="35"/>
      <c r="C201" s="35"/>
      <c r="D201" s="35"/>
      <c r="E201" s="35"/>
      <c r="F201" s="35"/>
      <c r="G201" s="35"/>
      <c r="H201" s="35"/>
      <c r="I201" s="35"/>
      <c r="J201" s="35"/>
      <c r="K201" s="35"/>
      <c r="L201" s="35"/>
      <c r="AB201" s="61">
        <v>0</v>
      </c>
    </row>
    <row r="202" spans="1:28" hidden="1" x14ac:dyDescent="0.15"/>
    <row r="203" spans="1:28" hidden="1" x14ac:dyDescent="0.15"/>
  </sheetData>
  <mergeCells count="15">
    <mergeCell ref="A38:A39"/>
    <mergeCell ref="B38:D38"/>
    <mergeCell ref="E38:G38"/>
    <mergeCell ref="H38:J38"/>
    <mergeCell ref="A6:J6"/>
    <mergeCell ref="A8:A9"/>
    <mergeCell ref="B8:C8"/>
    <mergeCell ref="D8:G8"/>
    <mergeCell ref="H8:I8"/>
    <mergeCell ref="A21:J21"/>
    <mergeCell ref="A22:A23"/>
    <mergeCell ref="B22:D22"/>
    <mergeCell ref="E22:G22"/>
    <mergeCell ref="H22:J22"/>
    <mergeCell ref="A37:J3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203"/>
  <sheetViews>
    <sheetView workbookViewId="0">
      <selection activeCell="A7" sqref="A7"/>
    </sheetView>
  </sheetViews>
  <sheetFormatPr baseColWidth="10" defaultRowHeight="10.5" x14ac:dyDescent="0.15"/>
  <cols>
    <col min="1" max="1" width="41.7109375" style="14" customWidth="1"/>
    <col min="2" max="10" width="11.7109375" style="14" customWidth="1"/>
    <col min="11" max="12" width="10.7109375" style="14" customWidth="1"/>
    <col min="13" max="15" width="10.7109375" style="57" customWidth="1"/>
    <col min="16" max="21" width="11.42578125" style="57"/>
    <col min="22" max="22" width="26.7109375" style="57" customWidth="1"/>
    <col min="23" max="23" width="14.140625" style="57" customWidth="1"/>
    <col min="24" max="25" width="14.140625" style="57" hidden="1" customWidth="1"/>
    <col min="26" max="27" width="13" style="57" hidden="1" customWidth="1"/>
    <col min="28" max="29" width="11.42578125" style="57" hidden="1" customWidth="1"/>
    <col min="30" max="256" width="11.42578125" style="57"/>
    <col min="257" max="257" width="41.7109375" style="57" customWidth="1"/>
    <col min="258" max="266" width="11.7109375" style="57" customWidth="1"/>
    <col min="267" max="271" width="10.7109375" style="57" customWidth="1"/>
    <col min="272" max="277" width="11.42578125" style="57"/>
    <col min="278" max="278" width="26.7109375" style="57" customWidth="1"/>
    <col min="279" max="279" width="14.140625" style="57" customWidth="1"/>
    <col min="280" max="285" width="0" style="57" hidden="1" customWidth="1"/>
    <col min="286" max="512" width="11.42578125" style="57"/>
    <col min="513" max="513" width="41.7109375" style="57" customWidth="1"/>
    <col min="514" max="522" width="11.7109375" style="57" customWidth="1"/>
    <col min="523" max="527" width="10.7109375" style="57" customWidth="1"/>
    <col min="528" max="533" width="11.42578125" style="57"/>
    <col min="534" max="534" width="26.7109375" style="57" customWidth="1"/>
    <col min="535" max="535" width="14.140625" style="57" customWidth="1"/>
    <col min="536" max="541" width="0" style="57" hidden="1" customWidth="1"/>
    <col min="542" max="768" width="11.42578125" style="57"/>
    <col min="769" max="769" width="41.7109375" style="57" customWidth="1"/>
    <col min="770" max="778" width="11.7109375" style="57" customWidth="1"/>
    <col min="779" max="783" width="10.7109375" style="57" customWidth="1"/>
    <col min="784" max="789" width="11.42578125" style="57"/>
    <col min="790" max="790" width="26.7109375" style="57" customWidth="1"/>
    <col min="791" max="791" width="14.140625" style="57" customWidth="1"/>
    <col min="792" max="797" width="0" style="57" hidden="1" customWidth="1"/>
    <col min="798" max="1024" width="11.42578125" style="57"/>
    <col min="1025" max="1025" width="41.7109375" style="57" customWidth="1"/>
    <col min="1026" max="1034" width="11.7109375" style="57" customWidth="1"/>
    <col min="1035" max="1039" width="10.7109375" style="57" customWidth="1"/>
    <col min="1040" max="1045" width="11.42578125" style="57"/>
    <col min="1046" max="1046" width="26.7109375" style="57" customWidth="1"/>
    <col min="1047" max="1047" width="14.140625" style="57" customWidth="1"/>
    <col min="1048" max="1053" width="0" style="57" hidden="1" customWidth="1"/>
    <col min="1054" max="1280" width="11.42578125" style="57"/>
    <col min="1281" max="1281" width="41.7109375" style="57" customWidth="1"/>
    <col min="1282" max="1290" width="11.7109375" style="57" customWidth="1"/>
    <col min="1291" max="1295" width="10.7109375" style="57" customWidth="1"/>
    <col min="1296" max="1301" width="11.42578125" style="57"/>
    <col min="1302" max="1302" width="26.7109375" style="57" customWidth="1"/>
    <col min="1303" max="1303" width="14.140625" style="57" customWidth="1"/>
    <col min="1304" max="1309" width="0" style="57" hidden="1" customWidth="1"/>
    <col min="1310" max="1536" width="11.42578125" style="57"/>
    <col min="1537" max="1537" width="41.7109375" style="57" customWidth="1"/>
    <col min="1538" max="1546" width="11.7109375" style="57" customWidth="1"/>
    <col min="1547" max="1551" width="10.7109375" style="57" customWidth="1"/>
    <col min="1552" max="1557" width="11.42578125" style="57"/>
    <col min="1558" max="1558" width="26.7109375" style="57" customWidth="1"/>
    <col min="1559" max="1559" width="14.140625" style="57" customWidth="1"/>
    <col min="1560" max="1565" width="0" style="57" hidden="1" customWidth="1"/>
    <col min="1566" max="1792" width="11.42578125" style="57"/>
    <col min="1793" max="1793" width="41.7109375" style="57" customWidth="1"/>
    <col min="1794" max="1802" width="11.7109375" style="57" customWidth="1"/>
    <col min="1803" max="1807" width="10.7109375" style="57" customWidth="1"/>
    <col min="1808" max="1813" width="11.42578125" style="57"/>
    <col min="1814" max="1814" width="26.7109375" style="57" customWidth="1"/>
    <col min="1815" max="1815" width="14.140625" style="57" customWidth="1"/>
    <col min="1816" max="1821" width="0" style="57" hidden="1" customWidth="1"/>
    <col min="1822" max="2048" width="11.42578125" style="57"/>
    <col min="2049" max="2049" width="41.7109375" style="57" customWidth="1"/>
    <col min="2050" max="2058" width="11.7109375" style="57" customWidth="1"/>
    <col min="2059" max="2063" width="10.7109375" style="57" customWidth="1"/>
    <col min="2064" max="2069" width="11.42578125" style="57"/>
    <col min="2070" max="2070" width="26.7109375" style="57" customWidth="1"/>
    <col min="2071" max="2071" width="14.140625" style="57" customWidth="1"/>
    <col min="2072" max="2077" width="0" style="57" hidden="1" customWidth="1"/>
    <col min="2078" max="2304" width="11.42578125" style="57"/>
    <col min="2305" max="2305" width="41.7109375" style="57" customWidth="1"/>
    <col min="2306" max="2314" width="11.7109375" style="57" customWidth="1"/>
    <col min="2315" max="2319" width="10.7109375" style="57" customWidth="1"/>
    <col min="2320" max="2325" width="11.42578125" style="57"/>
    <col min="2326" max="2326" width="26.7109375" style="57" customWidth="1"/>
    <col min="2327" max="2327" width="14.140625" style="57" customWidth="1"/>
    <col min="2328" max="2333" width="0" style="57" hidden="1" customWidth="1"/>
    <col min="2334" max="2560" width="11.42578125" style="57"/>
    <col min="2561" max="2561" width="41.7109375" style="57" customWidth="1"/>
    <col min="2562" max="2570" width="11.7109375" style="57" customWidth="1"/>
    <col min="2571" max="2575" width="10.7109375" style="57" customWidth="1"/>
    <col min="2576" max="2581" width="11.42578125" style="57"/>
    <col min="2582" max="2582" width="26.7109375" style="57" customWidth="1"/>
    <col min="2583" max="2583" width="14.140625" style="57" customWidth="1"/>
    <col min="2584" max="2589" width="0" style="57" hidden="1" customWidth="1"/>
    <col min="2590" max="2816" width="11.42578125" style="57"/>
    <col min="2817" max="2817" width="41.7109375" style="57" customWidth="1"/>
    <col min="2818" max="2826" width="11.7109375" style="57" customWidth="1"/>
    <col min="2827" max="2831" width="10.7109375" style="57" customWidth="1"/>
    <col min="2832" max="2837" width="11.42578125" style="57"/>
    <col min="2838" max="2838" width="26.7109375" style="57" customWidth="1"/>
    <col min="2839" max="2839" width="14.140625" style="57" customWidth="1"/>
    <col min="2840" max="2845" width="0" style="57" hidden="1" customWidth="1"/>
    <col min="2846" max="3072" width="11.42578125" style="57"/>
    <col min="3073" max="3073" width="41.7109375" style="57" customWidth="1"/>
    <col min="3074" max="3082" width="11.7109375" style="57" customWidth="1"/>
    <col min="3083" max="3087" width="10.7109375" style="57" customWidth="1"/>
    <col min="3088" max="3093" width="11.42578125" style="57"/>
    <col min="3094" max="3094" width="26.7109375" style="57" customWidth="1"/>
    <col min="3095" max="3095" width="14.140625" style="57" customWidth="1"/>
    <col min="3096" max="3101" width="0" style="57" hidden="1" customWidth="1"/>
    <col min="3102" max="3328" width="11.42578125" style="57"/>
    <col min="3329" max="3329" width="41.7109375" style="57" customWidth="1"/>
    <col min="3330" max="3338" width="11.7109375" style="57" customWidth="1"/>
    <col min="3339" max="3343" width="10.7109375" style="57" customWidth="1"/>
    <col min="3344" max="3349" width="11.42578125" style="57"/>
    <col min="3350" max="3350" width="26.7109375" style="57" customWidth="1"/>
    <col min="3351" max="3351" width="14.140625" style="57" customWidth="1"/>
    <col min="3352" max="3357" width="0" style="57" hidden="1" customWidth="1"/>
    <col min="3358" max="3584" width="11.42578125" style="57"/>
    <col min="3585" max="3585" width="41.7109375" style="57" customWidth="1"/>
    <col min="3586" max="3594" width="11.7109375" style="57" customWidth="1"/>
    <col min="3595" max="3599" width="10.7109375" style="57" customWidth="1"/>
    <col min="3600" max="3605" width="11.42578125" style="57"/>
    <col min="3606" max="3606" width="26.7109375" style="57" customWidth="1"/>
    <col min="3607" max="3607" width="14.140625" style="57" customWidth="1"/>
    <col min="3608" max="3613" width="0" style="57" hidden="1" customWidth="1"/>
    <col min="3614" max="3840" width="11.42578125" style="57"/>
    <col min="3841" max="3841" width="41.7109375" style="57" customWidth="1"/>
    <col min="3842" max="3850" width="11.7109375" style="57" customWidth="1"/>
    <col min="3851" max="3855" width="10.7109375" style="57" customWidth="1"/>
    <col min="3856" max="3861" width="11.42578125" style="57"/>
    <col min="3862" max="3862" width="26.7109375" style="57" customWidth="1"/>
    <col min="3863" max="3863" width="14.140625" style="57" customWidth="1"/>
    <col min="3864" max="3869" width="0" style="57" hidden="1" customWidth="1"/>
    <col min="3870" max="4096" width="11.42578125" style="57"/>
    <col min="4097" max="4097" width="41.7109375" style="57" customWidth="1"/>
    <col min="4098" max="4106" width="11.7109375" style="57" customWidth="1"/>
    <col min="4107" max="4111" width="10.7109375" style="57" customWidth="1"/>
    <col min="4112" max="4117" width="11.42578125" style="57"/>
    <col min="4118" max="4118" width="26.7109375" style="57" customWidth="1"/>
    <col min="4119" max="4119" width="14.140625" style="57" customWidth="1"/>
    <col min="4120" max="4125" width="0" style="57" hidden="1" customWidth="1"/>
    <col min="4126" max="4352" width="11.42578125" style="57"/>
    <col min="4353" max="4353" width="41.7109375" style="57" customWidth="1"/>
    <col min="4354" max="4362" width="11.7109375" style="57" customWidth="1"/>
    <col min="4363" max="4367" width="10.7109375" style="57" customWidth="1"/>
    <col min="4368" max="4373" width="11.42578125" style="57"/>
    <col min="4374" max="4374" width="26.7109375" style="57" customWidth="1"/>
    <col min="4375" max="4375" width="14.140625" style="57" customWidth="1"/>
    <col min="4376" max="4381" width="0" style="57" hidden="1" customWidth="1"/>
    <col min="4382" max="4608" width="11.42578125" style="57"/>
    <col min="4609" max="4609" width="41.7109375" style="57" customWidth="1"/>
    <col min="4610" max="4618" width="11.7109375" style="57" customWidth="1"/>
    <col min="4619" max="4623" width="10.7109375" style="57" customWidth="1"/>
    <col min="4624" max="4629" width="11.42578125" style="57"/>
    <col min="4630" max="4630" width="26.7109375" style="57" customWidth="1"/>
    <col min="4631" max="4631" width="14.140625" style="57" customWidth="1"/>
    <col min="4632" max="4637" width="0" style="57" hidden="1" customWidth="1"/>
    <col min="4638" max="4864" width="11.42578125" style="57"/>
    <col min="4865" max="4865" width="41.7109375" style="57" customWidth="1"/>
    <col min="4866" max="4874" width="11.7109375" style="57" customWidth="1"/>
    <col min="4875" max="4879" width="10.7109375" style="57" customWidth="1"/>
    <col min="4880" max="4885" width="11.42578125" style="57"/>
    <col min="4886" max="4886" width="26.7109375" style="57" customWidth="1"/>
    <col min="4887" max="4887" width="14.140625" style="57" customWidth="1"/>
    <col min="4888" max="4893" width="0" style="57" hidden="1" customWidth="1"/>
    <col min="4894" max="5120" width="11.42578125" style="57"/>
    <col min="5121" max="5121" width="41.7109375" style="57" customWidth="1"/>
    <col min="5122" max="5130" width="11.7109375" style="57" customWidth="1"/>
    <col min="5131" max="5135" width="10.7109375" style="57" customWidth="1"/>
    <col min="5136" max="5141" width="11.42578125" style="57"/>
    <col min="5142" max="5142" width="26.7109375" style="57" customWidth="1"/>
    <col min="5143" max="5143" width="14.140625" style="57" customWidth="1"/>
    <col min="5144" max="5149" width="0" style="57" hidden="1" customWidth="1"/>
    <col min="5150" max="5376" width="11.42578125" style="57"/>
    <col min="5377" max="5377" width="41.7109375" style="57" customWidth="1"/>
    <col min="5378" max="5386" width="11.7109375" style="57" customWidth="1"/>
    <col min="5387" max="5391" width="10.7109375" style="57" customWidth="1"/>
    <col min="5392" max="5397" width="11.42578125" style="57"/>
    <col min="5398" max="5398" width="26.7109375" style="57" customWidth="1"/>
    <col min="5399" max="5399" width="14.140625" style="57" customWidth="1"/>
    <col min="5400" max="5405" width="0" style="57" hidden="1" customWidth="1"/>
    <col min="5406" max="5632" width="11.42578125" style="57"/>
    <col min="5633" max="5633" width="41.7109375" style="57" customWidth="1"/>
    <col min="5634" max="5642" width="11.7109375" style="57" customWidth="1"/>
    <col min="5643" max="5647" width="10.7109375" style="57" customWidth="1"/>
    <col min="5648" max="5653" width="11.42578125" style="57"/>
    <col min="5654" max="5654" width="26.7109375" style="57" customWidth="1"/>
    <col min="5655" max="5655" width="14.140625" style="57" customWidth="1"/>
    <col min="5656" max="5661" width="0" style="57" hidden="1" customWidth="1"/>
    <col min="5662" max="5888" width="11.42578125" style="57"/>
    <col min="5889" max="5889" width="41.7109375" style="57" customWidth="1"/>
    <col min="5890" max="5898" width="11.7109375" style="57" customWidth="1"/>
    <col min="5899" max="5903" width="10.7109375" style="57" customWidth="1"/>
    <col min="5904" max="5909" width="11.42578125" style="57"/>
    <col min="5910" max="5910" width="26.7109375" style="57" customWidth="1"/>
    <col min="5911" max="5911" width="14.140625" style="57" customWidth="1"/>
    <col min="5912" max="5917" width="0" style="57" hidden="1" customWidth="1"/>
    <col min="5918" max="6144" width="11.42578125" style="57"/>
    <col min="6145" max="6145" width="41.7109375" style="57" customWidth="1"/>
    <col min="6146" max="6154" width="11.7109375" style="57" customWidth="1"/>
    <col min="6155" max="6159" width="10.7109375" style="57" customWidth="1"/>
    <col min="6160" max="6165" width="11.42578125" style="57"/>
    <col min="6166" max="6166" width="26.7109375" style="57" customWidth="1"/>
    <col min="6167" max="6167" width="14.140625" style="57" customWidth="1"/>
    <col min="6168" max="6173" width="0" style="57" hidden="1" customWidth="1"/>
    <col min="6174" max="6400" width="11.42578125" style="57"/>
    <col min="6401" max="6401" width="41.7109375" style="57" customWidth="1"/>
    <col min="6402" max="6410" width="11.7109375" style="57" customWidth="1"/>
    <col min="6411" max="6415" width="10.7109375" style="57" customWidth="1"/>
    <col min="6416" max="6421" width="11.42578125" style="57"/>
    <col min="6422" max="6422" width="26.7109375" style="57" customWidth="1"/>
    <col min="6423" max="6423" width="14.140625" style="57" customWidth="1"/>
    <col min="6424" max="6429" width="0" style="57" hidden="1" customWidth="1"/>
    <col min="6430" max="6656" width="11.42578125" style="57"/>
    <col min="6657" max="6657" width="41.7109375" style="57" customWidth="1"/>
    <col min="6658" max="6666" width="11.7109375" style="57" customWidth="1"/>
    <col min="6667" max="6671" width="10.7109375" style="57" customWidth="1"/>
    <col min="6672" max="6677" width="11.42578125" style="57"/>
    <col min="6678" max="6678" width="26.7109375" style="57" customWidth="1"/>
    <col min="6679" max="6679" width="14.140625" style="57" customWidth="1"/>
    <col min="6680" max="6685" width="0" style="57" hidden="1" customWidth="1"/>
    <col min="6686" max="6912" width="11.42578125" style="57"/>
    <col min="6913" max="6913" width="41.7109375" style="57" customWidth="1"/>
    <col min="6914" max="6922" width="11.7109375" style="57" customWidth="1"/>
    <col min="6923" max="6927" width="10.7109375" style="57" customWidth="1"/>
    <col min="6928" max="6933" width="11.42578125" style="57"/>
    <col min="6934" max="6934" width="26.7109375" style="57" customWidth="1"/>
    <col min="6935" max="6935" width="14.140625" style="57" customWidth="1"/>
    <col min="6936" max="6941" width="0" style="57" hidden="1" customWidth="1"/>
    <col min="6942" max="7168" width="11.42578125" style="57"/>
    <col min="7169" max="7169" width="41.7109375" style="57" customWidth="1"/>
    <col min="7170" max="7178" width="11.7109375" style="57" customWidth="1"/>
    <col min="7179" max="7183" width="10.7109375" style="57" customWidth="1"/>
    <col min="7184" max="7189" width="11.42578125" style="57"/>
    <col min="7190" max="7190" width="26.7109375" style="57" customWidth="1"/>
    <col min="7191" max="7191" width="14.140625" style="57" customWidth="1"/>
    <col min="7192" max="7197" width="0" style="57" hidden="1" customWidth="1"/>
    <col min="7198" max="7424" width="11.42578125" style="57"/>
    <col min="7425" max="7425" width="41.7109375" style="57" customWidth="1"/>
    <col min="7426" max="7434" width="11.7109375" style="57" customWidth="1"/>
    <col min="7435" max="7439" width="10.7109375" style="57" customWidth="1"/>
    <col min="7440" max="7445" width="11.42578125" style="57"/>
    <col min="7446" max="7446" width="26.7109375" style="57" customWidth="1"/>
    <col min="7447" max="7447" width="14.140625" style="57" customWidth="1"/>
    <col min="7448" max="7453" width="0" style="57" hidden="1" customWidth="1"/>
    <col min="7454" max="7680" width="11.42578125" style="57"/>
    <col min="7681" max="7681" width="41.7109375" style="57" customWidth="1"/>
    <col min="7682" max="7690" width="11.7109375" style="57" customWidth="1"/>
    <col min="7691" max="7695" width="10.7109375" style="57" customWidth="1"/>
    <col min="7696" max="7701" width="11.42578125" style="57"/>
    <col min="7702" max="7702" width="26.7109375" style="57" customWidth="1"/>
    <col min="7703" max="7703" width="14.140625" style="57" customWidth="1"/>
    <col min="7704" max="7709" width="0" style="57" hidden="1" customWidth="1"/>
    <col min="7710" max="7936" width="11.42578125" style="57"/>
    <col min="7937" max="7937" width="41.7109375" style="57" customWidth="1"/>
    <col min="7938" max="7946" width="11.7109375" style="57" customWidth="1"/>
    <col min="7947" max="7951" width="10.7109375" style="57" customWidth="1"/>
    <col min="7952" max="7957" width="11.42578125" style="57"/>
    <col min="7958" max="7958" width="26.7109375" style="57" customWidth="1"/>
    <col min="7959" max="7959" width="14.140625" style="57" customWidth="1"/>
    <col min="7960" max="7965" width="0" style="57" hidden="1" customWidth="1"/>
    <col min="7966" max="8192" width="11.42578125" style="57"/>
    <col min="8193" max="8193" width="41.7109375" style="57" customWidth="1"/>
    <col min="8194" max="8202" width="11.7109375" style="57" customWidth="1"/>
    <col min="8203" max="8207" width="10.7109375" style="57" customWidth="1"/>
    <col min="8208" max="8213" width="11.42578125" style="57"/>
    <col min="8214" max="8214" width="26.7109375" style="57" customWidth="1"/>
    <col min="8215" max="8215" width="14.140625" style="57" customWidth="1"/>
    <col min="8216" max="8221" width="0" style="57" hidden="1" customWidth="1"/>
    <col min="8222" max="8448" width="11.42578125" style="57"/>
    <col min="8449" max="8449" width="41.7109375" style="57" customWidth="1"/>
    <col min="8450" max="8458" width="11.7109375" style="57" customWidth="1"/>
    <col min="8459" max="8463" width="10.7109375" style="57" customWidth="1"/>
    <col min="8464" max="8469" width="11.42578125" style="57"/>
    <col min="8470" max="8470" width="26.7109375" style="57" customWidth="1"/>
    <col min="8471" max="8471" width="14.140625" style="57" customWidth="1"/>
    <col min="8472" max="8477" width="0" style="57" hidden="1" customWidth="1"/>
    <col min="8478" max="8704" width="11.42578125" style="57"/>
    <col min="8705" max="8705" width="41.7109375" style="57" customWidth="1"/>
    <col min="8706" max="8714" width="11.7109375" style="57" customWidth="1"/>
    <col min="8715" max="8719" width="10.7109375" style="57" customWidth="1"/>
    <col min="8720" max="8725" width="11.42578125" style="57"/>
    <col min="8726" max="8726" width="26.7109375" style="57" customWidth="1"/>
    <col min="8727" max="8727" width="14.140625" style="57" customWidth="1"/>
    <col min="8728" max="8733" width="0" style="57" hidden="1" customWidth="1"/>
    <col min="8734" max="8960" width="11.42578125" style="57"/>
    <col min="8961" max="8961" width="41.7109375" style="57" customWidth="1"/>
    <col min="8962" max="8970" width="11.7109375" style="57" customWidth="1"/>
    <col min="8971" max="8975" width="10.7109375" style="57" customWidth="1"/>
    <col min="8976" max="8981" width="11.42578125" style="57"/>
    <col min="8982" max="8982" width="26.7109375" style="57" customWidth="1"/>
    <col min="8983" max="8983" width="14.140625" style="57" customWidth="1"/>
    <col min="8984" max="8989" width="0" style="57" hidden="1" customWidth="1"/>
    <col min="8990" max="9216" width="11.42578125" style="57"/>
    <col min="9217" max="9217" width="41.7109375" style="57" customWidth="1"/>
    <col min="9218" max="9226" width="11.7109375" style="57" customWidth="1"/>
    <col min="9227" max="9231" width="10.7109375" style="57" customWidth="1"/>
    <col min="9232" max="9237" width="11.42578125" style="57"/>
    <col min="9238" max="9238" width="26.7109375" style="57" customWidth="1"/>
    <col min="9239" max="9239" width="14.140625" style="57" customWidth="1"/>
    <col min="9240" max="9245" width="0" style="57" hidden="1" customWidth="1"/>
    <col min="9246" max="9472" width="11.42578125" style="57"/>
    <col min="9473" max="9473" width="41.7109375" style="57" customWidth="1"/>
    <col min="9474" max="9482" width="11.7109375" style="57" customWidth="1"/>
    <col min="9483" max="9487" width="10.7109375" style="57" customWidth="1"/>
    <col min="9488" max="9493" width="11.42578125" style="57"/>
    <col min="9494" max="9494" width="26.7109375" style="57" customWidth="1"/>
    <col min="9495" max="9495" width="14.140625" style="57" customWidth="1"/>
    <col min="9496" max="9501" width="0" style="57" hidden="1" customWidth="1"/>
    <col min="9502" max="9728" width="11.42578125" style="57"/>
    <col min="9729" max="9729" width="41.7109375" style="57" customWidth="1"/>
    <col min="9730" max="9738" width="11.7109375" style="57" customWidth="1"/>
    <col min="9739" max="9743" width="10.7109375" style="57" customWidth="1"/>
    <col min="9744" max="9749" width="11.42578125" style="57"/>
    <col min="9750" max="9750" width="26.7109375" style="57" customWidth="1"/>
    <col min="9751" max="9751" width="14.140625" style="57" customWidth="1"/>
    <col min="9752" max="9757" width="0" style="57" hidden="1" customWidth="1"/>
    <col min="9758" max="9984" width="11.42578125" style="57"/>
    <col min="9985" max="9985" width="41.7109375" style="57" customWidth="1"/>
    <col min="9986" max="9994" width="11.7109375" style="57" customWidth="1"/>
    <col min="9995" max="9999" width="10.7109375" style="57" customWidth="1"/>
    <col min="10000" max="10005" width="11.42578125" style="57"/>
    <col min="10006" max="10006" width="26.7109375" style="57" customWidth="1"/>
    <col min="10007" max="10007" width="14.140625" style="57" customWidth="1"/>
    <col min="10008" max="10013" width="0" style="57" hidden="1" customWidth="1"/>
    <col min="10014" max="10240" width="11.42578125" style="57"/>
    <col min="10241" max="10241" width="41.7109375" style="57" customWidth="1"/>
    <col min="10242" max="10250" width="11.7109375" style="57" customWidth="1"/>
    <col min="10251" max="10255" width="10.7109375" style="57" customWidth="1"/>
    <col min="10256" max="10261" width="11.42578125" style="57"/>
    <col min="10262" max="10262" width="26.7109375" style="57" customWidth="1"/>
    <col min="10263" max="10263" width="14.140625" style="57" customWidth="1"/>
    <col min="10264" max="10269" width="0" style="57" hidden="1" customWidth="1"/>
    <col min="10270" max="10496" width="11.42578125" style="57"/>
    <col min="10497" max="10497" width="41.7109375" style="57" customWidth="1"/>
    <col min="10498" max="10506" width="11.7109375" style="57" customWidth="1"/>
    <col min="10507" max="10511" width="10.7109375" style="57" customWidth="1"/>
    <col min="10512" max="10517" width="11.42578125" style="57"/>
    <col min="10518" max="10518" width="26.7109375" style="57" customWidth="1"/>
    <col min="10519" max="10519" width="14.140625" style="57" customWidth="1"/>
    <col min="10520" max="10525" width="0" style="57" hidden="1" customWidth="1"/>
    <col min="10526" max="10752" width="11.42578125" style="57"/>
    <col min="10753" max="10753" width="41.7109375" style="57" customWidth="1"/>
    <col min="10754" max="10762" width="11.7109375" style="57" customWidth="1"/>
    <col min="10763" max="10767" width="10.7109375" style="57" customWidth="1"/>
    <col min="10768" max="10773" width="11.42578125" style="57"/>
    <col min="10774" max="10774" width="26.7109375" style="57" customWidth="1"/>
    <col min="10775" max="10775" width="14.140625" style="57" customWidth="1"/>
    <col min="10776" max="10781" width="0" style="57" hidden="1" customWidth="1"/>
    <col min="10782" max="11008" width="11.42578125" style="57"/>
    <col min="11009" max="11009" width="41.7109375" style="57" customWidth="1"/>
    <col min="11010" max="11018" width="11.7109375" style="57" customWidth="1"/>
    <col min="11019" max="11023" width="10.7109375" style="57" customWidth="1"/>
    <col min="11024" max="11029" width="11.42578125" style="57"/>
    <col min="11030" max="11030" width="26.7109375" style="57" customWidth="1"/>
    <col min="11031" max="11031" width="14.140625" style="57" customWidth="1"/>
    <col min="11032" max="11037" width="0" style="57" hidden="1" customWidth="1"/>
    <col min="11038" max="11264" width="11.42578125" style="57"/>
    <col min="11265" max="11265" width="41.7109375" style="57" customWidth="1"/>
    <col min="11266" max="11274" width="11.7109375" style="57" customWidth="1"/>
    <col min="11275" max="11279" width="10.7109375" style="57" customWidth="1"/>
    <col min="11280" max="11285" width="11.42578125" style="57"/>
    <col min="11286" max="11286" width="26.7109375" style="57" customWidth="1"/>
    <col min="11287" max="11287" width="14.140625" style="57" customWidth="1"/>
    <col min="11288" max="11293" width="0" style="57" hidden="1" customWidth="1"/>
    <col min="11294" max="11520" width="11.42578125" style="57"/>
    <col min="11521" max="11521" width="41.7109375" style="57" customWidth="1"/>
    <col min="11522" max="11530" width="11.7109375" style="57" customWidth="1"/>
    <col min="11531" max="11535" width="10.7109375" style="57" customWidth="1"/>
    <col min="11536" max="11541" width="11.42578125" style="57"/>
    <col min="11542" max="11542" width="26.7109375" style="57" customWidth="1"/>
    <col min="11543" max="11543" width="14.140625" style="57" customWidth="1"/>
    <col min="11544" max="11549" width="0" style="57" hidden="1" customWidth="1"/>
    <col min="11550" max="11776" width="11.42578125" style="57"/>
    <col min="11777" max="11777" width="41.7109375" style="57" customWidth="1"/>
    <col min="11778" max="11786" width="11.7109375" style="57" customWidth="1"/>
    <col min="11787" max="11791" width="10.7109375" style="57" customWidth="1"/>
    <col min="11792" max="11797" width="11.42578125" style="57"/>
    <col min="11798" max="11798" width="26.7109375" style="57" customWidth="1"/>
    <col min="11799" max="11799" width="14.140625" style="57" customWidth="1"/>
    <col min="11800" max="11805" width="0" style="57" hidden="1" customWidth="1"/>
    <col min="11806" max="12032" width="11.42578125" style="57"/>
    <col min="12033" max="12033" width="41.7109375" style="57" customWidth="1"/>
    <col min="12034" max="12042" width="11.7109375" style="57" customWidth="1"/>
    <col min="12043" max="12047" width="10.7109375" style="57" customWidth="1"/>
    <col min="12048" max="12053" width="11.42578125" style="57"/>
    <col min="12054" max="12054" width="26.7109375" style="57" customWidth="1"/>
    <col min="12055" max="12055" width="14.140625" style="57" customWidth="1"/>
    <col min="12056" max="12061" width="0" style="57" hidden="1" customWidth="1"/>
    <col min="12062" max="12288" width="11.42578125" style="57"/>
    <col min="12289" max="12289" width="41.7109375" style="57" customWidth="1"/>
    <col min="12290" max="12298" width="11.7109375" style="57" customWidth="1"/>
    <col min="12299" max="12303" width="10.7109375" style="57" customWidth="1"/>
    <col min="12304" max="12309" width="11.42578125" style="57"/>
    <col min="12310" max="12310" width="26.7109375" style="57" customWidth="1"/>
    <col min="12311" max="12311" width="14.140625" style="57" customWidth="1"/>
    <col min="12312" max="12317" width="0" style="57" hidden="1" customWidth="1"/>
    <col min="12318" max="12544" width="11.42578125" style="57"/>
    <col min="12545" max="12545" width="41.7109375" style="57" customWidth="1"/>
    <col min="12546" max="12554" width="11.7109375" style="57" customWidth="1"/>
    <col min="12555" max="12559" width="10.7109375" style="57" customWidth="1"/>
    <col min="12560" max="12565" width="11.42578125" style="57"/>
    <col min="12566" max="12566" width="26.7109375" style="57" customWidth="1"/>
    <col min="12567" max="12567" width="14.140625" style="57" customWidth="1"/>
    <col min="12568" max="12573" width="0" style="57" hidden="1" customWidth="1"/>
    <col min="12574" max="12800" width="11.42578125" style="57"/>
    <col min="12801" max="12801" width="41.7109375" style="57" customWidth="1"/>
    <col min="12802" max="12810" width="11.7109375" style="57" customWidth="1"/>
    <col min="12811" max="12815" width="10.7109375" style="57" customWidth="1"/>
    <col min="12816" max="12821" width="11.42578125" style="57"/>
    <col min="12822" max="12822" width="26.7109375" style="57" customWidth="1"/>
    <col min="12823" max="12823" width="14.140625" style="57" customWidth="1"/>
    <col min="12824" max="12829" width="0" style="57" hidden="1" customWidth="1"/>
    <col min="12830" max="13056" width="11.42578125" style="57"/>
    <col min="13057" max="13057" width="41.7109375" style="57" customWidth="1"/>
    <col min="13058" max="13066" width="11.7109375" style="57" customWidth="1"/>
    <col min="13067" max="13071" width="10.7109375" style="57" customWidth="1"/>
    <col min="13072" max="13077" width="11.42578125" style="57"/>
    <col min="13078" max="13078" width="26.7109375" style="57" customWidth="1"/>
    <col min="13079" max="13079" width="14.140625" style="57" customWidth="1"/>
    <col min="13080" max="13085" width="0" style="57" hidden="1" customWidth="1"/>
    <col min="13086" max="13312" width="11.42578125" style="57"/>
    <col min="13313" max="13313" width="41.7109375" style="57" customWidth="1"/>
    <col min="13314" max="13322" width="11.7109375" style="57" customWidth="1"/>
    <col min="13323" max="13327" width="10.7109375" style="57" customWidth="1"/>
    <col min="13328" max="13333" width="11.42578125" style="57"/>
    <col min="13334" max="13334" width="26.7109375" style="57" customWidth="1"/>
    <col min="13335" max="13335" width="14.140625" style="57" customWidth="1"/>
    <col min="13336" max="13341" width="0" style="57" hidden="1" customWidth="1"/>
    <col min="13342" max="13568" width="11.42578125" style="57"/>
    <col min="13569" max="13569" width="41.7109375" style="57" customWidth="1"/>
    <col min="13570" max="13578" width="11.7109375" style="57" customWidth="1"/>
    <col min="13579" max="13583" width="10.7109375" style="57" customWidth="1"/>
    <col min="13584" max="13589" width="11.42578125" style="57"/>
    <col min="13590" max="13590" width="26.7109375" style="57" customWidth="1"/>
    <col min="13591" max="13591" width="14.140625" style="57" customWidth="1"/>
    <col min="13592" max="13597" width="0" style="57" hidden="1" customWidth="1"/>
    <col min="13598" max="13824" width="11.42578125" style="57"/>
    <col min="13825" max="13825" width="41.7109375" style="57" customWidth="1"/>
    <col min="13826" max="13834" width="11.7109375" style="57" customWidth="1"/>
    <col min="13835" max="13839" width="10.7109375" style="57" customWidth="1"/>
    <col min="13840" max="13845" width="11.42578125" style="57"/>
    <col min="13846" max="13846" width="26.7109375" style="57" customWidth="1"/>
    <col min="13847" max="13847" width="14.140625" style="57" customWidth="1"/>
    <col min="13848" max="13853" width="0" style="57" hidden="1" customWidth="1"/>
    <col min="13854" max="14080" width="11.42578125" style="57"/>
    <col min="14081" max="14081" width="41.7109375" style="57" customWidth="1"/>
    <col min="14082" max="14090" width="11.7109375" style="57" customWidth="1"/>
    <col min="14091" max="14095" width="10.7109375" style="57" customWidth="1"/>
    <col min="14096" max="14101" width="11.42578125" style="57"/>
    <col min="14102" max="14102" width="26.7109375" style="57" customWidth="1"/>
    <col min="14103" max="14103" width="14.140625" style="57" customWidth="1"/>
    <col min="14104" max="14109" width="0" style="57" hidden="1" customWidth="1"/>
    <col min="14110" max="14336" width="11.42578125" style="57"/>
    <col min="14337" max="14337" width="41.7109375" style="57" customWidth="1"/>
    <col min="14338" max="14346" width="11.7109375" style="57" customWidth="1"/>
    <col min="14347" max="14351" width="10.7109375" style="57" customWidth="1"/>
    <col min="14352" max="14357" width="11.42578125" style="57"/>
    <col min="14358" max="14358" width="26.7109375" style="57" customWidth="1"/>
    <col min="14359" max="14359" width="14.140625" style="57" customWidth="1"/>
    <col min="14360" max="14365" width="0" style="57" hidden="1" customWidth="1"/>
    <col min="14366" max="14592" width="11.42578125" style="57"/>
    <col min="14593" max="14593" width="41.7109375" style="57" customWidth="1"/>
    <col min="14594" max="14602" width="11.7109375" style="57" customWidth="1"/>
    <col min="14603" max="14607" width="10.7109375" style="57" customWidth="1"/>
    <col min="14608" max="14613" width="11.42578125" style="57"/>
    <col min="14614" max="14614" width="26.7109375" style="57" customWidth="1"/>
    <col min="14615" max="14615" width="14.140625" style="57" customWidth="1"/>
    <col min="14616" max="14621" width="0" style="57" hidden="1" customWidth="1"/>
    <col min="14622" max="14848" width="11.42578125" style="57"/>
    <col min="14849" max="14849" width="41.7109375" style="57" customWidth="1"/>
    <col min="14850" max="14858" width="11.7109375" style="57" customWidth="1"/>
    <col min="14859" max="14863" width="10.7109375" style="57" customWidth="1"/>
    <col min="14864" max="14869" width="11.42578125" style="57"/>
    <col min="14870" max="14870" width="26.7109375" style="57" customWidth="1"/>
    <col min="14871" max="14871" width="14.140625" style="57" customWidth="1"/>
    <col min="14872" max="14877" width="0" style="57" hidden="1" customWidth="1"/>
    <col min="14878" max="15104" width="11.42578125" style="57"/>
    <col min="15105" max="15105" width="41.7109375" style="57" customWidth="1"/>
    <col min="15106" max="15114" width="11.7109375" style="57" customWidth="1"/>
    <col min="15115" max="15119" width="10.7109375" style="57" customWidth="1"/>
    <col min="15120" max="15125" width="11.42578125" style="57"/>
    <col min="15126" max="15126" width="26.7109375" style="57" customWidth="1"/>
    <col min="15127" max="15127" width="14.140625" style="57" customWidth="1"/>
    <col min="15128" max="15133" width="0" style="57" hidden="1" customWidth="1"/>
    <col min="15134" max="15360" width="11.42578125" style="57"/>
    <col min="15361" max="15361" width="41.7109375" style="57" customWidth="1"/>
    <col min="15362" max="15370" width="11.7109375" style="57" customWidth="1"/>
    <col min="15371" max="15375" width="10.7109375" style="57" customWidth="1"/>
    <col min="15376" max="15381" width="11.42578125" style="57"/>
    <col min="15382" max="15382" width="26.7109375" style="57" customWidth="1"/>
    <col min="15383" max="15383" width="14.140625" style="57" customWidth="1"/>
    <col min="15384" max="15389" width="0" style="57" hidden="1" customWidth="1"/>
    <col min="15390" max="15616" width="11.42578125" style="57"/>
    <col min="15617" max="15617" width="41.7109375" style="57" customWidth="1"/>
    <col min="15618" max="15626" width="11.7109375" style="57" customWidth="1"/>
    <col min="15627" max="15631" width="10.7109375" style="57" customWidth="1"/>
    <col min="15632" max="15637" width="11.42578125" style="57"/>
    <col min="15638" max="15638" width="26.7109375" style="57" customWidth="1"/>
    <col min="15639" max="15639" width="14.140625" style="57" customWidth="1"/>
    <col min="15640" max="15645" width="0" style="57" hidden="1" customWidth="1"/>
    <col min="15646" max="15872" width="11.42578125" style="57"/>
    <col min="15873" max="15873" width="41.7109375" style="57" customWidth="1"/>
    <col min="15874" max="15882" width="11.7109375" style="57" customWidth="1"/>
    <col min="15883" max="15887" width="10.7109375" style="57" customWidth="1"/>
    <col min="15888" max="15893" width="11.42578125" style="57"/>
    <col min="15894" max="15894" width="26.7109375" style="57" customWidth="1"/>
    <col min="15895" max="15895" width="14.140625" style="57" customWidth="1"/>
    <col min="15896" max="15901" width="0" style="57" hidden="1" customWidth="1"/>
    <col min="15902" max="16128" width="11.42578125" style="57"/>
    <col min="16129" max="16129" width="41.7109375" style="57" customWidth="1"/>
    <col min="16130" max="16138" width="11.7109375" style="57" customWidth="1"/>
    <col min="16139" max="16143" width="10.7109375" style="57" customWidth="1"/>
    <col min="16144" max="16149" width="11.42578125" style="57"/>
    <col min="16150" max="16150" width="26.7109375" style="57" customWidth="1"/>
    <col min="16151" max="16151" width="14.140625" style="57" customWidth="1"/>
    <col min="16152" max="16157" width="0" style="57" hidden="1" customWidth="1"/>
    <col min="16158" max="16384" width="11.42578125" style="57"/>
  </cols>
  <sheetData>
    <row r="1" spans="1:52" s="4" customFormat="1" ht="12.75" customHeight="1" x14ac:dyDescent="0.2">
      <c r="A1" s="1" t="s">
        <v>0</v>
      </c>
      <c r="B1" s="2"/>
      <c r="C1" s="2"/>
      <c r="D1" s="3"/>
      <c r="E1" s="3"/>
      <c r="F1" s="3"/>
      <c r="G1" s="3"/>
      <c r="H1" s="3"/>
      <c r="I1" s="3"/>
      <c r="J1" s="3"/>
      <c r="K1" s="3"/>
      <c r="Q1" s="5"/>
      <c r="R1" s="6"/>
      <c r="S1" s="6"/>
      <c r="T1" s="6"/>
      <c r="U1" s="6"/>
      <c r="V1" s="6"/>
      <c r="W1" s="6"/>
      <c r="X1" s="6"/>
      <c r="Y1" s="6"/>
      <c r="Z1" s="6"/>
      <c r="AA1" s="7"/>
      <c r="AB1" s="7"/>
      <c r="AC1" s="8"/>
    </row>
    <row r="2" spans="1:52" s="4" customFormat="1" ht="12.75" customHeight="1" x14ac:dyDescent="0.2">
      <c r="A2" s="1" t="str">
        <f>CONCATENATE("COMUNA: ",[4]NOMBRE!B2," - ","( ",[4]NOMBRE!C2,[4]NOMBRE!D2,[4]NOMBRE!E2,[4]NOMBRE!F2,[4]NOMBRE!G2," )")</f>
        <v>COMUNA: LINARES - ( 07401 )</v>
      </c>
      <c r="B2" s="2"/>
      <c r="C2" s="2"/>
      <c r="D2" s="3"/>
      <c r="E2" s="3"/>
      <c r="F2" s="3"/>
      <c r="G2" s="3"/>
      <c r="H2" s="3"/>
      <c r="I2" s="3"/>
      <c r="J2" s="3"/>
      <c r="K2" s="3"/>
      <c r="Q2" s="5"/>
      <c r="R2" s="6"/>
      <c r="S2" s="6"/>
      <c r="T2" s="6"/>
      <c r="U2" s="6"/>
      <c r="V2" s="6"/>
      <c r="W2" s="6"/>
      <c r="X2" s="6"/>
      <c r="Y2" s="6"/>
      <c r="Z2" s="6"/>
      <c r="AA2" s="7"/>
      <c r="AB2" s="7"/>
      <c r="AC2" s="8"/>
    </row>
    <row r="3" spans="1:52" s="4" customFormat="1" ht="12.75" customHeight="1" x14ac:dyDescent="0.2">
      <c r="A3" s="1" t="str">
        <f>CONCATENATE("ESTABLECIMIENTO: ",[4]NOMBRE!B3," - ","( ",[4]NOMBRE!C3,[4]NOMBRE!D3,[4]NOMBRE!E3,[4]NOMBRE!F3,[4]NOMBRE!G3," )")</f>
        <v>ESTABLECIMIENTO: HOSPITAL BASE DE LINARES - ( 16108 )</v>
      </c>
      <c r="B3" s="2"/>
      <c r="C3" s="2"/>
      <c r="D3" s="9"/>
      <c r="E3" s="3"/>
      <c r="F3" s="3"/>
      <c r="G3" s="3"/>
      <c r="H3" s="3"/>
      <c r="I3" s="3"/>
      <c r="J3" s="3"/>
      <c r="K3" s="3"/>
      <c r="Q3" s="5"/>
      <c r="R3" s="6"/>
      <c r="S3" s="6"/>
      <c r="T3" s="6"/>
      <c r="U3" s="6"/>
      <c r="V3" s="6"/>
      <c r="W3" s="6"/>
      <c r="X3" s="6"/>
      <c r="Y3" s="6"/>
      <c r="Z3" s="6"/>
      <c r="AA3" s="7"/>
      <c r="AB3" s="7"/>
      <c r="AC3" s="8"/>
    </row>
    <row r="4" spans="1:52" s="4" customFormat="1" ht="12.75" customHeight="1" x14ac:dyDescent="0.2">
      <c r="A4" s="1" t="str">
        <f>CONCATENATE("MES: ",[4]NOMBRE!B6," - ","( ",[4]NOMBRE!C6,[4]NOMBRE!D6," )")</f>
        <v>MES: ABRIL - ( 04 )</v>
      </c>
      <c r="B4" s="2"/>
      <c r="C4" s="2"/>
      <c r="D4" s="3"/>
      <c r="E4" s="3"/>
      <c r="F4" s="3"/>
      <c r="G4" s="3"/>
      <c r="H4" s="3"/>
      <c r="I4" s="3"/>
      <c r="J4" s="3"/>
      <c r="K4" s="3"/>
      <c r="Q4" s="5"/>
      <c r="R4" s="6"/>
      <c r="S4" s="6"/>
      <c r="T4" s="6"/>
      <c r="U4" s="6"/>
      <c r="V4" s="6"/>
      <c r="W4" s="6"/>
      <c r="X4" s="6"/>
      <c r="Y4" s="6"/>
      <c r="Z4" s="6"/>
      <c r="AA4" s="7"/>
      <c r="AB4" s="7"/>
      <c r="AC4" s="8"/>
    </row>
    <row r="5" spans="1:52" s="4" customFormat="1" ht="12.75" customHeight="1" x14ac:dyDescent="0.2">
      <c r="A5" s="1" t="str">
        <f>CONCATENATE("AÑO: ",[4]NOMBRE!B7)</f>
        <v>AÑO: 2010</v>
      </c>
      <c r="B5" s="2"/>
      <c r="C5" s="2"/>
      <c r="D5" s="3"/>
      <c r="E5" s="3"/>
      <c r="F5" s="3"/>
      <c r="G5" s="3"/>
      <c r="H5" s="3"/>
      <c r="I5" s="3"/>
      <c r="J5" s="3"/>
      <c r="K5" s="3"/>
      <c r="Q5" s="5"/>
      <c r="R5" s="6"/>
      <c r="S5" s="6"/>
      <c r="T5" s="6"/>
      <c r="U5" s="6"/>
      <c r="V5" s="6"/>
      <c r="W5" s="6"/>
      <c r="X5" s="6"/>
      <c r="Y5" s="6"/>
      <c r="Z5" s="6"/>
      <c r="AA5" s="7"/>
      <c r="AB5" s="7"/>
      <c r="AC5" s="8"/>
    </row>
    <row r="6" spans="1:52" s="14" customFormat="1" ht="39.950000000000003" customHeight="1" x14ac:dyDescent="0.25">
      <c r="A6" s="65" t="s">
        <v>1</v>
      </c>
      <c r="B6" s="65"/>
      <c r="C6" s="65"/>
      <c r="D6" s="65"/>
      <c r="E6" s="65"/>
      <c r="F6" s="65"/>
      <c r="G6" s="65"/>
      <c r="H6" s="65"/>
      <c r="I6" s="65"/>
      <c r="J6" s="65"/>
      <c r="K6" s="10"/>
      <c r="L6" s="10"/>
      <c r="M6" s="10"/>
      <c r="N6" s="10"/>
      <c r="O6" s="10"/>
      <c r="P6" s="11"/>
      <c r="Q6" s="12"/>
      <c r="R6" s="12"/>
      <c r="S6" s="12"/>
      <c r="T6" s="12"/>
      <c r="U6" s="12"/>
      <c r="V6" s="12"/>
      <c r="W6" s="13"/>
      <c r="X6" s="13"/>
      <c r="Y6" s="13"/>
      <c r="Z6" s="13"/>
      <c r="AA6" s="13"/>
      <c r="AB6" s="13"/>
      <c r="AC6" s="13"/>
      <c r="AD6" s="13"/>
      <c r="AZ6" s="15"/>
    </row>
    <row r="7" spans="1:52" s="14" customFormat="1" ht="45" customHeight="1" x14ac:dyDescent="0.2">
      <c r="A7" s="16" t="s">
        <v>2</v>
      </c>
      <c r="B7" s="17"/>
      <c r="C7" s="17"/>
      <c r="D7" s="17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9"/>
      <c r="AZ7" s="15"/>
    </row>
    <row r="8" spans="1:52" s="14" customFormat="1" ht="24.75" customHeight="1" x14ac:dyDescent="0.2">
      <c r="A8" s="66" t="s">
        <v>3</v>
      </c>
      <c r="B8" s="68" t="s">
        <v>4</v>
      </c>
      <c r="C8" s="69"/>
      <c r="D8" s="68" t="s">
        <v>5</v>
      </c>
      <c r="E8" s="70"/>
      <c r="F8" s="70"/>
      <c r="G8" s="69"/>
      <c r="H8" s="68" t="s">
        <v>6</v>
      </c>
      <c r="I8" s="69"/>
      <c r="J8" s="20"/>
      <c r="K8" s="20"/>
      <c r="L8" s="20"/>
      <c r="M8" s="20"/>
      <c r="N8" s="20"/>
      <c r="O8" s="20"/>
      <c r="AZ8" s="15"/>
    </row>
    <row r="9" spans="1:52" s="14" customFormat="1" ht="37.5" customHeight="1" x14ac:dyDescent="0.2">
      <c r="A9" s="67"/>
      <c r="B9" s="21" t="s">
        <v>7</v>
      </c>
      <c r="C9" s="22" t="s">
        <v>8</v>
      </c>
      <c r="D9" s="21" t="s">
        <v>9</v>
      </c>
      <c r="E9" s="23" t="s">
        <v>10</v>
      </c>
      <c r="F9" s="23" t="s">
        <v>11</v>
      </c>
      <c r="G9" s="24" t="s">
        <v>12</v>
      </c>
      <c r="H9" s="21" t="s">
        <v>13</v>
      </c>
      <c r="I9" s="24" t="s">
        <v>14</v>
      </c>
      <c r="J9" s="20"/>
      <c r="K9" s="20"/>
      <c r="L9" s="20"/>
      <c r="M9" s="20"/>
      <c r="N9" s="20"/>
      <c r="O9" s="20"/>
      <c r="AZ9" s="15"/>
    </row>
    <row r="10" spans="1:52" s="14" customFormat="1" ht="15.95" customHeight="1" x14ac:dyDescent="0.2">
      <c r="A10" s="25" t="s">
        <v>15</v>
      </c>
      <c r="B10" s="26">
        <v>494</v>
      </c>
      <c r="C10" s="27"/>
      <c r="D10" s="26"/>
      <c r="E10" s="28">
        <v>1</v>
      </c>
      <c r="F10" s="28"/>
      <c r="G10" s="29"/>
      <c r="H10" s="30"/>
      <c r="I10" s="31">
        <v>1</v>
      </c>
      <c r="J10" s="32" t="str">
        <f>$X10&amp;""&amp;$Y10&amp;""&amp;$Z10</f>
        <v/>
      </c>
      <c r="K10" s="20"/>
      <c r="L10" s="20"/>
      <c r="M10" s="20"/>
      <c r="N10" s="20"/>
      <c r="O10" s="20"/>
      <c r="P10" s="32"/>
      <c r="X10" s="33" t="str">
        <f>IF(D10+E10+F10+G10=H10+I10,"","NO COINCIDE LA DESAGREGACIÓN POR SEXO CON TOTAL VDRL O RPR REACTIVO.")</f>
        <v/>
      </c>
      <c r="AA10" s="34">
        <f>IF(D10+E10+F10+G10=H10+I10,0,1)</f>
        <v>0</v>
      </c>
      <c r="AB10" s="35"/>
      <c r="AC10" s="35"/>
      <c r="AZ10" s="15"/>
    </row>
    <row r="11" spans="1:52" s="14" customFormat="1" ht="24.95" customHeight="1" x14ac:dyDescent="0.2">
      <c r="A11" s="36" t="s">
        <v>16</v>
      </c>
      <c r="B11" s="26">
        <v>1</v>
      </c>
      <c r="C11" s="27"/>
      <c r="D11" s="37"/>
      <c r="E11" s="38"/>
      <c r="F11" s="38"/>
      <c r="G11" s="39">
        <v>1</v>
      </c>
      <c r="H11" s="30"/>
      <c r="I11" s="39">
        <v>1</v>
      </c>
      <c r="J11" s="32" t="str">
        <f>$X11&amp;""&amp;$Y11&amp;""&amp;$Z11</f>
        <v/>
      </c>
      <c r="K11" s="20"/>
      <c r="L11" s="20"/>
      <c r="M11" s="20"/>
      <c r="N11" s="20"/>
      <c r="O11" s="20"/>
      <c r="P11" s="32"/>
      <c r="X11" s="33" t="str">
        <f>IF(D11+E11+F11+G11=H11+I11,"","NO COINCIDE LA DESAGREGACIÓN POR SEXO CON TOTAL VDRL O RPR REACTIVO.")</f>
        <v/>
      </c>
      <c r="AA11" s="34">
        <f>IF(D11+E11+F11+G11=H11+I11,0,1)</f>
        <v>0</v>
      </c>
      <c r="AB11" s="35"/>
      <c r="AC11" s="35"/>
      <c r="AZ11" s="15"/>
    </row>
    <row r="12" spans="1:52" s="14" customFormat="1" ht="15.95" customHeight="1" x14ac:dyDescent="0.2">
      <c r="A12" s="40" t="s">
        <v>17</v>
      </c>
      <c r="B12" s="37"/>
      <c r="C12" s="41"/>
      <c r="D12" s="42"/>
      <c r="E12" s="30"/>
      <c r="F12" s="30"/>
      <c r="G12" s="43"/>
      <c r="H12" s="30"/>
      <c r="I12" s="39"/>
      <c r="J12" s="32"/>
      <c r="K12" s="20"/>
      <c r="L12" s="20"/>
      <c r="M12" s="20"/>
      <c r="N12" s="20"/>
      <c r="O12" s="20"/>
      <c r="P12" s="32"/>
      <c r="X12" s="33"/>
      <c r="AA12" s="34"/>
      <c r="AB12" s="35"/>
      <c r="AC12" s="35"/>
      <c r="AZ12" s="15"/>
    </row>
    <row r="13" spans="1:52" s="14" customFormat="1" ht="24.95" customHeight="1" x14ac:dyDescent="0.2">
      <c r="A13" s="36" t="s">
        <v>18</v>
      </c>
      <c r="B13" s="37"/>
      <c r="C13" s="41"/>
      <c r="D13" s="42"/>
      <c r="E13" s="30"/>
      <c r="F13" s="30"/>
      <c r="G13" s="43"/>
      <c r="H13" s="44"/>
      <c r="I13" s="39"/>
      <c r="J13" s="32"/>
      <c r="K13" s="20"/>
      <c r="L13" s="20"/>
      <c r="M13" s="20"/>
      <c r="N13" s="20"/>
      <c r="O13" s="20"/>
      <c r="P13" s="32"/>
      <c r="X13" s="33"/>
      <c r="AA13" s="34"/>
      <c r="AB13" s="35"/>
      <c r="AC13" s="35"/>
      <c r="AZ13" s="15"/>
    </row>
    <row r="14" spans="1:52" s="14" customFormat="1" ht="15.95" customHeight="1" x14ac:dyDescent="0.2">
      <c r="A14" s="36" t="s">
        <v>19</v>
      </c>
      <c r="B14" s="37">
        <v>3</v>
      </c>
      <c r="C14" s="41"/>
      <c r="D14" s="42"/>
      <c r="E14" s="30"/>
      <c r="F14" s="30"/>
      <c r="G14" s="43"/>
      <c r="H14" s="44"/>
      <c r="I14" s="45"/>
      <c r="J14" s="32"/>
      <c r="K14" s="20"/>
      <c r="L14" s="20"/>
      <c r="M14" s="20"/>
      <c r="N14" s="20"/>
      <c r="O14" s="20"/>
      <c r="P14" s="32"/>
      <c r="X14" s="33"/>
      <c r="AA14" s="34"/>
      <c r="AB14" s="35"/>
      <c r="AC14" s="35"/>
      <c r="AZ14" s="15"/>
    </row>
    <row r="15" spans="1:52" s="14" customFormat="1" ht="15.95" customHeight="1" x14ac:dyDescent="0.2">
      <c r="A15" s="40" t="s">
        <v>20</v>
      </c>
      <c r="B15" s="37">
        <v>29</v>
      </c>
      <c r="C15" s="41"/>
      <c r="D15" s="42"/>
      <c r="E15" s="30"/>
      <c r="F15" s="30"/>
      <c r="G15" s="43"/>
      <c r="H15" s="44">
        <v>5</v>
      </c>
      <c r="I15" s="45">
        <v>14</v>
      </c>
      <c r="J15" s="32"/>
      <c r="K15" s="20"/>
      <c r="L15" s="20"/>
      <c r="M15" s="20"/>
      <c r="N15" s="20"/>
      <c r="O15" s="20"/>
      <c r="P15" s="32"/>
      <c r="X15" s="33"/>
      <c r="AA15" s="34"/>
      <c r="AB15" s="35"/>
      <c r="AC15" s="35"/>
      <c r="AZ15" s="15"/>
    </row>
    <row r="16" spans="1:52" s="14" customFormat="1" ht="15.95" customHeight="1" x14ac:dyDescent="0.2">
      <c r="A16" s="40" t="s">
        <v>21</v>
      </c>
      <c r="B16" s="37">
        <v>778</v>
      </c>
      <c r="C16" s="41"/>
      <c r="D16" s="42"/>
      <c r="E16" s="30"/>
      <c r="F16" s="30"/>
      <c r="G16" s="43"/>
      <c r="H16" s="44"/>
      <c r="I16" s="45"/>
      <c r="J16" s="32"/>
      <c r="K16" s="20"/>
      <c r="L16" s="20"/>
      <c r="M16" s="20"/>
      <c r="N16" s="20"/>
      <c r="O16" s="20"/>
      <c r="P16" s="32"/>
      <c r="X16" s="33"/>
      <c r="AA16" s="34"/>
      <c r="AB16" s="35"/>
      <c r="AC16" s="35"/>
      <c r="AZ16" s="15"/>
    </row>
    <row r="17" spans="1:52" s="14" customFormat="1" ht="15.95" customHeight="1" x14ac:dyDescent="0.2">
      <c r="A17" s="40" t="s">
        <v>22</v>
      </c>
      <c r="B17" s="37">
        <v>151</v>
      </c>
      <c r="C17" s="41"/>
      <c r="D17" s="42"/>
      <c r="E17" s="30"/>
      <c r="F17" s="30"/>
      <c r="G17" s="43"/>
      <c r="H17" s="30"/>
      <c r="I17" s="45"/>
      <c r="J17" s="32"/>
      <c r="K17" s="20"/>
      <c r="L17" s="20"/>
      <c r="M17" s="20"/>
      <c r="N17" s="20"/>
      <c r="O17" s="20"/>
      <c r="P17" s="32"/>
      <c r="X17" s="33"/>
      <c r="AA17" s="34"/>
      <c r="AB17" s="35"/>
      <c r="AC17" s="35"/>
      <c r="AZ17" s="15"/>
    </row>
    <row r="18" spans="1:52" s="14" customFormat="1" ht="15.95" customHeight="1" x14ac:dyDescent="0.2">
      <c r="A18" s="40" t="s">
        <v>23</v>
      </c>
      <c r="B18" s="37">
        <v>320</v>
      </c>
      <c r="C18" s="41"/>
      <c r="D18" s="42"/>
      <c r="E18" s="30"/>
      <c r="F18" s="30"/>
      <c r="G18" s="43"/>
      <c r="H18" s="44"/>
      <c r="I18" s="45">
        <v>2</v>
      </c>
      <c r="J18" s="32"/>
      <c r="K18" s="20"/>
      <c r="L18" s="20"/>
      <c r="M18" s="20"/>
      <c r="N18" s="20"/>
      <c r="O18" s="20"/>
      <c r="P18" s="32"/>
      <c r="X18" s="33"/>
      <c r="AA18" s="34"/>
      <c r="AB18" s="35"/>
      <c r="AC18" s="35"/>
      <c r="AZ18" s="15"/>
    </row>
    <row r="19" spans="1:52" s="14" customFormat="1" ht="15.95" customHeight="1" x14ac:dyDescent="0.2">
      <c r="A19" s="40" t="s">
        <v>24</v>
      </c>
      <c r="B19" s="37"/>
      <c r="C19" s="41"/>
      <c r="D19" s="42"/>
      <c r="E19" s="30"/>
      <c r="F19" s="30"/>
      <c r="G19" s="43"/>
      <c r="H19" s="44"/>
      <c r="I19" s="45"/>
      <c r="J19" s="32"/>
      <c r="K19" s="20"/>
      <c r="L19" s="20"/>
      <c r="M19" s="20"/>
      <c r="N19" s="20"/>
      <c r="O19" s="20"/>
      <c r="P19" s="32"/>
      <c r="X19" s="33"/>
      <c r="AA19" s="34"/>
      <c r="AB19" s="35"/>
      <c r="AC19" s="35"/>
      <c r="AZ19" s="15"/>
    </row>
    <row r="20" spans="1:52" s="14" customFormat="1" ht="15.95" customHeight="1" x14ac:dyDescent="0.2">
      <c r="A20" s="40" t="s">
        <v>25</v>
      </c>
      <c r="B20" s="37">
        <v>126</v>
      </c>
      <c r="C20" s="41">
        <v>139</v>
      </c>
      <c r="D20" s="42"/>
      <c r="E20" s="30"/>
      <c r="F20" s="30"/>
      <c r="G20" s="43"/>
      <c r="H20" s="42"/>
      <c r="I20" s="46"/>
      <c r="J20" s="32"/>
      <c r="K20" s="20"/>
      <c r="L20" s="20"/>
      <c r="M20" s="20"/>
      <c r="N20" s="20"/>
      <c r="O20" s="20"/>
      <c r="P20" s="19"/>
      <c r="AZ20" s="15"/>
    </row>
    <row r="21" spans="1:52" s="14" customFormat="1" ht="30" customHeight="1" x14ac:dyDescent="0.2">
      <c r="A21" s="71" t="s">
        <v>26</v>
      </c>
      <c r="B21" s="71"/>
      <c r="C21" s="71"/>
      <c r="D21" s="71"/>
      <c r="E21" s="71"/>
      <c r="F21" s="71"/>
      <c r="G21" s="71"/>
      <c r="H21" s="71"/>
      <c r="I21" s="71"/>
      <c r="J21" s="72"/>
      <c r="K21" s="18"/>
      <c r="L21" s="18"/>
      <c r="M21" s="18"/>
      <c r="N21" s="18"/>
      <c r="O21" s="18"/>
      <c r="AZ21" s="15"/>
    </row>
    <row r="22" spans="1:52" s="14" customFormat="1" ht="15.95" customHeight="1" x14ac:dyDescent="0.2">
      <c r="A22" s="62" t="s">
        <v>27</v>
      </c>
      <c r="B22" s="64" t="s">
        <v>28</v>
      </c>
      <c r="C22" s="64"/>
      <c r="D22" s="64"/>
      <c r="E22" s="64" t="s">
        <v>29</v>
      </c>
      <c r="F22" s="64"/>
      <c r="G22" s="64"/>
      <c r="H22" s="64" t="s">
        <v>30</v>
      </c>
      <c r="I22" s="64"/>
      <c r="J22" s="64"/>
      <c r="K22" s="20"/>
      <c r="L22" s="20"/>
      <c r="M22" s="20"/>
      <c r="N22" s="20"/>
      <c r="O22" s="20"/>
      <c r="AZ22" s="15"/>
    </row>
    <row r="23" spans="1:52" s="14" customFormat="1" ht="51.75" customHeight="1" x14ac:dyDescent="0.2">
      <c r="A23" s="63"/>
      <c r="B23" s="21" t="s">
        <v>31</v>
      </c>
      <c r="C23" s="23" t="s">
        <v>32</v>
      </c>
      <c r="D23" s="22" t="s">
        <v>33</v>
      </c>
      <c r="E23" s="21" t="s">
        <v>31</v>
      </c>
      <c r="F23" s="23" t="s">
        <v>32</v>
      </c>
      <c r="G23" s="22" t="s">
        <v>33</v>
      </c>
      <c r="H23" s="21" t="s">
        <v>31</v>
      </c>
      <c r="I23" s="23" t="s">
        <v>32</v>
      </c>
      <c r="J23" s="22" t="s">
        <v>33</v>
      </c>
      <c r="K23" s="20"/>
      <c r="L23" s="20"/>
      <c r="M23" s="20"/>
      <c r="N23" s="20"/>
      <c r="O23" s="20"/>
      <c r="X23" s="33"/>
      <c r="Y23" s="33"/>
      <c r="Z23" s="33"/>
      <c r="AA23" s="35"/>
      <c r="AB23" s="35"/>
      <c r="AC23" s="35"/>
      <c r="AZ23" s="15"/>
    </row>
    <row r="24" spans="1:52" s="14" customFormat="1" ht="15.95" customHeight="1" x14ac:dyDescent="0.2">
      <c r="A24" s="25" t="s">
        <v>15</v>
      </c>
      <c r="B24" s="47"/>
      <c r="C24" s="48"/>
      <c r="D24" s="27"/>
      <c r="E24" s="47"/>
      <c r="F24" s="48"/>
      <c r="G24" s="27"/>
      <c r="H24" s="47"/>
      <c r="I24" s="48"/>
      <c r="J24" s="27"/>
      <c r="K24" s="49"/>
      <c r="L24" s="20"/>
      <c r="M24" s="20"/>
      <c r="N24" s="20"/>
      <c r="O24" s="20"/>
      <c r="X24" s="33"/>
      <c r="Y24" s="33"/>
      <c r="Z24" s="33"/>
      <c r="AA24" s="35"/>
      <c r="AB24" s="35"/>
      <c r="AC24" s="35"/>
      <c r="AZ24" s="15"/>
    </row>
    <row r="25" spans="1:52" s="14" customFormat="1" ht="15.95" customHeight="1" x14ac:dyDescent="0.2">
      <c r="A25" s="25" t="s">
        <v>34</v>
      </c>
      <c r="B25" s="26"/>
      <c r="C25" s="28"/>
      <c r="D25" s="27"/>
      <c r="E25" s="26"/>
      <c r="F25" s="28"/>
      <c r="G25" s="27"/>
      <c r="H25" s="26"/>
      <c r="I25" s="28"/>
      <c r="J25" s="27"/>
      <c r="K25" s="20"/>
      <c r="L25" s="20"/>
      <c r="M25" s="20"/>
      <c r="N25" s="20"/>
      <c r="O25" s="20"/>
      <c r="X25" s="33"/>
      <c r="Y25" s="33"/>
      <c r="Z25" s="33"/>
      <c r="AA25" s="35"/>
      <c r="AB25" s="35"/>
      <c r="AC25" s="35"/>
      <c r="AZ25" s="15"/>
    </row>
    <row r="26" spans="1:52" s="14" customFormat="1" ht="15.95" customHeight="1" x14ac:dyDescent="0.2">
      <c r="A26" s="40" t="s">
        <v>19</v>
      </c>
      <c r="B26" s="37"/>
      <c r="C26" s="38"/>
      <c r="D26" s="41"/>
      <c r="E26" s="37"/>
      <c r="F26" s="38"/>
      <c r="G26" s="41"/>
      <c r="H26" s="37"/>
      <c r="I26" s="38"/>
      <c r="J26" s="41"/>
      <c r="K26" s="20"/>
      <c r="L26" s="20"/>
      <c r="M26" s="20"/>
      <c r="N26" s="20"/>
      <c r="O26" s="20"/>
      <c r="X26" s="33"/>
      <c r="Y26" s="33"/>
      <c r="Z26" s="33"/>
      <c r="AA26" s="35"/>
      <c r="AB26" s="35"/>
      <c r="AC26" s="35"/>
      <c r="AZ26" s="15"/>
    </row>
    <row r="27" spans="1:52" s="14" customFormat="1" ht="15.95" customHeight="1" x14ac:dyDescent="0.2">
      <c r="A27" s="40" t="s">
        <v>35</v>
      </c>
      <c r="B27" s="37"/>
      <c r="C27" s="38"/>
      <c r="D27" s="41"/>
      <c r="E27" s="37"/>
      <c r="F27" s="38"/>
      <c r="G27" s="41"/>
      <c r="H27" s="37"/>
      <c r="I27" s="38"/>
      <c r="J27" s="41"/>
      <c r="K27" s="20"/>
      <c r="L27" s="20"/>
      <c r="M27" s="20"/>
      <c r="N27" s="20"/>
      <c r="O27" s="20"/>
      <c r="X27" s="33"/>
      <c r="Y27" s="33"/>
      <c r="Z27" s="33"/>
      <c r="AA27" s="35"/>
      <c r="AB27" s="35"/>
      <c r="AC27" s="35"/>
      <c r="AZ27" s="15"/>
    </row>
    <row r="28" spans="1:52" s="14" customFormat="1" ht="15.95" customHeight="1" x14ac:dyDescent="0.2">
      <c r="A28" s="40" t="s">
        <v>20</v>
      </c>
      <c r="B28" s="37">
        <v>1</v>
      </c>
      <c r="C28" s="38"/>
      <c r="D28" s="41"/>
      <c r="E28" s="37">
        <v>1</v>
      </c>
      <c r="F28" s="38"/>
      <c r="G28" s="41"/>
      <c r="H28" s="37"/>
      <c r="I28" s="38"/>
      <c r="J28" s="41"/>
      <c r="K28" s="20"/>
      <c r="L28" s="20"/>
      <c r="M28" s="20"/>
      <c r="N28" s="20"/>
      <c r="O28" s="20"/>
      <c r="X28" s="33"/>
      <c r="Y28" s="33"/>
      <c r="Z28" s="33"/>
      <c r="AA28" s="35"/>
      <c r="AB28" s="35"/>
      <c r="AC28" s="35"/>
      <c r="AZ28" s="15"/>
    </row>
    <row r="29" spans="1:52" s="14" customFormat="1" ht="24.95" customHeight="1" x14ac:dyDescent="0.2">
      <c r="A29" s="36" t="s">
        <v>36</v>
      </c>
      <c r="B29" s="37"/>
      <c r="C29" s="38"/>
      <c r="D29" s="41"/>
      <c r="E29" s="37"/>
      <c r="F29" s="38"/>
      <c r="G29" s="41"/>
      <c r="H29" s="37"/>
      <c r="I29" s="38"/>
      <c r="J29" s="41"/>
      <c r="K29" s="20"/>
      <c r="L29" s="20"/>
      <c r="M29" s="20"/>
      <c r="N29" s="20"/>
      <c r="O29" s="20"/>
      <c r="X29" s="33"/>
      <c r="Y29" s="33"/>
      <c r="Z29" s="33"/>
      <c r="AA29" s="35"/>
      <c r="AB29" s="35"/>
      <c r="AC29" s="35"/>
      <c r="AZ29" s="15"/>
    </row>
    <row r="30" spans="1:52" s="14" customFormat="1" ht="15.95" customHeight="1" x14ac:dyDescent="0.2">
      <c r="A30" s="40" t="s">
        <v>24</v>
      </c>
      <c r="B30" s="37"/>
      <c r="C30" s="38"/>
      <c r="D30" s="41"/>
      <c r="E30" s="37"/>
      <c r="F30" s="38"/>
      <c r="G30" s="41"/>
      <c r="H30" s="37"/>
      <c r="I30" s="38"/>
      <c r="J30" s="41"/>
      <c r="K30" s="20"/>
      <c r="L30" s="20"/>
      <c r="M30" s="20"/>
      <c r="N30" s="20"/>
      <c r="O30" s="20"/>
      <c r="X30" s="33"/>
      <c r="Y30" s="33"/>
      <c r="Z30" s="33"/>
      <c r="AA30" s="35"/>
      <c r="AB30" s="35"/>
      <c r="AC30" s="35"/>
      <c r="AZ30" s="15"/>
    </row>
    <row r="31" spans="1:52" s="14" customFormat="1" ht="15.95" customHeight="1" x14ac:dyDescent="0.2">
      <c r="A31" s="40" t="s">
        <v>37</v>
      </c>
      <c r="B31" s="37"/>
      <c r="C31" s="38"/>
      <c r="D31" s="41"/>
      <c r="E31" s="37"/>
      <c r="F31" s="38"/>
      <c r="G31" s="41"/>
      <c r="H31" s="37"/>
      <c r="I31" s="38"/>
      <c r="J31" s="41"/>
      <c r="K31" s="20"/>
      <c r="L31" s="20"/>
      <c r="M31" s="20"/>
      <c r="N31" s="20"/>
      <c r="O31" s="20"/>
      <c r="X31" s="33"/>
      <c r="Y31" s="33"/>
      <c r="Z31" s="33"/>
      <c r="AA31" s="35"/>
      <c r="AB31" s="35"/>
      <c r="AC31" s="35"/>
      <c r="AZ31" s="15"/>
    </row>
    <row r="32" spans="1:52" s="14" customFormat="1" ht="15.95" customHeight="1" x14ac:dyDescent="0.2">
      <c r="A32" s="40" t="s">
        <v>38</v>
      </c>
      <c r="B32" s="37"/>
      <c r="C32" s="38"/>
      <c r="D32" s="41"/>
      <c r="E32" s="37"/>
      <c r="F32" s="38"/>
      <c r="G32" s="41"/>
      <c r="H32" s="37"/>
      <c r="I32" s="38"/>
      <c r="J32" s="41"/>
      <c r="K32" s="20"/>
      <c r="L32" s="20"/>
      <c r="M32" s="20"/>
      <c r="N32" s="20"/>
      <c r="O32" s="20"/>
      <c r="X32" s="33"/>
      <c r="Y32" s="33"/>
      <c r="Z32" s="33"/>
      <c r="AA32" s="35"/>
      <c r="AB32" s="35"/>
      <c r="AC32" s="35"/>
      <c r="AZ32" s="15"/>
    </row>
    <row r="33" spans="1:52" s="14" customFormat="1" ht="15.95" customHeight="1" x14ac:dyDescent="0.2">
      <c r="A33" s="40" t="s">
        <v>39</v>
      </c>
      <c r="B33" s="37"/>
      <c r="C33" s="38"/>
      <c r="D33" s="41"/>
      <c r="E33" s="37"/>
      <c r="F33" s="38"/>
      <c r="G33" s="41"/>
      <c r="H33" s="37"/>
      <c r="I33" s="38"/>
      <c r="J33" s="41"/>
      <c r="K33" s="20"/>
      <c r="L33" s="20"/>
      <c r="M33" s="20"/>
      <c r="N33" s="20"/>
      <c r="O33" s="20"/>
      <c r="AZ33" s="15"/>
    </row>
    <row r="34" spans="1:52" s="14" customFormat="1" ht="15.95" customHeight="1" x14ac:dyDescent="0.2">
      <c r="A34" s="50" t="s">
        <v>40</v>
      </c>
      <c r="B34" s="51"/>
      <c r="C34" s="52"/>
      <c r="D34" s="53"/>
      <c r="E34" s="51"/>
      <c r="F34" s="52"/>
      <c r="G34" s="53"/>
      <c r="H34" s="51"/>
      <c r="I34" s="52"/>
      <c r="J34" s="53"/>
      <c r="K34" s="20"/>
      <c r="L34" s="20"/>
      <c r="M34" s="20"/>
      <c r="N34" s="20"/>
      <c r="O34" s="20"/>
      <c r="AZ34" s="15"/>
    </row>
    <row r="35" spans="1:52" s="14" customFormat="1" ht="24.95" customHeight="1" x14ac:dyDescent="0.2">
      <c r="A35" s="36" t="s">
        <v>41</v>
      </c>
      <c r="B35" s="51"/>
      <c r="C35" s="52"/>
      <c r="D35" s="53"/>
      <c r="E35" s="51"/>
      <c r="F35" s="52"/>
      <c r="G35" s="53"/>
      <c r="H35" s="51"/>
      <c r="I35" s="52"/>
      <c r="J35" s="53"/>
      <c r="K35" s="20"/>
      <c r="L35" s="20"/>
      <c r="M35" s="20"/>
      <c r="N35" s="20"/>
      <c r="O35" s="20"/>
      <c r="X35" s="33"/>
      <c r="AA35" s="34"/>
      <c r="AB35" s="35"/>
      <c r="AC35" s="35"/>
      <c r="AZ35" s="15"/>
    </row>
    <row r="36" spans="1:52" s="14" customFormat="1" ht="15.95" customHeight="1" x14ac:dyDescent="0.2">
      <c r="A36" s="54" t="s">
        <v>42</v>
      </c>
      <c r="B36" s="55">
        <v>20</v>
      </c>
      <c r="C36" s="56">
        <v>1</v>
      </c>
      <c r="D36" s="46"/>
      <c r="E36" s="55">
        <v>20</v>
      </c>
      <c r="F36" s="56"/>
      <c r="G36" s="46"/>
      <c r="H36" s="55"/>
      <c r="I36" s="56"/>
      <c r="J36" s="46"/>
      <c r="K36" s="20"/>
      <c r="L36" s="20"/>
      <c r="M36" s="20"/>
      <c r="N36" s="20"/>
      <c r="O36" s="20"/>
      <c r="AZ36" s="15"/>
    </row>
    <row r="37" spans="1:52" s="14" customFormat="1" ht="30" customHeight="1" x14ac:dyDescent="0.2">
      <c r="A37" s="71" t="s">
        <v>43</v>
      </c>
      <c r="B37" s="71"/>
      <c r="C37" s="71"/>
      <c r="D37" s="71"/>
      <c r="E37" s="71"/>
      <c r="F37" s="71"/>
      <c r="G37" s="71"/>
      <c r="H37" s="71"/>
      <c r="I37" s="71"/>
      <c r="J37" s="71"/>
      <c r="K37" s="18"/>
      <c r="L37" s="18"/>
      <c r="M37" s="18"/>
      <c r="N37" s="18"/>
      <c r="O37" s="18"/>
      <c r="AZ37" s="15"/>
    </row>
    <row r="38" spans="1:52" s="14" customFormat="1" ht="15.95" customHeight="1" x14ac:dyDescent="0.2">
      <c r="A38" s="62" t="s">
        <v>27</v>
      </c>
      <c r="B38" s="64" t="s">
        <v>44</v>
      </c>
      <c r="C38" s="64"/>
      <c r="D38" s="64"/>
      <c r="E38" s="64" t="s">
        <v>45</v>
      </c>
      <c r="F38" s="64"/>
      <c r="G38" s="64"/>
      <c r="H38" s="64" t="s">
        <v>46</v>
      </c>
      <c r="I38" s="64"/>
      <c r="J38" s="64"/>
      <c r="K38" s="20"/>
      <c r="L38" s="20"/>
      <c r="M38" s="20"/>
      <c r="N38" s="20"/>
      <c r="O38" s="20"/>
      <c r="AZ38" s="15"/>
    </row>
    <row r="39" spans="1:52" s="14" customFormat="1" ht="52.5" x14ac:dyDescent="0.2">
      <c r="A39" s="63"/>
      <c r="B39" s="21" t="s">
        <v>31</v>
      </c>
      <c r="C39" s="23" t="s">
        <v>32</v>
      </c>
      <c r="D39" s="22" t="s">
        <v>33</v>
      </c>
      <c r="E39" s="21" t="s">
        <v>31</v>
      </c>
      <c r="F39" s="23" t="s">
        <v>32</v>
      </c>
      <c r="G39" s="22" t="s">
        <v>33</v>
      </c>
      <c r="H39" s="21" t="s">
        <v>31</v>
      </c>
      <c r="I39" s="23" t="s">
        <v>32</v>
      </c>
      <c r="J39" s="22" t="s">
        <v>33</v>
      </c>
      <c r="K39" s="20"/>
      <c r="L39" s="20"/>
      <c r="M39" s="20"/>
      <c r="N39" s="20"/>
      <c r="O39" s="20"/>
      <c r="AZ39" s="15"/>
    </row>
    <row r="40" spans="1:52" s="14" customFormat="1" ht="15.95" customHeight="1" x14ac:dyDescent="0.2">
      <c r="A40" s="25" t="s">
        <v>15</v>
      </c>
      <c r="B40" s="47"/>
      <c r="C40" s="48"/>
      <c r="D40" s="27"/>
      <c r="E40" s="47">
        <v>267</v>
      </c>
      <c r="F40" s="48">
        <v>1</v>
      </c>
      <c r="G40" s="27">
        <v>1</v>
      </c>
      <c r="H40" s="47"/>
      <c r="I40" s="48"/>
      <c r="J40" s="27"/>
      <c r="K40" s="49"/>
      <c r="L40" s="20"/>
      <c r="M40" s="20"/>
      <c r="N40" s="20"/>
      <c r="O40" s="20"/>
      <c r="AZ40" s="15"/>
    </row>
    <row r="41" spans="1:52" s="14" customFormat="1" ht="15.95" customHeight="1" x14ac:dyDescent="0.2">
      <c r="A41" s="25" t="s">
        <v>34</v>
      </c>
      <c r="B41" s="26"/>
      <c r="C41" s="28"/>
      <c r="D41" s="27"/>
      <c r="E41" s="26">
        <v>3</v>
      </c>
      <c r="F41" s="28"/>
      <c r="G41" s="27"/>
      <c r="H41" s="26"/>
      <c r="I41" s="28"/>
      <c r="J41" s="27"/>
      <c r="K41" s="20"/>
      <c r="L41" s="20"/>
      <c r="M41" s="20"/>
      <c r="N41" s="20"/>
      <c r="O41" s="20"/>
      <c r="AZ41" s="15"/>
    </row>
    <row r="42" spans="1:52" s="14" customFormat="1" ht="15.95" customHeight="1" x14ac:dyDescent="0.2">
      <c r="A42" s="36" t="s">
        <v>19</v>
      </c>
      <c r="B42" s="37"/>
      <c r="C42" s="38"/>
      <c r="D42" s="41"/>
      <c r="E42" s="37">
        <v>1</v>
      </c>
      <c r="F42" s="38"/>
      <c r="G42" s="41"/>
      <c r="H42" s="37"/>
      <c r="I42" s="38"/>
      <c r="J42" s="41"/>
      <c r="K42" s="20"/>
      <c r="L42" s="20"/>
      <c r="M42" s="20"/>
      <c r="N42" s="20"/>
      <c r="O42" s="20"/>
      <c r="AZ42" s="15"/>
    </row>
    <row r="43" spans="1:52" s="14" customFormat="1" ht="15.95" customHeight="1" x14ac:dyDescent="0.2">
      <c r="A43" s="40" t="s">
        <v>35</v>
      </c>
      <c r="B43" s="37"/>
      <c r="C43" s="38"/>
      <c r="D43" s="41"/>
      <c r="E43" s="37">
        <v>3</v>
      </c>
      <c r="F43" s="38"/>
      <c r="G43" s="41"/>
      <c r="H43" s="37"/>
      <c r="I43" s="38"/>
      <c r="J43" s="41"/>
      <c r="K43" s="20"/>
      <c r="L43" s="20"/>
      <c r="M43" s="20"/>
      <c r="N43" s="20"/>
      <c r="O43" s="20"/>
      <c r="AZ43" s="15"/>
    </row>
    <row r="44" spans="1:52" s="14" customFormat="1" ht="15.95" customHeight="1" x14ac:dyDescent="0.2">
      <c r="A44" s="40" t="s">
        <v>20</v>
      </c>
      <c r="B44" s="37"/>
      <c r="C44" s="38"/>
      <c r="D44" s="41"/>
      <c r="E44" s="37">
        <v>4</v>
      </c>
      <c r="F44" s="38"/>
      <c r="G44" s="41"/>
      <c r="H44" s="37"/>
      <c r="I44" s="38"/>
      <c r="J44" s="41"/>
      <c r="K44" s="20"/>
      <c r="L44" s="20"/>
      <c r="M44" s="20"/>
      <c r="N44" s="20"/>
      <c r="O44" s="20"/>
      <c r="AZ44" s="15"/>
    </row>
    <row r="45" spans="1:52" s="14" customFormat="1" ht="24.95" customHeight="1" x14ac:dyDescent="0.15">
      <c r="A45" s="36" t="s">
        <v>36</v>
      </c>
      <c r="B45" s="37"/>
      <c r="C45" s="38"/>
      <c r="D45" s="41"/>
      <c r="E45" s="37">
        <v>9</v>
      </c>
      <c r="F45" s="38"/>
      <c r="G45" s="41"/>
      <c r="H45" s="37"/>
      <c r="I45" s="38"/>
      <c r="J45" s="41"/>
      <c r="K45" s="20"/>
      <c r="L45" s="20"/>
      <c r="M45" s="20"/>
      <c r="N45" s="20"/>
      <c r="O45" s="20"/>
    </row>
    <row r="46" spans="1:52" s="14" customFormat="1" ht="15.95" customHeight="1" x14ac:dyDescent="0.15">
      <c r="A46" s="40" t="s">
        <v>24</v>
      </c>
      <c r="B46" s="37"/>
      <c r="C46" s="38"/>
      <c r="D46" s="41"/>
      <c r="E46" s="37"/>
      <c r="F46" s="38"/>
      <c r="G46" s="41"/>
      <c r="H46" s="37"/>
      <c r="I46" s="38"/>
      <c r="J46" s="41"/>
      <c r="K46" s="20"/>
      <c r="L46" s="20"/>
      <c r="M46" s="20"/>
      <c r="N46" s="20"/>
      <c r="O46" s="20"/>
    </row>
    <row r="47" spans="1:52" s="14" customFormat="1" ht="15.95" customHeight="1" x14ac:dyDescent="0.15">
      <c r="A47" s="40" t="s">
        <v>37</v>
      </c>
      <c r="B47" s="37"/>
      <c r="C47" s="38"/>
      <c r="D47" s="41"/>
      <c r="E47" s="37"/>
      <c r="F47" s="38"/>
      <c r="G47" s="41"/>
      <c r="H47" s="37"/>
      <c r="I47" s="38"/>
      <c r="J47" s="41"/>
      <c r="K47" s="20"/>
      <c r="L47" s="20"/>
      <c r="M47" s="20"/>
      <c r="N47" s="20"/>
      <c r="O47" s="20"/>
    </row>
    <row r="48" spans="1:52" s="14" customFormat="1" ht="15.95" customHeight="1" x14ac:dyDescent="0.15">
      <c r="A48" s="40" t="s">
        <v>38</v>
      </c>
      <c r="B48" s="37"/>
      <c r="C48" s="38"/>
      <c r="D48" s="41"/>
      <c r="E48" s="37"/>
      <c r="F48" s="38"/>
      <c r="G48" s="41"/>
      <c r="H48" s="37"/>
      <c r="I48" s="38"/>
      <c r="J48" s="41"/>
      <c r="K48" s="20"/>
      <c r="L48" s="20"/>
      <c r="M48" s="20"/>
      <c r="N48" s="20"/>
      <c r="O48" s="20"/>
    </row>
    <row r="49" spans="1:15" ht="15.95" customHeight="1" x14ac:dyDescent="0.15">
      <c r="A49" s="40" t="s">
        <v>39</v>
      </c>
      <c r="B49" s="37"/>
      <c r="C49" s="38"/>
      <c r="D49" s="41"/>
      <c r="E49" s="37"/>
      <c r="F49" s="38"/>
      <c r="G49" s="41"/>
      <c r="H49" s="37"/>
      <c r="I49" s="38"/>
      <c r="J49" s="41"/>
      <c r="K49" s="20"/>
      <c r="L49" s="20"/>
      <c r="M49" s="20"/>
      <c r="N49" s="20"/>
      <c r="O49" s="20"/>
    </row>
    <row r="50" spans="1:15" ht="15.95" customHeight="1" x14ac:dyDescent="0.15">
      <c r="A50" s="50" t="s">
        <v>40</v>
      </c>
      <c r="B50" s="51"/>
      <c r="C50" s="52"/>
      <c r="D50" s="53"/>
      <c r="E50" s="51">
        <v>3</v>
      </c>
      <c r="F50" s="52">
        <v>1</v>
      </c>
      <c r="G50" s="53">
        <v>1</v>
      </c>
      <c r="H50" s="51"/>
      <c r="I50" s="52"/>
      <c r="J50" s="53"/>
      <c r="K50" s="20"/>
      <c r="L50" s="20"/>
      <c r="M50" s="20"/>
      <c r="N50" s="20"/>
      <c r="O50" s="20"/>
    </row>
    <row r="51" spans="1:15" ht="24.95" customHeight="1" x14ac:dyDescent="0.15">
      <c r="A51" s="36" t="s">
        <v>41</v>
      </c>
      <c r="B51" s="51"/>
      <c r="C51" s="52"/>
      <c r="D51" s="53"/>
      <c r="E51" s="51">
        <v>3</v>
      </c>
      <c r="F51" s="52"/>
      <c r="G51" s="53"/>
      <c r="H51" s="51"/>
      <c r="I51" s="52"/>
      <c r="J51" s="53"/>
      <c r="K51" s="20"/>
      <c r="L51" s="20"/>
      <c r="M51" s="20"/>
      <c r="N51" s="20"/>
      <c r="O51" s="20"/>
    </row>
    <row r="52" spans="1:15" ht="15.95" customHeight="1" x14ac:dyDescent="0.15">
      <c r="A52" s="54" t="s">
        <v>42</v>
      </c>
      <c r="B52" s="55"/>
      <c r="C52" s="56"/>
      <c r="D52" s="46"/>
      <c r="E52" s="55">
        <v>34</v>
      </c>
      <c r="F52" s="56">
        <v>1</v>
      </c>
      <c r="G52" s="46">
        <v>1</v>
      </c>
      <c r="H52" s="55"/>
      <c r="I52" s="56"/>
      <c r="J52" s="46"/>
      <c r="K52" s="20"/>
      <c r="L52" s="20"/>
      <c r="M52" s="20"/>
      <c r="N52" s="20"/>
      <c r="O52" s="20"/>
    </row>
    <row r="53" spans="1:15" x14ac:dyDescent="0.15">
      <c r="A53" s="20"/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58"/>
      <c r="N53" s="58"/>
      <c r="O53" s="58"/>
    </row>
    <row r="54" spans="1:15" x14ac:dyDescent="0.15">
      <c r="A54" s="20"/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58"/>
      <c r="N54" s="58"/>
      <c r="O54" s="58"/>
    </row>
    <row r="55" spans="1:15" x14ac:dyDescent="0.15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58"/>
      <c r="N55" s="58"/>
      <c r="O55" s="58"/>
    </row>
    <row r="56" spans="1:15" x14ac:dyDescent="0.15">
      <c r="A56" s="20"/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58"/>
      <c r="N56" s="58"/>
      <c r="O56" s="58"/>
    </row>
    <row r="57" spans="1:15" x14ac:dyDescent="0.15">
      <c r="A57" s="20"/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58"/>
      <c r="N57" s="58"/>
      <c r="O57" s="58"/>
    </row>
    <row r="58" spans="1:15" x14ac:dyDescent="0.15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58"/>
      <c r="N58" s="58"/>
      <c r="O58" s="58"/>
    </row>
    <row r="59" spans="1:15" x14ac:dyDescent="0.15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58"/>
      <c r="N59" s="58"/>
      <c r="O59" s="58"/>
    </row>
    <row r="60" spans="1:15" x14ac:dyDescent="0.15">
      <c r="A60" s="20"/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58"/>
      <c r="N60" s="58"/>
      <c r="O60" s="58"/>
    </row>
    <row r="61" spans="1:15" x14ac:dyDescent="0.15">
      <c r="A61" s="20"/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58"/>
      <c r="N61" s="58"/>
      <c r="O61" s="58"/>
    </row>
    <row r="62" spans="1:15" x14ac:dyDescent="0.15">
      <c r="A62" s="20"/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58"/>
      <c r="N62" s="58"/>
      <c r="O62" s="58"/>
    </row>
    <row r="63" spans="1:15" x14ac:dyDescent="0.15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58"/>
      <c r="N63" s="58"/>
      <c r="O63" s="58"/>
    </row>
    <row r="64" spans="1:15" x14ac:dyDescent="0.15">
      <c r="A64" s="20"/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58"/>
      <c r="N64" s="58"/>
      <c r="O64" s="58"/>
    </row>
    <row r="65" spans="1:15" x14ac:dyDescent="0.15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58"/>
      <c r="N65" s="58"/>
      <c r="O65" s="58"/>
    </row>
    <row r="66" spans="1:15" x14ac:dyDescent="0.1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58"/>
      <c r="N66" s="58"/>
      <c r="O66" s="58"/>
    </row>
    <row r="67" spans="1:15" x14ac:dyDescent="0.15">
      <c r="A67" s="20"/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58"/>
      <c r="N67" s="58"/>
      <c r="O67" s="58"/>
    </row>
    <row r="68" spans="1:15" x14ac:dyDescent="0.15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58"/>
      <c r="N68" s="58"/>
      <c r="O68" s="58"/>
    </row>
    <row r="69" spans="1:15" x14ac:dyDescent="0.15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58"/>
      <c r="N69" s="58"/>
      <c r="O69" s="58"/>
    </row>
    <row r="70" spans="1:15" x14ac:dyDescent="0.15">
      <c r="A70" s="20"/>
      <c r="B70" s="20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58"/>
      <c r="N70" s="58"/>
      <c r="O70" s="58"/>
    </row>
    <row r="71" spans="1:15" x14ac:dyDescent="0.15">
      <c r="A71" s="20"/>
      <c r="B71" s="20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58"/>
      <c r="N71" s="58"/>
      <c r="O71" s="58"/>
    </row>
    <row r="72" spans="1:15" x14ac:dyDescent="0.15">
      <c r="A72" s="20"/>
      <c r="B72" s="20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58"/>
      <c r="N72" s="58"/>
      <c r="O72" s="58"/>
    </row>
    <row r="73" spans="1:15" x14ac:dyDescent="0.15">
      <c r="A73" s="20"/>
      <c r="B73" s="20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58"/>
      <c r="N73" s="58"/>
      <c r="O73" s="58"/>
    </row>
    <row r="74" spans="1:15" x14ac:dyDescent="0.15">
      <c r="A74" s="20"/>
      <c r="B74" s="20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58"/>
      <c r="N74" s="58"/>
      <c r="O74" s="58"/>
    </row>
    <row r="75" spans="1:15" x14ac:dyDescent="0.15">
      <c r="A75" s="20"/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58"/>
      <c r="N75" s="58"/>
      <c r="O75" s="58"/>
    </row>
    <row r="76" spans="1:15" x14ac:dyDescent="0.15">
      <c r="A76" s="20"/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58"/>
      <c r="N76" s="58"/>
      <c r="O76" s="58"/>
    </row>
    <row r="77" spans="1:15" x14ac:dyDescent="0.15">
      <c r="A77" s="20"/>
      <c r="B77" s="20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58"/>
      <c r="N77" s="58"/>
      <c r="O77" s="58"/>
    </row>
    <row r="78" spans="1:15" x14ac:dyDescent="0.15">
      <c r="A78" s="20"/>
      <c r="B78" s="20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58"/>
      <c r="N78" s="58"/>
      <c r="O78" s="58"/>
    </row>
    <row r="198" spans="1:28" hidden="1" x14ac:dyDescent="0.15"/>
    <row r="199" spans="1:28" hidden="1" x14ac:dyDescent="0.15"/>
    <row r="200" spans="1:28" hidden="1" x14ac:dyDescent="0.15">
      <c r="A200" s="59">
        <f>SUM(A10:O38)</f>
        <v>2109</v>
      </c>
    </row>
    <row r="201" spans="1:28" s="60" customFormat="1" hidden="1" x14ac:dyDescent="0.15">
      <c r="A201" s="35"/>
      <c r="B201" s="35"/>
      <c r="C201" s="35"/>
      <c r="D201" s="35"/>
      <c r="E201" s="35"/>
      <c r="F201" s="35"/>
      <c r="G201" s="35"/>
      <c r="H201" s="35"/>
      <c r="I201" s="35"/>
      <c r="J201" s="35"/>
      <c r="K201" s="35"/>
      <c r="L201" s="35"/>
      <c r="AB201" s="61">
        <v>0</v>
      </c>
    </row>
    <row r="202" spans="1:28" hidden="1" x14ac:dyDescent="0.15"/>
    <row r="203" spans="1:28" hidden="1" x14ac:dyDescent="0.15"/>
  </sheetData>
  <mergeCells count="15">
    <mergeCell ref="A38:A39"/>
    <mergeCell ref="B38:D38"/>
    <mergeCell ref="E38:G38"/>
    <mergeCell ref="H38:J38"/>
    <mergeCell ref="A6:J6"/>
    <mergeCell ref="A8:A9"/>
    <mergeCell ref="B8:C8"/>
    <mergeCell ref="D8:G8"/>
    <mergeCell ref="H8:I8"/>
    <mergeCell ref="A21:J21"/>
    <mergeCell ref="A22:A23"/>
    <mergeCell ref="B22:D22"/>
    <mergeCell ref="E22:G22"/>
    <mergeCell ref="H22:J22"/>
    <mergeCell ref="A37:J3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203"/>
  <sheetViews>
    <sheetView workbookViewId="0">
      <selection sqref="A1:XFD1048576"/>
    </sheetView>
  </sheetViews>
  <sheetFormatPr baseColWidth="10" defaultRowHeight="10.5" x14ac:dyDescent="0.15"/>
  <cols>
    <col min="1" max="1" width="41.7109375" style="14" customWidth="1"/>
    <col min="2" max="10" width="11.7109375" style="14" customWidth="1"/>
    <col min="11" max="12" width="10.7109375" style="14" customWidth="1"/>
    <col min="13" max="15" width="10.7109375" style="57" customWidth="1"/>
    <col min="16" max="21" width="11.42578125" style="57"/>
    <col min="22" max="22" width="26.7109375" style="57" customWidth="1"/>
    <col min="23" max="23" width="14.140625" style="57" customWidth="1"/>
    <col min="24" max="25" width="14.140625" style="57" hidden="1" customWidth="1"/>
    <col min="26" max="27" width="13" style="57" hidden="1" customWidth="1"/>
    <col min="28" max="29" width="11.42578125" style="57" hidden="1" customWidth="1"/>
    <col min="30" max="256" width="11.42578125" style="57"/>
    <col min="257" max="257" width="41.7109375" style="57" customWidth="1"/>
    <col min="258" max="266" width="11.7109375" style="57" customWidth="1"/>
    <col min="267" max="271" width="10.7109375" style="57" customWidth="1"/>
    <col min="272" max="277" width="11.42578125" style="57"/>
    <col min="278" max="278" width="26.7109375" style="57" customWidth="1"/>
    <col min="279" max="279" width="14.140625" style="57" customWidth="1"/>
    <col min="280" max="285" width="0" style="57" hidden="1" customWidth="1"/>
    <col min="286" max="512" width="11.42578125" style="57"/>
    <col min="513" max="513" width="41.7109375" style="57" customWidth="1"/>
    <col min="514" max="522" width="11.7109375" style="57" customWidth="1"/>
    <col min="523" max="527" width="10.7109375" style="57" customWidth="1"/>
    <col min="528" max="533" width="11.42578125" style="57"/>
    <col min="534" max="534" width="26.7109375" style="57" customWidth="1"/>
    <col min="535" max="535" width="14.140625" style="57" customWidth="1"/>
    <col min="536" max="541" width="0" style="57" hidden="1" customWidth="1"/>
    <col min="542" max="768" width="11.42578125" style="57"/>
    <col min="769" max="769" width="41.7109375" style="57" customWidth="1"/>
    <col min="770" max="778" width="11.7109375" style="57" customWidth="1"/>
    <col min="779" max="783" width="10.7109375" style="57" customWidth="1"/>
    <col min="784" max="789" width="11.42578125" style="57"/>
    <col min="790" max="790" width="26.7109375" style="57" customWidth="1"/>
    <col min="791" max="791" width="14.140625" style="57" customWidth="1"/>
    <col min="792" max="797" width="0" style="57" hidden="1" customWidth="1"/>
    <col min="798" max="1024" width="11.42578125" style="57"/>
    <col min="1025" max="1025" width="41.7109375" style="57" customWidth="1"/>
    <col min="1026" max="1034" width="11.7109375" style="57" customWidth="1"/>
    <col min="1035" max="1039" width="10.7109375" style="57" customWidth="1"/>
    <col min="1040" max="1045" width="11.42578125" style="57"/>
    <col min="1046" max="1046" width="26.7109375" style="57" customWidth="1"/>
    <col min="1047" max="1047" width="14.140625" style="57" customWidth="1"/>
    <col min="1048" max="1053" width="0" style="57" hidden="1" customWidth="1"/>
    <col min="1054" max="1280" width="11.42578125" style="57"/>
    <col min="1281" max="1281" width="41.7109375" style="57" customWidth="1"/>
    <col min="1282" max="1290" width="11.7109375" style="57" customWidth="1"/>
    <col min="1291" max="1295" width="10.7109375" style="57" customWidth="1"/>
    <col min="1296" max="1301" width="11.42578125" style="57"/>
    <col min="1302" max="1302" width="26.7109375" style="57" customWidth="1"/>
    <col min="1303" max="1303" width="14.140625" style="57" customWidth="1"/>
    <col min="1304" max="1309" width="0" style="57" hidden="1" customWidth="1"/>
    <col min="1310" max="1536" width="11.42578125" style="57"/>
    <col min="1537" max="1537" width="41.7109375" style="57" customWidth="1"/>
    <col min="1538" max="1546" width="11.7109375" style="57" customWidth="1"/>
    <col min="1547" max="1551" width="10.7109375" style="57" customWidth="1"/>
    <col min="1552" max="1557" width="11.42578125" style="57"/>
    <col min="1558" max="1558" width="26.7109375" style="57" customWidth="1"/>
    <col min="1559" max="1559" width="14.140625" style="57" customWidth="1"/>
    <col min="1560" max="1565" width="0" style="57" hidden="1" customWidth="1"/>
    <col min="1566" max="1792" width="11.42578125" style="57"/>
    <col min="1793" max="1793" width="41.7109375" style="57" customWidth="1"/>
    <col min="1794" max="1802" width="11.7109375" style="57" customWidth="1"/>
    <col min="1803" max="1807" width="10.7109375" style="57" customWidth="1"/>
    <col min="1808" max="1813" width="11.42578125" style="57"/>
    <col min="1814" max="1814" width="26.7109375" style="57" customWidth="1"/>
    <col min="1815" max="1815" width="14.140625" style="57" customWidth="1"/>
    <col min="1816" max="1821" width="0" style="57" hidden="1" customWidth="1"/>
    <col min="1822" max="2048" width="11.42578125" style="57"/>
    <col min="2049" max="2049" width="41.7109375" style="57" customWidth="1"/>
    <col min="2050" max="2058" width="11.7109375" style="57" customWidth="1"/>
    <col min="2059" max="2063" width="10.7109375" style="57" customWidth="1"/>
    <col min="2064" max="2069" width="11.42578125" style="57"/>
    <col min="2070" max="2070" width="26.7109375" style="57" customWidth="1"/>
    <col min="2071" max="2071" width="14.140625" style="57" customWidth="1"/>
    <col min="2072" max="2077" width="0" style="57" hidden="1" customWidth="1"/>
    <col min="2078" max="2304" width="11.42578125" style="57"/>
    <col min="2305" max="2305" width="41.7109375" style="57" customWidth="1"/>
    <col min="2306" max="2314" width="11.7109375" style="57" customWidth="1"/>
    <col min="2315" max="2319" width="10.7109375" style="57" customWidth="1"/>
    <col min="2320" max="2325" width="11.42578125" style="57"/>
    <col min="2326" max="2326" width="26.7109375" style="57" customWidth="1"/>
    <col min="2327" max="2327" width="14.140625" style="57" customWidth="1"/>
    <col min="2328" max="2333" width="0" style="57" hidden="1" customWidth="1"/>
    <col min="2334" max="2560" width="11.42578125" style="57"/>
    <col min="2561" max="2561" width="41.7109375" style="57" customWidth="1"/>
    <col min="2562" max="2570" width="11.7109375" style="57" customWidth="1"/>
    <col min="2571" max="2575" width="10.7109375" style="57" customWidth="1"/>
    <col min="2576" max="2581" width="11.42578125" style="57"/>
    <col min="2582" max="2582" width="26.7109375" style="57" customWidth="1"/>
    <col min="2583" max="2583" width="14.140625" style="57" customWidth="1"/>
    <col min="2584" max="2589" width="0" style="57" hidden="1" customWidth="1"/>
    <col min="2590" max="2816" width="11.42578125" style="57"/>
    <col min="2817" max="2817" width="41.7109375" style="57" customWidth="1"/>
    <col min="2818" max="2826" width="11.7109375" style="57" customWidth="1"/>
    <col min="2827" max="2831" width="10.7109375" style="57" customWidth="1"/>
    <col min="2832" max="2837" width="11.42578125" style="57"/>
    <col min="2838" max="2838" width="26.7109375" style="57" customWidth="1"/>
    <col min="2839" max="2839" width="14.140625" style="57" customWidth="1"/>
    <col min="2840" max="2845" width="0" style="57" hidden="1" customWidth="1"/>
    <col min="2846" max="3072" width="11.42578125" style="57"/>
    <col min="3073" max="3073" width="41.7109375" style="57" customWidth="1"/>
    <col min="3074" max="3082" width="11.7109375" style="57" customWidth="1"/>
    <col min="3083" max="3087" width="10.7109375" style="57" customWidth="1"/>
    <col min="3088" max="3093" width="11.42578125" style="57"/>
    <col min="3094" max="3094" width="26.7109375" style="57" customWidth="1"/>
    <col min="3095" max="3095" width="14.140625" style="57" customWidth="1"/>
    <col min="3096" max="3101" width="0" style="57" hidden="1" customWidth="1"/>
    <col min="3102" max="3328" width="11.42578125" style="57"/>
    <col min="3329" max="3329" width="41.7109375" style="57" customWidth="1"/>
    <col min="3330" max="3338" width="11.7109375" style="57" customWidth="1"/>
    <col min="3339" max="3343" width="10.7109375" style="57" customWidth="1"/>
    <col min="3344" max="3349" width="11.42578125" style="57"/>
    <col min="3350" max="3350" width="26.7109375" style="57" customWidth="1"/>
    <col min="3351" max="3351" width="14.140625" style="57" customWidth="1"/>
    <col min="3352" max="3357" width="0" style="57" hidden="1" customWidth="1"/>
    <col min="3358" max="3584" width="11.42578125" style="57"/>
    <col min="3585" max="3585" width="41.7109375" style="57" customWidth="1"/>
    <col min="3586" max="3594" width="11.7109375" style="57" customWidth="1"/>
    <col min="3595" max="3599" width="10.7109375" style="57" customWidth="1"/>
    <col min="3600" max="3605" width="11.42578125" style="57"/>
    <col min="3606" max="3606" width="26.7109375" style="57" customWidth="1"/>
    <col min="3607" max="3607" width="14.140625" style="57" customWidth="1"/>
    <col min="3608" max="3613" width="0" style="57" hidden="1" customWidth="1"/>
    <col min="3614" max="3840" width="11.42578125" style="57"/>
    <col min="3841" max="3841" width="41.7109375" style="57" customWidth="1"/>
    <col min="3842" max="3850" width="11.7109375" style="57" customWidth="1"/>
    <col min="3851" max="3855" width="10.7109375" style="57" customWidth="1"/>
    <col min="3856" max="3861" width="11.42578125" style="57"/>
    <col min="3862" max="3862" width="26.7109375" style="57" customWidth="1"/>
    <col min="3863" max="3863" width="14.140625" style="57" customWidth="1"/>
    <col min="3864" max="3869" width="0" style="57" hidden="1" customWidth="1"/>
    <col min="3870" max="4096" width="11.42578125" style="57"/>
    <col min="4097" max="4097" width="41.7109375" style="57" customWidth="1"/>
    <col min="4098" max="4106" width="11.7109375" style="57" customWidth="1"/>
    <col min="4107" max="4111" width="10.7109375" style="57" customWidth="1"/>
    <col min="4112" max="4117" width="11.42578125" style="57"/>
    <col min="4118" max="4118" width="26.7109375" style="57" customWidth="1"/>
    <col min="4119" max="4119" width="14.140625" style="57" customWidth="1"/>
    <col min="4120" max="4125" width="0" style="57" hidden="1" customWidth="1"/>
    <col min="4126" max="4352" width="11.42578125" style="57"/>
    <col min="4353" max="4353" width="41.7109375" style="57" customWidth="1"/>
    <col min="4354" max="4362" width="11.7109375" style="57" customWidth="1"/>
    <col min="4363" max="4367" width="10.7109375" style="57" customWidth="1"/>
    <col min="4368" max="4373" width="11.42578125" style="57"/>
    <col min="4374" max="4374" width="26.7109375" style="57" customWidth="1"/>
    <col min="4375" max="4375" width="14.140625" style="57" customWidth="1"/>
    <col min="4376" max="4381" width="0" style="57" hidden="1" customWidth="1"/>
    <col min="4382" max="4608" width="11.42578125" style="57"/>
    <col min="4609" max="4609" width="41.7109375" style="57" customWidth="1"/>
    <col min="4610" max="4618" width="11.7109375" style="57" customWidth="1"/>
    <col min="4619" max="4623" width="10.7109375" style="57" customWidth="1"/>
    <col min="4624" max="4629" width="11.42578125" style="57"/>
    <col min="4630" max="4630" width="26.7109375" style="57" customWidth="1"/>
    <col min="4631" max="4631" width="14.140625" style="57" customWidth="1"/>
    <col min="4632" max="4637" width="0" style="57" hidden="1" customWidth="1"/>
    <col min="4638" max="4864" width="11.42578125" style="57"/>
    <col min="4865" max="4865" width="41.7109375" style="57" customWidth="1"/>
    <col min="4866" max="4874" width="11.7109375" style="57" customWidth="1"/>
    <col min="4875" max="4879" width="10.7109375" style="57" customWidth="1"/>
    <col min="4880" max="4885" width="11.42578125" style="57"/>
    <col min="4886" max="4886" width="26.7109375" style="57" customWidth="1"/>
    <col min="4887" max="4887" width="14.140625" style="57" customWidth="1"/>
    <col min="4888" max="4893" width="0" style="57" hidden="1" customWidth="1"/>
    <col min="4894" max="5120" width="11.42578125" style="57"/>
    <col min="5121" max="5121" width="41.7109375" style="57" customWidth="1"/>
    <col min="5122" max="5130" width="11.7109375" style="57" customWidth="1"/>
    <col min="5131" max="5135" width="10.7109375" style="57" customWidth="1"/>
    <col min="5136" max="5141" width="11.42578125" style="57"/>
    <col min="5142" max="5142" width="26.7109375" style="57" customWidth="1"/>
    <col min="5143" max="5143" width="14.140625" style="57" customWidth="1"/>
    <col min="5144" max="5149" width="0" style="57" hidden="1" customWidth="1"/>
    <col min="5150" max="5376" width="11.42578125" style="57"/>
    <col min="5377" max="5377" width="41.7109375" style="57" customWidth="1"/>
    <col min="5378" max="5386" width="11.7109375" style="57" customWidth="1"/>
    <col min="5387" max="5391" width="10.7109375" style="57" customWidth="1"/>
    <col min="5392" max="5397" width="11.42578125" style="57"/>
    <col min="5398" max="5398" width="26.7109375" style="57" customWidth="1"/>
    <col min="5399" max="5399" width="14.140625" style="57" customWidth="1"/>
    <col min="5400" max="5405" width="0" style="57" hidden="1" customWidth="1"/>
    <col min="5406" max="5632" width="11.42578125" style="57"/>
    <col min="5633" max="5633" width="41.7109375" style="57" customWidth="1"/>
    <col min="5634" max="5642" width="11.7109375" style="57" customWidth="1"/>
    <col min="5643" max="5647" width="10.7109375" style="57" customWidth="1"/>
    <col min="5648" max="5653" width="11.42578125" style="57"/>
    <col min="5654" max="5654" width="26.7109375" style="57" customWidth="1"/>
    <col min="5655" max="5655" width="14.140625" style="57" customWidth="1"/>
    <col min="5656" max="5661" width="0" style="57" hidden="1" customWidth="1"/>
    <col min="5662" max="5888" width="11.42578125" style="57"/>
    <col min="5889" max="5889" width="41.7109375" style="57" customWidth="1"/>
    <col min="5890" max="5898" width="11.7109375" style="57" customWidth="1"/>
    <col min="5899" max="5903" width="10.7109375" style="57" customWidth="1"/>
    <col min="5904" max="5909" width="11.42578125" style="57"/>
    <col min="5910" max="5910" width="26.7109375" style="57" customWidth="1"/>
    <col min="5911" max="5911" width="14.140625" style="57" customWidth="1"/>
    <col min="5912" max="5917" width="0" style="57" hidden="1" customWidth="1"/>
    <col min="5918" max="6144" width="11.42578125" style="57"/>
    <col min="6145" max="6145" width="41.7109375" style="57" customWidth="1"/>
    <col min="6146" max="6154" width="11.7109375" style="57" customWidth="1"/>
    <col min="6155" max="6159" width="10.7109375" style="57" customWidth="1"/>
    <col min="6160" max="6165" width="11.42578125" style="57"/>
    <col min="6166" max="6166" width="26.7109375" style="57" customWidth="1"/>
    <col min="6167" max="6167" width="14.140625" style="57" customWidth="1"/>
    <col min="6168" max="6173" width="0" style="57" hidden="1" customWidth="1"/>
    <col min="6174" max="6400" width="11.42578125" style="57"/>
    <col min="6401" max="6401" width="41.7109375" style="57" customWidth="1"/>
    <col min="6402" max="6410" width="11.7109375" style="57" customWidth="1"/>
    <col min="6411" max="6415" width="10.7109375" style="57" customWidth="1"/>
    <col min="6416" max="6421" width="11.42578125" style="57"/>
    <col min="6422" max="6422" width="26.7109375" style="57" customWidth="1"/>
    <col min="6423" max="6423" width="14.140625" style="57" customWidth="1"/>
    <col min="6424" max="6429" width="0" style="57" hidden="1" customWidth="1"/>
    <col min="6430" max="6656" width="11.42578125" style="57"/>
    <col min="6657" max="6657" width="41.7109375" style="57" customWidth="1"/>
    <col min="6658" max="6666" width="11.7109375" style="57" customWidth="1"/>
    <col min="6667" max="6671" width="10.7109375" style="57" customWidth="1"/>
    <col min="6672" max="6677" width="11.42578125" style="57"/>
    <col min="6678" max="6678" width="26.7109375" style="57" customWidth="1"/>
    <col min="6679" max="6679" width="14.140625" style="57" customWidth="1"/>
    <col min="6680" max="6685" width="0" style="57" hidden="1" customWidth="1"/>
    <col min="6686" max="6912" width="11.42578125" style="57"/>
    <col min="6913" max="6913" width="41.7109375" style="57" customWidth="1"/>
    <col min="6914" max="6922" width="11.7109375" style="57" customWidth="1"/>
    <col min="6923" max="6927" width="10.7109375" style="57" customWidth="1"/>
    <col min="6928" max="6933" width="11.42578125" style="57"/>
    <col min="6934" max="6934" width="26.7109375" style="57" customWidth="1"/>
    <col min="6935" max="6935" width="14.140625" style="57" customWidth="1"/>
    <col min="6936" max="6941" width="0" style="57" hidden="1" customWidth="1"/>
    <col min="6942" max="7168" width="11.42578125" style="57"/>
    <col min="7169" max="7169" width="41.7109375" style="57" customWidth="1"/>
    <col min="7170" max="7178" width="11.7109375" style="57" customWidth="1"/>
    <col min="7179" max="7183" width="10.7109375" style="57" customWidth="1"/>
    <col min="7184" max="7189" width="11.42578125" style="57"/>
    <col min="7190" max="7190" width="26.7109375" style="57" customWidth="1"/>
    <col min="7191" max="7191" width="14.140625" style="57" customWidth="1"/>
    <col min="7192" max="7197" width="0" style="57" hidden="1" customWidth="1"/>
    <col min="7198" max="7424" width="11.42578125" style="57"/>
    <col min="7425" max="7425" width="41.7109375" style="57" customWidth="1"/>
    <col min="7426" max="7434" width="11.7109375" style="57" customWidth="1"/>
    <col min="7435" max="7439" width="10.7109375" style="57" customWidth="1"/>
    <col min="7440" max="7445" width="11.42578125" style="57"/>
    <col min="7446" max="7446" width="26.7109375" style="57" customWidth="1"/>
    <col min="7447" max="7447" width="14.140625" style="57" customWidth="1"/>
    <col min="7448" max="7453" width="0" style="57" hidden="1" customWidth="1"/>
    <col min="7454" max="7680" width="11.42578125" style="57"/>
    <col min="7681" max="7681" width="41.7109375" style="57" customWidth="1"/>
    <col min="7682" max="7690" width="11.7109375" style="57" customWidth="1"/>
    <col min="7691" max="7695" width="10.7109375" style="57" customWidth="1"/>
    <col min="7696" max="7701" width="11.42578125" style="57"/>
    <col min="7702" max="7702" width="26.7109375" style="57" customWidth="1"/>
    <col min="7703" max="7703" width="14.140625" style="57" customWidth="1"/>
    <col min="7704" max="7709" width="0" style="57" hidden="1" customWidth="1"/>
    <col min="7710" max="7936" width="11.42578125" style="57"/>
    <col min="7937" max="7937" width="41.7109375" style="57" customWidth="1"/>
    <col min="7938" max="7946" width="11.7109375" style="57" customWidth="1"/>
    <col min="7947" max="7951" width="10.7109375" style="57" customWidth="1"/>
    <col min="7952" max="7957" width="11.42578125" style="57"/>
    <col min="7958" max="7958" width="26.7109375" style="57" customWidth="1"/>
    <col min="7959" max="7959" width="14.140625" style="57" customWidth="1"/>
    <col min="7960" max="7965" width="0" style="57" hidden="1" customWidth="1"/>
    <col min="7966" max="8192" width="11.42578125" style="57"/>
    <col min="8193" max="8193" width="41.7109375" style="57" customWidth="1"/>
    <col min="8194" max="8202" width="11.7109375" style="57" customWidth="1"/>
    <col min="8203" max="8207" width="10.7109375" style="57" customWidth="1"/>
    <col min="8208" max="8213" width="11.42578125" style="57"/>
    <col min="8214" max="8214" width="26.7109375" style="57" customWidth="1"/>
    <col min="8215" max="8215" width="14.140625" style="57" customWidth="1"/>
    <col min="8216" max="8221" width="0" style="57" hidden="1" customWidth="1"/>
    <col min="8222" max="8448" width="11.42578125" style="57"/>
    <col min="8449" max="8449" width="41.7109375" style="57" customWidth="1"/>
    <col min="8450" max="8458" width="11.7109375" style="57" customWidth="1"/>
    <col min="8459" max="8463" width="10.7109375" style="57" customWidth="1"/>
    <col min="8464" max="8469" width="11.42578125" style="57"/>
    <col min="8470" max="8470" width="26.7109375" style="57" customWidth="1"/>
    <col min="8471" max="8471" width="14.140625" style="57" customWidth="1"/>
    <col min="8472" max="8477" width="0" style="57" hidden="1" customWidth="1"/>
    <col min="8478" max="8704" width="11.42578125" style="57"/>
    <col min="8705" max="8705" width="41.7109375" style="57" customWidth="1"/>
    <col min="8706" max="8714" width="11.7109375" style="57" customWidth="1"/>
    <col min="8715" max="8719" width="10.7109375" style="57" customWidth="1"/>
    <col min="8720" max="8725" width="11.42578125" style="57"/>
    <col min="8726" max="8726" width="26.7109375" style="57" customWidth="1"/>
    <col min="8727" max="8727" width="14.140625" style="57" customWidth="1"/>
    <col min="8728" max="8733" width="0" style="57" hidden="1" customWidth="1"/>
    <col min="8734" max="8960" width="11.42578125" style="57"/>
    <col min="8961" max="8961" width="41.7109375" style="57" customWidth="1"/>
    <col min="8962" max="8970" width="11.7109375" style="57" customWidth="1"/>
    <col min="8971" max="8975" width="10.7109375" style="57" customWidth="1"/>
    <col min="8976" max="8981" width="11.42578125" style="57"/>
    <col min="8982" max="8982" width="26.7109375" style="57" customWidth="1"/>
    <col min="8983" max="8983" width="14.140625" style="57" customWidth="1"/>
    <col min="8984" max="8989" width="0" style="57" hidden="1" customWidth="1"/>
    <col min="8990" max="9216" width="11.42578125" style="57"/>
    <col min="9217" max="9217" width="41.7109375" style="57" customWidth="1"/>
    <col min="9218" max="9226" width="11.7109375" style="57" customWidth="1"/>
    <col min="9227" max="9231" width="10.7109375" style="57" customWidth="1"/>
    <col min="9232" max="9237" width="11.42578125" style="57"/>
    <col min="9238" max="9238" width="26.7109375" style="57" customWidth="1"/>
    <col min="9239" max="9239" width="14.140625" style="57" customWidth="1"/>
    <col min="9240" max="9245" width="0" style="57" hidden="1" customWidth="1"/>
    <col min="9246" max="9472" width="11.42578125" style="57"/>
    <col min="9473" max="9473" width="41.7109375" style="57" customWidth="1"/>
    <col min="9474" max="9482" width="11.7109375" style="57" customWidth="1"/>
    <col min="9483" max="9487" width="10.7109375" style="57" customWidth="1"/>
    <col min="9488" max="9493" width="11.42578125" style="57"/>
    <col min="9494" max="9494" width="26.7109375" style="57" customWidth="1"/>
    <col min="9495" max="9495" width="14.140625" style="57" customWidth="1"/>
    <col min="9496" max="9501" width="0" style="57" hidden="1" customWidth="1"/>
    <col min="9502" max="9728" width="11.42578125" style="57"/>
    <col min="9729" max="9729" width="41.7109375" style="57" customWidth="1"/>
    <col min="9730" max="9738" width="11.7109375" style="57" customWidth="1"/>
    <col min="9739" max="9743" width="10.7109375" style="57" customWidth="1"/>
    <col min="9744" max="9749" width="11.42578125" style="57"/>
    <col min="9750" max="9750" width="26.7109375" style="57" customWidth="1"/>
    <col min="9751" max="9751" width="14.140625" style="57" customWidth="1"/>
    <col min="9752" max="9757" width="0" style="57" hidden="1" customWidth="1"/>
    <col min="9758" max="9984" width="11.42578125" style="57"/>
    <col min="9985" max="9985" width="41.7109375" style="57" customWidth="1"/>
    <col min="9986" max="9994" width="11.7109375" style="57" customWidth="1"/>
    <col min="9995" max="9999" width="10.7109375" style="57" customWidth="1"/>
    <col min="10000" max="10005" width="11.42578125" style="57"/>
    <col min="10006" max="10006" width="26.7109375" style="57" customWidth="1"/>
    <col min="10007" max="10007" width="14.140625" style="57" customWidth="1"/>
    <col min="10008" max="10013" width="0" style="57" hidden="1" customWidth="1"/>
    <col min="10014" max="10240" width="11.42578125" style="57"/>
    <col min="10241" max="10241" width="41.7109375" style="57" customWidth="1"/>
    <col min="10242" max="10250" width="11.7109375" style="57" customWidth="1"/>
    <col min="10251" max="10255" width="10.7109375" style="57" customWidth="1"/>
    <col min="10256" max="10261" width="11.42578125" style="57"/>
    <col min="10262" max="10262" width="26.7109375" style="57" customWidth="1"/>
    <col min="10263" max="10263" width="14.140625" style="57" customWidth="1"/>
    <col min="10264" max="10269" width="0" style="57" hidden="1" customWidth="1"/>
    <col min="10270" max="10496" width="11.42578125" style="57"/>
    <col min="10497" max="10497" width="41.7109375" style="57" customWidth="1"/>
    <col min="10498" max="10506" width="11.7109375" style="57" customWidth="1"/>
    <col min="10507" max="10511" width="10.7109375" style="57" customWidth="1"/>
    <col min="10512" max="10517" width="11.42578125" style="57"/>
    <col min="10518" max="10518" width="26.7109375" style="57" customWidth="1"/>
    <col min="10519" max="10519" width="14.140625" style="57" customWidth="1"/>
    <col min="10520" max="10525" width="0" style="57" hidden="1" customWidth="1"/>
    <col min="10526" max="10752" width="11.42578125" style="57"/>
    <col min="10753" max="10753" width="41.7109375" style="57" customWidth="1"/>
    <col min="10754" max="10762" width="11.7109375" style="57" customWidth="1"/>
    <col min="10763" max="10767" width="10.7109375" style="57" customWidth="1"/>
    <col min="10768" max="10773" width="11.42578125" style="57"/>
    <col min="10774" max="10774" width="26.7109375" style="57" customWidth="1"/>
    <col min="10775" max="10775" width="14.140625" style="57" customWidth="1"/>
    <col min="10776" max="10781" width="0" style="57" hidden="1" customWidth="1"/>
    <col min="10782" max="11008" width="11.42578125" style="57"/>
    <col min="11009" max="11009" width="41.7109375" style="57" customWidth="1"/>
    <col min="11010" max="11018" width="11.7109375" style="57" customWidth="1"/>
    <col min="11019" max="11023" width="10.7109375" style="57" customWidth="1"/>
    <col min="11024" max="11029" width="11.42578125" style="57"/>
    <col min="11030" max="11030" width="26.7109375" style="57" customWidth="1"/>
    <col min="11031" max="11031" width="14.140625" style="57" customWidth="1"/>
    <col min="11032" max="11037" width="0" style="57" hidden="1" customWidth="1"/>
    <col min="11038" max="11264" width="11.42578125" style="57"/>
    <col min="11265" max="11265" width="41.7109375" style="57" customWidth="1"/>
    <col min="11266" max="11274" width="11.7109375" style="57" customWidth="1"/>
    <col min="11275" max="11279" width="10.7109375" style="57" customWidth="1"/>
    <col min="11280" max="11285" width="11.42578125" style="57"/>
    <col min="11286" max="11286" width="26.7109375" style="57" customWidth="1"/>
    <col min="11287" max="11287" width="14.140625" style="57" customWidth="1"/>
    <col min="11288" max="11293" width="0" style="57" hidden="1" customWidth="1"/>
    <col min="11294" max="11520" width="11.42578125" style="57"/>
    <col min="11521" max="11521" width="41.7109375" style="57" customWidth="1"/>
    <col min="11522" max="11530" width="11.7109375" style="57" customWidth="1"/>
    <col min="11531" max="11535" width="10.7109375" style="57" customWidth="1"/>
    <col min="11536" max="11541" width="11.42578125" style="57"/>
    <col min="11542" max="11542" width="26.7109375" style="57" customWidth="1"/>
    <col min="11543" max="11543" width="14.140625" style="57" customWidth="1"/>
    <col min="11544" max="11549" width="0" style="57" hidden="1" customWidth="1"/>
    <col min="11550" max="11776" width="11.42578125" style="57"/>
    <col min="11777" max="11777" width="41.7109375" style="57" customWidth="1"/>
    <col min="11778" max="11786" width="11.7109375" style="57" customWidth="1"/>
    <col min="11787" max="11791" width="10.7109375" style="57" customWidth="1"/>
    <col min="11792" max="11797" width="11.42578125" style="57"/>
    <col min="11798" max="11798" width="26.7109375" style="57" customWidth="1"/>
    <col min="11799" max="11799" width="14.140625" style="57" customWidth="1"/>
    <col min="11800" max="11805" width="0" style="57" hidden="1" customWidth="1"/>
    <col min="11806" max="12032" width="11.42578125" style="57"/>
    <col min="12033" max="12033" width="41.7109375" style="57" customWidth="1"/>
    <col min="12034" max="12042" width="11.7109375" style="57" customWidth="1"/>
    <col min="12043" max="12047" width="10.7109375" style="57" customWidth="1"/>
    <col min="12048" max="12053" width="11.42578125" style="57"/>
    <col min="12054" max="12054" width="26.7109375" style="57" customWidth="1"/>
    <col min="12055" max="12055" width="14.140625" style="57" customWidth="1"/>
    <col min="12056" max="12061" width="0" style="57" hidden="1" customWidth="1"/>
    <col min="12062" max="12288" width="11.42578125" style="57"/>
    <col min="12289" max="12289" width="41.7109375" style="57" customWidth="1"/>
    <col min="12290" max="12298" width="11.7109375" style="57" customWidth="1"/>
    <col min="12299" max="12303" width="10.7109375" style="57" customWidth="1"/>
    <col min="12304" max="12309" width="11.42578125" style="57"/>
    <col min="12310" max="12310" width="26.7109375" style="57" customWidth="1"/>
    <col min="12311" max="12311" width="14.140625" style="57" customWidth="1"/>
    <col min="12312" max="12317" width="0" style="57" hidden="1" customWidth="1"/>
    <col min="12318" max="12544" width="11.42578125" style="57"/>
    <col min="12545" max="12545" width="41.7109375" style="57" customWidth="1"/>
    <col min="12546" max="12554" width="11.7109375" style="57" customWidth="1"/>
    <col min="12555" max="12559" width="10.7109375" style="57" customWidth="1"/>
    <col min="12560" max="12565" width="11.42578125" style="57"/>
    <col min="12566" max="12566" width="26.7109375" style="57" customWidth="1"/>
    <col min="12567" max="12567" width="14.140625" style="57" customWidth="1"/>
    <col min="12568" max="12573" width="0" style="57" hidden="1" customWidth="1"/>
    <col min="12574" max="12800" width="11.42578125" style="57"/>
    <col min="12801" max="12801" width="41.7109375" style="57" customWidth="1"/>
    <col min="12802" max="12810" width="11.7109375" style="57" customWidth="1"/>
    <col min="12811" max="12815" width="10.7109375" style="57" customWidth="1"/>
    <col min="12816" max="12821" width="11.42578125" style="57"/>
    <col min="12822" max="12822" width="26.7109375" style="57" customWidth="1"/>
    <col min="12823" max="12823" width="14.140625" style="57" customWidth="1"/>
    <col min="12824" max="12829" width="0" style="57" hidden="1" customWidth="1"/>
    <col min="12830" max="13056" width="11.42578125" style="57"/>
    <col min="13057" max="13057" width="41.7109375" style="57" customWidth="1"/>
    <col min="13058" max="13066" width="11.7109375" style="57" customWidth="1"/>
    <col min="13067" max="13071" width="10.7109375" style="57" customWidth="1"/>
    <col min="13072" max="13077" width="11.42578125" style="57"/>
    <col min="13078" max="13078" width="26.7109375" style="57" customWidth="1"/>
    <col min="13079" max="13079" width="14.140625" style="57" customWidth="1"/>
    <col min="13080" max="13085" width="0" style="57" hidden="1" customWidth="1"/>
    <col min="13086" max="13312" width="11.42578125" style="57"/>
    <col min="13313" max="13313" width="41.7109375" style="57" customWidth="1"/>
    <col min="13314" max="13322" width="11.7109375" style="57" customWidth="1"/>
    <col min="13323" max="13327" width="10.7109375" style="57" customWidth="1"/>
    <col min="13328" max="13333" width="11.42578125" style="57"/>
    <col min="13334" max="13334" width="26.7109375" style="57" customWidth="1"/>
    <col min="13335" max="13335" width="14.140625" style="57" customWidth="1"/>
    <col min="13336" max="13341" width="0" style="57" hidden="1" customWidth="1"/>
    <col min="13342" max="13568" width="11.42578125" style="57"/>
    <col min="13569" max="13569" width="41.7109375" style="57" customWidth="1"/>
    <col min="13570" max="13578" width="11.7109375" style="57" customWidth="1"/>
    <col min="13579" max="13583" width="10.7109375" style="57" customWidth="1"/>
    <col min="13584" max="13589" width="11.42578125" style="57"/>
    <col min="13590" max="13590" width="26.7109375" style="57" customWidth="1"/>
    <col min="13591" max="13591" width="14.140625" style="57" customWidth="1"/>
    <col min="13592" max="13597" width="0" style="57" hidden="1" customWidth="1"/>
    <col min="13598" max="13824" width="11.42578125" style="57"/>
    <col min="13825" max="13825" width="41.7109375" style="57" customWidth="1"/>
    <col min="13826" max="13834" width="11.7109375" style="57" customWidth="1"/>
    <col min="13835" max="13839" width="10.7109375" style="57" customWidth="1"/>
    <col min="13840" max="13845" width="11.42578125" style="57"/>
    <col min="13846" max="13846" width="26.7109375" style="57" customWidth="1"/>
    <col min="13847" max="13847" width="14.140625" style="57" customWidth="1"/>
    <col min="13848" max="13853" width="0" style="57" hidden="1" customWidth="1"/>
    <col min="13854" max="14080" width="11.42578125" style="57"/>
    <col min="14081" max="14081" width="41.7109375" style="57" customWidth="1"/>
    <col min="14082" max="14090" width="11.7109375" style="57" customWidth="1"/>
    <col min="14091" max="14095" width="10.7109375" style="57" customWidth="1"/>
    <col min="14096" max="14101" width="11.42578125" style="57"/>
    <col min="14102" max="14102" width="26.7109375" style="57" customWidth="1"/>
    <col min="14103" max="14103" width="14.140625" style="57" customWidth="1"/>
    <col min="14104" max="14109" width="0" style="57" hidden="1" customWidth="1"/>
    <col min="14110" max="14336" width="11.42578125" style="57"/>
    <col min="14337" max="14337" width="41.7109375" style="57" customWidth="1"/>
    <col min="14338" max="14346" width="11.7109375" style="57" customWidth="1"/>
    <col min="14347" max="14351" width="10.7109375" style="57" customWidth="1"/>
    <col min="14352" max="14357" width="11.42578125" style="57"/>
    <col min="14358" max="14358" width="26.7109375" style="57" customWidth="1"/>
    <col min="14359" max="14359" width="14.140625" style="57" customWidth="1"/>
    <col min="14360" max="14365" width="0" style="57" hidden="1" customWidth="1"/>
    <col min="14366" max="14592" width="11.42578125" style="57"/>
    <col min="14593" max="14593" width="41.7109375" style="57" customWidth="1"/>
    <col min="14594" max="14602" width="11.7109375" style="57" customWidth="1"/>
    <col min="14603" max="14607" width="10.7109375" style="57" customWidth="1"/>
    <col min="14608" max="14613" width="11.42578125" style="57"/>
    <col min="14614" max="14614" width="26.7109375" style="57" customWidth="1"/>
    <col min="14615" max="14615" width="14.140625" style="57" customWidth="1"/>
    <col min="14616" max="14621" width="0" style="57" hidden="1" customWidth="1"/>
    <col min="14622" max="14848" width="11.42578125" style="57"/>
    <col min="14849" max="14849" width="41.7109375" style="57" customWidth="1"/>
    <col min="14850" max="14858" width="11.7109375" style="57" customWidth="1"/>
    <col min="14859" max="14863" width="10.7109375" style="57" customWidth="1"/>
    <col min="14864" max="14869" width="11.42578125" style="57"/>
    <col min="14870" max="14870" width="26.7109375" style="57" customWidth="1"/>
    <col min="14871" max="14871" width="14.140625" style="57" customWidth="1"/>
    <col min="14872" max="14877" width="0" style="57" hidden="1" customWidth="1"/>
    <col min="14878" max="15104" width="11.42578125" style="57"/>
    <col min="15105" max="15105" width="41.7109375" style="57" customWidth="1"/>
    <col min="15106" max="15114" width="11.7109375" style="57" customWidth="1"/>
    <col min="15115" max="15119" width="10.7109375" style="57" customWidth="1"/>
    <col min="15120" max="15125" width="11.42578125" style="57"/>
    <col min="15126" max="15126" width="26.7109375" style="57" customWidth="1"/>
    <col min="15127" max="15127" width="14.140625" style="57" customWidth="1"/>
    <col min="15128" max="15133" width="0" style="57" hidden="1" customWidth="1"/>
    <col min="15134" max="15360" width="11.42578125" style="57"/>
    <col min="15361" max="15361" width="41.7109375" style="57" customWidth="1"/>
    <col min="15362" max="15370" width="11.7109375" style="57" customWidth="1"/>
    <col min="15371" max="15375" width="10.7109375" style="57" customWidth="1"/>
    <col min="15376" max="15381" width="11.42578125" style="57"/>
    <col min="15382" max="15382" width="26.7109375" style="57" customWidth="1"/>
    <col min="15383" max="15383" width="14.140625" style="57" customWidth="1"/>
    <col min="15384" max="15389" width="0" style="57" hidden="1" customWidth="1"/>
    <col min="15390" max="15616" width="11.42578125" style="57"/>
    <col min="15617" max="15617" width="41.7109375" style="57" customWidth="1"/>
    <col min="15618" max="15626" width="11.7109375" style="57" customWidth="1"/>
    <col min="15627" max="15631" width="10.7109375" style="57" customWidth="1"/>
    <col min="15632" max="15637" width="11.42578125" style="57"/>
    <col min="15638" max="15638" width="26.7109375" style="57" customWidth="1"/>
    <col min="15639" max="15639" width="14.140625" style="57" customWidth="1"/>
    <col min="15640" max="15645" width="0" style="57" hidden="1" customWidth="1"/>
    <col min="15646" max="15872" width="11.42578125" style="57"/>
    <col min="15873" max="15873" width="41.7109375" style="57" customWidth="1"/>
    <col min="15874" max="15882" width="11.7109375" style="57" customWidth="1"/>
    <col min="15883" max="15887" width="10.7109375" style="57" customWidth="1"/>
    <col min="15888" max="15893" width="11.42578125" style="57"/>
    <col min="15894" max="15894" width="26.7109375" style="57" customWidth="1"/>
    <col min="15895" max="15895" width="14.140625" style="57" customWidth="1"/>
    <col min="15896" max="15901" width="0" style="57" hidden="1" customWidth="1"/>
    <col min="15902" max="16128" width="11.42578125" style="57"/>
    <col min="16129" max="16129" width="41.7109375" style="57" customWidth="1"/>
    <col min="16130" max="16138" width="11.7109375" style="57" customWidth="1"/>
    <col min="16139" max="16143" width="10.7109375" style="57" customWidth="1"/>
    <col min="16144" max="16149" width="11.42578125" style="57"/>
    <col min="16150" max="16150" width="26.7109375" style="57" customWidth="1"/>
    <col min="16151" max="16151" width="14.140625" style="57" customWidth="1"/>
    <col min="16152" max="16157" width="0" style="57" hidden="1" customWidth="1"/>
    <col min="16158" max="16384" width="11.42578125" style="57"/>
  </cols>
  <sheetData>
    <row r="1" spans="1:52" s="4" customFormat="1" ht="12.75" customHeight="1" x14ac:dyDescent="0.2">
      <c r="A1" s="1" t="s">
        <v>0</v>
      </c>
      <c r="B1" s="2"/>
      <c r="C1" s="2"/>
      <c r="D1" s="3"/>
      <c r="E1" s="3"/>
      <c r="F1" s="3"/>
      <c r="G1" s="3"/>
      <c r="H1" s="3"/>
      <c r="I1" s="3"/>
      <c r="J1" s="3"/>
      <c r="K1" s="3"/>
      <c r="Q1" s="5"/>
      <c r="R1" s="6"/>
      <c r="S1" s="6"/>
      <c r="T1" s="6"/>
      <c r="U1" s="6"/>
      <c r="V1" s="6"/>
      <c r="W1" s="6"/>
      <c r="X1" s="6"/>
      <c r="Y1" s="6"/>
      <c r="Z1" s="6"/>
      <c r="AA1" s="7"/>
      <c r="AB1" s="7"/>
      <c r="AC1" s="8"/>
    </row>
    <row r="2" spans="1:52" s="4" customFormat="1" ht="12.75" customHeight="1" x14ac:dyDescent="0.2">
      <c r="A2" s="1" t="str">
        <f>CONCATENATE("COMUNA: ",[5]NOMBRE!B2," - ","( ",[5]NOMBRE!C2,[5]NOMBRE!D2,[5]NOMBRE!E2,[5]NOMBRE!F2,[5]NOMBRE!G2," )")</f>
        <v>COMUNA: LINARES - ( 07401 )</v>
      </c>
      <c r="B2" s="2"/>
      <c r="C2" s="2"/>
      <c r="D2" s="3"/>
      <c r="E2" s="3"/>
      <c r="F2" s="3"/>
      <c r="G2" s="3"/>
      <c r="H2" s="3"/>
      <c r="I2" s="3"/>
      <c r="J2" s="3"/>
      <c r="K2" s="3"/>
      <c r="Q2" s="5"/>
      <c r="R2" s="6"/>
      <c r="S2" s="6"/>
      <c r="T2" s="6"/>
      <c r="U2" s="6"/>
      <c r="V2" s="6"/>
      <c r="W2" s="6"/>
      <c r="X2" s="6"/>
      <c r="Y2" s="6"/>
      <c r="Z2" s="6"/>
      <c r="AA2" s="7"/>
      <c r="AB2" s="7"/>
      <c r="AC2" s="8"/>
    </row>
    <row r="3" spans="1:52" s="4" customFormat="1" ht="12.75" customHeight="1" x14ac:dyDescent="0.2">
      <c r="A3" s="1" t="str">
        <f>CONCATENATE("ESTABLECIMIENTO: ",[5]NOMBRE!B3," - ","( ",[5]NOMBRE!C3,[5]NOMBRE!D3,[5]NOMBRE!E3,[5]NOMBRE!F3,[5]NOMBRE!G3," )")</f>
        <v>ESTABLECIMIENTO: HOSPITAL BASE DE LINARES - ( 16108 )</v>
      </c>
      <c r="B3" s="2"/>
      <c r="C3" s="2"/>
      <c r="D3" s="9"/>
      <c r="E3" s="3"/>
      <c r="F3" s="3"/>
      <c r="G3" s="3"/>
      <c r="H3" s="3"/>
      <c r="I3" s="3"/>
      <c r="J3" s="3"/>
      <c r="K3" s="3"/>
      <c r="Q3" s="5"/>
      <c r="R3" s="6"/>
      <c r="S3" s="6"/>
      <c r="T3" s="6"/>
      <c r="U3" s="6"/>
      <c r="V3" s="6"/>
      <c r="W3" s="6"/>
      <c r="X3" s="6"/>
      <c r="Y3" s="6"/>
      <c r="Z3" s="6"/>
      <c r="AA3" s="7"/>
      <c r="AB3" s="7"/>
      <c r="AC3" s="8"/>
    </row>
    <row r="4" spans="1:52" s="4" customFormat="1" ht="12.75" customHeight="1" x14ac:dyDescent="0.2">
      <c r="A4" s="1" t="str">
        <f>CONCATENATE("MES: ",[5]NOMBRE!B6," - ","( ",[5]NOMBRE!C6,[5]NOMBRE!D6," )")</f>
        <v>MES: MAYO - ( 05 )</v>
      </c>
      <c r="B4" s="2"/>
      <c r="C4" s="2"/>
      <c r="D4" s="3"/>
      <c r="E4" s="3"/>
      <c r="F4" s="3"/>
      <c r="G4" s="3"/>
      <c r="H4" s="3"/>
      <c r="I4" s="3"/>
      <c r="J4" s="3"/>
      <c r="K4" s="3"/>
      <c r="Q4" s="5"/>
      <c r="R4" s="6"/>
      <c r="S4" s="6"/>
      <c r="T4" s="6"/>
      <c r="U4" s="6"/>
      <c r="V4" s="6"/>
      <c r="W4" s="6"/>
      <c r="X4" s="6"/>
      <c r="Y4" s="6"/>
      <c r="Z4" s="6"/>
      <c r="AA4" s="7"/>
      <c r="AB4" s="7"/>
      <c r="AC4" s="8"/>
    </row>
    <row r="5" spans="1:52" s="4" customFormat="1" ht="12.75" customHeight="1" x14ac:dyDescent="0.2">
      <c r="A5" s="1" t="str">
        <f>CONCATENATE("AÑO: ",[5]NOMBRE!B7)</f>
        <v>AÑO: 2010</v>
      </c>
      <c r="B5" s="2"/>
      <c r="C5" s="2"/>
      <c r="D5" s="3"/>
      <c r="E5" s="3"/>
      <c r="F5" s="3"/>
      <c r="G5" s="3"/>
      <c r="H5" s="3"/>
      <c r="I5" s="3"/>
      <c r="J5" s="3"/>
      <c r="K5" s="3"/>
      <c r="Q5" s="5"/>
      <c r="R5" s="6"/>
      <c r="S5" s="6"/>
      <c r="T5" s="6"/>
      <c r="U5" s="6"/>
      <c r="V5" s="6"/>
      <c r="W5" s="6"/>
      <c r="X5" s="6"/>
      <c r="Y5" s="6"/>
      <c r="Z5" s="6"/>
      <c r="AA5" s="7"/>
      <c r="AB5" s="7"/>
      <c r="AC5" s="8"/>
    </row>
    <row r="6" spans="1:52" s="14" customFormat="1" ht="39.950000000000003" customHeight="1" x14ac:dyDescent="0.25">
      <c r="A6" s="65" t="s">
        <v>1</v>
      </c>
      <c r="B6" s="65"/>
      <c r="C6" s="65"/>
      <c r="D6" s="65"/>
      <c r="E6" s="65"/>
      <c r="F6" s="65"/>
      <c r="G6" s="65"/>
      <c r="H6" s="65"/>
      <c r="I6" s="65"/>
      <c r="J6" s="65"/>
      <c r="K6" s="10"/>
      <c r="L6" s="10"/>
      <c r="M6" s="10"/>
      <c r="N6" s="10"/>
      <c r="O6" s="10"/>
      <c r="P6" s="11"/>
      <c r="Q6" s="12"/>
      <c r="R6" s="12"/>
      <c r="S6" s="12"/>
      <c r="T6" s="12"/>
      <c r="U6" s="12"/>
      <c r="V6" s="12"/>
      <c r="W6" s="13"/>
      <c r="X6" s="13"/>
      <c r="Y6" s="13"/>
      <c r="Z6" s="13"/>
      <c r="AA6" s="13"/>
      <c r="AB6" s="13"/>
      <c r="AC6" s="13"/>
      <c r="AD6" s="13"/>
      <c r="AZ6" s="15"/>
    </row>
    <row r="7" spans="1:52" s="14" customFormat="1" ht="45" customHeight="1" x14ac:dyDescent="0.2">
      <c r="A7" s="16" t="s">
        <v>2</v>
      </c>
      <c r="B7" s="17"/>
      <c r="C7" s="17"/>
      <c r="D7" s="17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9"/>
      <c r="AZ7" s="15"/>
    </row>
    <row r="8" spans="1:52" s="14" customFormat="1" ht="24.75" customHeight="1" x14ac:dyDescent="0.2">
      <c r="A8" s="66" t="s">
        <v>3</v>
      </c>
      <c r="B8" s="68" t="s">
        <v>4</v>
      </c>
      <c r="C8" s="69"/>
      <c r="D8" s="68" t="s">
        <v>5</v>
      </c>
      <c r="E8" s="70"/>
      <c r="F8" s="70"/>
      <c r="G8" s="69"/>
      <c r="H8" s="68" t="s">
        <v>6</v>
      </c>
      <c r="I8" s="69"/>
      <c r="J8" s="20"/>
      <c r="K8" s="20"/>
      <c r="L8" s="20"/>
      <c r="M8" s="20"/>
      <c r="N8" s="20"/>
      <c r="O8" s="20"/>
      <c r="AZ8" s="15"/>
    </row>
    <row r="9" spans="1:52" s="14" customFormat="1" ht="37.5" customHeight="1" x14ac:dyDescent="0.2">
      <c r="A9" s="67"/>
      <c r="B9" s="21" t="s">
        <v>7</v>
      </c>
      <c r="C9" s="22" t="s">
        <v>8</v>
      </c>
      <c r="D9" s="21" t="s">
        <v>9</v>
      </c>
      <c r="E9" s="23" t="s">
        <v>10</v>
      </c>
      <c r="F9" s="23" t="s">
        <v>11</v>
      </c>
      <c r="G9" s="24" t="s">
        <v>12</v>
      </c>
      <c r="H9" s="21" t="s">
        <v>13</v>
      </c>
      <c r="I9" s="24" t="s">
        <v>14</v>
      </c>
      <c r="J9" s="20"/>
      <c r="K9" s="20"/>
      <c r="L9" s="20"/>
      <c r="M9" s="20"/>
      <c r="N9" s="20"/>
      <c r="O9" s="20"/>
      <c r="AZ9" s="15"/>
    </row>
    <row r="10" spans="1:52" s="14" customFormat="1" ht="15.95" customHeight="1" x14ac:dyDescent="0.2">
      <c r="A10" s="25" t="s">
        <v>15</v>
      </c>
      <c r="B10" s="26">
        <v>420</v>
      </c>
      <c r="C10" s="27"/>
      <c r="D10" s="26"/>
      <c r="E10" s="28"/>
      <c r="F10" s="28"/>
      <c r="G10" s="29"/>
      <c r="H10" s="30"/>
      <c r="I10" s="31"/>
      <c r="J10" s="32" t="str">
        <f>$X10&amp;""&amp;$Y10&amp;""&amp;$Z10</f>
        <v/>
      </c>
      <c r="K10" s="20"/>
      <c r="L10" s="20"/>
      <c r="M10" s="20"/>
      <c r="N10" s="20"/>
      <c r="O10" s="20"/>
      <c r="P10" s="32"/>
      <c r="X10" s="33" t="str">
        <f>IF(D10+E10+F10+G10=H10+I10,"","NO COINCIDE LA DESAGREGACIÓN POR SEXO CON TOTAL VDRL O RPR REACTIVO.")</f>
        <v/>
      </c>
      <c r="AA10" s="34">
        <f>IF(D10+E10+F10+G10=H10+I10,0,1)</f>
        <v>0</v>
      </c>
      <c r="AB10" s="35"/>
      <c r="AC10" s="35"/>
      <c r="AZ10" s="15"/>
    </row>
    <row r="11" spans="1:52" s="14" customFormat="1" ht="24.95" customHeight="1" x14ac:dyDescent="0.2">
      <c r="A11" s="36" t="s">
        <v>16</v>
      </c>
      <c r="B11" s="26">
        <v>2</v>
      </c>
      <c r="C11" s="27"/>
      <c r="D11" s="37"/>
      <c r="E11" s="38"/>
      <c r="F11" s="38"/>
      <c r="G11" s="39">
        <v>2</v>
      </c>
      <c r="H11" s="30"/>
      <c r="I11" s="39">
        <v>2</v>
      </c>
      <c r="J11" s="32" t="str">
        <f>$X11&amp;""&amp;$Y11&amp;""&amp;$Z11</f>
        <v/>
      </c>
      <c r="K11" s="20"/>
      <c r="L11" s="20"/>
      <c r="M11" s="20"/>
      <c r="N11" s="20"/>
      <c r="O11" s="20"/>
      <c r="P11" s="32"/>
      <c r="X11" s="33" t="str">
        <f>IF(D11+E11+F11+G11=H11+I11,"","NO COINCIDE LA DESAGREGACIÓN POR SEXO CON TOTAL VDRL O RPR REACTIVO.")</f>
        <v/>
      </c>
      <c r="AA11" s="34">
        <f>IF(D11+E11+F11+G11=H11+I11,0,1)</f>
        <v>0</v>
      </c>
      <c r="AB11" s="35"/>
      <c r="AC11" s="35"/>
      <c r="AZ11" s="15"/>
    </row>
    <row r="12" spans="1:52" s="14" customFormat="1" ht="15.95" customHeight="1" x14ac:dyDescent="0.2">
      <c r="A12" s="40" t="s">
        <v>17</v>
      </c>
      <c r="B12" s="37"/>
      <c r="C12" s="41"/>
      <c r="D12" s="42"/>
      <c r="E12" s="30"/>
      <c r="F12" s="30"/>
      <c r="G12" s="43"/>
      <c r="H12" s="30"/>
      <c r="I12" s="39"/>
      <c r="J12" s="32"/>
      <c r="K12" s="20"/>
      <c r="L12" s="20"/>
      <c r="M12" s="20"/>
      <c r="N12" s="20"/>
      <c r="O12" s="20"/>
      <c r="P12" s="32"/>
      <c r="X12" s="33"/>
      <c r="AA12" s="34"/>
      <c r="AB12" s="35"/>
      <c r="AC12" s="35"/>
      <c r="AZ12" s="15"/>
    </row>
    <row r="13" spans="1:52" s="14" customFormat="1" ht="24.95" customHeight="1" x14ac:dyDescent="0.2">
      <c r="A13" s="36" t="s">
        <v>18</v>
      </c>
      <c r="B13" s="37"/>
      <c r="C13" s="41"/>
      <c r="D13" s="42"/>
      <c r="E13" s="30"/>
      <c r="F13" s="30"/>
      <c r="G13" s="43"/>
      <c r="H13" s="44"/>
      <c r="I13" s="39"/>
      <c r="J13" s="32"/>
      <c r="K13" s="20"/>
      <c r="L13" s="20"/>
      <c r="M13" s="20"/>
      <c r="N13" s="20"/>
      <c r="O13" s="20"/>
      <c r="P13" s="32"/>
      <c r="X13" s="33"/>
      <c r="AA13" s="34"/>
      <c r="AB13" s="35"/>
      <c r="AC13" s="35"/>
      <c r="AZ13" s="15"/>
    </row>
    <row r="14" spans="1:52" s="14" customFormat="1" ht="15.95" customHeight="1" x14ac:dyDescent="0.2">
      <c r="A14" s="36" t="s">
        <v>19</v>
      </c>
      <c r="B14" s="37">
        <v>5</v>
      </c>
      <c r="C14" s="41"/>
      <c r="D14" s="42"/>
      <c r="E14" s="30"/>
      <c r="F14" s="30"/>
      <c r="G14" s="43"/>
      <c r="H14" s="44"/>
      <c r="I14" s="45"/>
      <c r="J14" s="32"/>
      <c r="K14" s="20"/>
      <c r="L14" s="20"/>
      <c r="M14" s="20"/>
      <c r="N14" s="20"/>
      <c r="O14" s="20"/>
      <c r="P14" s="32"/>
      <c r="X14" s="33"/>
      <c r="AA14" s="34"/>
      <c r="AB14" s="35"/>
      <c r="AC14" s="35"/>
      <c r="AZ14" s="15"/>
    </row>
    <row r="15" spans="1:52" s="14" customFormat="1" ht="15.95" customHeight="1" x14ac:dyDescent="0.2">
      <c r="A15" s="40" t="s">
        <v>20</v>
      </c>
      <c r="B15" s="37">
        <v>24</v>
      </c>
      <c r="C15" s="41"/>
      <c r="D15" s="42"/>
      <c r="E15" s="30"/>
      <c r="F15" s="30"/>
      <c r="G15" s="43"/>
      <c r="H15" s="44"/>
      <c r="I15" s="45"/>
      <c r="J15" s="32"/>
      <c r="K15" s="20"/>
      <c r="L15" s="20"/>
      <c r="M15" s="20"/>
      <c r="N15" s="20"/>
      <c r="O15" s="20"/>
      <c r="P15" s="32"/>
      <c r="X15" s="33"/>
      <c r="AA15" s="34"/>
      <c r="AB15" s="35"/>
      <c r="AC15" s="35"/>
      <c r="AZ15" s="15"/>
    </row>
    <row r="16" spans="1:52" s="14" customFormat="1" ht="15.95" customHeight="1" x14ac:dyDescent="0.2">
      <c r="A16" s="40" t="s">
        <v>21</v>
      </c>
      <c r="B16" s="37">
        <v>788</v>
      </c>
      <c r="C16" s="41"/>
      <c r="D16" s="42"/>
      <c r="E16" s="30"/>
      <c r="F16" s="30"/>
      <c r="G16" s="43"/>
      <c r="H16" s="44">
        <v>3</v>
      </c>
      <c r="I16" s="45">
        <v>12</v>
      </c>
      <c r="J16" s="32"/>
      <c r="K16" s="20"/>
      <c r="L16" s="20"/>
      <c r="M16" s="20"/>
      <c r="N16" s="20"/>
      <c r="O16" s="20"/>
      <c r="P16" s="32"/>
      <c r="X16" s="33"/>
      <c r="AA16" s="34"/>
      <c r="AB16" s="35"/>
      <c r="AC16" s="35"/>
      <c r="AZ16" s="15"/>
    </row>
    <row r="17" spans="1:52" s="14" customFormat="1" ht="15.95" customHeight="1" x14ac:dyDescent="0.2">
      <c r="A17" s="40" t="s">
        <v>22</v>
      </c>
      <c r="B17" s="37">
        <v>154</v>
      </c>
      <c r="C17" s="41"/>
      <c r="D17" s="42"/>
      <c r="E17" s="30"/>
      <c r="F17" s="30"/>
      <c r="G17" s="43"/>
      <c r="H17" s="30"/>
      <c r="I17" s="45">
        <v>1</v>
      </c>
      <c r="J17" s="32"/>
      <c r="K17" s="20"/>
      <c r="L17" s="20"/>
      <c r="M17" s="20"/>
      <c r="N17" s="20"/>
      <c r="O17" s="20"/>
      <c r="P17" s="32"/>
      <c r="X17" s="33"/>
      <c r="AA17" s="34"/>
      <c r="AB17" s="35"/>
      <c r="AC17" s="35"/>
      <c r="AZ17" s="15"/>
    </row>
    <row r="18" spans="1:52" s="14" customFormat="1" ht="15.95" customHeight="1" x14ac:dyDescent="0.2">
      <c r="A18" s="40" t="s">
        <v>23</v>
      </c>
      <c r="B18" s="37">
        <v>314</v>
      </c>
      <c r="C18" s="41"/>
      <c r="D18" s="42"/>
      <c r="E18" s="30"/>
      <c r="F18" s="30"/>
      <c r="G18" s="43"/>
      <c r="H18" s="44">
        <v>1</v>
      </c>
      <c r="I18" s="45"/>
      <c r="J18" s="32"/>
      <c r="K18" s="20"/>
      <c r="L18" s="20"/>
      <c r="M18" s="20"/>
      <c r="N18" s="20"/>
      <c r="O18" s="20"/>
      <c r="P18" s="32"/>
      <c r="X18" s="33"/>
      <c r="AA18" s="34"/>
      <c r="AB18" s="35"/>
      <c r="AC18" s="35"/>
      <c r="AZ18" s="15"/>
    </row>
    <row r="19" spans="1:52" s="14" customFormat="1" ht="15.95" customHeight="1" x14ac:dyDescent="0.2">
      <c r="A19" s="40" t="s">
        <v>24</v>
      </c>
      <c r="B19" s="37"/>
      <c r="C19" s="41"/>
      <c r="D19" s="42"/>
      <c r="E19" s="30"/>
      <c r="F19" s="30"/>
      <c r="G19" s="43"/>
      <c r="H19" s="44"/>
      <c r="I19" s="45"/>
      <c r="J19" s="32"/>
      <c r="K19" s="20"/>
      <c r="L19" s="20"/>
      <c r="M19" s="20"/>
      <c r="N19" s="20"/>
      <c r="O19" s="20"/>
      <c r="P19" s="32"/>
      <c r="X19" s="33"/>
      <c r="AA19" s="34"/>
      <c r="AB19" s="35"/>
      <c r="AC19" s="35"/>
      <c r="AZ19" s="15"/>
    </row>
    <row r="20" spans="1:52" s="14" customFormat="1" ht="15.95" customHeight="1" x14ac:dyDescent="0.2">
      <c r="A20" s="40" t="s">
        <v>25</v>
      </c>
      <c r="B20" s="37">
        <v>86</v>
      </c>
      <c r="C20" s="41">
        <v>119</v>
      </c>
      <c r="D20" s="42"/>
      <c r="E20" s="30"/>
      <c r="F20" s="30"/>
      <c r="G20" s="43"/>
      <c r="H20" s="42"/>
      <c r="I20" s="46"/>
      <c r="J20" s="32"/>
      <c r="K20" s="20"/>
      <c r="L20" s="20"/>
      <c r="M20" s="20"/>
      <c r="N20" s="20"/>
      <c r="O20" s="20"/>
      <c r="P20" s="19"/>
      <c r="AZ20" s="15"/>
    </row>
    <row r="21" spans="1:52" s="14" customFormat="1" ht="30" customHeight="1" x14ac:dyDescent="0.2">
      <c r="A21" s="71" t="s">
        <v>26</v>
      </c>
      <c r="B21" s="71"/>
      <c r="C21" s="71"/>
      <c r="D21" s="71"/>
      <c r="E21" s="71"/>
      <c r="F21" s="71"/>
      <c r="G21" s="71"/>
      <c r="H21" s="71"/>
      <c r="I21" s="71"/>
      <c r="J21" s="72"/>
      <c r="K21" s="18"/>
      <c r="L21" s="18"/>
      <c r="M21" s="18"/>
      <c r="N21" s="18"/>
      <c r="O21" s="18"/>
      <c r="AZ21" s="15"/>
    </row>
    <row r="22" spans="1:52" s="14" customFormat="1" ht="15.95" customHeight="1" x14ac:dyDescent="0.2">
      <c r="A22" s="62" t="s">
        <v>27</v>
      </c>
      <c r="B22" s="64" t="s">
        <v>28</v>
      </c>
      <c r="C22" s="64"/>
      <c r="D22" s="64"/>
      <c r="E22" s="64" t="s">
        <v>29</v>
      </c>
      <c r="F22" s="64"/>
      <c r="G22" s="64"/>
      <c r="H22" s="64" t="s">
        <v>30</v>
      </c>
      <c r="I22" s="64"/>
      <c r="J22" s="64"/>
      <c r="K22" s="20"/>
      <c r="L22" s="20"/>
      <c r="M22" s="20"/>
      <c r="N22" s="20"/>
      <c r="O22" s="20"/>
      <c r="AZ22" s="15"/>
    </row>
    <row r="23" spans="1:52" s="14" customFormat="1" ht="51.75" customHeight="1" x14ac:dyDescent="0.2">
      <c r="A23" s="63"/>
      <c r="B23" s="21" t="s">
        <v>31</v>
      </c>
      <c r="C23" s="23" t="s">
        <v>32</v>
      </c>
      <c r="D23" s="22" t="s">
        <v>33</v>
      </c>
      <c r="E23" s="21" t="s">
        <v>31</v>
      </c>
      <c r="F23" s="23" t="s">
        <v>32</v>
      </c>
      <c r="G23" s="22" t="s">
        <v>33</v>
      </c>
      <c r="H23" s="21" t="s">
        <v>31</v>
      </c>
      <c r="I23" s="23" t="s">
        <v>32</v>
      </c>
      <c r="J23" s="22" t="s">
        <v>33</v>
      </c>
      <c r="K23" s="20"/>
      <c r="L23" s="20"/>
      <c r="M23" s="20"/>
      <c r="N23" s="20"/>
      <c r="O23" s="20"/>
      <c r="X23" s="33"/>
      <c r="Y23" s="33"/>
      <c r="Z23" s="33"/>
      <c r="AA23" s="35"/>
      <c r="AB23" s="35"/>
      <c r="AC23" s="35"/>
      <c r="AZ23" s="15"/>
    </row>
    <row r="24" spans="1:52" s="14" customFormat="1" ht="15.95" customHeight="1" x14ac:dyDescent="0.2">
      <c r="A24" s="25" t="s">
        <v>15</v>
      </c>
      <c r="B24" s="47"/>
      <c r="C24" s="48"/>
      <c r="D24" s="27"/>
      <c r="E24" s="47"/>
      <c r="F24" s="48"/>
      <c r="G24" s="27"/>
      <c r="H24" s="47"/>
      <c r="I24" s="48"/>
      <c r="J24" s="27"/>
      <c r="K24" s="49"/>
      <c r="L24" s="20"/>
      <c r="M24" s="20"/>
      <c r="N24" s="20"/>
      <c r="O24" s="20"/>
      <c r="X24" s="33"/>
      <c r="Y24" s="33"/>
      <c r="Z24" s="33"/>
      <c r="AA24" s="35"/>
      <c r="AB24" s="35"/>
      <c r="AC24" s="35"/>
      <c r="AZ24" s="15"/>
    </row>
    <row r="25" spans="1:52" s="14" customFormat="1" ht="15.95" customHeight="1" x14ac:dyDescent="0.2">
      <c r="A25" s="25" t="s">
        <v>34</v>
      </c>
      <c r="B25" s="26">
        <v>1</v>
      </c>
      <c r="C25" s="28"/>
      <c r="D25" s="27"/>
      <c r="E25" s="26">
        <v>1</v>
      </c>
      <c r="F25" s="28"/>
      <c r="G25" s="27"/>
      <c r="H25" s="26"/>
      <c r="I25" s="28"/>
      <c r="J25" s="27"/>
      <c r="K25" s="20"/>
      <c r="L25" s="20"/>
      <c r="M25" s="20"/>
      <c r="N25" s="20"/>
      <c r="O25" s="20"/>
      <c r="X25" s="33"/>
      <c r="Y25" s="33"/>
      <c r="Z25" s="33"/>
      <c r="AA25" s="35"/>
      <c r="AB25" s="35"/>
      <c r="AC25" s="35"/>
      <c r="AZ25" s="15"/>
    </row>
    <row r="26" spans="1:52" s="14" customFormat="1" ht="15.95" customHeight="1" x14ac:dyDescent="0.2">
      <c r="A26" s="40" t="s">
        <v>19</v>
      </c>
      <c r="B26" s="37"/>
      <c r="C26" s="38"/>
      <c r="D26" s="41"/>
      <c r="E26" s="37"/>
      <c r="F26" s="38"/>
      <c r="G26" s="41"/>
      <c r="H26" s="37"/>
      <c r="I26" s="38"/>
      <c r="J26" s="41"/>
      <c r="K26" s="20"/>
      <c r="L26" s="20"/>
      <c r="M26" s="20"/>
      <c r="N26" s="20"/>
      <c r="O26" s="20"/>
      <c r="X26" s="33"/>
      <c r="Y26" s="33"/>
      <c r="Z26" s="33"/>
      <c r="AA26" s="35"/>
      <c r="AB26" s="35"/>
      <c r="AC26" s="35"/>
      <c r="AZ26" s="15"/>
    </row>
    <row r="27" spans="1:52" s="14" customFormat="1" ht="15.95" customHeight="1" x14ac:dyDescent="0.2">
      <c r="A27" s="40" t="s">
        <v>35</v>
      </c>
      <c r="B27" s="37"/>
      <c r="C27" s="38"/>
      <c r="D27" s="41"/>
      <c r="E27" s="37"/>
      <c r="F27" s="38"/>
      <c r="G27" s="41"/>
      <c r="H27" s="37"/>
      <c r="I27" s="38"/>
      <c r="J27" s="41"/>
      <c r="K27" s="20"/>
      <c r="L27" s="20"/>
      <c r="M27" s="20"/>
      <c r="N27" s="20"/>
      <c r="O27" s="20"/>
      <c r="X27" s="33"/>
      <c r="Y27" s="33"/>
      <c r="Z27" s="33"/>
      <c r="AA27" s="35"/>
      <c r="AB27" s="35"/>
      <c r="AC27" s="35"/>
      <c r="AZ27" s="15"/>
    </row>
    <row r="28" spans="1:52" s="14" customFormat="1" ht="15.95" customHeight="1" x14ac:dyDescent="0.2">
      <c r="A28" s="40" t="s">
        <v>20</v>
      </c>
      <c r="B28" s="37"/>
      <c r="C28" s="38"/>
      <c r="D28" s="41"/>
      <c r="E28" s="37"/>
      <c r="F28" s="38"/>
      <c r="G28" s="41"/>
      <c r="H28" s="37"/>
      <c r="I28" s="38"/>
      <c r="J28" s="41"/>
      <c r="K28" s="20"/>
      <c r="L28" s="20"/>
      <c r="M28" s="20"/>
      <c r="N28" s="20"/>
      <c r="O28" s="20"/>
      <c r="X28" s="33"/>
      <c r="Y28" s="33"/>
      <c r="Z28" s="33"/>
      <c r="AA28" s="35"/>
      <c r="AB28" s="35"/>
      <c r="AC28" s="35"/>
      <c r="AZ28" s="15"/>
    </row>
    <row r="29" spans="1:52" s="14" customFormat="1" ht="24.95" customHeight="1" x14ac:dyDescent="0.2">
      <c r="A29" s="36" t="s">
        <v>36</v>
      </c>
      <c r="B29" s="37"/>
      <c r="C29" s="38"/>
      <c r="D29" s="41"/>
      <c r="E29" s="37"/>
      <c r="F29" s="38"/>
      <c r="G29" s="41"/>
      <c r="H29" s="37"/>
      <c r="I29" s="38"/>
      <c r="J29" s="41"/>
      <c r="K29" s="20"/>
      <c r="L29" s="20"/>
      <c r="M29" s="20"/>
      <c r="N29" s="20"/>
      <c r="O29" s="20"/>
      <c r="X29" s="33"/>
      <c r="Y29" s="33"/>
      <c r="Z29" s="33"/>
      <c r="AA29" s="35"/>
      <c r="AB29" s="35"/>
      <c r="AC29" s="35"/>
      <c r="AZ29" s="15"/>
    </row>
    <row r="30" spans="1:52" s="14" customFormat="1" ht="15.95" customHeight="1" x14ac:dyDescent="0.2">
      <c r="A30" s="40" t="s">
        <v>24</v>
      </c>
      <c r="B30" s="37"/>
      <c r="C30" s="38"/>
      <c r="D30" s="41"/>
      <c r="E30" s="37"/>
      <c r="F30" s="38"/>
      <c r="G30" s="41"/>
      <c r="H30" s="37"/>
      <c r="I30" s="38"/>
      <c r="J30" s="41"/>
      <c r="K30" s="20"/>
      <c r="L30" s="20"/>
      <c r="M30" s="20"/>
      <c r="N30" s="20"/>
      <c r="O30" s="20"/>
      <c r="X30" s="33"/>
      <c r="Y30" s="33"/>
      <c r="Z30" s="33"/>
      <c r="AA30" s="35"/>
      <c r="AB30" s="35"/>
      <c r="AC30" s="35"/>
      <c r="AZ30" s="15"/>
    </row>
    <row r="31" spans="1:52" s="14" customFormat="1" ht="15.95" customHeight="1" x14ac:dyDescent="0.2">
      <c r="A31" s="40" t="s">
        <v>37</v>
      </c>
      <c r="B31" s="37"/>
      <c r="C31" s="38"/>
      <c r="D31" s="41"/>
      <c r="E31" s="37"/>
      <c r="F31" s="38"/>
      <c r="G31" s="41"/>
      <c r="H31" s="37"/>
      <c r="I31" s="38"/>
      <c r="J31" s="41"/>
      <c r="K31" s="20"/>
      <c r="L31" s="20"/>
      <c r="M31" s="20"/>
      <c r="N31" s="20"/>
      <c r="O31" s="20"/>
      <c r="X31" s="33"/>
      <c r="Y31" s="33"/>
      <c r="Z31" s="33"/>
      <c r="AA31" s="35"/>
      <c r="AB31" s="35"/>
      <c r="AC31" s="35"/>
      <c r="AZ31" s="15"/>
    </row>
    <row r="32" spans="1:52" s="14" customFormat="1" ht="15.95" customHeight="1" x14ac:dyDescent="0.2">
      <c r="A32" s="40" t="s">
        <v>38</v>
      </c>
      <c r="B32" s="37"/>
      <c r="C32" s="38"/>
      <c r="D32" s="41"/>
      <c r="E32" s="37"/>
      <c r="F32" s="38"/>
      <c r="G32" s="41"/>
      <c r="H32" s="37"/>
      <c r="I32" s="38"/>
      <c r="J32" s="41"/>
      <c r="K32" s="20"/>
      <c r="L32" s="20"/>
      <c r="M32" s="20"/>
      <c r="N32" s="20"/>
      <c r="O32" s="20"/>
      <c r="X32" s="33"/>
      <c r="Y32" s="33"/>
      <c r="Z32" s="33"/>
      <c r="AA32" s="35"/>
      <c r="AB32" s="35"/>
      <c r="AC32" s="35"/>
      <c r="AZ32" s="15"/>
    </row>
    <row r="33" spans="1:52" s="14" customFormat="1" ht="15.95" customHeight="1" x14ac:dyDescent="0.2">
      <c r="A33" s="40" t="s">
        <v>39</v>
      </c>
      <c r="B33" s="37"/>
      <c r="C33" s="38"/>
      <c r="D33" s="41"/>
      <c r="E33" s="37"/>
      <c r="F33" s="38"/>
      <c r="G33" s="41"/>
      <c r="H33" s="37"/>
      <c r="I33" s="38"/>
      <c r="J33" s="41"/>
      <c r="K33" s="20"/>
      <c r="L33" s="20"/>
      <c r="M33" s="20"/>
      <c r="N33" s="20"/>
      <c r="O33" s="20"/>
      <c r="AZ33" s="15"/>
    </row>
    <row r="34" spans="1:52" s="14" customFormat="1" ht="15.95" customHeight="1" x14ac:dyDescent="0.2">
      <c r="A34" s="50" t="s">
        <v>40</v>
      </c>
      <c r="B34" s="51"/>
      <c r="C34" s="52"/>
      <c r="D34" s="53"/>
      <c r="E34" s="51"/>
      <c r="F34" s="52"/>
      <c r="G34" s="53"/>
      <c r="H34" s="51"/>
      <c r="I34" s="52"/>
      <c r="J34" s="53"/>
      <c r="K34" s="20"/>
      <c r="L34" s="20"/>
      <c r="M34" s="20"/>
      <c r="N34" s="20"/>
      <c r="O34" s="20"/>
      <c r="AZ34" s="15"/>
    </row>
    <row r="35" spans="1:52" s="14" customFormat="1" ht="24.95" customHeight="1" x14ac:dyDescent="0.2">
      <c r="A35" s="36" t="s">
        <v>41</v>
      </c>
      <c r="B35" s="51"/>
      <c r="C35" s="52"/>
      <c r="D35" s="53"/>
      <c r="E35" s="51"/>
      <c r="F35" s="52"/>
      <c r="G35" s="53"/>
      <c r="H35" s="51"/>
      <c r="I35" s="52"/>
      <c r="J35" s="53"/>
      <c r="K35" s="20"/>
      <c r="L35" s="20"/>
      <c r="M35" s="20"/>
      <c r="N35" s="20"/>
      <c r="O35" s="20"/>
      <c r="X35" s="33"/>
      <c r="AA35" s="34"/>
      <c r="AB35" s="35"/>
      <c r="AC35" s="35"/>
      <c r="AZ35" s="15"/>
    </row>
    <row r="36" spans="1:52" s="14" customFormat="1" ht="15.95" customHeight="1" x14ac:dyDescent="0.2">
      <c r="A36" s="54" t="s">
        <v>42</v>
      </c>
      <c r="B36" s="55">
        <v>31</v>
      </c>
      <c r="C36" s="56">
        <v>5</v>
      </c>
      <c r="D36" s="46"/>
      <c r="E36" s="55">
        <v>28</v>
      </c>
      <c r="F36" s="56"/>
      <c r="G36" s="46"/>
      <c r="H36" s="55"/>
      <c r="I36" s="56"/>
      <c r="J36" s="46"/>
      <c r="K36" s="20"/>
      <c r="L36" s="20"/>
      <c r="M36" s="20"/>
      <c r="N36" s="20"/>
      <c r="O36" s="20"/>
      <c r="AZ36" s="15"/>
    </row>
    <row r="37" spans="1:52" s="14" customFormat="1" ht="30" customHeight="1" x14ac:dyDescent="0.2">
      <c r="A37" s="71" t="s">
        <v>43</v>
      </c>
      <c r="B37" s="71"/>
      <c r="C37" s="71"/>
      <c r="D37" s="71"/>
      <c r="E37" s="71"/>
      <c r="F37" s="71"/>
      <c r="G37" s="71"/>
      <c r="H37" s="71"/>
      <c r="I37" s="71"/>
      <c r="J37" s="71"/>
      <c r="K37" s="18"/>
      <c r="L37" s="18"/>
      <c r="M37" s="18"/>
      <c r="N37" s="18"/>
      <c r="O37" s="18"/>
      <c r="AZ37" s="15"/>
    </row>
    <row r="38" spans="1:52" s="14" customFormat="1" ht="15.95" customHeight="1" x14ac:dyDescent="0.2">
      <c r="A38" s="62" t="s">
        <v>27</v>
      </c>
      <c r="B38" s="64" t="s">
        <v>44</v>
      </c>
      <c r="C38" s="64"/>
      <c r="D38" s="64"/>
      <c r="E38" s="64" t="s">
        <v>45</v>
      </c>
      <c r="F38" s="64"/>
      <c r="G38" s="64"/>
      <c r="H38" s="64" t="s">
        <v>46</v>
      </c>
      <c r="I38" s="64"/>
      <c r="J38" s="64"/>
      <c r="K38" s="20"/>
      <c r="L38" s="20"/>
      <c r="M38" s="20"/>
      <c r="N38" s="20"/>
      <c r="O38" s="20"/>
      <c r="AZ38" s="15"/>
    </row>
    <row r="39" spans="1:52" s="14" customFormat="1" ht="52.5" x14ac:dyDescent="0.2">
      <c r="A39" s="63"/>
      <c r="B39" s="21" t="s">
        <v>31</v>
      </c>
      <c r="C39" s="23" t="s">
        <v>32</v>
      </c>
      <c r="D39" s="22" t="s">
        <v>33</v>
      </c>
      <c r="E39" s="21" t="s">
        <v>31</v>
      </c>
      <c r="F39" s="23" t="s">
        <v>32</v>
      </c>
      <c r="G39" s="22" t="s">
        <v>33</v>
      </c>
      <c r="H39" s="21" t="s">
        <v>31</v>
      </c>
      <c r="I39" s="23" t="s">
        <v>32</v>
      </c>
      <c r="J39" s="22" t="s">
        <v>33</v>
      </c>
      <c r="K39" s="20"/>
      <c r="L39" s="20"/>
      <c r="M39" s="20"/>
      <c r="N39" s="20"/>
      <c r="O39" s="20"/>
      <c r="AZ39" s="15"/>
    </row>
    <row r="40" spans="1:52" s="14" customFormat="1" ht="15.95" customHeight="1" x14ac:dyDescent="0.2">
      <c r="A40" s="25" t="s">
        <v>15</v>
      </c>
      <c r="B40" s="47"/>
      <c r="C40" s="48"/>
      <c r="D40" s="27"/>
      <c r="E40" s="47">
        <v>220</v>
      </c>
      <c r="F40" s="48"/>
      <c r="G40" s="27"/>
      <c r="H40" s="47"/>
      <c r="I40" s="48"/>
      <c r="J40" s="27"/>
      <c r="K40" s="49"/>
      <c r="L40" s="20"/>
      <c r="M40" s="20"/>
      <c r="N40" s="20"/>
      <c r="O40" s="20"/>
      <c r="AZ40" s="15"/>
    </row>
    <row r="41" spans="1:52" s="14" customFormat="1" ht="15.95" customHeight="1" x14ac:dyDescent="0.2">
      <c r="A41" s="25" t="s">
        <v>34</v>
      </c>
      <c r="B41" s="26"/>
      <c r="C41" s="28"/>
      <c r="D41" s="27"/>
      <c r="E41" s="26"/>
      <c r="F41" s="28"/>
      <c r="G41" s="27"/>
      <c r="H41" s="26"/>
      <c r="I41" s="28"/>
      <c r="J41" s="27"/>
      <c r="K41" s="20"/>
      <c r="L41" s="20"/>
      <c r="M41" s="20"/>
      <c r="N41" s="20"/>
      <c r="O41" s="20"/>
      <c r="AZ41" s="15"/>
    </row>
    <row r="42" spans="1:52" s="14" customFormat="1" ht="15.95" customHeight="1" x14ac:dyDescent="0.2">
      <c r="A42" s="36" t="s">
        <v>19</v>
      </c>
      <c r="B42" s="37"/>
      <c r="C42" s="38"/>
      <c r="D42" s="41"/>
      <c r="E42" s="37">
        <v>1</v>
      </c>
      <c r="F42" s="38"/>
      <c r="G42" s="41"/>
      <c r="H42" s="37"/>
      <c r="I42" s="38"/>
      <c r="J42" s="41"/>
      <c r="K42" s="20"/>
      <c r="L42" s="20"/>
      <c r="M42" s="20"/>
      <c r="N42" s="20"/>
      <c r="O42" s="20"/>
      <c r="AZ42" s="15"/>
    </row>
    <row r="43" spans="1:52" s="14" customFormat="1" ht="15.95" customHeight="1" x14ac:dyDescent="0.2">
      <c r="A43" s="40" t="s">
        <v>35</v>
      </c>
      <c r="B43" s="37"/>
      <c r="C43" s="38"/>
      <c r="D43" s="41"/>
      <c r="E43" s="37">
        <v>4</v>
      </c>
      <c r="F43" s="38"/>
      <c r="G43" s="41"/>
      <c r="H43" s="37"/>
      <c r="I43" s="38"/>
      <c r="J43" s="41"/>
      <c r="K43" s="20"/>
      <c r="L43" s="20"/>
      <c r="M43" s="20"/>
      <c r="N43" s="20"/>
      <c r="O43" s="20"/>
      <c r="AZ43" s="15"/>
    </row>
    <row r="44" spans="1:52" s="14" customFormat="1" ht="15.95" customHeight="1" x14ac:dyDescent="0.2">
      <c r="A44" s="40" t="s">
        <v>20</v>
      </c>
      <c r="B44" s="37"/>
      <c r="C44" s="38"/>
      <c r="D44" s="41"/>
      <c r="E44" s="37">
        <v>3</v>
      </c>
      <c r="F44" s="38"/>
      <c r="G44" s="41"/>
      <c r="H44" s="37"/>
      <c r="I44" s="38"/>
      <c r="J44" s="41"/>
      <c r="K44" s="20"/>
      <c r="L44" s="20"/>
      <c r="M44" s="20"/>
      <c r="N44" s="20"/>
      <c r="O44" s="20"/>
      <c r="AZ44" s="15"/>
    </row>
    <row r="45" spans="1:52" s="14" customFormat="1" ht="24.95" customHeight="1" x14ac:dyDescent="0.15">
      <c r="A45" s="36" t="s">
        <v>36</v>
      </c>
      <c r="B45" s="37"/>
      <c r="C45" s="38"/>
      <c r="D45" s="41"/>
      <c r="E45" s="37">
        <v>1</v>
      </c>
      <c r="F45" s="38"/>
      <c r="G45" s="41"/>
      <c r="H45" s="37"/>
      <c r="I45" s="38"/>
      <c r="J45" s="41"/>
      <c r="K45" s="20"/>
      <c r="L45" s="20"/>
      <c r="M45" s="20"/>
      <c r="N45" s="20"/>
      <c r="O45" s="20"/>
    </row>
    <row r="46" spans="1:52" s="14" customFormat="1" ht="15.95" customHeight="1" x14ac:dyDescent="0.15">
      <c r="A46" s="40" t="s">
        <v>24</v>
      </c>
      <c r="B46" s="37"/>
      <c r="C46" s="38"/>
      <c r="D46" s="41"/>
      <c r="E46" s="37"/>
      <c r="F46" s="38"/>
      <c r="G46" s="41"/>
      <c r="H46" s="37"/>
      <c r="I46" s="38"/>
      <c r="J46" s="41"/>
      <c r="K46" s="20"/>
      <c r="L46" s="20"/>
      <c r="M46" s="20"/>
      <c r="N46" s="20"/>
      <c r="O46" s="20"/>
    </row>
    <row r="47" spans="1:52" s="14" customFormat="1" ht="15.95" customHeight="1" x14ac:dyDescent="0.15">
      <c r="A47" s="40" t="s">
        <v>37</v>
      </c>
      <c r="B47" s="37"/>
      <c r="C47" s="38"/>
      <c r="D47" s="41"/>
      <c r="E47" s="37"/>
      <c r="F47" s="38"/>
      <c r="G47" s="41"/>
      <c r="H47" s="37"/>
      <c r="I47" s="38"/>
      <c r="J47" s="41"/>
      <c r="K47" s="20"/>
      <c r="L47" s="20"/>
      <c r="M47" s="20"/>
      <c r="N47" s="20"/>
      <c r="O47" s="20"/>
    </row>
    <row r="48" spans="1:52" s="14" customFormat="1" ht="15.95" customHeight="1" x14ac:dyDescent="0.15">
      <c r="A48" s="40" t="s">
        <v>38</v>
      </c>
      <c r="B48" s="37"/>
      <c r="C48" s="38"/>
      <c r="D48" s="41"/>
      <c r="E48" s="37"/>
      <c r="F48" s="38"/>
      <c r="G48" s="41"/>
      <c r="H48" s="37"/>
      <c r="I48" s="38"/>
      <c r="J48" s="41"/>
      <c r="K48" s="20"/>
      <c r="L48" s="20"/>
      <c r="M48" s="20"/>
      <c r="N48" s="20"/>
      <c r="O48" s="20"/>
    </row>
    <row r="49" spans="1:15" ht="15.95" customHeight="1" x14ac:dyDescent="0.15">
      <c r="A49" s="40" t="s">
        <v>39</v>
      </c>
      <c r="B49" s="37"/>
      <c r="C49" s="38"/>
      <c r="D49" s="41"/>
      <c r="E49" s="37"/>
      <c r="F49" s="38"/>
      <c r="G49" s="41"/>
      <c r="H49" s="37"/>
      <c r="I49" s="38"/>
      <c r="J49" s="41"/>
      <c r="K49" s="20"/>
      <c r="L49" s="20"/>
      <c r="M49" s="20"/>
      <c r="N49" s="20"/>
      <c r="O49" s="20"/>
    </row>
    <row r="50" spans="1:15" ht="15.95" customHeight="1" x14ac:dyDescent="0.15">
      <c r="A50" s="50" t="s">
        <v>40</v>
      </c>
      <c r="B50" s="51"/>
      <c r="C50" s="52"/>
      <c r="D50" s="53"/>
      <c r="E50" s="51">
        <v>1</v>
      </c>
      <c r="F50" s="52"/>
      <c r="G50" s="53"/>
      <c r="H50" s="51"/>
      <c r="I50" s="52"/>
      <c r="J50" s="53"/>
      <c r="K50" s="20"/>
      <c r="L50" s="20"/>
      <c r="M50" s="20"/>
      <c r="N50" s="20"/>
      <c r="O50" s="20"/>
    </row>
    <row r="51" spans="1:15" ht="24.95" customHeight="1" x14ac:dyDescent="0.15">
      <c r="A51" s="36" t="s">
        <v>41</v>
      </c>
      <c r="B51" s="51"/>
      <c r="C51" s="52"/>
      <c r="D51" s="53"/>
      <c r="E51" s="51"/>
      <c r="F51" s="52"/>
      <c r="G51" s="53"/>
      <c r="H51" s="51"/>
      <c r="I51" s="52"/>
      <c r="J51" s="53"/>
      <c r="K51" s="20"/>
      <c r="L51" s="20"/>
      <c r="M51" s="20"/>
      <c r="N51" s="20"/>
      <c r="O51" s="20"/>
    </row>
    <row r="52" spans="1:15" ht="15.95" customHeight="1" x14ac:dyDescent="0.15">
      <c r="A52" s="54" t="s">
        <v>42</v>
      </c>
      <c r="B52" s="55"/>
      <c r="C52" s="56"/>
      <c r="D52" s="46"/>
      <c r="E52" s="55">
        <v>40</v>
      </c>
      <c r="F52" s="56">
        <v>1</v>
      </c>
      <c r="G52" s="46"/>
      <c r="H52" s="55"/>
      <c r="I52" s="56"/>
      <c r="J52" s="46"/>
      <c r="K52" s="20"/>
      <c r="L52" s="20"/>
      <c r="M52" s="20"/>
      <c r="N52" s="20"/>
      <c r="O52" s="20"/>
    </row>
    <row r="53" spans="1:15" x14ac:dyDescent="0.15">
      <c r="A53" s="20"/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58"/>
      <c r="N53" s="58"/>
      <c r="O53" s="58"/>
    </row>
    <row r="54" spans="1:15" x14ac:dyDescent="0.15">
      <c r="A54" s="20"/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58"/>
      <c r="N54" s="58"/>
      <c r="O54" s="58"/>
    </row>
    <row r="55" spans="1:15" x14ac:dyDescent="0.15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58"/>
      <c r="N55" s="58"/>
      <c r="O55" s="58"/>
    </row>
    <row r="56" spans="1:15" x14ac:dyDescent="0.15">
      <c r="A56" s="20"/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58"/>
      <c r="N56" s="58"/>
      <c r="O56" s="58"/>
    </row>
    <row r="57" spans="1:15" x14ac:dyDescent="0.15">
      <c r="A57" s="20"/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58"/>
      <c r="N57" s="58"/>
      <c r="O57" s="58"/>
    </row>
    <row r="58" spans="1:15" x14ac:dyDescent="0.15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58"/>
      <c r="N58" s="58"/>
      <c r="O58" s="58"/>
    </row>
    <row r="59" spans="1:15" x14ac:dyDescent="0.15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58"/>
      <c r="N59" s="58"/>
      <c r="O59" s="58"/>
    </row>
    <row r="60" spans="1:15" x14ac:dyDescent="0.15">
      <c r="A60" s="20"/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58"/>
      <c r="N60" s="58"/>
      <c r="O60" s="58"/>
    </row>
    <row r="61" spans="1:15" x14ac:dyDescent="0.15">
      <c r="A61" s="20"/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58"/>
      <c r="N61" s="58"/>
      <c r="O61" s="58"/>
    </row>
    <row r="62" spans="1:15" x14ac:dyDescent="0.15">
      <c r="A62" s="20"/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58"/>
      <c r="N62" s="58"/>
      <c r="O62" s="58"/>
    </row>
    <row r="63" spans="1:15" x14ac:dyDescent="0.15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58"/>
      <c r="N63" s="58"/>
      <c r="O63" s="58"/>
    </row>
    <row r="64" spans="1:15" x14ac:dyDescent="0.15">
      <c r="A64" s="20"/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58"/>
      <c r="N64" s="58"/>
      <c r="O64" s="58"/>
    </row>
    <row r="65" spans="1:15" x14ac:dyDescent="0.15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58"/>
      <c r="N65" s="58"/>
      <c r="O65" s="58"/>
    </row>
    <row r="66" spans="1:15" x14ac:dyDescent="0.1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58"/>
      <c r="N66" s="58"/>
      <c r="O66" s="58"/>
    </row>
    <row r="67" spans="1:15" x14ac:dyDescent="0.15">
      <c r="A67" s="20"/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58"/>
      <c r="N67" s="58"/>
      <c r="O67" s="58"/>
    </row>
    <row r="68" spans="1:15" x14ac:dyDescent="0.15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58"/>
      <c r="N68" s="58"/>
      <c r="O68" s="58"/>
    </row>
    <row r="69" spans="1:15" x14ac:dyDescent="0.15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58"/>
      <c r="N69" s="58"/>
      <c r="O69" s="58"/>
    </row>
    <row r="70" spans="1:15" x14ac:dyDescent="0.15">
      <c r="A70" s="20"/>
      <c r="B70" s="20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58"/>
      <c r="N70" s="58"/>
      <c r="O70" s="58"/>
    </row>
    <row r="71" spans="1:15" x14ac:dyDescent="0.15">
      <c r="A71" s="20"/>
      <c r="B71" s="20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58"/>
      <c r="N71" s="58"/>
      <c r="O71" s="58"/>
    </row>
    <row r="72" spans="1:15" x14ac:dyDescent="0.15">
      <c r="A72" s="20"/>
      <c r="B72" s="20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58"/>
      <c r="N72" s="58"/>
      <c r="O72" s="58"/>
    </row>
    <row r="73" spans="1:15" x14ac:dyDescent="0.15">
      <c r="A73" s="20"/>
      <c r="B73" s="20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58"/>
      <c r="N73" s="58"/>
      <c r="O73" s="58"/>
    </row>
    <row r="74" spans="1:15" x14ac:dyDescent="0.15">
      <c r="A74" s="20"/>
      <c r="B74" s="20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58"/>
      <c r="N74" s="58"/>
      <c r="O74" s="58"/>
    </row>
    <row r="75" spans="1:15" x14ac:dyDescent="0.15">
      <c r="A75" s="20"/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58"/>
      <c r="N75" s="58"/>
      <c r="O75" s="58"/>
    </row>
    <row r="76" spans="1:15" x14ac:dyDescent="0.15">
      <c r="A76" s="20"/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58"/>
      <c r="N76" s="58"/>
      <c r="O76" s="58"/>
    </row>
    <row r="77" spans="1:15" x14ac:dyDescent="0.15">
      <c r="A77" s="20"/>
      <c r="B77" s="20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58"/>
      <c r="N77" s="58"/>
      <c r="O77" s="58"/>
    </row>
    <row r="78" spans="1:15" x14ac:dyDescent="0.15">
      <c r="A78" s="20"/>
      <c r="B78" s="20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58"/>
      <c r="N78" s="58"/>
      <c r="O78" s="58"/>
    </row>
    <row r="198" spans="1:28" hidden="1" x14ac:dyDescent="0.15"/>
    <row r="199" spans="1:28" hidden="1" x14ac:dyDescent="0.15"/>
    <row r="200" spans="1:28" hidden="1" x14ac:dyDescent="0.15">
      <c r="A200" s="59">
        <f>SUM(A10:O38)</f>
        <v>1999</v>
      </c>
    </row>
    <row r="201" spans="1:28" s="60" customFormat="1" hidden="1" x14ac:dyDescent="0.15">
      <c r="A201" s="35"/>
      <c r="B201" s="35"/>
      <c r="C201" s="35"/>
      <c r="D201" s="35"/>
      <c r="E201" s="35"/>
      <c r="F201" s="35"/>
      <c r="G201" s="35"/>
      <c r="H201" s="35"/>
      <c r="I201" s="35"/>
      <c r="J201" s="35"/>
      <c r="K201" s="35"/>
      <c r="L201" s="35"/>
      <c r="AB201" s="61">
        <v>0</v>
      </c>
    </row>
    <row r="202" spans="1:28" hidden="1" x14ac:dyDescent="0.15"/>
    <row r="203" spans="1:28" hidden="1" x14ac:dyDescent="0.15"/>
  </sheetData>
  <mergeCells count="15">
    <mergeCell ref="A38:A39"/>
    <mergeCell ref="B38:D38"/>
    <mergeCell ref="E38:G38"/>
    <mergeCell ref="H38:J38"/>
    <mergeCell ref="A6:J6"/>
    <mergeCell ref="A8:A9"/>
    <mergeCell ref="B8:C8"/>
    <mergeCell ref="D8:G8"/>
    <mergeCell ref="H8:I8"/>
    <mergeCell ref="A21:J21"/>
    <mergeCell ref="A22:A23"/>
    <mergeCell ref="B22:D22"/>
    <mergeCell ref="E22:G22"/>
    <mergeCell ref="H22:J22"/>
    <mergeCell ref="A37:J3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203"/>
  <sheetViews>
    <sheetView workbookViewId="0">
      <selection sqref="A1:XFD1048576"/>
    </sheetView>
  </sheetViews>
  <sheetFormatPr baseColWidth="10" defaultRowHeight="10.5" x14ac:dyDescent="0.15"/>
  <cols>
    <col min="1" max="1" width="41.7109375" style="14" customWidth="1"/>
    <col min="2" max="10" width="11.7109375" style="14" customWidth="1"/>
    <col min="11" max="12" width="10.7109375" style="14" customWidth="1"/>
    <col min="13" max="15" width="10.7109375" style="57" customWidth="1"/>
    <col min="16" max="21" width="11.42578125" style="57"/>
    <col min="22" max="22" width="26.7109375" style="57" customWidth="1"/>
    <col min="23" max="23" width="14.140625" style="57" customWidth="1"/>
    <col min="24" max="25" width="14.140625" style="57" hidden="1" customWidth="1"/>
    <col min="26" max="27" width="13" style="57" hidden="1" customWidth="1"/>
    <col min="28" max="29" width="11.42578125" style="57" hidden="1" customWidth="1"/>
    <col min="30" max="256" width="11.42578125" style="57"/>
    <col min="257" max="257" width="41.7109375" style="57" customWidth="1"/>
    <col min="258" max="266" width="11.7109375" style="57" customWidth="1"/>
    <col min="267" max="271" width="10.7109375" style="57" customWidth="1"/>
    <col min="272" max="277" width="11.42578125" style="57"/>
    <col min="278" max="278" width="26.7109375" style="57" customWidth="1"/>
    <col min="279" max="279" width="14.140625" style="57" customWidth="1"/>
    <col min="280" max="285" width="0" style="57" hidden="1" customWidth="1"/>
    <col min="286" max="512" width="11.42578125" style="57"/>
    <col min="513" max="513" width="41.7109375" style="57" customWidth="1"/>
    <col min="514" max="522" width="11.7109375" style="57" customWidth="1"/>
    <col min="523" max="527" width="10.7109375" style="57" customWidth="1"/>
    <col min="528" max="533" width="11.42578125" style="57"/>
    <col min="534" max="534" width="26.7109375" style="57" customWidth="1"/>
    <col min="535" max="535" width="14.140625" style="57" customWidth="1"/>
    <col min="536" max="541" width="0" style="57" hidden="1" customWidth="1"/>
    <col min="542" max="768" width="11.42578125" style="57"/>
    <col min="769" max="769" width="41.7109375" style="57" customWidth="1"/>
    <col min="770" max="778" width="11.7109375" style="57" customWidth="1"/>
    <col min="779" max="783" width="10.7109375" style="57" customWidth="1"/>
    <col min="784" max="789" width="11.42578125" style="57"/>
    <col min="790" max="790" width="26.7109375" style="57" customWidth="1"/>
    <col min="791" max="791" width="14.140625" style="57" customWidth="1"/>
    <col min="792" max="797" width="0" style="57" hidden="1" customWidth="1"/>
    <col min="798" max="1024" width="11.42578125" style="57"/>
    <col min="1025" max="1025" width="41.7109375" style="57" customWidth="1"/>
    <col min="1026" max="1034" width="11.7109375" style="57" customWidth="1"/>
    <col min="1035" max="1039" width="10.7109375" style="57" customWidth="1"/>
    <col min="1040" max="1045" width="11.42578125" style="57"/>
    <col min="1046" max="1046" width="26.7109375" style="57" customWidth="1"/>
    <col min="1047" max="1047" width="14.140625" style="57" customWidth="1"/>
    <col min="1048" max="1053" width="0" style="57" hidden="1" customWidth="1"/>
    <col min="1054" max="1280" width="11.42578125" style="57"/>
    <col min="1281" max="1281" width="41.7109375" style="57" customWidth="1"/>
    <col min="1282" max="1290" width="11.7109375" style="57" customWidth="1"/>
    <col min="1291" max="1295" width="10.7109375" style="57" customWidth="1"/>
    <col min="1296" max="1301" width="11.42578125" style="57"/>
    <col min="1302" max="1302" width="26.7109375" style="57" customWidth="1"/>
    <col min="1303" max="1303" width="14.140625" style="57" customWidth="1"/>
    <col min="1304" max="1309" width="0" style="57" hidden="1" customWidth="1"/>
    <col min="1310" max="1536" width="11.42578125" style="57"/>
    <col min="1537" max="1537" width="41.7109375" style="57" customWidth="1"/>
    <col min="1538" max="1546" width="11.7109375" style="57" customWidth="1"/>
    <col min="1547" max="1551" width="10.7109375" style="57" customWidth="1"/>
    <col min="1552" max="1557" width="11.42578125" style="57"/>
    <col min="1558" max="1558" width="26.7109375" style="57" customWidth="1"/>
    <col min="1559" max="1559" width="14.140625" style="57" customWidth="1"/>
    <col min="1560" max="1565" width="0" style="57" hidden="1" customWidth="1"/>
    <col min="1566" max="1792" width="11.42578125" style="57"/>
    <col min="1793" max="1793" width="41.7109375" style="57" customWidth="1"/>
    <col min="1794" max="1802" width="11.7109375" style="57" customWidth="1"/>
    <col min="1803" max="1807" width="10.7109375" style="57" customWidth="1"/>
    <col min="1808" max="1813" width="11.42578125" style="57"/>
    <col min="1814" max="1814" width="26.7109375" style="57" customWidth="1"/>
    <col min="1815" max="1815" width="14.140625" style="57" customWidth="1"/>
    <col min="1816" max="1821" width="0" style="57" hidden="1" customWidth="1"/>
    <col min="1822" max="2048" width="11.42578125" style="57"/>
    <col min="2049" max="2049" width="41.7109375" style="57" customWidth="1"/>
    <col min="2050" max="2058" width="11.7109375" style="57" customWidth="1"/>
    <col min="2059" max="2063" width="10.7109375" style="57" customWidth="1"/>
    <col min="2064" max="2069" width="11.42578125" style="57"/>
    <col min="2070" max="2070" width="26.7109375" style="57" customWidth="1"/>
    <col min="2071" max="2071" width="14.140625" style="57" customWidth="1"/>
    <col min="2072" max="2077" width="0" style="57" hidden="1" customWidth="1"/>
    <col min="2078" max="2304" width="11.42578125" style="57"/>
    <col min="2305" max="2305" width="41.7109375" style="57" customWidth="1"/>
    <col min="2306" max="2314" width="11.7109375" style="57" customWidth="1"/>
    <col min="2315" max="2319" width="10.7109375" style="57" customWidth="1"/>
    <col min="2320" max="2325" width="11.42578125" style="57"/>
    <col min="2326" max="2326" width="26.7109375" style="57" customWidth="1"/>
    <col min="2327" max="2327" width="14.140625" style="57" customWidth="1"/>
    <col min="2328" max="2333" width="0" style="57" hidden="1" customWidth="1"/>
    <col min="2334" max="2560" width="11.42578125" style="57"/>
    <col min="2561" max="2561" width="41.7109375" style="57" customWidth="1"/>
    <col min="2562" max="2570" width="11.7109375" style="57" customWidth="1"/>
    <col min="2571" max="2575" width="10.7109375" style="57" customWidth="1"/>
    <col min="2576" max="2581" width="11.42578125" style="57"/>
    <col min="2582" max="2582" width="26.7109375" style="57" customWidth="1"/>
    <col min="2583" max="2583" width="14.140625" style="57" customWidth="1"/>
    <col min="2584" max="2589" width="0" style="57" hidden="1" customWidth="1"/>
    <col min="2590" max="2816" width="11.42578125" style="57"/>
    <col min="2817" max="2817" width="41.7109375" style="57" customWidth="1"/>
    <col min="2818" max="2826" width="11.7109375" style="57" customWidth="1"/>
    <col min="2827" max="2831" width="10.7109375" style="57" customWidth="1"/>
    <col min="2832" max="2837" width="11.42578125" style="57"/>
    <col min="2838" max="2838" width="26.7109375" style="57" customWidth="1"/>
    <col min="2839" max="2839" width="14.140625" style="57" customWidth="1"/>
    <col min="2840" max="2845" width="0" style="57" hidden="1" customWidth="1"/>
    <col min="2846" max="3072" width="11.42578125" style="57"/>
    <col min="3073" max="3073" width="41.7109375" style="57" customWidth="1"/>
    <col min="3074" max="3082" width="11.7109375" style="57" customWidth="1"/>
    <col min="3083" max="3087" width="10.7109375" style="57" customWidth="1"/>
    <col min="3088" max="3093" width="11.42578125" style="57"/>
    <col min="3094" max="3094" width="26.7109375" style="57" customWidth="1"/>
    <col min="3095" max="3095" width="14.140625" style="57" customWidth="1"/>
    <col min="3096" max="3101" width="0" style="57" hidden="1" customWidth="1"/>
    <col min="3102" max="3328" width="11.42578125" style="57"/>
    <col min="3329" max="3329" width="41.7109375" style="57" customWidth="1"/>
    <col min="3330" max="3338" width="11.7109375" style="57" customWidth="1"/>
    <col min="3339" max="3343" width="10.7109375" style="57" customWidth="1"/>
    <col min="3344" max="3349" width="11.42578125" style="57"/>
    <col min="3350" max="3350" width="26.7109375" style="57" customWidth="1"/>
    <col min="3351" max="3351" width="14.140625" style="57" customWidth="1"/>
    <col min="3352" max="3357" width="0" style="57" hidden="1" customWidth="1"/>
    <col min="3358" max="3584" width="11.42578125" style="57"/>
    <col min="3585" max="3585" width="41.7109375" style="57" customWidth="1"/>
    <col min="3586" max="3594" width="11.7109375" style="57" customWidth="1"/>
    <col min="3595" max="3599" width="10.7109375" style="57" customWidth="1"/>
    <col min="3600" max="3605" width="11.42578125" style="57"/>
    <col min="3606" max="3606" width="26.7109375" style="57" customWidth="1"/>
    <col min="3607" max="3607" width="14.140625" style="57" customWidth="1"/>
    <col min="3608" max="3613" width="0" style="57" hidden="1" customWidth="1"/>
    <col min="3614" max="3840" width="11.42578125" style="57"/>
    <col min="3841" max="3841" width="41.7109375" style="57" customWidth="1"/>
    <col min="3842" max="3850" width="11.7109375" style="57" customWidth="1"/>
    <col min="3851" max="3855" width="10.7109375" style="57" customWidth="1"/>
    <col min="3856" max="3861" width="11.42578125" style="57"/>
    <col min="3862" max="3862" width="26.7109375" style="57" customWidth="1"/>
    <col min="3863" max="3863" width="14.140625" style="57" customWidth="1"/>
    <col min="3864" max="3869" width="0" style="57" hidden="1" customWidth="1"/>
    <col min="3870" max="4096" width="11.42578125" style="57"/>
    <col min="4097" max="4097" width="41.7109375" style="57" customWidth="1"/>
    <col min="4098" max="4106" width="11.7109375" style="57" customWidth="1"/>
    <col min="4107" max="4111" width="10.7109375" style="57" customWidth="1"/>
    <col min="4112" max="4117" width="11.42578125" style="57"/>
    <col min="4118" max="4118" width="26.7109375" style="57" customWidth="1"/>
    <col min="4119" max="4119" width="14.140625" style="57" customWidth="1"/>
    <col min="4120" max="4125" width="0" style="57" hidden="1" customWidth="1"/>
    <col min="4126" max="4352" width="11.42578125" style="57"/>
    <col min="4353" max="4353" width="41.7109375" style="57" customWidth="1"/>
    <col min="4354" max="4362" width="11.7109375" style="57" customWidth="1"/>
    <col min="4363" max="4367" width="10.7109375" style="57" customWidth="1"/>
    <col min="4368" max="4373" width="11.42578125" style="57"/>
    <col min="4374" max="4374" width="26.7109375" style="57" customWidth="1"/>
    <col min="4375" max="4375" width="14.140625" style="57" customWidth="1"/>
    <col min="4376" max="4381" width="0" style="57" hidden="1" customWidth="1"/>
    <col min="4382" max="4608" width="11.42578125" style="57"/>
    <col min="4609" max="4609" width="41.7109375" style="57" customWidth="1"/>
    <col min="4610" max="4618" width="11.7109375" style="57" customWidth="1"/>
    <col min="4619" max="4623" width="10.7109375" style="57" customWidth="1"/>
    <col min="4624" max="4629" width="11.42578125" style="57"/>
    <col min="4630" max="4630" width="26.7109375" style="57" customWidth="1"/>
    <col min="4631" max="4631" width="14.140625" style="57" customWidth="1"/>
    <col min="4632" max="4637" width="0" style="57" hidden="1" customWidth="1"/>
    <col min="4638" max="4864" width="11.42578125" style="57"/>
    <col min="4865" max="4865" width="41.7109375" style="57" customWidth="1"/>
    <col min="4866" max="4874" width="11.7109375" style="57" customWidth="1"/>
    <col min="4875" max="4879" width="10.7109375" style="57" customWidth="1"/>
    <col min="4880" max="4885" width="11.42578125" style="57"/>
    <col min="4886" max="4886" width="26.7109375" style="57" customWidth="1"/>
    <col min="4887" max="4887" width="14.140625" style="57" customWidth="1"/>
    <col min="4888" max="4893" width="0" style="57" hidden="1" customWidth="1"/>
    <col min="4894" max="5120" width="11.42578125" style="57"/>
    <col min="5121" max="5121" width="41.7109375" style="57" customWidth="1"/>
    <col min="5122" max="5130" width="11.7109375" style="57" customWidth="1"/>
    <col min="5131" max="5135" width="10.7109375" style="57" customWidth="1"/>
    <col min="5136" max="5141" width="11.42578125" style="57"/>
    <col min="5142" max="5142" width="26.7109375" style="57" customWidth="1"/>
    <col min="5143" max="5143" width="14.140625" style="57" customWidth="1"/>
    <col min="5144" max="5149" width="0" style="57" hidden="1" customWidth="1"/>
    <col min="5150" max="5376" width="11.42578125" style="57"/>
    <col min="5377" max="5377" width="41.7109375" style="57" customWidth="1"/>
    <col min="5378" max="5386" width="11.7109375" style="57" customWidth="1"/>
    <col min="5387" max="5391" width="10.7109375" style="57" customWidth="1"/>
    <col min="5392" max="5397" width="11.42578125" style="57"/>
    <col min="5398" max="5398" width="26.7109375" style="57" customWidth="1"/>
    <col min="5399" max="5399" width="14.140625" style="57" customWidth="1"/>
    <col min="5400" max="5405" width="0" style="57" hidden="1" customWidth="1"/>
    <col min="5406" max="5632" width="11.42578125" style="57"/>
    <col min="5633" max="5633" width="41.7109375" style="57" customWidth="1"/>
    <col min="5634" max="5642" width="11.7109375" style="57" customWidth="1"/>
    <col min="5643" max="5647" width="10.7109375" style="57" customWidth="1"/>
    <col min="5648" max="5653" width="11.42578125" style="57"/>
    <col min="5654" max="5654" width="26.7109375" style="57" customWidth="1"/>
    <col min="5655" max="5655" width="14.140625" style="57" customWidth="1"/>
    <col min="5656" max="5661" width="0" style="57" hidden="1" customWidth="1"/>
    <col min="5662" max="5888" width="11.42578125" style="57"/>
    <col min="5889" max="5889" width="41.7109375" style="57" customWidth="1"/>
    <col min="5890" max="5898" width="11.7109375" style="57" customWidth="1"/>
    <col min="5899" max="5903" width="10.7109375" style="57" customWidth="1"/>
    <col min="5904" max="5909" width="11.42578125" style="57"/>
    <col min="5910" max="5910" width="26.7109375" style="57" customWidth="1"/>
    <col min="5911" max="5911" width="14.140625" style="57" customWidth="1"/>
    <col min="5912" max="5917" width="0" style="57" hidden="1" customWidth="1"/>
    <col min="5918" max="6144" width="11.42578125" style="57"/>
    <col min="6145" max="6145" width="41.7109375" style="57" customWidth="1"/>
    <col min="6146" max="6154" width="11.7109375" style="57" customWidth="1"/>
    <col min="6155" max="6159" width="10.7109375" style="57" customWidth="1"/>
    <col min="6160" max="6165" width="11.42578125" style="57"/>
    <col min="6166" max="6166" width="26.7109375" style="57" customWidth="1"/>
    <col min="6167" max="6167" width="14.140625" style="57" customWidth="1"/>
    <col min="6168" max="6173" width="0" style="57" hidden="1" customWidth="1"/>
    <col min="6174" max="6400" width="11.42578125" style="57"/>
    <col min="6401" max="6401" width="41.7109375" style="57" customWidth="1"/>
    <col min="6402" max="6410" width="11.7109375" style="57" customWidth="1"/>
    <col min="6411" max="6415" width="10.7109375" style="57" customWidth="1"/>
    <col min="6416" max="6421" width="11.42578125" style="57"/>
    <col min="6422" max="6422" width="26.7109375" style="57" customWidth="1"/>
    <col min="6423" max="6423" width="14.140625" style="57" customWidth="1"/>
    <col min="6424" max="6429" width="0" style="57" hidden="1" customWidth="1"/>
    <col min="6430" max="6656" width="11.42578125" style="57"/>
    <col min="6657" max="6657" width="41.7109375" style="57" customWidth="1"/>
    <col min="6658" max="6666" width="11.7109375" style="57" customWidth="1"/>
    <col min="6667" max="6671" width="10.7109375" style="57" customWidth="1"/>
    <col min="6672" max="6677" width="11.42578125" style="57"/>
    <col min="6678" max="6678" width="26.7109375" style="57" customWidth="1"/>
    <col min="6679" max="6679" width="14.140625" style="57" customWidth="1"/>
    <col min="6680" max="6685" width="0" style="57" hidden="1" customWidth="1"/>
    <col min="6686" max="6912" width="11.42578125" style="57"/>
    <col min="6913" max="6913" width="41.7109375" style="57" customWidth="1"/>
    <col min="6914" max="6922" width="11.7109375" style="57" customWidth="1"/>
    <col min="6923" max="6927" width="10.7109375" style="57" customWidth="1"/>
    <col min="6928" max="6933" width="11.42578125" style="57"/>
    <col min="6934" max="6934" width="26.7109375" style="57" customWidth="1"/>
    <col min="6935" max="6935" width="14.140625" style="57" customWidth="1"/>
    <col min="6936" max="6941" width="0" style="57" hidden="1" customWidth="1"/>
    <col min="6942" max="7168" width="11.42578125" style="57"/>
    <col min="7169" max="7169" width="41.7109375" style="57" customWidth="1"/>
    <col min="7170" max="7178" width="11.7109375" style="57" customWidth="1"/>
    <col min="7179" max="7183" width="10.7109375" style="57" customWidth="1"/>
    <col min="7184" max="7189" width="11.42578125" style="57"/>
    <col min="7190" max="7190" width="26.7109375" style="57" customWidth="1"/>
    <col min="7191" max="7191" width="14.140625" style="57" customWidth="1"/>
    <col min="7192" max="7197" width="0" style="57" hidden="1" customWidth="1"/>
    <col min="7198" max="7424" width="11.42578125" style="57"/>
    <col min="7425" max="7425" width="41.7109375" style="57" customWidth="1"/>
    <col min="7426" max="7434" width="11.7109375" style="57" customWidth="1"/>
    <col min="7435" max="7439" width="10.7109375" style="57" customWidth="1"/>
    <col min="7440" max="7445" width="11.42578125" style="57"/>
    <col min="7446" max="7446" width="26.7109375" style="57" customWidth="1"/>
    <col min="7447" max="7447" width="14.140625" style="57" customWidth="1"/>
    <col min="7448" max="7453" width="0" style="57" hidden="1" customWidth="1"/>
    <col min="7454" max="7680" width="11.42578125" style="57"/>
    <col min="7681" max="7681" width="41.7109375" style="57" customWidth="1"/>
    <col min="7682" max="7690" width="11.7109375" style="57" customWidth="1"/>
    <col min="7691" max="7695" width="10.7109375" style="57" customWidth="1"/>
    <col min="7696" max="7701" width="11.42578125" style="57"/>
    <col min="7702" max="7702" width="26.7109375" style="57" customWidth="1"/>
    <col min="7703" max="7703" width="14.140625" style="57" customWidth="1"/>
    <col min="7704" max="7709" width="0" style="57" hidden="1" customWidth="1"/>
    <col min="7710" max="7936" width="11.42578125" style="57"/>
    <col min="7937" max="7937" width="41.7109375" style="57" customWidth="1"/>
    <col min="7938" max="7946" width="11.7109375" style="57" customWidth="1"/>
    <col min="7947" max="7951" width="10.7109375" style="57" customWidth="1"/>
    <col min="7952" max="7957" width="11.42578125" style="57"/>
    <col min="7958" max="7958" width="26.7109375" style="57" customWidth="1"/>
    <col min="7959" max="7959" width="14.140625" style="57" customWidth="1"/>
    <col min="7960" max="7965" width="0" style="57" hidden="1" customWidth="1"/>
    <col min="7966" max="8192" width="11.42578125" style="57"/>
    <col min="8193" max="8193" width="41.7109375" style="57" customWidth="1"/>
    <col min="8194" max="8202" width="11.7109375" style="57" customWidth="1"/>
    <col min="8203" max="8207" width="10.7109375" style="57" customWidth="1"/>
    <col min="8208" max="8213" width="11.42578125" style="57"/>
    <col min="8214" max="8214" width="26.7109375" style="57" customWidth="1"/>
    <col min="8215" max="8215" width="14.140625" style="57" customWidth="1"/>
    <col min="8216" max="8221" width="0" style="57" hidden="1" customWidth="1"/>
    <col min="8222" max="8448" width="11.42578125" style="57"/>
    <col min="8449" max="8449" width="41.7109375" style="57" customWidth="1"/>
    <col min="8450" max="8458" width="11.7109375" style="57" customWidth="1"/>
    <col min="8459" max="8463" width="10.7109375" style="57" customWidth="1"/>
    <col min="8464" max="8469" width="11.42578125" style="57"/>
    <col min="8470" max="8470" width="26.7109375" style="57" customWidth="1"/>
    <col min="8471" max="8471" width="14.140625" style="57" customWidth="1"/>
    <col min="8472" max="8477" width="0" style="57" hidden="1" customWidth="1"/>
    <col min="8478" max="8704" width="11.42578125" style="57"/>
    <col min="8705" max="8705" width="41.7109375" style="57" customWidth="1"/>
    <col min="8706" max="8714" width="11.7109375" style="57" customWidth="1"/>
    <col min="8715" max="8719" width="10.7109375" style="57" customWidth="1"/>
    <col min="8720" max="8725" width="11.42578125" style="57"/>
    <col min="8726" max="8726" width="26.7109375" style="57" customWidth="1"/>
    <col min="8727" max="8727" width="14.140625" style="57" customWidth="1"/>
    <col min="8728" max="8733" width="0" style="57" hidden="1" customWidth="1"/>
    <col min="8734" max="8960" width="11.42578125" style="57"/>
    <col min="8961" max="8961" width="41.7109375" style="57" customWidth="1"/>
    <col min="8962" max="8970" width="11.7109375" style="57" customWidth="1"/>
    <col min="8971" max="8975" width="10.7109375" style="57" customWidth="1"/>
    <col min="8976" max="8981" width="11.42578125" style="57"/>
    <col min="8982" max="8982" width="26.7109375" style="57" customWidth="1"/>
    <col min="8983" max="8983" width="14.140625" style="57" customWidth="1"/>
    <col min="8984" max="8989" width="0" style="57" hidden="1" customWidth="1"/>
    <col min="8990" max="9216" width="11.42578125" style="57"/>
    <col min="9217" max="9217" width="41.7109375" style="57" customWidth="1"/>
    <col min="9218" max="9226" width="11.7109375" style="57" customWidth="1"/>
    <col min="9227" max="9231" width="10.7109375" style="57" customWidth="1"/>
    <col min="9232" max="9237" width="11.42578125" style="57"/>
    <col min="9238" max="9238" width="26.7109375" style="57" customWidth="1"/>
    <col min="9239" max="9239" width="14.140625" style="57" customWidth="1"/>
    <col min="9240" max="9245" width="0" style="57" hidden="1" customWidth="1"/>
    <col min="9246" max="9472" width="11.42578125" style="57"/>
    <col min="9473" max="9473" width="41.7109375" style="57" customWidth="1"/>
    <col min="9474" max="9482" width="11.7109375" style="57" customWidth="1"/>
    <col min="9483" max="9487" width="10.7109375" style="57" customWidth="1"/>
    <col min="9488" max="9493" width="11.42578125" style="57"/>
    <col min="9494" max="9494" width="26.7109375" style="57" customWidth="1"/>
    <col min="9495" max="9495" width="14.140625" style="57" customWidth="1"/>
    <col min="9496" max="9501" width="0" style="57" hidden="1" customWidth="1"/>
    <col min="9502" max="9728" width="11.42578125" style="57"/>
    <col min="9729" max="9729" width="41.7109375" style="57" customWidth="1"/>
    <col min="9730" max="9738" width="11.7109375" style="57" customWidth="1"/>
    <col min="9739" max="9743" width="10.7109375" style="57" customWidth="1"/>
    <col min="9744" max="9749" width="11.42578125" style="57"/>
    <col min="9750" max="9750" width="26.7109375" style="57" customWidth="1"/>
    <col min="9751" max="9751" width="14.140625" style="57" customWidth="1"/>
    <col min="9752" max="9757" width="0" style="57" hidden="1" customWidth="1"/>
    <col min="9758" max="9984" width="11.42578125" style="57"/>
    <col min="9985" max="9985" width="41.7109375" style="57" customWidth="1"/>
    <col min="9986" max="9994" width="11.7109375" style="57" customWidth="1"/>
    <col min="9995" max="9999" width="10.7109375" style="57" customWidth="1"/>
    <col min="10000" max="10005" width="11.42578125" style="57"/>
    <col min="10006" max="10006" width="26.7109375" style="57" customWidth="1"/>
    <col min="10007" max="10007" width="14.140625" style="57" customWidth="1"/>
    <col min="10008" max="10013" width="0" style="57" hidden="1" customWidth="1"/>
    <col min="10014" max="10240" width="11.42578125" style="57"/>
    <col min="10241" max="10241" width="41.7109375" style="57" customWidth="1"/>
    <col min="10242" max="10250" width="11.7109375" style="57" customWidth="1"/>
    <col min="10251" max="10255" width="10.7109375" style="57" customWidth="1"/>
    <col min="10256" max="10261" width="11.42578125" style="57"/>
    <col min="10262" max="10262" width="26.7109375" style="57" customWidth="1"/>
    <col min="10263" max="10263" width="14.140625" style="57" customWidth="1"/>
    <col min="10264" max="10269" width="0" style="57" hidden="1" customWidth="1"/>
    <col min="10270" max="10496" width="11.42578125" style="57"/>
    <col min="10497" max="10497" width="41.7109375" style="57" customWidth="1"/>
    <col min="10498" max="10506" width="11.7109375" style="57" customWidth="1"/>
    <col min="10507" max="10511" width="10.7109375" style="57" customWidth="1"/>
    <col min="10512" max="10517" width="11.42578125" style="57"/>
    <col min="10518" max="10518" width="26.7109375" style="57" customWidth="1"/>
    <col min="10519" max="10519" width="14.140625" style="57" customWidth="1"/>
    <col min="10520" max="10525" width="0" style="57" hidden="1" customWidth="1"/>
    <col min="10526" max="10752" width="11.42578125" style="57"/>
    <col min="10753" max="10753" width="41.7109375" style="57" customWidth="1"/>
    <col min="10754" max="10762" width="11.7109375" style="57" customWidth="1"/>
    <col min="10763" max="10767" width="10.7109375" style="57" customWidth="1"/>
    <col min="10768" max="10773" width="11.42578125" style="57"/>
    <col min="10774" max="10774" width="26.7109375" style="57" customWidth="1"/>
    <col min="10775" max="10775" width="14.140625" style="57" customWidth="1"/>
    <col min="10776" max="10781" width="0" style="57" hidden="1" customWidth="1"/>
    <col min="10782" max="11008" width="11.42578125" style="57"/>
    <col min="11009" max="11009" width="41.7109375" style="57" customWidth="1"/>
    <col min="11010" max="11018" width="11.7109375" style="57" customWidth="1"/>
    <col min="11019" max="11023" width="10.7109375" style="57" customWidth="1"/>
    <col min="11024" max="11029" width="11.42578125" style="57"/>
    <col min="11030" max="11030" width="26.7109375" style="57" customWidth="1"/>
    <col min="11031" max="11031" width="14.140625" style="57" customWidth="1"/>
    <col min="11032" max="11037" width="0" style="57" hidden="1" customWidth="1"/>
    <col min="11038" max="11264" width="11.42578125" style="57"/>
    <col min="11265" max="11265" width="41.7109375" style="57" customWidth="1"/>
    <col min="11266" max="11274" width="11.7109375" style="57" customWidth="1"/>
    <col min="11275" max="11279" width="10.7109375" style="57" customWidth="1"/>
    <col min="11280" max="11285" width="11.42578125" style="57"/>
    <col min="11286" max="11286" width="26.7109375" style="57" customWidth="1"/>
    <col min="11287" max="11287" width="14.140625" style="57" customWidth="1"/>
    <col min="11288" max="11293" width="0" style="57" hidden="1" customWidth="1"/>
    <col min="11294" max="11520" width="11.42578125" style="57"/>
    <col min="11521" max="11521" width="41.7109375" style="57" customWidth="1"/>
    <col min="11522" max="11530" width="11.7109375" style="57" customWidth="1"/>
    <col min="11531" max="11535" width="10.7109375" style="57" customWidth="1"/>
    <col min="11536" max="11541" width="11.42578125" style="57"/>
    <col min="11542" max="11542" width="26.7109375" style="57" customWidth="1"/>
    <col min="11543" max="11543" width="14.140625" style="57" customWidth="1"/>
    <col min="11544" max="11549" width="0" style="57" hidden="1" customWidth="1"/>
    <col min="11550" max="11776" width="11.42578125" style="57"/>
    <col min="11777" max="11777" width="41.7109375" style="57" customWidth="1"/>
    <col min="11778" max="11786" width="11.7109375" style="57" customWidth="1"/>
    <col min="11787" max="11791" width="10.7109375" style="57" customWidth="1"/>
    <col min="11792" max="11797" width="11.42578125" style="57"/>
    <col min="11798" max="11798" width="26.7109375" style="57" customWidth="1"/>
    <col min="11799" max="11799" width="14.140625" style="57" customWidth="1"/>
    <col min="11800" max="11805" width="0" style="57" hidden="1" customWidth="1"/>
    <col min="11806" max="12032" width="11.42578125" style="57"/>
    <col min="12033" max="12033" width="41.7109375" style="57" customWidth="1"/>
    <col min="12034" max="12042" width="11.7109375" style="57" customWidth="1"/>
    <col min="12043" max="12047" width="10.7109375" style="57" customWidth="1"/>
    <col min="12048" max="12053" width="11.42578125" style="57"/>
    <col min="12054" max="12054" width="26.7109375" style="57" customWidth="1"/>
    <col min="12055" max="12055" width="14.140625" style="57" customWidth="1"/>
    <col min="12056" max="12061" width="0" style="57" hidden="1" customWidth="1"/>
    <col min="12062" max="12288" width="11.42578125" style="57"/>
    <col min="12289" max="12289" width="41.7109375" style="57" customWidth="1"/>
    <col min="12290" max="12298" width="11.7109375" style="57" customWidth="1"/>
    <col min="12299" max="12303" width="10.7109375" style="57" customWidth="1"/>
    <col min="12304" max="12309" width="11.42578125" style="57"/>
    <col min="12310" max="12310" width="26.7109375" style="57" customWidth="1"/>
    <col min="12311" max="12311" width="14.140625" style="57" customWidth="1"/>
    <col min="12312" max="12317" width="0" style="57" hidden="1" customWidth="1"/>
    <col min="12318" max="12544" width="11.42578125" style="57"/>
    <col min="12545" max="12545" width="41.7109375" style="57" customWidth="1"/>
    <col min="12546" max="12554" width="11.7109375" style="57" customWidth="1"/>
    <col min="12555" max="12559" width="10.7109375" style="57" customWidth="1"/>
    <col min="12560" max="12565" width="11.42578125" style="57"/>
    <col min="12566" max="12566" width="26.7109375" style="57" customWidth="1"/>
    <col min="12567" max="12567" width="14.140625" style="57" customWidth="1"/>
    <col min="12568" max="12573" width="0" style="57" hidden="1" customWidth="1"/>
    <col min="12574" max="12800" width="11.42578125" style="57"/>
    <col min="12801" max="12801" width="41.7109375" style="57" customWidth="1"/>
    <col min="12802" max="12810" width="11.7109375" style="57" customWidth="1"/>
    <col min="12811" max="12815" width="10.7109375" style="57" customWidth="1"/>
    <col min="12816" max="12821" width="11.42578125" style="57"/>
    <col min="12822" max="12822" width="26.7109375" style="57" customWidth="1"/>
    <col min="12823" max="12823" width="14.140625" style="57" customWidth="1"/>
    <col min="12824" max="12829" width="0" style="57" hidden="1" customWidth="1"/>
    <col min="12830" max="13056" width="11.42578125" style="57"/>
    <col min="13057" max="13057" width="41.7109375" style="57" customWidth="1"/>
    <col min="13058" max="13066" width="11.7109375" style="57" customWidth="1"/>
    <col min="13067" max="13071" width="10.7109375" style="57" customWidth="1"/>
    <col min="13072" max="13077" width="11.42578125" style="57"/>
    <col min="13078" max="13078" width="26.7109375" style="57" customWidth="1"/>
    <col min="13079" max="13079" width="14.140625" style="57" customWidth="1"/>
    <col min="13080" max="13085" width="0" style="57" hidden="1" customWidth="1"/>
    <col min="13086" max="13312" width="11.42578125" style="57"/>
    <col min="13313" max="13313" width="41.7109375" style="57" customWidth="1"/>
    <col min="13314" max="13322" width="11.7109375" style="57" customWidth="1"/>
    <col min="13323" max="13327" width="10.7109375" style="57" customWidth="1"/>
    <col min="13328" max="13333" width="11.42578125" style="57"/>
    <col min="13334" max="13334" width="26.7109375" style="57" customWidth="1"/>
    <col min="13335" max="13335" width="14.140625" style="57" customWidth="1"/>
    <col min="13336" max="13341" width="0" style="57" hidden="1" customWidth="1"/>
    <col min="13342" max="13568" width="11.42578125" style="57"/>
    <col min="13569" max="13569" width="41.7109375" style="57" customWidth="1"/>
    <col min="13570" max="13578" width="11.7109375" style="57" customWidth="1"/>
    <col min="13579" max="13583" width="10.7109375" style="57" customWidth="1"/>
    <col min="13584" max="13589" width="11.42578125" style="57"/>
    <col min="13590" max="13590" width="26.7109375" style="57" customWidth="1"/>
    <col min="13591" max="13591" width="14.140625" style="57" customWidth="1"/>
    <col min="13592" max="13597" width="0" style="57" hidden="1" customWidth="1"/>
    <col min="13598" max="13824" width="11.42578125" style="57"/>
    <col min="13825" max="13825" width="41.7109375" style="57" customWidth="1"/>
    <col min="13826" max="13834" width="11.7109375" style="57" customWidth="1"/>
    <col min="13835" max="13839" width="10.7109375" style="57" customWidth="1"/>
    <col min="13840" max="13845" width="11.42578125" style="57"/>
    <col min="13846" max="13846" width="26.7109375" style="57" customWidth="1"/>
    <col min="13847" max="13847" width="14.140625" style="57" customWidth="1"/>
    <col min="13848" max="13853" width="0" style="57" hidden="1" customWidth="1"/>
    <col min="13854" max="14080" width="11.42578125" style="57"/>
    <col min="14081" max="14081" width="41.7109375" style="57" customWidth="1"/>
    <col min="14082" max="14090" width="11.7109375" style="57" customWidth="1"/>
    <col min="14091" max="14095" width="10.7109375" style="57" customWidth="1"/>
    <col min="14096" max="14101" width="11.42578125" style="57"/>
    <col min="14102" max="14102" width="26.7109375" style="57" customWidth="1"/>
    <col min="14103" max="14103" width="14.140625" style="57" customWidth="1"/>
    <col min="14104" max="14109" width="0" style="57" hidden="1" customWidth="1"/>
    <col min="14110" max="14336" width="11.42578125" style="57"/>
    <col min="14337" max="14337" width="41.7109375" style="57" customWidth="1"/>
    <col min="14338" max="14346" width="11.7109375" style="57" customWidth="1"/>
    <col min="14347" max="14351" width="10.7109375" style="57" customWidth="1"/>
    <col min="14352" max="14357" width="11.42578125" style="57"/>
    <col min="14358" max="14358" width="26.7109375" style="57" customWidth="1"/>
    <col min="14359" max="14359" width="14.140625" style="57" customWidth="1"/>
    <col min="14360" max="14365" width="0" style="57" hidden="1" customWidth="1"/>
    <col min="14366" max="14592" width="11.42578125" style="57"/>
    <col min="14593" max="14593" width="41.7109375" style="57" customWidth="1"/>
    <col min="14594" max="14602" width="11.7109375" style="57" customWidth="1"/>
    <col min="14603" max="14607" width="10.7109375" style="57" customWidth="1"/>
    <col min="14608" max="14613" width="11.42578125" style="57"/>
    <col min="14614" max="14614" width="26.7109375" style="57" customWidth="1"/>
    <col min="14615" max="14615" width="14.140625" style="57" customWidth="1"/>
    <col min="14616" max="14621" width="0" style="57" hidden="1" customWidth="1"/>
    <col min="14622" max="14848" width="11.42578125" style="57"/>
    <col min="14849" max="14849" width="41.7109375" style="57" customWidth="1"/>
    <col min="14850" max="14858" width="11.7109375" style="57" customWidth="1"/>
    <col min="14859" max="14863" width="10.7109375" style="57" customWidth="1"/>
    <col min="14864" max="14869" width="11.42578125" style="57"/>
    <col min="14870" max="14870" width="26.7109375" style="57" customWidth="1"/>
    <col min="14871" max="14871" width="14.140625" style="57" customWidth="1"/>
    <col min="14872" max="14877" width="0" style="57" hidden="1" customWidth="1"/>
    <col min="14878" max="15104" width="11.42578125" style="57"/>
    <col min="15105" max="15105" width="41.7109375" style="57" customWidth="1"/>
    <col min="15106" max="15114" width="11.7109375" style="57" customWidth="1"/>
    <col min="15115" max="15119" width="10.7109375" style="57" customWidth="1"/>
    <col min="15120" max="15125" width="11.42578125" style="57"/>
    <col min="15126" max="15126" width="26.7109375" style="57" customWidth="1"/>
    <col min="15127" max="15127" width="14.140625" style="57" customWidth="1"/>
    <col min="15128" max="15133" width="0" style="57" hidden="1" customWidth="1"/>
    <col min="15134" max="15360" width="11.42578125" style="57"/>
    <col min="15361" max="15361" width="41.7109375" style="57" customWidth="1"/>
    <col min="15362" max="15370" width="11.7109375" style="57" customWidth="1"/>
    <col min="15371" max="15375" width="10.7109375" style="57" customWidth="1"/>
    <col min="15376" max="15381" width="11.42578125" style="57"/>
    <col min="15382" max="15382" width="26.7109375" style="57" customWidth="1"/>
    <col min="15383" max="15383" width="14.140625" style="57" customWidth="1"/>
    <col min="15384" max="15389" width="0" style="57" hidden="1" customWidth="1"/>
    <col min="15390" max="15616" width="11.42578125" style="57"/>
    <col min="15617" max="15617" width="41.7109375" style="57" customWidth="1"/>
    <col min="15618" max="15626" width="11.7109375" style="57" customWidth="1"/>
    <col min="15627" max="15631" width="10.7109375" style="57" customWidth="1"/>
    <col min="15632" max="15637" width="11.42578125" style="57"/>
    <col min="15638" max="15638" width="26.7109375" style="57" customWidth="1"/>
    <col min="15639" max="15639" width="14.140625" style="57" customWidth="1"/>
    <col min="15640" max="15645" width="0" style="57" hidden="1" customWidth="1"/>
    <col min="15646" max="15872" width="11.42578125" style="57"/>
    <col min="15873" max="15873" width="41.7109375" style="57" customWidth="1"/>
    <col min="15874" max="15882" width="11.7109375" style="57" customWidth="1"/>
    <col min="15883" max="15887" width="10.7109375" style="57" customWidth="1"/>
    <col min="15888" max="15893" width="11.42578125" style="57"/>
    <col min="15894" max="15894" width="26.7109375" style="57" customWidth="1"/>
    <col min="15895" max="15895" width="14.140625" style="57" customWidth="1"/>
    <col min="15896" max="15901" width="0" style="57" hidden="1" customWidth="1"/>
    <col min="15902" max="16128" width="11.42578125" style="57"/>
    <col min="16129" max="16129" width="41.7109375" style="57" customWidth="1"/>
    <col min="16130" max="16138" width="11.7109375" style="57" customWidth="1"/>
    <col min="16139" max="16143" width="10.7109375" style="57" customWidth="1"/>
    <col min="16144" max="16149" width="11.42578125" style="57"/>
    <col min="16150" max="16150" width="26.7109375" style="57" customWidth="1"/>
    <col min="16151" max="16151" width="14.140625" style="57" customWidth="1"/>
    <col min="16152" max="16157" width="0" style="57" hidden="1" customWidth="1"/>
    <col min="16158" max="16384" width="11.42578125" style="57"/>
  </cols>
  <sheetData>
    <row r="1" spans="1:52" s="4" customFormat="1" ht="12.75" customHeight="1" x14ac:dyDescent="0.2">
      <c r="A1" s="1" t="s">
        <v>0</v>
      </c>
      <c r="B1" s="2"/>
      <c r="C1" s="2"/>
      <c r="D1" s="3"/>
      <c r="E1" s="3"/>
      <c r="F1" s="3"/>
      <c r="G1" s="3"/>
      <c r="H1" s="3"/>
      <c r="I1" s="3"/>
      <c r="J1" s="3"/>
      <c r="K1" s="3"/>
      <c r="Q1" s="5"/>
      <c r="R1" s="6"/>
      <c r="S1" s="6"/>
      <c r="T1" s="6"/>
      <c r="U1" s="6"/>
      <c r="V1" s="6"/>
      <c r="W1" s="6"/>
      <c r="X1" s="6"/>
      <c r="Y1" s="6"/>
      <c r="Z1" s="6"/>
      <c r="AA1" s="7"/>
      <c r="AB1" s="7"/>
      <c r="AC1" s="8"/>
    </row>
    <row r="2" spans="1:52" s="4" customFormat="1" ht="12.75" customHeight="1" x14ac:dyDescent="0.2">
      <c r="A2" s="1" t="str">
        <f>CONCATENATE("COMUNA: ",[6]NOMBRE!B2," - ","( ",[6]NOMBRE!C2,[6]NOMBRE!D2,[6]NOMBRE!E2,[6]NOMBRE!F2,[6]NOMBRE!G2," )")</f>
        <v>COMUNA: LINARES  - ( 07401 )</v>
      </c>
      <c r="B2" s="2"/>
      <c r="C2" s="2"/>
      <c r="D2" s="3"/>
      <c r="E2" s="3"/>
      <c r="F2" s="3"/>
      <c r="G2" s="3"/>
      <c r="H2" s="3"/>
      <c r="I2" s="3"/>
      <c r="J2" s="3"/>
      <c r="K2" s="3"/>
      <c r="Q2" s="5"/>
      <c r="R2" s="6"/>
      <c r="S2" s="6"/>
      <c r="T2" s="6"/>
      <c r="U2" s="6"/>
      <c r="V2" s="6"/>
      <c r="W2" s="6"/>
      <c r="X2" s="6"/>
      <c r="Y2" s="6"/>
      <c r="Z2" s="6"/>
      <c r="AA2" s="7"/>
      <c r="AB2" s="7"/>
      <c r="AC2" s="8"/>
    </row>
    <row r="3" spans="1:52" s="4" customFormat="1" ht="12.75" customHeight="1" x14ac:dyDescent="0.2">
      <c r="A3" s="1" t="str">
        <f>CONCATENATE("ESTABLECIMIENTO: ",[6]NOMBRE!B3," - ","( ",[6]NOMBRE!C3,[6]NOMBRE!D3,[6]NOMBRE!E3,[6]NOMBRE!F3,[6]NOMBRE!G3," )")</f>
        <v>ESTABLECIMIENTO: HOSPITAL DE LINARES  - ( 16108 )</v>
      </c>
      <c r="B3" s="2"/>
      <c r="C3" s="2"/>
      <c r="D3" s="9"/>
      <c r="E3" s="3"/>
      <c r="F3" s="3"/>
      <c r="G3" s="3"/>
      <c r="H3" s="3"/>
      <c r="I3" s="3"/>
      <c r="J3" s="3"/>
      <c r="K3" s="3"/>
      <c r="Q3" s="5"/>
      <c r="R3" s="6"/>
      <c r="S3" s="6"/>
      <c r="T3" s="6"/>
      <c r="U3" s="6"/>
      <c r="V3" s="6"/>
      <c r="W3" s="6"/>
      <c r="X3" s="6"/>
      <c r="Y3" s="6"/>
      <c r="Z3" s="6"/>
      <c r="AA3" s="7"/>
      <c r="AB3" s="7"/>
      <c r="AC3" s="8"/>
    </row>
    <row r="4" spans="1:52" s="4" customFormat="1" ht="12.75" customHeight="1" x14ac:dyDescent="0.2">
      <c r="A4" s="1" t="str">
        <f>CONCATENATE("MES: ",[6]NOMBRE!B6," - ","( ",[6]NOMBRE!C6,[6]NOMBRE!D6," )")</f>
        <v>MES: JUNIO - ( 06 )</v>
      </c>
      <c r="B4" s="2"/>
      <c r="C4" s="2"/>
      <c r="D4" s="3"/>
      <c r="E4" s="3"/>
      <c r="F4" s="3"/>
      <c r="G4" s="3"/>
      <c r="H4" s="3"/>
      <c r="I4" s="3"/>
      <c r="J4" s="3"/>
      <c r="K4" s="3"/>
      <c r="Q4" s="5"/>
      <c r="R4" s="6"/>
      <c r="S4" s="6"/>
      <c r="T4" s="6"/>
      <c r="U4" s="6"/>
      <c r="V4" s="6"/>
      <c r="W4" s="6"/>
      <c r="X4" s="6"/>
      <c r="Y4" s="6"/>
      <c r="Z4" s="6"/>
      <c r="AA4" s="7"/>
      <c r="AB4" s="7"/>
      <c r="AC4" s="8"/>
    </row>
    <row r="5" spans="1:52" s="4" customFormat="1" ht="12.75" customHeight="1" x14ac:dyDescent="0.2">
      <c r="A5" s="1" t="str">
        <f>CONCATENATE("AÑO: ",[6]NOMBRE!B7)</f>
        <v>AÑO: 2010</v>
      </c>
      <c r="B5" s="2"/>
      <c r="C5" s="2"/>
      <c r="D5" s="3"/>
      <c r="E5" s="3"/>
      <c r="F5" s="3"/>
      <c r="G5" s="3"/>
      <c r="H5" s="3"/>
      <c r="I5" s="3"/>
      <c r="J5" s="3"/>
      <c r="K5" s="3"/>
      <c r="Q5" s="5"/>
      <c r="R5" s="6"/>
      <c r="S5" s="6"/>
      <c r="T5" s="6"/>
      <c r="U5" s="6"/>
      <c r="V5" s="6"/>
      <c r="W5" s="6"/>
      <c r="X5" s="6"/>
      <c r="Y5" s="6"/>
      <c r="Z5" s="6"/>
      <c r="AA5" s="7"/>
      <c r="AB5" s="7"/>
      <c r="AC5" s="8"/>
    </row>
    <row r="6" spans="1:52" s="14" customFormat="1" ht="39.950000000000003" customHeight="1" x14ac:dyDescent="0.25">
      <c r="A6" s="65" t="s">
        <v>1</v>
      </c>
      <c r="B6" s="65"/>
      <c r="C6" s="65"/>
      <c r="D6" s="65"/>
      <c r="E6" s="65"/>
      <c r="F6" s="65"/>
      <c r="G6" s="65"/>
      <c r="H6" s="65"/>
      <c r="I6" s="65"/>
      <c r="J6" s="65"/>
      <c r="K6" s="10"/>
      <c r="L6" s="10"/>
      <c r="M6" s="10"/>
      <c r="N6" s="10"/>
      <c r="O6" s="10"/>
      <c r="P6" s="11"/>
      <c r="Q6" s="12"/>
      <c r="R6" s="12"/>
      <c r="S6" s="12"/>
      <c r="T6" s="12"/>
      <c r="U6" s="12"/>
      <c r="V6" s="12"/>
      <c r="W6" s="13"/>
      <c r="X6" s="13"/>
      <c r="Y6" s="13"/>
      <c r="Z6" s="13"/>
      <c r="AA6" s="13"/>
      <c r="AB6" s="13"/>
      <c r="AC6" s="13"/>
      <c r="AD6" s="13"/>
      <c r="AZ6" s="15"/>
    </row>
    <row r="7" spans="1:52" s="14" customFormat="1" ht="45" customHeight="1" x14ac:dyDescent="0.2">
      <c r="A7" s="16" t="s">
        <v>2</v>
      </c>
      <c r="B7" s="17"/>
      <c r="C7" s="17"/>
      <c r="D7" s="17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9"/>
      <c r="AZ7" s="15"/>
    </row>
    <row r="8" spans="1:52" s="14" customFormat="1" ht="24.75" customHeight="1" x14ac:dyDescent="0.2">
      <c r="A8" s="66" t="s">
        <v>3</v>
      </c>
      <c r="B8" s="68" t="s">
        <v>4</v>
      </c>
      <c r="C8" s="69"/>
      <c r="D8" s="68" t="s">
        <v>5</v>
      </c>
      <c r="E8" s="70"/>
      <c r="F8" s="70"/>
      <c r="G8" s="69"/>
      <c r="H8" s="68" t="s">
        <v>6</v>
      </c>
      <c r="I8" s="69"/>
      <c r="J8" s="20"/>
      <c r="K8" s="20"/>
      <c r="L8" s="20"/>
      <c r="M8" s="20"/>
      <c r="N8" s="20"/>
      <c r="O8" s="20"/>
      <c r="AZ8" s="15"/>
    </row>
    <row r="9" spans="1:52" s="14" customFormat="1" ht="37.5" customHeight="1" x14ac:dyDescent="0.2">
      <c r="A9" s="67"/>
      <c r="B9" s="21" t="s">
        <v>7</v>
      </c>
      <c r="C9" s="22" t="s">
        <v>8</v>
      </c>
      <c r="D9" s="21" t="s">
        <v>9</v>
      </c>
      <c r="E9" s="23" t="s">
        <v>10</v>
      </c>
      <c r="F9" s="23" t="s">
        <v>11</v>
      </c>
      <c r="G9" s="24" t="s">
        <v>12</v>
      </c>
      <c r="H9" s="21" t="s">
        <v>13</v>
      </c>
      <c r="I9" s="24" t="s">
        <v>14</v>
      </c>
      <c r="J9" s="20"/>
      <c r="K9" s="20"/>
      <c r="L9" s="20"/>
      <c r="M9" s="20"/>
      <c r="N9" s="20"/>
      <c r="O9" s="20"/>
      <c r="AZ9" s="15"/>
    </row>
    <row r="10" spans="1:52" s="14" customFormat="1" ht="15.95" customHeight="1" x14ac:dyDescent="0.2">
      <c r="A10" s="25" t="s">
        <v>15</v>
      </c>
      <c r="B10" s="26">
        <v>404</v>
      </c>
      <c r="C10" s="27"/>
      <c r="D10" s="26">
        <v>1</v>
      </c>
      <c r="E10" s="28"/>
      <c r="F10" s="28"/>
      <c r="G10" s="29"/>
      <c r="H10" s="30"/>
      <c r="I10" s="31">
        <v>1</v>
      </c>
      <c r="J10" s="32" t="str">
        <f>$X10&amp;""&amp;$Y10&amp;""&amp;$Z10</f>
        <v/>
      </c>
      <c r="K10" s="20"/>
      <c r="L10" s="20"/>
      <c r="M10" s="20"/>
      <c r="N10" s="20"/>
      <c r="O10" s="20"/>
      <c r="P10" s="32"/>
      <c r="X10" s="33" t="str">
        <f>IF(D10+E10+F10+G10=H10+I10,"","NO COINCIDE LA DESAGREGACIÓN POR SEXO CON TOTAL VDRL O RPR REACTIVO.")</f>
        <v/>
      </c>
      <c r="AA10" s="34">
        <f>IF(D10+E10+F10+G10=H10+I10,0,1)</f>
        <v>0</v>
      </c>
      <c r="AB10" s="35"/>
      <c r="AC10" s="35"/>
      <c r="AZ10" s="15"/>
    </row>
    <row r="11" spans="1:52" s="14" customFormat="1" ht="24.95" customHeight="1" x14ac:dyDescent="0.2">
      <c r="A11" s="36" t="s">
        <v>16</v>
      </c>
      <c r="B11" s="26">
        <v>5</v>
      </c>
      <c r="C11" s="27">
        <v>2</v>
      </c>
      <c r="D11" s="37">
        <v>2</v>
      </c>
      <c r="E11" s="38">
        <v>3</v>
      </c>
      <c r="F11" s="38">
        <v>2</v>
      </c>
      <c r="G11" s="39"/>
      <c r="H11" s="30"/>
      <c r="I11" s="39">
        <v>7</v>
      </c>
      <c r="J11" s="32" t="str">
        <f>$X11&amp;""&amp;$Y11&amp;""&amp;$Z11</f>
        <v/>
      </c>
      <c r="K11" s="20"/>
      <c r="L11" s="20"/>
      <c r="M11" s="20"/>
      <c r="N11" s="20"/>
      <c r="O11" s="20"/>
      <c r="P11" s="32"/>
      <c r="X11" s="33" t="str">
        <f>IF(D11+E11+F11+G11=H11+I11,"","NO COINCIDE LA DESAGREGACIÓN POR SEXO CON TOTAL VDRL O RPR REACTIVO.")</f>
        <v/>
      </c>
      <c r="AA11" s="34">
        <f>IF(D11+E11+F11+G11=H11+I11,0,1)</f>
        <v>0</v>
      </c>
      <c r="AB11" s="35"/>
      <c r="AC11" s="35"/>
      <c r="AZ11" s="15"/>
    </row>
    <row r="12" spans="1:52" s="14" customFormat="1" ht="15.95" customHeight="1" x14ac:dyDescent="0.2">
      <c r="A12" s="40" t="s">
        <v>17</v>
      </c>
      <c r="B12" s="37"/>
      <c r="C12" s="41"/>
      <c r="D12" s="42"/>
      <c r="E12" s="30"/>
      <c r="F12" s="30"/>
      <c r="G12" s="43"/>
      <c r="H12" s="30"/>
      <c r="I12" s="39"/>
      <c r="J12" s="32"/>
      <c r="K12" s="20"/>
      <c r="L12" s="20"/>
      <c r="M12" s="20"/>
      <c r="N12" s="20"/>
      <c r="O12" s="20"/>
      <c r="P12" s="32"/>
      <c r="X12" s="33"/>
      <c r="AA12" s="34"/>
      <c r="AB12" s="35"/>
      <c r="AC12" s="35"/>
      <c r="AZ12" s="15"/>
    </row>
    <row r="13" spans="1:52" s="14" customFormat="1" ht="24.95" customHeight="1" x14ac:dyDescent="0.2">
      <c r="A13" s="36" t="s">
        <v>18</v>
      </c>
      <c r="B13" s="37">
        <v>2</v>
      </c>
      <c r="C13" s="41"/>
      <c r="D13" s="42"/>
      <c r="E13" s="30"/>
      <c r="F13" s="30"/>
      <c r="G13" s="43"/>
      <c r="H13" s="44"/>
      <c r="I13" s="39">
        <v>2</v>
      </c>
      <c r="J13" s="32"/>
      <c r="K13" s="20"/>
      <c r="L13" s="20"/>
      <c r="M13" s="20"/>
      <c r="N13" s="20"/>
      <c r="O13" s="20"/>
      <c r="P13" s="32"/>
      <c r="X13" s="33"/>
      <c r="AA13" s="34"/>
      <c r="AB13" s="35"/>
      <c r="AC13" s="35"/>
      <c r="AZ13" s="15"/>
    </row>
    <row r="14" spans="1:52" s="14" customFormat="1" ht="15.95" customHeight="1" x14ac:dyDescent="0.2">
      <c r="A14" s="36" t="s">
        <v>19</v>
      </c>
      <c r="B14" s="37">
        <v>3</v>
      </c>
      <c r="C14" s="41"/>
      <c r="D14" s="42"/>
      <c r="E14" s="30"/>
      <c r="F14" s="30"/>
      <c r="G14" s="43"/>
      <c r="H14" s="44"/>
      <c r="I14" s="45"/>
      <c r="J14" s="32"/>
      <c r="K14" s="20"/>
      <c r="L14" s="20"/>
      <c r="M14" s="20"/>
      <c r="N14" s="20"/>
      <c r="O14" s="20"/>
      <c r="P14" s="32"/>
      <c r="X14" s="33"/>
      <c r="AA14" s="34"/>
      <c r="AB14" s="35"/>
      <c r="AC14" s="35"/>
      <c r="AZ14" s="15"/>
    </row>
    <row r="15" spans="1:52" s="14" customFormat="1" ht="15.95" customHeight="1" x14ac:dyDescent="0.2">
      <c r="A15" s="40" t="s">
        <v>20</v>
      </c>
      <c r="B15" s="37">
        <v>24</v>
      </c>
      <c r="C15" s="41"/>
      <c r="D15" s="42"/>
      <c r="E15" s="30"/>
      <c r="F15" s="30"/>
      <c r="G15" s="43"/>
      <c r="H15" s="44">
        <v>5</v>
      </c>
      <c r="I15" s="45">
        <v>8</v>
      </c>
      <c r="J15" s="32"/>
      <c r="K15" s="20"/>
      <c r="L15" s="20"/>
      <c r="M15" s="20"/>
      <c r="N15" s="20"/>
      <c r="O15" s="20"/>
      <c r="P15" s="32"/>
      <c r="X15" s="33"/>
      <c r="AA15" s="34"/>
      <c r="AB15" s="35"/>
      <c r="AC15" s="35"/>
      <c r="AZ15" s="15"/>
    </row>
    <row r="16" spans="1:52" s="14" customFormat="1" ht="15.95" customHeight="1" x14ac:dyDescent="0.2">
      <c r="A16" s="40" t="s">
        <v>21</v>
      </c>
      <c r="B16" s="37">
        <v>814</v>
      </c>
      <c r="C16" s="41"/>
      <c r="D16" s="42"/>
      <c r="E16" s="30"/>
      <c r="F16" s="30"/>
      <c r="G16" s="43"/>
      <c r="H16" s="44"/>
      <c r="I16" s="45"/>
      <c r="J16" s="32"/>
      <c r="K16" s="20"/>
      <c r="L16" s="20"/>
      <c r="M16" s="20"/>
      <c r="N16" s="20"/>
      <c r="O16" s="20"/>
      <c r="P16" s="32"/>
      <c r="X16" s="33"/>
      <c r="AA16" s="34"/>
      <c r="AB16" s="35"/>
      <c r="AC16" s="35"/>
      <c r="AZ16" s="15"/>
    </row>
    <row r="17" spans="1:52" s="14" customFormat="1" ht="15.95" customHeight="1" x14ac:dyDescent="0.2">
      <c r="A17" s="40" t="s">
        <v>22</v>
      </c>
      <c r="B17" s="37">
        <v>234</v>
      </c>
      <c r="C17" s="41"/>
      <c r="D17" s="42"/>
      <c r="E17" s="30"/>
      <c r="F17" s="30"/>
      <c r="G17" s="43"/>
      <c r="H17" s="30"/>
      <c r="I17" s="45"/>
      <c r="J17" s="32"/>
      <c r="K17" s="20"/>
      <c r="L17" s="20"/>
      <c r="M17" s="20"/>
      <c r="N17" s="20"/>
      <c r="O17" s="20"/>
      <c r="P17" s="32"/>
      <c r="X17" s="33"/>
      <c r="AA17" s="34"/>
      <c r="AB17" s="35"/>
      <c r="AC17" s="35"/>
      <c r="AZ17" s="15"/>
    </row>
    <row r="18" spans="1:52" s="14" customFormat="1" ht="15.95" customHeight="1" x14ac:dyDescent="0.2">
      <c r="A18" s="40" t="s">
        <v>23</v>
      </c>
      <c r="B18" s="37">
        <v>355</v>
      </c>
      <c r="C18" s="41"/>
      <c r="D18" s="42"/>
      <c r="E18" s="30"/>
      <c r="F18" s="30"/>
      <c r="G18" s="43"/>
      <c r="H18" s="44">
        <v>1</v>
      </c>
      <c r="I18" s="45"/>
      <c r="J18" s="32"/>
      <c r="K18" s="20"/>
      <c r="L18" s="20"/>
      <c r="M18" s="20"/>
      <c r="N18" s="20"/>
      <c r="O18" s="20"/>
      <c r="P18" s="32"/>
      <c r="X18" s="33"/>
      <c r="AA18" s="34"/>
      <c r="AB18" s="35"/>
      <c r="AC18" s="35"/>
      <c r="AZ18" s="15"/>
    </row>
    <row r="19" spans="1:52" s="14" customFormat="1" ht="15.95" customHeight="1" x14ac:dyDescent="0.2">
      <c r="A19" s="40" t="s">
        <v>24</v>
      </c>
      <c r="B19" s="37"/>
      <c r="C19" s="41"/>
      <c r="D19" s="42"/>
      <c r="E19" s="30"/>
      <c r="F19" s="30"/>
      <c r="G19" s="43"/>
      <c r="H19" s="44"/>
      <c r="I19" s="45"/>
      <c r="J19" s="32"/>
      <c r="K19" s="20"/>
      <c r="L19" s="20"/>
      <c r="M19" s="20"/>
      <c r="N19" s="20"/>
      <c r="O19" s="20"/>
      <c r="P19" s="32"/>
      <c r="X19" s="33"/>
      <c r="AA19" s="34"/>
      <c r="AB19" s="35"/>
      <c r="AC19" s="35"/>
      <c r="AZ19" s="15"/>
    </row>
    <row r="20" spans="1:52" s="14" customFormat="1" ht="15.95" customHeight="1" x14ac:dyDescent="0.2">
      <c r="A20" s="40" t="s">
        <v>25</v>
      </c>
      <c r="B20" s="37">
        <v>116</v>
      </c>
      <c r="C20" s="41"/>
      <c r="D20" s="42"/>
      <c r="E20" s="30"/>
      <c r="F20" s="30"/>
      <c r="G20" s="43"/>
      <c r="H20" s="42"/>
      <c r="I20" s="46"/>
      <c r="J20" s="32"/>
      <c r="K20" s="20"/>
      <c r="L20" s="20"/>
      <c r="M20" s="20"/>
      <c r="N20" s="20"/>
      <c r="O20" s="20"/>
      <c r="P20" s="19"/>
      <c r="AZ20" s="15"/>
    </row>
    <row r="21" spans="1:52" s="14" customFormat="1" ht="30" customHeight="1" x14ac:dyDescent="0.2">
      <c r="A21" s="71" t="s">
        <v>26</v>
      </c>
      <c r="B21" s="71"/>
      <c r="C21" s="71"/>
      <c r="D21" s="71"/>
      <c r="E21" s="71"/>
      <c r="F21" s="71"/>
      <c r="G21" s="71"/>
      <c r="H21" s="71"/>
      <c r="I21" s="71"/>
      <c r="J21" s="72"/>
      <c r="K21" s="18"/>
      <c r="L21" s="18"/>
      <c r="M21" s="18"/>
      <c r="N21" s="18"/>
      <c r="O21" s="18"/>
      <c r="AZ21" s="15"/>
    </row>
    <row r="22" spans="1:52" s="14" customFormat="1" ht="15.95" customHeight="1" x14ac:dyDescent="0.2">
      <c r="A22" s="62" t="s">
        <v>27</v>
      </c>
      <c r="B22" s="64" t="s">
        <v>28</v>
      </c>
      <c r="C22" s="64"/>
      <c r="D22" s="64"/>
      <c r="E22" s="64" t="s">
        <v>29</v>
      </c>
      <c r="F22" s="64"/>
      <c r="G22" s="64"/>
      <c r="H22" s="64" t="s">
        <v>30</v>
      </c>
      <c r="I22" s="64"/>
      <c r="J22" s="64"/>
      <c r="K22" s="20"/>
      <c r="L22" s="20"/>
      <c r="M22" s="20"/>
      <c r="N22" s="20"/>
      <c r="O22" s="20"/>
      <c r="AZ22" s="15"/>
    </row>
    <row r="23" spans="1:52" s="14" customFormat="1" ht="51.75" customHeight="1" x14ac:dyDescent="0.2">
      <c r="A23" s="63"/>
      <c r="B23" s="21" t="s">
        <v>31</v>
      </c>
      <c r="C23" s="23" t="s">
        <v>32</v>
      </c>
      <c r="D23" s="22" t="s">
        <v>33</v>
      </c>
      <c r="E23" s="21" t="s">
        <v>31</v>
      </c>
      <c r="F23" s="23" t="s">
        <v>32</v>
      </c>
      <c r="G23" s="22" t="s">
        <v>33</v>
      </c>
      <c r="H23" s="21" t="s">
        <v>31</v>
      </c>
      <c r="I23" s="23" t="s">
        <v>32</v>
      </c>
      <c r="J23" s="22" t="s">
        <v>33</v>
      </c>
      <c r="K23" s="20"/>
      <c r="L23" s="20"/>
      <c r="M23" s="20"/>
      <c r="N23" s="20"/>
      <c r="O23" s="20"/>
      <c r="X23" s="33"/>
      <c r="Y23" s="33"/>
      <c r="Z23" s="33"/>
      <c r="AA23" s="35"/>
      <c r="AB23" s="35"/>
      <c r="AC23" s="35"/>
      <c r="AZ23" s="15"/>
    </row>
    <row r="24" spans="1:52" s="14" customFormat="1" ht="15.95" customHeight="1" x14ac:dyDescent="0.2">
      <c r="A24" s="25" t="s">
        <v>15</v>
      </c>
      <c r="B24" s="47"/>
      <c r="C24" s="48"/>
      <c r="D24" s="27"/>
      <c r="E24" s="47"/>
      <c r="F24" s="48"/>
      <c r="G24" s="27"/>
      <c r="H24" s="47"/>
      <c r="I24" s="48"/>
      <c r="J24" s="27"/>
      <c r="K24" s="49"/>
      <c r="L24" s="20"/>
      <c r="M24" s="20"/>
      <c r="N24" s="20"/>
      <c r="O24" s="20"/>
      <c r="X24" s="33"/>
      <c r="Y24" s="33"/>
      <c r="Z24" s="33"/>
      <c r="AA24" s="35"/>
      <c r="AB24" s="35"/>
      <c r="AC24" s="35"/>
      <c r="AZ24" s="15"/>
    </row>
    <row r="25" spans="1:52" s="14" customFormat="1" ht="15.95" customHeight="1" x14ac:dyDescent="0.2">
      <c r="A25" s="25" t="s">
        <v>34</v>
      </c>
      <c r="B25" s="26"/>
      <c r="C25" s="28"/>
      <c r="D25" s="27"/>
      <c r="E25" s="26"/>
      <c r="F25" s="28"/>
      <c r="G25" s="27"/>
      <c r="H25" s="26"/>
      <c r="I25" s="28"/>
      <c r="J25" s="27"/>
      <c r="K25" s="20"/>
      <c r="L25" s="20"/>
      <c r="M25" s="20"/>
      <c r="N25" s="20"/>
      <c r="O25" s="20"/>
      <c r="X25" s="33"/>
      <c r="Y25" s="33"/>
      <c r="Z25" s="33"/>
      <c r="AA25" s="35"/>
      <c r="AB25" s="35"/>
      <c r="AC25" s="35"/>
      <c r="AZ25" s="15"/>
    </row>
    <row r="26" spans="1:52" s="14" customFormat="1" ht="15.95" customHeight="1" x14ac:dyDescent="0.2">
      <c r="A26" s="40" t="s">
        <v>19</v>
      </c>
      <c r="B26" s="37"/>
      <c r="C26" s="38"/>
      <c r="D26" s="41"/>
      <c r="E26" s="37"/>
      <c r="F26" s="38"/>
      <c r="G26" s="41"/>
      <c r="H26" s="37"/>
      <c r="I26" s="38"/>
      <c r="J26" s="41"/>
      <c r="K26" s="20"/>
      <c r="L26" s="20"/>
      <c r="M26" s="20"/>
      <c r="N26" s="20"/>
      <c r="O26" s="20"/>
      <c r="X26" s="33"/>
      <c r="Y26" s="33"/>
      <c r="Z26" s="33"/>
      <c r="AA26" s="35"/>
      <c r="AB26" s="35"/>
      <c r="AC26" s="35"/>
      <c r="AZ26" s="15"/>
    </row>
    <row r="27" spans="1:52" s="14" customFormat="1" ht="15.95" customHeight="1" x14ac:dyDescent="0.2">
      <c r="A27" s="40" t="s">
        <v>35</v>
      </c>
      <c r="B27" s="37">
        <v>2</v>
      </c>
      <c r="C27" s="38"/>
      <c r="D27" s="41"/>
      <c r="E27" s="37">
        <v>2</v>
      </c>
      <c r="F27" s="38"/>
      <c r="G27" s="41"/>
      <c r="H27" s="37"/>
      <c r="I27" s="38"/>
      <c r="J27" s="41"/>
      <c r="K27" s="20"/>
      <c r="L27" s="20"/>
      <c r="M27" s="20"/>
      <c r="N27" s="20"/>
      <c r="O27" s="20"/>
      <c r="X27" s="33"/>
      <c r="Y27" s="33"/>
      <c r="Z27" s="33"/>
      <c r="AA27" s="35"/>
      <c r="AB27" s="35"/>
      <c r="AC27" s="35"/>
      <c r="AZ27" s="15"/>
    </row>
    <row r="28" spans="1:52" s="14" customFormat="1" ht="15.95" customHeight="1" x14ac:dyDescent="0.2">
      <c r="A28" s="40" t="s">
        <v>20</v>
      </c>
      <c r="B28" s="37"/>
      <c r="C28" s="38"/>
      <c r="D28" s="41"/>
      <c r="E28" s="37"/>
      <c r="F28" s="38"/>
      <c r="G28" s="41"/>
      <c r="H28" s="37"/>
      <c r="I28" s="38"/>
      <c r="J28" s="41"/>
      <c r="K28" s="20"/>
      <c r="L28" s="20"/>
      <c r="M28" s="20"/>
      <c r="N28" s="20"/>
      <c r="O28" s="20"/>
      <c r="X28" s="33"/>
      <c r="Y28" s="33"/>
      <c r="Z28" s="33"/>
      <c r="AA28" s="35"/>
      <c r="AB28" s="35"/>
      <c r="AC28" s="35"/>
      <c r="AZ28" s="15"/>
    </row>
    <row r="29" spans="1:52" s="14" customFormat="1" ht="24.95" customHeight="1" x14ac:dyDescent="0.2">
      <c r="A29" s="36" t="s">
        <v>36</v>
      </c>
      <c r="B29" s="37"/>
      <c r="C29" s="38"/>
      <c r="D29" s="41"/>
      <c r="E29" s="37"/>
      <c r="F29" s="38"/>
      <c r="G29" s="41"/>
      <c r="H29" s="37"/>
      <c r="I29" s="38"/>
      <c r="J29" s="41"/>
      <c r="K29" s="20"/>
      <c r="L29" s="20"/>
      <c r="M29" s="20"/>
      <c r="N29" s="20"/>
      <c r="O29" s="20"/>
      <c r="X29" s="33"/>
      <c r="Y29" s="33"/>
      <c r="Z29" s="33"/>
      <c r="AA29" s="35"/>
      <c r="AB29" s="35"/>
      <c r="AC29" s="35"/>
      <c r="AZ29" s="15"/>
    </row>
    <row r="30" spans="1:52" s="14" customFormat="1" ht="15.95" customHeight="1" x14ac:dyDescent="0.2">
      <c r="A30" s="40" t="s">
        <v>24</v>
      </c>
      <c r="B30" s="37"/>
      <c r="C30" s="38"/>
      <c r="D30" s="41"/>
      <c r="E30" s="37"/>
      <c r="F30" s="38"/>
      <c r="G30" s="41"/>
      <c r="H30" s="37"/>
      <c r="I30" s="38"/>
      <c r="J30" s="41"/>
      <c r="K30" s="20"/>
      <c r="L30" s="20"/>
      <c r="M30" s="20"/>
      <c r="N30" s="20"/>
      <c r="O30" s="20"/>
      <c r="X30" s="33"/>
      <c r="Y30" s="33"/>
      <c r="Z30" s="33"/>
      <c r="AA30" s="35"/>
      <c r="AB30" s="35"/>
      <c r="AC30" s="35"/>
      <c r="AZ30" s="15"/>
    </row>
    <row r="31" spans="1:52" s="14" customFormat="1" ht="15.95" customHeight="1" x14ac:dyDescent="0.2">
      <c r="A31" s="40" t="s">
        <v>37</v>
      </c>
      <c r="B31" s="37"/>
      <c r="C31" s="38"/>
      <c r="D31" s="41"/>
      <c r="E31" s="37"/>
      <c r="F31" s="38"/>
      <c r="G31" s="41"/>
      <c r="H31" s="37"/>
      <c r="I31" s="38"/>
      <c r="J31" s="41"/>
      <c r="K31" s="20"/>
      <c r="L31" s="20"/>
      <c r="M31" s="20"/>
      <c r="N31" s="20"/>
      <c r="O31" s="20"/>
      <c r="X31" s="33"/>
      <c r="Y31" s="33"/>
      <c r="Z31" s="33"/>
      <c r="AA31" s="35"/>
      <c r="AB31" s="35"/>
      <c r="AC31" s="35"/>
      <c r="AZ31" s="15"/>
    </row>
    <row r="32" spans="1:52" s="14" customFormat="1" ht="15.95" customHeight="1" x14ac:dyDescent="0.2">
      <c r="A32" s="40" t="s">
        <v>38</v>
      </c>
      <c r="B32" s="37"/>
      <c r="C32" s="38"/>
      <c r="D32" s="41"/>
      <c r="E32" s="37"/>
      <c r="F32" s="38"/>
      <c r="G32" s="41"/>
      <c r="H32" s="37"/>
      <c r="I32" s="38"/>
      <c r="J32" s="41"/>
      <c r="K32" s="20"/>
      <c r="L32" s="20"/>
      <c r="M32" s="20"/>
      <c r="N32" s="20"/>
      <c r="O32" s="20"/>
      <c r="X32" s="33"/>
      <c r="Y32" s="33"/>
      <c r="Z32" s="33"/>
      <c r="AA32" s="35"/>
      <c r="AB32" s="35"/>
      <c r="AC32" s="35"/>
      <c r="AZ32" s="15"/>
    </row>
    <row r="33" spans="1:52" s="14" customFormat="1" ht="15.95" customHeight="1" x14ac:dyDescent="0.2">
      <c r="A33" s="40" t="s">
        <v>39</v>
      </c>
      <c r="B33" s="37"/>
      <c r="C33" s="38"/>
      <c r="D33" s="41"/>
      <c r="E33" s="37"/>
      <c r="F33" s="38"/>
      <c r="G33" s="41"/>
      <c r="H33" s="37"/>
      <c r="I33" s="38"/>
      <c r="J33" s="41"/>
      <c r="K33" s="20"/>
      <c r="L33" s="20"/>
      <c r="M33" s="20"/>
      <c r="N33" s="20"/>
      <c r="O33" s="20"/>
      <c r="AZ33" s="15"/>
    </row>
    <row r="34" spans="1:52" s="14" customFormat="1" ht="15.95" customHeight="1" x14ac:dyDescent="0.2">
      <c r="A34" s="50" t="s">
        <v>40</v>
      </c>
      <c r="B34" s="51"/>
      <c r="C34" s="52"/>
      <c r="D34" s="53"/>
      <c r="E34" s="51"/>
      <c r="F34" s="52"/>
      <c r="G34" s="53"/>
      <c r="H34" s="51"/>
      <c r="I34" s="52"/>
      <c r="J34" s="53"/>
      <c r="K34" s="20"/>
      <c r="L34" s="20"/>
      <c r="M34" s="20"/>
      <c r="N34" s="20"/>
      <c r="O34" s="20"/>
      <c r="AZ34" s="15"/>
    </row>
    <row r="35" spans="1:52" s="14" customFormat="1" ht="24.95" customHeight="1" x14ac:dyDescent="0.2">
      <c r="A35" s="36" t="s">
        <v>41</v>
      </c>
      <c r="B35" s="51"/>
      <c r="C35" s="52"/>
      <c r="D35" s="53"/>
      <c r="E35" s="51"/>
      <c r="F35" s="52"/>
      <c r="G35" s="53"/>
      <c r="H35" s="51"/>
      <c r="I35" s="52"/>
      <c r="J35" s="53"/>
      <c r="K35" s="20"/>
      <c r="L35" s="20"/>
      <c r="M35" s="20"/>
      <c r="N35" s="20"/>
      <c r="O35" s="20"/>
      <c r="X35" s="33"/>
      <c r="AA35" s="34"/>
      <c r="AB35" s="35"/>
      <c r="AC35" s="35"/>
      <c r="AZ35" s="15"/>
    </row>
    <row r="36" spans="1:52" s="14" customFormat="1" ht="15.95" customHeight="1" x14ac:dyDescent="0.2">
      <c r="A36" s="54" t="s">
        <v>42</v>
      </c>
      <c r="B36" s="55">
        <v>11</v>
      </c>
      <c r="C36" s="56">
        <v>4</v>
      </c>
      <c r="D36" s="46"/>
      <c r="E36" s="55">
        <v>7</v>
      </c>
      <c r="F36" s="56">
        <v>4</v>
      </c>
      <c r="G36" s="46"/>
      <c r="H36" s="55"/>
      <c r="I36" s="56"/>
      <c r="J36" s="46"/>
      <c r="K36" s="20"/>
      <c r="L36" s="20"/>
      <c r="M36" s="20"/>
      <c r="N36" s="20"/>
      <c r="O36" s="20"/>
      <c r="AZ36" s="15"/>
    </row>
    <row r="37" spans="1:52" s="14" customFormat="1" ht="30" customHeight="1" x14ac:dyDescent="0.2">
      <c r="A37" s="71" t="s">
        <v>43</v>
      </c>
      <c r="B37" s="71"/>
      <c r="C37" s="71"/>
      <c r="D37" s="71"/>
      <c r="E37" s="71"/>
      <c r="F37" s="71"/>
      <c r="G37" s="71"/>
      <c r="H37" s="71"/>
      <c r="I37" s="71"/>
      <c r="J37" s="71"/>
      <c r="K37" s="18"/>
      <c r="L37" s="18"/>
      <c r="M37" s="18"/>
      <c r="N37" s="18"/>
      <c r="O37" s="18"/>
      <c r="AZ37" s="15"/>
    </row>
    <row r="38" spans="1:52" s="14" customFormat="1" ht="15.95" customHeight="1" x14ac:dyDescent="0.2">
      <c r="A38" s="62" t="s">
        <v>27</v>
      </c>
      <c r="B38" s="64" t="s">
        <v>44</v>
      </c>
      <c r="C38" s="64"/>
      <c r="D38" s="64"/>
      <c r="E38" s="64" t="s">
        <v>45</v>
      </c>
      <c r="F38" s="64"/>
      <c r="G38" s="64"/>
      <c r="H38" s="64" t="s">
        <v>46</v>
      </c>
      <c r="I38" s="64"/>
      <c r="J38" s="64"/>
      <c r="K38" s="20"/>
      <c r="L38" s="20"/>
      <c r="M38" s="20"/>
      <c r="N38" s="20"/>
      <c r="O38" s="20"/>
      <c r="AZ38" s="15"/>
    </row>
    <row r="39" spans="1:52" s="14" customFormat="1" ht="52.5" x14ac:dyDescent="0.2">
      <c r="A39" s="63"/>
      <c r="B39" s="21" t="s">
        <v>31</v>
      </c>
      <c r="C39" s="23" t="s">
        <v>32</v>
      </c>
      <c r="D39" s="22" t="s">
        <v>33</v>
      </c>
      <c r="E39" s="21" t="s">
        <v>31</v>
      </c>
      <c r="F39" s="23" t="s">
        <v>32</v>
      </c>
      <c r="G39" s="22" t="s">
        <v>33</v>
      </c>
      <c r="H39" s="21" t="s">
        <v>31</v>
      </c>
      <c r="I39" s="23" t="s">
        <v>32</v>
      </c>
      <c r="J39" s="22" t="s">
        <v>33</v>
      </c>
      <c r="K39" s="20"/>
      <c r="L39" s="20"/>
      <c r="M39" s="20"/>
      <c r="N39" s="20"/>
      <c r="O39" s="20"/>
      <c r="AZ39" s="15"/>
    </row>
    <row r="40" spans="1:52" s="14" customFormat="1" ht="15.95" customHeight="1" x14ac:dyDescent="0.2">
      <c r="A40" s="25" t="s">
        <v>15</v>
      </c>
      <c r="B40" s="47"/>
      <c r="C40" s="48"/>
      <c r="D40" s="27"/>
      <c r="E40" s="47">
        <v>272</v>
      </c>
      <c r="F40" s="48"/>
      <c r="G40" s="27"/>
      <c r="H40" s="47"/>
      <c r="I40" s="48"/>
      <c r="J40" s="27"/>
      <c r="K40" s="49"/>
      <c r="L40" s="20"/>
      <c r="M40" s="20"/>
      <c r="N40" s="20"/>
      <c r="O40" s="20"/>
      <c r="AZ40" s="15"/>
    </row>
    <row r="41" spans="1:52" s="14" customFormat="1" ht="15.95" customHeight="1" x14ac:dyDescent="0.2">
      <c r="A41" s="25" t="s">
        <v>34</v>
      </c>
      <c r="B41" s="26"/>
      <c r="C41" s="28"/>
      <c r="D41" s="27"/>
      <c r="E41" s="26"/>
      <c r="F41" s="28"/>
      <c r="G41" s="27"/>
      <c r="H41" s="26"/>
      <c r="I41" s="28"/>
      <c r="J41" s="27"/>
      <c r="K41" s="20"/>
      <c r="L41" s="20"/>
      <c r="M41" s="20"/>
      <c r="N41" s="20"/>
      <c r="O41" s="20"/>
      <c r="AZ41" s="15"/>
    </row>
    <row r="42" spans="1:52" s="14" customFormat="1" ht="15.95" customHeight="1" x14ac:dyDescent="0.2">
      <c r="A42" s="36" t="s">
        <v>19</v>
      </c>
      <c r="B42" s="37"/>
      <c r="C42" s="38"/>
      <c r="D42" s="41"/>
      <c r="E42" s="37">
        <v>1</v>
      </c>
      <c r="F42" s="38"/>
      <c r="G42" s="41"/>
      <c r="H42" s="37"/>
      <c r="I42" s="38"/>
      <c r="J42" s="41"/>
      <c r="K42" s="20"/>
      <c r="L42" s="20"/>
      <c r="M42" s="20"/>
      <c r="N42" s="20"/>
      <c r="O42" s="20"/>
      <c r="AZ42" s="15"/>
    </row>
    <row r="43" spans="1:52" s="14" customFormat="1" ht="15.95" customHeight="1" x14ac:dyDescent="0.2">
      <c r="A43" s="40" t="s">
        <v>35</v>
      </c>
      <c r="B43" s="37"/>
      <c r="C43" s="38"/>
      <c r="D43" s="41"/>
      <c r="E43" s="37">
        <v>3</v>
      </c>
      <c r="F43" s="38"/>
      <c r="G43" s="41"/>
      <c r="H43" s="37"/>
      <c r="I43" s="38"/>
      <c r="J43" s="41"/>
      <c r="K43" s="20"/>
      <c r="L43" s="20"/>
      <c r="M43" s="20"/>
      <c r="N43" s="20"/>
      <c r="O43" s="20"/>
      <c r="AZ43" s="15"/>
    </row>
    <row r="44" spans="1:52" s="14" customFormat="1" ht="15.95" customHeight="1" x14ac:dyDescent="0.2">
      <c r="A44" s="40" t="s">
        <v>20</v>
      </c>
      <c r="B44" s="37"/>
      <c r="C44" s="38"/>
      <c r="D44" s="41"/>
      <c r="E44" s="37">
        <v>1</v>
      </c>
      <c r="F44" s="38"/>
      <c r="G44" s="41"/>
      <c r="H44" s="37"/>
      <c r="I44" s="38"/>
      <c r="J44" s="41"/>
      <c r="K44" s="20"/>
      <c r="L44" s="20"/>
      <c r="M44" s="20"/>
      <c r="N44" s="20"/>
      <c r="O44" s="20"/>
      <c r="AZ44" s="15"/>
    </row>
    <row r="45" spans="1:52" s="14" customFormat="1" ht="24.95" customHeight="1" x14ac:dyDescent="0.15">
      <c r="A45" s="36" t="s">
        <v>36</v>
      </c>
      <c r="B45" s="37"/>
      <c r="C45" s="38"/>
      <c r="D45" s="41"/>
      <c r="E45" s="37"/>
      <c r="F45" s="38"/>
      <c r="G45" s="41"/>
      <c r="H45" s="37"/>
      <c r="I45" s="38"/>
      <c r="J45" s="41"/>
      <c r="K45" s="20"/>
      <c r="L45" s="20"/>
      <c r="M45" s="20"/>
      <c r="N45" s="20"/>
      <c r="O45" s="20"/>
    </row>
    <row r="46" spans="1:52" s="14" customFormat="1" ht="15.95" customHeight="1" x14ac:dyDescent="0.15">
      <c r="A46" s="40" t="s">
        <v>24</v>
      </c>
      <c r="B46" s="37"/>
      <c r="C46" s="38"/>
      <c r="D46" s="41"/>
      <c r="E46" s="37"/>
      <c r="F46" s="38"/>
      <c r="G46" s="41"/>
      <c r="H46" s="37"/>
      <c r="I46" s="38"/>
      <c r="J46" s="41"/>
      <c r="K46" s="20"/>
      <c r="L46" s="20"/>
      <c r="M46" s="20"/>
      <c r="N46" s="20"/>
      <c r="O46" s="20"/>
    </row>
    <row r="47" spans="1:52" s="14" customFormat="1" ht="15.95" customHeight="1" x14ac:dyDescent="0.15">
      <c r="A47" s="40" t="s">
        <v>37</v>
      </c>
      <c r="B47" s="37"/>
      <c r="C47" s="38"/>
      <c r="D47" s="41"/>
      <c r="E47" s="37"/>
      <c r="F47" s="38"/>
      <c r="G47" s="41"/>
      <c r="H47" s="37"/>
      <c r="I47" s="38"/>
      <c r="J47" s="41"/>
      <c r="K47" s="20"/>
      <c r="L47" s="20"/>
      <c r="M47" s="20"/>
      <c r="N47" s="20"/>
      <c r="O47" s="20"/>
    </row>
    <row r="48" spans="1:52" s="14" customFormat="1" ht="15.95" customHeight="1" x14ac:dyDescent="0.15">
      <c r="A48" s="40" t="s">
        <v>38</v>
      </c>
      <c r="B48" s="37"/>
      <c r="C48" s="38"/>
      <c r="D48" s="41"/>
      <c r="E48" s="37"/>
      <c r="F48" s="38"/>
      <c r="G48" s="41"/>
      <c r="H48" s="37"/>
      <c r="I48" s="38"/>
      <c r="J48" s="41"/>
      <c r="K48" s="20"/>
      <c r="L48" s="20"/>
      <c r="M48" s="20"/>
      <c r="N48" s="20"/>
      <c r="O48" s="20"/>
    </row>
    <row r="49" spans="1:15" ht="15.95" customHeight="1" x14ac:dyDescent="0.15">
      <c r="A49" s="40" t="s">
        <v>39</v>
      </c>
      <c r="B49" s="37"/>
      <c r="C49" s="38"/>
      <c r="D49" s="41"/>
      <c r="E49" s="37"/>
      <c r="F49" s="38"/>
      <c r="G49" s="41"/>
      <c r="H49" s="37"/>
      <c r="I49" s="38"/>
      <c r="J49" s="41"/>
      <c r="K49" s="20"/>
      <c r="L49" s="20"/>
      <c r="M49" s="20"/>
      <c r="N49" s="20"/>
      <c r="O49" s="20"/>
    </row>
    <row r="50" spans="1:15" ht="15.95" customHeight="1" x14ac:dyDescent="0.15">
      <c r="A50" s="50" t="s">
        <v>40</v>
      </c>
      <c r="B50" s="51"/>
      <c r="C50" s="52"/>
      <c r="D50" s="53"/>
      <c r="E50" s="51">
        <v>4</v>
      </c>
      <c r="F50" s="52"/>
      <c r="G50" s="53"/>
      <c r="H50" s="51"/>
      <c r="I50" s="52"/>
      <c r="J50" s="53"/>
      <c r="K50" s="20"/>
      <c r="L50" s="20"/>
      <c r="M50" s="20"/>
      <c r="N50" s="20"/>
      <c r="O50" s="20"/>
    </row>
    <row r="51" spans="1:15" ht="24.95" customHeight="1" x14ac:dyDescent="0.15">
      <c r="A51" s="36" t="s">
        <v>41</v>
      </c>
      <c r="B51" s="51"/>
      <c r="C51" s="52"/>
      <c r="D51" s="53"/>
      <c r="E51" s="51">
        <v>2</v>
      </c>
      <c r="F51" s="52"/>
      <c r="G51" s="53"/>
      <c r="H51" s="51"/>
      <c r="I51" s="52"/>
      <c r="J51" s="53"/>
      <c r="K51" s="20"/>
      <c r="L51" s="20"/>
      <c r="M51" s="20"/>
      <c r="N51" s="20"/>
      <c r="O51" s="20"/>
    </row>
    <row r="52" spans="1:15" ht="15.95" customHeight="1" x14ac:dyDescent="0.15">
      <c r="A52" s="54" t="s">
        <v>42</v>
      </c>
      <c r="B52" s="55"/>
      <c r="C52" s="56"/>
      <c r="D52" s="46"/>
      <c r="E52" s="55">
        <v>33</v>
      </c>
      <c r="F52" s="56"/>
      <c r="G52" s="46"/>
      <c r="H52" s="55"/>
      <c r="I52" s="56"/>
      <c r="J52" s="46"/>
      <c r="K52" s="20"/>
      <c r="L52" s="20"/>
      <c r="M52" s="20"/>
      <c r="N52" s="20"/>
      <c r="O52" s="20"/>
    </row>
    <row r="53" spans="1:15" x14ac:dyDescent="0.15">
      <c r="A53" s="20"/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58"/>
      <c r="N53" s="58"/>
      <c r="O53" s="58"/>
    </row>
    <row r="54" spans="1:15" x14ac:dyDescent="0.15">
      <c r="A54" s="20"/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58"/>
      <c r="N54" s="58"/>
      <c r="O54" s="58"/>
    </row>
    <row r="55" spans="1:15" x14ac:dyDescent="0.15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58"/>
      <c r="N55" s="58"/>
      <c r="O55" s="58"/>
    </row>
    <row r="56" spans="1:15" x14ac:dyDescent="0.15">
      <c r="A56" s="20"/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58"/>
      <c r="N56" s="58"/>
      <c r="O56" s="58"/>
    </row>
    <row r="57" spans="1:15" x14ac:dyDescent="0.15">
      <c r="A57" s="20"/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58"/>
      <c r="N57" s="58"/>
      <c r="O57" s="58"/>
    </row>
    <row r="58" spans="1:15" x14ac:dyDescent="0.15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58"/>
      <c r="N58" s="58"/>
      <c r="O58" s="58"/>
    </row>
    <row r="59" spans="1:15" x14ac:dyDescent="0.15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58"/>
      <c r="N59" s="58"/>
      <c r="O59" s="58"/>
    </row>
    <row r="60" spans="1:15" x14ac:dyDescent="0.15">
      <c r="A60" s="20"/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58"/>
      <c r="N60" s="58"/>
      <c r="O60" s="58"/>
    </row>
    <row r="61" spans="1:15" x14ac:dyDescent="0.15">
      <c r="A61" s="20"/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58"/>
      <c r="N61" s="58"/>
      <c r="O61" s="58"/>
    </row>
    <row r="62" spans="1:15" x14ac:dyDescent="0.15">
      <c r="A62" s="20"/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58"/>
      <c r="N62" s="58"/>
      <c r="O62" s="58"/>
    </row>
    <row r="63" spans="1:15" x14ac:dyDescent="0.15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58"/>
      <c r="N63" s="58"/>
      <c r="O63" s="58"/>
    </row>
    <row r="64" spans="1:15" x14ac:dyDescent="0.15">
      <c r="A64" s="20"/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58"/>
      <c r="N64" s="58"/>
      <c r="O64" s="58"/>
    </row>
    <row r="65" spans="1:15" x14ac:dyDescent="0.15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58"/>
      <c r="N65" s="58"/>
      <c r="O65" s="58"/>
    </row>
    <row r="66" spans="1:15" x14ac:dyDescent="0.1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58"/>
      <c r="N66" s="58"/>
      <c r="O66" s="58"/>
    </row>
    <row r="67" spans="1:15" x14ac:dyDescent="0.15">
      <c r="A67" s="20"/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58"/>
      <c r="N67" s="58"/>
      <c r="O67" s="58"/>
    </row>
    <row r="68" spans="1:15" x14ac:dyDescent="0.15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58"/>
      <c r="N68" s="58"/>
      <c r="O68" s="58"/>
    </row>
    <row r="69" spans="1:15" x14ac:dyDescent="0.15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58"/>
      <c r="N69" s="58"/>
      <c r="O69" s="58"/>
    </row>
    <row r="70" spans="1:15" x14ac:dyDescent="0.15">
      <c r="A70" s="20"/>
      <c r="B70" s="20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58"/>
      <c r="N70" s="58"/>
      <c r="O70" s="58"/>
    </row>
    <row r="71" spans="1:15" x14ac:dyDescent="0.15">
      <c r="A71" s="20"/>
      <c r="B71" s="20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58"/>
      <c r="N71" s="58"/>
      <c r="O71" s="58"/>
    </row>
    <row r="72" spans="1:15" x14ac:dyDescent="0.15">
      <c r="A72" s="20"/>
      <c r="B72" s="20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58"/>
      <c r="N72" s="58"/>
      <c r="O72" s="58"/>
    </row>
    <row r="73" spans="1:15" x14ac:dyDescent="0.15">
      <c r="A73" s="20"/>
      <c r="B73" s="20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58"/>
      <c r="N73" s="58"/>
      <c r="O73" s="58"/>
    </row>
    <row r="74" spans="1:15" x14ac:dyDescent="0.15">
      <c r="A74" s="20"/>
      <c r="B74" s="20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58"/>
      <c r="N74" s="58"/>
      <c r="O74" s="58"/>
    </row>
    <row r="75" spans="1:15" x14ac:dyDescent="0.15">
      <c r="A75" s="20"/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58"/>
      <c r="N75" s="58"/>
      <c r="O75" s="58"/>
    </row>
    <row r="76" spans="1:15" x14ac:dyDescent="0.15">
      <c r="A76" s="20"/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58"/>
      <c r="N76" s="58"/>
      <c r="O76" s="58"/>
    </row>
    <row r="77" spans="1:15" x14ac:dyDescent="0.15">
      <c r="A77" s="20"/>
      <c r="B77" s="20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58"/>
      <c r="N77" s="58"/>
      <c r="O77" s="58"/>
    </row>
    <row r="78" spans="1:15" x14ac:dyDescent="0.15">
      <c r="A78" s="20"/>
      <c r="B78" s="20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58"/>
      <c r="N78" s="58"/>
      <c r="O78" s="58"/>
    </row>
    <row r="198" spans="1:28" hidden="1" x14ac:dyDescent="0.15"/>
    <row r="199" spans="1:28" hidden="1" x14ac:dyDescent="0.15"/>
    <row r="200" spans="1:28" hidden="1" x14ac:dyDescent="0.15">
      <c r="A200" s="59">
        <f>SUM(A10:O38)</f>
        <v>2021</v>
      </c>
    </row>
    <row r="201" spans="1:28" s="60" customFormat="1" hidden="1" x14ac:dyDescent="0.15">
      <c r="A201" s="35"/>
      <c r="B201" s="35"/>
      <c r="C201" s="35"/>
      <c r="D201" s="35"/>
      <c r="E201" s="35"/>
      <c r="F201" s="35"/>
      <c r="G201" s="35"/>
      <c r="H201" s="35"/>
      <c r="I201" s="35"/>
      <c r="J201" s="35"/>
      <c r="K201" s="35"/>
      <c r="L201" s="35"/>
      <c r="AB201" s="61">
        <v>0</v>
      </c>
    </row>
    <row r="202" spans="1:28" hidden="1" x14ac:dyDescent="0.15"/>
    <row r="203" spans="1:28" hidden="1" x14ac:dyDescent="0.15"/>
  </sheetData>
  <mergeCells count="15">
    <mergeCell ref="A38:A39"/>
    <mergeCell ref="B38:D38"/>
    <mergeCell ref="E38:G38"/>
    <mergeCell ref="H38:J38"/>
    <mergeCell ref="A6:J6"/>
    <mergeCell ref="A8:A9"/>
    <mergeCell ref="B8:C8"/>
    <mergeCell ref="D8:G8"/>
    <mergeCell ref="H8:I8"/>
    <mergeCell ref="A21:J21"/>
    <mergeCell ref="A22:A23"/>
    <mergeCell ref="B22:D22"/>
    <mergeCell ref="E22:G22"/>
    <mergeCell ref="H22:J22"/>
    <mergeCell ref="A37:J3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203"/>
  <sheetViews>
    <sheetView workbookViewId="0">
      <selection sqref="A1:XFD1048576"/>
    </sheetView>
  </sheetViews>
  <sheetFormatPr baseColWidth="10" defaultRowHeight="10.5" x14ac:dyDescent="0.15"/>
  <cols>
    <col min="1" max="1" width="41.7109375" style="14" customWidth="1"/>
    <col min="2" max="10" width="11.7109375" style="14" customWidth="1"/>
    <col min="11" max="12" width="10.7109375" style="14" customWidth="1"/>
    <col min="13" max="15" width="10.7109375" style="57" customWidth="1"/>
    <col min="16" max="21" width="11.42578125" style="57"/>
    <col min="22" max="22" width="26.7109375" style="57" customWidth="1"/>
    <col min="23" max="23" width="14.140625" style="57" customWidth="1"/>
    <col min="24" max="25" width="14.140625" style="57" hidden="1" customWidth="1"/>
    <col min="26" max="27" width="13" style="57" hidden="1" customWidth="1"/>
    <col min="28" max="29" width="11.42578125" style="57" hidden="1" customWidth="1"/>
    <col min="30" max="256" width="11.42578125" style="57"/>
    <col min="257" max="257" width="41.7109375" style="57" customWidth="1"/>
    <col min="258" max="266" width="11.7109375" style="57" customWidth="1"/>
    <col min="267" max="271" width="10.7109375" style="57" customWidth="1"/>
    <col min="272" max="277" width="11.42578125" style="57"/>
    <col min="278" max="278" width="26.7109375" style="57" customWidth="1"/>
    <col min="279" max="279" width="14.140625" style="57" customWidth="1"/>
    <col min="280" max="285" width="0" style="57" hidden="1" customWidth="1"/>
    <col min="286" max="512" width="11.42578125" style="57"/>
    <col min="513" max="513" width="41.7109375" style="57" customWidth="1"/>
    <col min="514" max="522" width="11.7109375" style="57" customWidth="1"/>
    <col min="523" max="527" width="10.7109375" style="57" customWidth="1"/>
    <col min="528" max="533" width="11.42578125" style="57"/>
    <col min="534" max="534" width="26.7109375" style="57" customWidth="1"/>
    <col min="535" max="535" width="14.140625" style="57" customWidth="1"/>
    <col min="536" max="541" width="0" style="57" hidden="1" customWidth="1"/>
    <col min="542" max="768" width="11.42578125" style="57"/>
    <col min="769" max="769" width="41.7109375" style="57" customWidth="1"/>
    <col min="770" max="778" width="11.7109375" style="57" customWidth="1"/>
    <col min="779" max="783" width="10.7109375" style="57" customWidth="1"/>
    <col min="784" max="789" width="11.42578125" style="57"/>
    <col min="790" max="790" width="26.7109375" style="57" customWidth="1"/>
    <col min="791" max="791" width="14.140625" style="57" customWidth="1"/>
    <col min="792" max="797" width="0" style="57" hidden="1" customWidth="1"/>
    <col min="798" max="1024" width="11.42578125" style="57"/>
    <col min="1025" max="1025" width="41.7109375" style="57" customWidth="1"/>
    <col min="1026" max="1034" width="11.7109375" style="57" customWidth="1"/>
    <col min="1035" max="1039" width="10.7109375" style="57" customWidth="1"/>
    <col min="1040" max="1045" width="11.42578125" style="57"/>
    <col min="1046" max="1046" width="26.7109375" style="57" customWidth="1"/>
    <col min="1047" max="1047" width="14.140625" style="57" customWidth="1"/>
    <col min="1048" max="1053" width="0" style="57" hidden="1" customWidth="1"/>
    <col min="1054" max="1280" width="11.42578125" style="57"/>
    <col min="1281" max="1281" width="41.7109375" style="57" customWidth="1"/>
    <col min="1282" max="1290" width="11.7109375" style="57" customWidth="1"/>
    <col min="1291" max="1295" width="10.7109375" style="57" customWidth="1"/>
    <col min="1296" max="1301" width="11.42578125" style="57"/>
    <col min="1302" max="1302" width="26.7109375" style="57" customWidth="1"/>
    <col min="1303" max="1303" width="14.140625" style="57" customWidth="1"/>
    <col min="1304" max="1309" width="0" style="57" hidden="1" customWidth="1"/>
    <col min="1310" max="1536" width="11.42578125" style="57"/>
    <col min="1537" max="1537" width="41.7109375" style="57" customWidth="1"/>
    <col min="1538" max="1546" width="11.7109375" style="57" customWidth="1"/>
    <col min="1547" max="1551" width="10.7109375" style="57" customWidth="1"/>
    <col min="1552" max="1557" width="11.42578125" style="57"/>
    <col min="1558" max="1558" width="26.7109375" style="57" customWidth="1"/>
    <col min="1559" max="1559" width="14.140625" style="57" customWidth="1"/>
    <col min="1560" max="1565" width="0" style="57" hidden="1" customWidth="1"/>
    <col min="1566" max="1792" width="11.42578125" style="57"/>
    <col min="1793" max="1793" width="41.7109375" style="57" customWidth="1"/>
    <col min="1794" max="1802" width="11.7109375" style="57" customWidth="1"/>
    <col min="1803" max="1807" width="10.7109375" style="57" customWidth="1"/>
    <col min="1808" max="1813" width="11.42578125" style="57"/>
    <col min="1814" max="1814" width="26.7109375" style="57" customWidth="1"/>
    <col min="1815" max="1815" width="14.140625" style="57" customWidth="1"/>
    <col min="1816" max="1821" width="0" style="57" hidden="1" customWidth="1"/>
    <col min="1822" max="2048" width="11.42578125" style="57"/>
    <col min="2049" max="2049" width="41.7109375" style="57" customWidth="1"/>
    <col min="2050" max="2058" width="11.7109375" style="57" customWidth="1"/>
    <col min="2059" max="2063" width="10.7109375" style="57" customWidth="1"/>
    <col min="2064" max="2069" width="11.42578125" style="57"/>
    <col min="2070" max="2070" width="26.7109375" style="57" customWidth="1"/>
    <col min="2071" max="2071" width="14.140625" style="57" customWidth="1"/>
    <col min="2072" max="2077" width="0" style="57" hidden="1" customWidth="1"/>
    <col min="2078" max="2304" width="11.42578125" style="57"/>
    <col min="2305" max="2305" width="41.7109375" style="57" customWidth="1"/>
    <col min="2306" max="2314" width="11.7109375" style="57" customWidth="1"/>
    <col min="2315" max="2319" width="10.7109375" style="57" customWidth="1"/>
    <col min="2320" max="2325" width="11.42578125" style="57"/>
    <col min="2326" max="2326" width="26.7109375" style="57" customWidth="1"/>
    <col min="2327" max="2327" width="14.140625" style="57" customWidth="1"/>
    <col min="2328" max="2333" width="0" style="57" hidden="1" customWidth="1"/>
    <col min="2334" max="2560" width="11.42578125" style="57"/>
    <col min="2561" max="2561" width="41.7109375" style="57" customWidth="1"/>
    <col min="2562" max="2570" width="11.7109375" style="57" customWidth="1"/>
    <col min="2571" max="2575" width="10.7109375" style="57" customWidth="1"/>
    <col min="2576" max="2581" width="11.42578125" style="57"/>
    <col min="2582" max="2582" width="26.7109375" style="57" customWidth="1"/>
    <col min="2583" max="2583" width="14.140625" style="57" customWidth="1"/>
    <col min="2584" max="2589" width="0" style="57" hidden="1" customWidth="1"/>
    <col min="2590" max="2816" width="11.42578125" style="57"/>
    <col min="2817" max="2817" width="41.7109375" style="57" customWidth="1"/>
    <col min="2818" max="2826" width="11.7109375" style="57" customWidth="1"/>
    <col min="2827" max="2831" width="10.7109375" style="57" customWidth="1"/>
    <col min="2832" max="2837" width="11.42578125" style="57"/>
    <col min="2838" max="2838" width="26.7109375" style="57" customWidth="1"/>
    <col min="2839" max="2839" width="14.140625" style="57" customWidth="1"/>
    <col min="2840" max="2845" width="0" style="57" hidden="1" customWidth="1"/>
    <col min="2846" max="3072" width="11.42578125" style="57"/>
    <col min="3073" max="3073" width="41.7109375" style="57" customWidth="1"/>
    <col min="3074" max="3082" width="11.7109375" style="57" customWidth="1"/>
    <col min="3083" max="3087" width="10.7109375" style="57" customWidth="1"/>
    <col min="3088" max="3093" width="11.42578125" style="57"/>
    <col min="3094" max="3094" width="26.7109375" style="57" customWidth="1"/>
    <col min="3095" max="3095" width="14.140625" style="57" customWidth="1"/>
    <col min="3096" max="3101" width="0" style="57" hidden="1" customWidth="1"/>
    <col min="3102" max="3328" width="11.42578125" style="57"/>
    <col min="3329" max="3329" width="41.7109375" style="57" customWidth="1"/>
    <col min="3330" max="3338" width="11.7109375" style="57" customWidth="1"/>
    <col min="3339" max="3343" width="10.7109375" style="57" customWidth="1"/>
    <col min="3344" max="3349" width="11.42578125" style="57"/>
    <col min="3350" max="3350" width="26.7109375" style="57" customWidth="1"/>
    <col min="3351" max="3351" width="14.140625" style="57" customWidth="1"/>
    <col min="3352" max="3357" width="0" style="57" hidden="1" customWidth="1"/>
    <col min="3358" max="3584" width="11.42578125" style="57"/>
    <col min="3585" max="3585" width="41.7109375" style="57" customWidth="1"/>
    <col min="3586" max="3594" width="11.7109375" style="57" customWidth="1"/>
    <col min="3595" max="3599" width="10.7109375" style="57" customWidth="1"/>
    <col min="3600" max="3605" width="11.42578125" style="57"/>
    <col min="3606" max="3606" width="26.7109375" style="57" customWidth="1"/>
    <col min="3607" max="3607" width="14.140625" style="57" customWidth="1"/>
    <col min="3608" max="3613" width="0" style="57" hidden="1" customWidth="1"/>
    <col min="3614" max="3840" width="11.42578125" style="57"/>
    <col min="3841" max="3841" width="41.7109375" style="57" customWidth="1"/>
    <col min="3842" max="3850" width="11.7109375" style="57" customWidth="1"/>
    <col min="3851" max="3855" width="10.7109375" style="57" customWidth="1"/>
    <col min="3856" max="3861" width="11.42578125" style="57"/>
    <col min="3862" max="3862" width="26.7109375" style="57" customWidth="1"/>
    <col min="3863" max="3863" width="14.140625" style="57" customWidth="1"/>
    <col min="3864" max="3869" width="0" style="57" hidden="1" customWidth="1"/>
    <col min="3870" max="4096" width="11.42578125" style="57"/>
    <col min="4097" max="4097" width="41.7109375" style="57" customWidth="1"/>
    <col min="4098" max="4106" width="11.7109375" style="57" customWidth="1"/>
    <col min="4107" max="4111" width="10.7109375" style="57" customWidth="1"/>
    <col min="4112" max="4117" width="11.42578125" style="57"/>
    <col min="4118" max="4118" width="26.7109375" style="57" customWidth="1"/>
    <col min="4119" max="4119" width="14.140625" style="57" customWidth="1"/>
    <col min="4120" max="4125" width="0" style="57" hidden="1" customWidth="1"/>
    <col min="4126" max="4352" width="11.42578125" style="57"/>
    <col min="4353" max="4353" width="41.7109375" style="57" customWidth="1"/>
    <col min="4354" max="4362" width="11.7109375" style="57" customWidth="1"/>
    <col min="4363" max="4367" width="10.7109375" style="57" customWidth="1"/>
    <col min="4368" max="4373" width="11.42578125" style="57"/>
    <col min="4374" max="4374" width="26.7109375" style="57" customWidth="1"/>
    <col min="4375" max="4375" width="14.140625" style="57" customWidth="1"/>
    <col min="4376" max="4381" width="0" style="57" hidden="1" customWidth="1"/>
    <col min="4382" max="4608" width="11.42578125" style="57"/>
    <col min="4609" max="4609" width="41.7109375" style="57" customWidth="1"/>
    <col min="4610" max="4618" width="11.7109375" style="57" customWidth="1"/>
    <col min="4619" max="4623" width="10.7109375" style="57" customWidth="1"/>
    <col min="4624" max="4629" width="11.42578125" style="57"/>
    <col min="4630" max="4630" width="26.7109375" style="57" customWidth="1"/>
    <col min="4631" max="4631" width="14.140625" style="57" customWidth="1"/>
    <col min="4632" max="4637" width="0" style="57" hidden="1" customWidth="1"/>
    <col min="4638" max="4864" width="11.42578125" style="57"/>
    <col min="4865" max="4865" width="41.7109375" style="57" customWidth="1"/>
    <col min="4866" max="4874" width="11.7109375" style="57" customWidth="1"/>
    <col min="4875" max="4879" width="10.7109375" style="57" customWidth="1"/>
    <col min="4880" max="4885" width="11.42578125" style="57"/>
    <col min="4886" max="4886" width="26.7109375" style="57" customWidth="1"/>
    <col min="4887" max="4887" width="14.140625" style="57" customWidth="1"/>
    <col min="4888" max="4893" width="0" style="57" hidden="1" customWidth="1"/>
    <col min="4894" max="5120" width="11.42578125" style="57"/>
    <col min="5121" max="5121" width="41.7109375" style="57" customWidth="1"/>
    <col min="5122" max="5130" width="11.7109375" style="57" customWidth="1"/>
    <col min="5131" max="5135" width="10.7109375" style="57" customWidth="1"/>
    <col min="5136" max="5141" width="11.42578125" style="57"/>
    <col min="5142" max="5142" width="26.7109375" style="57" customWidth="1"/>
    <col min="5143" max="5143" width="14.140625" style="57" customWidth="1"/>
    <col min="5144" max="5149" width="0" style="57" hidden="1" customWidth="1"/>
    <col min="5150" max="5376" width="11.42578125" style="57"/>
    <col min="5377" max="5377" width="41.7109375" style="57" customWidth="1"/>
    <col min="5378" max="5386" width="11.7109375" style="57" customWidth="1"/>
    <col min="5387" max="5391" width="10.7109375" style="57" customWidth="1"/>
    <col min="5392" max="5397" width="11.42578125" style="57"/>
    <col min="5398" max="5398" width="26.7109375" style="57" customWidth="1"/>
    <col min="5399" max="5399" width="14.140625" style="57" customWidth="1"/>
    <col min="5400" max="5405" width="0" style="57" hidden="1" customWidth="1"/>
    <col min="5406" max="5632" width="11.42578125" style="57"/>
    <col min="5633" max="5633" width="41.7109375" style="57" customWidth="1"/>
    <col min="5634" max="5642" width="11.7109375" style="57" customWidth="1"/>
    <col min="5643" max="5647" width="10.7109375" style="57" customWidth="1"/>
    <col min="5648" max="5653" width="11.42578125" style="57"/>
    <col min="5654" max="5654" width="26.7109375" style="57" customWidth="1"/>
    <col min="5655" max="5655" width="14.140625" style="57" customWidth="1"/>
    <col min="5656" max="5661" width="0" style="57" hidden="1" customWidth="1"/>
    <col min="5662" max="5888" width="11.42578125" style="57"/>
    <col min="5889" max="5889" width="41.7109375" style="57" customWidth="1"/>
    <col min="5890" max="5898" width="11.7109375" style="57" customWidth="1"/>
    <col min="5899" max="5903" width="10.7109375" style="57" customWidth="1"/>
    <col min="5904" max="5909" width="11.42578125" style="57"/>
    <col min="5910" max="5910" width="26.7109375" style="57" customWidth="1"/>
    <col min="5911" max="5911" width="14.140625" style="57" customWidth="1"/>
    <col min="5912" max="5917" width="0" style="57" hidden="1" customWidth="1"/>
    <col min="5918" max="6144" width="11.42578125" style="57"/>
    <col min="6145" max="6145" width="41.7109375" style="57" customWidth="1"/>
    <col min="6146" max="6154" width="11.7109375" style="57" customWidth="1"/>
    <col min="6155" max="6159" width="10.7109375" style="57" customWidth="1"/>
    <col min="6160" max="6165" width="11.42578125" style="57"/>
    <col min="6166" max="6166" width="26.7109375" style="57" customWidth="1"/>
    <col min="6167" max="6167" width="14.140625" style="57" customWidth="1"/>
    <col min="6168" max="6173" width="0" style="57" hidden="1" customWidth="1"/>
    <col min="6174" max="6400" width="11.42578125" style="57"/>
    <col min="6401" max="6401" width="41.7109375" style="57" customWidth="1"/>
    <col min="6402" max="6410" width="11.7109375" style="57" customWidth="1"/>
    <col min="6411" max="6415" width="10.7109375" style="57" customWidth="1"/>
    <col min="6416" max="6421" width="11.42578125" style="57"/>
    <col min="6422" max="6422" width="26.7109375" style="57" customWidth="1"/>
    <col min="6423" max="6423" width="14.140625" style="57" customWidth="1"/>
    <col min="6424" max="6429" width="0" style="57" hidden="1" customWidth="1"/>
    <col min="6430" max="6656" width="11.42578125" style="57"/>
    <col min="6657" max="6657" width="41.7109375" style="57" customWidth="1"/>
    <col min="6658" max="6666" width="11.7109375" style="57" customWidth="1"/>
    <col min="6667" max="6671" width="10.7109375" style="57" customWidth="1"/>
    <col min="6672" max="6677" width="11.42578125" style="57"/>
    <col min="6678" max="6678" width="26.7109375" style="57" customWidth="1"/>
    <col min="6679" max="6679" width="14.140625" style="57" customWidth="1"/>
    <col min="6680" max="6685" width="0" style="57" hidden="1" customWidth="1"/>
    <col min="6686" max="6912" width="11.42578125" style="57"/>
    <col min="6913" max="6913" width="41.7109375" style="57" customWidth="1"/>
    <col min="6914" max="6922" width="11.7109375" style="57" customWidth="1"/>
    <col min="6923" max="6927" width="10.7109375" style="57" customWidth="1"/>
    <col min="6928" max="6933" width="11.42578125" style="57"/>
    <col min="6934" max="6934" width="26.7109375" style="57" customWidth="1"/>
    <col min="6935" max="6935" width="14.140625" style="57" customWidth="1"/>
    <col min="6936" max="6941" width="0" style="57" hidden="1" customWidth="1"/>
    <col min="6942" max="7168" width="11.42578125" style="57"/>
    <col min="7169" max="7169" width="41.7109375" style="57" customWidth="1"/>
    <col min="7170" max="7178" width="11.7109375" style="57" customWidth="1"/>
    <col min="7179" max="7183" width="10.7109375" style="57" customWidth="1"/>
    <col min="7184" max="7189" width="11.42578125" style="57"/>
    <col min="7190" max="7190" width="26.7109375" style="57" customWidth="1"/>
    <col min="7191" max="7191" width="14.140625" style="57" customWidth="1"/>
    <col min="7192" max="7197" width="0" style="57" hidden="1" customWidth="1"/>
    <col min="7198" max="7424" width="11.42578125" style="57"/>
    <col min="7425" max="7425" width="41.7109375" style="57" customWidth="1"/>
    <col min="7426" max="7434" width="11.7109375" style="57" customWidth="1"/>
    <col min="7435" max="7439" width="10.7109375" style="57" customWidth="1"/>
    <col min="7440" max="7445" width="11.42578125" style="57"/>
    <col min="7446" max="7446" width="26.7109375" style="57" customWidth="1"/>
    <col min="7447" max="7447" width="14.140625" style="57" customWidth="1"/>
    <col min="7448" max="7453" width="0" style="57" hidden="1" customWidth="1"/>
    <col min="7454" max="7680" width="11.42578125" style="57"/>
    <col min="7681" max="7681" width="41.7109375" style="57" customWidth="1"/>
    <col min="7682" max="7690" width="11.7109375" style="57" customWidth="1"/>
    <col min="7691" max="7695" width="10.7109375" style="57" customWidth="1"/>
    <col min="7696" max="7701" width="11.42578125" style="57"/>
    <col min="7702" max="7702" width="26.7109375" style="57" customWidth="1"/>
    <col min="7703" max="7703" width="14.140625" style="57" customWidth="1"/>
    <col min="7704" max="7709" width="0" style="57" hidden="1" customWidth="1"/>
    <col min="7710" max="7936" width="11.42578125" style="57"/>
    <col min="7937" max="7937" width="41.7109375" style="57" customWidth="1"/>
    <col min="7938" max="7946" width="11.7109375" style="57" customWidth="1"/>
    <col min="7947" max="7951" width="10.7109375" style="57" customWidth="1"/>
    <col min="7952" max="7957" width="11.42578125" style="57"/>
    <col min="7958" max="7958" width="26.7109375" style="57" customWidth="1"/>
    <col min="7959" max="7959" width="14.140625" style="57" customWidth="1"/>
    <col min="7960" max="7965" width="0" style="57" hidden="1" customWidth="1"/>
    <col min="7966" max="8192" width="11.42578125" style="57"/>
    <col min="8193" max="8193" width="41.7109375" style="57" customWidth="1"/>
    <col min="8194" max="8202" width="11.7109375" style="57" customWidth="1"/>
    <col min="8203" max="8207" width="10.7109375" style="57" customWidth="1"/>
    <col min="8208" max="8213" width="11.42578125" style="57"/>
    <col min="8214" max="8214" width="26.7109375" style="57" customWidth="1"/>
    <col min="8215" max="8215" width="14.140625" style="57" customWidth="1"/>
    <col min="8216" max="8221" width="0" style="57" hidden="1" customWidth="1"/>
    <col min="8222" max="8448" width="11.42578125" style="57"/>
    <col min="8449" max="8449" width="41.7109375" style="57" customWidth="1"/>
    <col min="8450" max="8458" width="11.7109375" style="57" customWidth="1"/>
    <col min="8459" max="8463" width="10.7109375" style="57" customWidth="1"/>
    <col min="8464" max="8469" width="11.42578125" style="57"/>
    <col min="8470" max="8470" width="26.7109375" style="57" customWidth="1"/>
    <col min="8471" max="8471" width="14.140625" style="57" customWidth="1"/>
    <col min="8472" max="8477" width="0" style="57" hidden="1" customWidth="1"/>
    <col min="8478" max="8704" width="11.42578125" style="57"/>
    <col min="8705" max="8705" width="41.7109375" style="57" customWidth="1"/>
    <col min="8706" max="8714" width="11.7109375" style="57" customWidth="1"/>
    <col min="8715" max="8719" width="10.7109375" style="57" customWidth="1"/>
    <col min="8720" max="8725" width="11.42578125" style="57"/>
    <col min="8726" max="8726" width="26.7109375" style="57" customWidth="1"/>
    <col min="8727" max="8727" width="14.140625" style="57" customWidth="1"/>
    <col min="8728" max="8733" width="0" style="57" hidden="1" customWidth="1"/>
    <col min="8734" max="8960" width="11.42578125" style="57"/>
    <col min="8961" max="8961" width="41.7109375" style="57" customWidth="1"/>
    <col min="8962" max="8970" width="11.7109375" style="57" customWidth="1"/>
    <col min="8971" max="8975" width="10.7109375" style="57" customWidth="1"/>
    <col min="8976" max="8981" width="11.42578125" style="57"/>
    <col min="8982" max="8982" width="26.7109375" style="57" customWidth="1"/>
    <col min="8983" max="8983" width="14.140625" style="57" customWidth="1"/>
    <col min="8984" max="8989" width="0" style="57" hidden="1" customWidth="1"/>
    <col min="8990" max="9216" width="11.42578125" style="57"/>
    <col min="9217" max="9217" width="41.7109375" style="57" customWidth="1"/>
    <col min="9218" max="9226" width="11.7109375" style="57" customWidth="1"/>
    <col min="9227" max="9231" width="10.7109375" style="57" customWidth="1"/>
    <col min="9232" max="9237" width="11.42578125" style="57"/>
    <col min="9238" max="9238" width="26.7109375" style="57" customWidth="1"/>
    <col min="9239" max="9239" width="14.140625" style="57" customWidth="1"/>
    <col min="9240" max="9245" width="0" style="57" hidden="1" customWidth="1"/>
    <col min="9246" max="9472" width="11.42578125" style="57"/>
    <col min="9473" max="9473" width="41.7109375" style="57" customWidth="1"/>
    <col min="9474" max="9482" width="11.7109375" style="57" customWidth="1"/>
    <col min="9483" max="9487" width="10.7109375" style="57" customWidth="1"/>
    <col min="9488" max="9493" width="11.42578125" style="57"/>
    <col min="9494" max="9494" width="26.7109375" style="57" customWidth="1"/>
    <col min="9495" max="9495" width="14.140625" style="57" customWidth="1"/>
    <col min="9496" max="9501" width="0" style="57" hidden="1" customWidth="1"/>
    <col min="9502" max="9728" width="11.42578125" style="57"/>
    <col min="9729" max="9729" width="41.7109375" style="57" customWidth="1"/>
    <col min="9730" max="9738" width="11.7109375" style="57" customWidth="1"/>
    <col min="9739" max="9743" width="10.7109375" style="57" customWidth="1"/>
    <col min="9744" max="9749" width="11.42578125" style="57"/>
    <col min="9750" max="9750" width="26.7109375" style="57" customWidth="1"/>
    <col min="9751" max="9751" width="14.140625" style="57" customWidth="1"/>
    <col min="9752" max="9757" width="0" style="57" hidden="1" customWidth="1"/>
    <col min="9758" max="9984" width="11.42578125" style="57"/>
    <col min="9985" max="9985" width="41.7109375" style="57" customWidth="1"/>
    <col min="9986" max="9994" width="11.7109375" style="57" customWidth="1"/>
    <col min="9995" max="9999" width="10.7109375" style="57" customWidth="1"/>
    <col min="10000" max="10005" width="11.42578125" style="57"/>
    <col min="10006" max="10006" width="26.7109375" style="57" customWidth="1"/>
    <col min="10007" max="10007" width="14.140625" style="57" customWidth="1"/>
    <col min="10008" max="10013" width="0" style="57" hidden="1" customWidth="1"/>
    <col min="10014" max="10240" width="11.42578125" style="57"/>
    <col min="10241" max="10241" width="41.7109375" style="57" customWidth="1"/>
    <col min="10242" max="10250" width="11.7109375" style="57" customWidth="1"/>
    <col min="10251" max="10255" width="10.7109375" style="57" customWidth="1"/>
    <col min="10256" max="10261" width="11.42578125" style="57"/>
    <col min="10262" max="10262" width="26.7109375" style="57" customWidth="1"/>
    <col min="10263" max="10263" width="14.140625" style="57" customWidth="1"/>
    <col min="10264" max="10269" width="0" style="57" hidden="1" customWidth="1"/>
    <col min="10270" max="10496" width="11.42578125" style="57"/>
    <col min="10497" max="10497" width="41.7109375" style="57" customWidth="1"/>
    <col min="10498" max="10506" width="11.7109375" style="57" customWidth="1"/>
    <col min="10507" max="10511" width="10.7109375" style="57" customWidth="1"/>
    <col min="10512" max="10517" width="11.42578125" style="57"/>
    <col min="10518" max="10518" width="26.7109375" style="57" customWidth="1"/>
    <col min="10519" max="10519" width="14.140625" style="57" customWidth="1"/>
    <col min="10520" max="10525" width="0" style="57" hidden="1" customWidth="1"/>
    <col min="10526" max="10752" width="11.42578125" style="57"/>
    <col min="10753" max="10753" width="41.7109375" style="57" customWidth="1"/>
    <col min="10754" max="10762" width="11.7109375" style="57" customWidth="1"/>
    <col min="10763" max="10767" width="10.7109375" style="57" customWidth="1"/>
    <col min="10768" max="10773" width="11.42578125" style="57"/>
    <col min="10774" max="10774" width="26.7109375" style="57" customWidth="1"/>
    <col min="10775" max="10775" width="14.140625" style="57" customWidth="1"/>
    <col min="10776" max="10781" width="0" style="57" hidden="1" customWidth="1"/>
    <col min="10782" max="11008" width="11.42578125" style="57"/>
    <col min="11009" max="11009" width="41.7109375" style="57" customWidth="1"/>
    <col min="11010" max="11018" width="11.7109375" style="57" customWidth="1"/>
    <col min="11019" max="11023" width="10.7109375" style="57" customWidth="1"/>
    <col min="11024" max="11029" width="11.42578125" style="57"/>
    <col min="11030" max="11030" width="26.7109375" style="57" customWidth="1"/>
    <col min="11031" max="11031" width="14.140625" style="57" customWidth="1"/>
    <col min="11032" max="11037" width="0" style="57" hidden="1" customWidth="1"/>
    <col min="11038" max="11264" width="11.42578125" style="57"/>
    <col min="11265" max="11265" width="41.7109375" style="57" customWidth="1"/>
    <col min="11266" max="11274" width="11.7109375" style="57" customWidth="1"/>
    <col min="11275" max="11279" width="10.7109375" style="57" customWidth="1"/>
    <col min="11280" max="11285" width="11.42578125" style="57"/>
    <col min="11286" max="11286" width="26.7109375" style="57" customWidth="1"/>
    <col min="11287" max="11287" width="14.140625" style="57" customWidth="1"/>
    <col min="11288" max="11293" width="0" style="57" hidden="1" customWidth="1"/>
    <col min="11294" max="11520" width="11.42578125" style="57"/>
    <col min="11521" max="11521" width="41.7109375" style="57" customWidth="1"/>
    <col min="11522" max="11530" width="11.7109375" style="57" customWidth="1"/>
    <col min="11531" max="11535" width="10.7109375" style="57" customWidth="1"/>
    <col min="11536" max="11541" width="11.42578125" style="57"/>
    <col min="11542" max="11542" width="26.7109375" style="57" customWidth="1"/>
    <col min="11543" max="11543" width="14.140625" style="57" customWidth="1"/>
    <col min="11544" max="11549" width="0" style="57" hidden="1" customWidth="1"/>
    <col min="11550" max="11776" width="11.42578125" style="57"/>
    <col min="11777" max="11777" width="41.7109375" style="57" customWidth="1"/>
    <col min="11778" max="11786" width="11.7109375" style="57" customWidth="1"/>
    <col min="11787" max="11791" width="10.7109375" style="57" customWidth="1"/>
    <col min="11792" max="11797" width="11.42578125" style="57"/>
    <col min="11798" max="11798" width="26.7109375" style="57" customWidth="1"/>
    <col min="11799" max="11799" width="14.140625" style="57" customWidth="1"/>
    <col min="11800" max="11805" width="0" style="57" hidden="1" customWidth="1"/>
    <col min="11806" max="12032" width="11.42578125" style="57"/>
    <col min="12033" max="12033" width="41.7109375" style="57" customWidth="1"/>
    <col min="12034" max="12042" width="11.7109375" style="57" customWidth="1"/>
    <col min="12043" max="12047" width="10.7109375" style="57" customWidth="1"/>
    <col min="12048" max="12053" width="11.42578125" style="57"/>
    <col min="12054" max="12054" width="26.7109375" style="57" customWidth="1"/>
    <col min="12055" max="12055" width="14.140625" style="57" customWidth="1"/>
    <col min="12056" max="12061" width="0" style="57" hidden="1" customWidth="1"/>
    <col min="12062" max="12288" width="11.42578125" style="57"/>
    <col min="12289" max="12289" width="41.7109375" style="57" customWidth="1"/>
    <col min="12290" max="12298" width="11.7109375" style="57" customWidth="1"/>
    <col min="12299" max="12303" width="10.7109375" style="57" customWidth="1"/>
    <col min="12304" max="12309" width="11.42578125" style="57"/>
    <col min="12310" max="12310" width="26.7109375" style="57" customWidth="1"/>
    <col min="12311" max="12311" width="14.140625" style="57" customWidth="1"/>
    <col min="12312" max="12317" width="0" style="57" hidden="1" customWidth="1"/>
    <col min="12318" max="12544" width="11.42578125" style="57"/>
    <col min="12545" max="12545" width="41.7109375" style="57" customWidth="1"/>
    <col min="12546" max="12554" width="11.7109375" style="57" customWidth="1"/>
    <col min="12555" max="12559" width="10.7109375" style="57" customWidth="1"/>
    <col min="12560" max="12565" width="11.42578125" style="57"/>
    <col min="12566" max="12566" width="26.7109375" style="57" customWidth="1"/>
    <col min="12567" max="12567" width="14.140625" style="57" customWidth="1"/>
    <col min="12568" max="12573" width="0" style="57" hidden="1" customWidth="1"/>
    <col min="12574" max="12800" width="11.42578125" style="57"/>
    <col min="12801" max="12801" width="41.7109375" style="57" customWidth="1"/>
    <col min="12802" max="12810" width="11.7109375" style="57" customWidth="1"/>
    <col min="12811" max="12815" width="10.7109375" style="57" customWidth="1"/>
    <col min="12816" max="12821" width="11.42578125" style="57"/>
    <col min="12822" max="12822" width="26.7109375" style="57" customWidth="1"/>
    <col min="12823" max="12823" width="14.140625" style="57" customWidth="1"/>
    <col min="12824" max="12829" width="0" style="57" hidden="1" customWidth="1"/>
    <col min="12830" max="13056" width="11.42578125" style="57"/>
    <col min="13057" max="13057" width="41.7109375" style="57" customWidth="1"/>
    <col min="13058" max="13066" width="11.7109375" style="57" customWidth="1"/>
    <col min="13067" max="13071" width="10.7109375" style="57" customWidth="1"/>
    <col min="13072" max="13077" width="11.42578125" style="57"/>
    <col min="13078" max="13078" width="26.7109375" style="57" customWidth="1"/>
    <col min="13079" max="13079" width="14.140625" style="57" customWidth="1"/>
    <col min="13080" max="13085" width="0" style="57" hidden="1" customWidth="1"/>
    <col min="13086" max="13312" width="11.42578125" style="57"/>
    <col min="13313" max="13313" width="41.7109375" style="57" customWidth="1"/>
    <col min="13314" max="13322" width="11.7109375" style="57" customWidth="1"/>
    <col min="13323" max="13327" width="10.7109375" style="57" customWidth="1"/>
    <col min="13328" max="13333" width="11.42578125" style="57"/>
    <col min="13334" max="13334" width="26.7109375" style="57" customWidth="1"/>
    <col min="13335" max="13335" width="14.140625" style="57" customWidth="1"/>
    <col min="13336" max="13341" width="0" style="57" hidden="1" customWidth="1"/>
    <col min="13342" max="13568" width="11.42578125" style="57"/>
    <col min="13569" max="13569" width="41.7109375" style="57" customWidth="1"/>
    <col min="13570" max="13578" width="11.7109375" style="57" customWidth="1"/>
    <col min="13579" max="13583" width="10.7109375" style="57" customWidth="1"/>
    <col min="13584" max="13589" width="11.42578125" style="57"/>
    <col min="13590" max="13590" width="26.7109375" style="57" customWidth="1"/>
    <col min="13591" max="13591" width="14.140625" style="57" customWidth="1"/>
    <col min="13592" max="13597" width="0" style="57" hidden="1" customWidth="1"/>
    <col min="13598" max="13824" width="11.42578125" style="57"/>
    <col min="13825" max="13825" width="41.7109375" style="57" customWidth="1"/>
    <col min="13826" max="13834" width="11.7109375" style="57" customWidth="1"/>
    <col min="13835" max="13839" width="10.7109375" style="57" customWidth="1"/>
    <col min="13840" max="13845" width="11.42578125" style="57"/>
    <col min="13846" max="13846" width="26.7109375" style="57" customWidth="1"/>
    <col min="13847" max="13847" width="14.140625" style="57" customWidth="1"/>
    <col min="13848" max="13853" width="0" style="57" hidden="1" customWidth="1"/>
    <col min="13854" max="14080" width="11.42578125" style="57"/>
    <col min="14081" max="14081" width="41.7109375" style="57" customWidth="1"/>
    <col min="14082" max="14090" width="11.7109375" style="57" customWidth="1"/>
    <col min="14091" max="14095" width="10.7109375" style="57" customWidth="1"/>
    <col min="14096" max="14101" width="11.42578125" style="57"/>
    <col min="14102" max="14102" width="26.7109375" style="57" customWidth="1"/>
    <col min="14103" max="14103" width="14.140625" style="57" customWidth="1"/>
    <col min="14104" max="14109" width="0" style="57" hidden="1" customWidth="1"/>
    <col min="14110" max="14336" width="11.42578125" style="57"/>
    <col min="14337" max="14337" width="41.7109375" style="57" customWidth="1"/>
    <col min="14338" max="14346" width="11.7109375" style="57" customWidth="1"/>
    <col min="14347" max="14351" width="10.7109375" style="57" customWidth="1"/>
    <col min="14352" max="14357" width="11.42578125" style="57"/>
    <col min="14358" max="14358" width="26.7109375" style="57" customWidth="1"/>
    <col min="14359" max="14359" width="14.140625" style="57" customWidth="1"/>
    <col min="14360" max="14365" width="0" style="57" hidden="1" customWidth="1"/>
    <col min="14366" max="14592" width="11.42578125" style="57"/>
    <col min="14593" max="14593" width="41.7109375" style="57" customWidth="1"/>
    <col min="14594" max="14602" width="11.7109375" style="57" customWidth="1"/>
    <col min="14603" max="14607" width="10.7109375" style="57" customWidth="1"/>
    <col min="14608" max="14613" width="11.42578125" style="57"/>
    <col min="14614" max="14614" width="26.7109375" style="57" customWidth="1"/>
    <col min="14615" max="14615" width="14.140625" style="57" customWidth="1"/>
    <col min="14616" max="14621" width="0" style="57" hidden="1" customWidth="1"/>
    <col min="14622" max="14848" width="11.42578125" style="57"/>
    <col min="14849" max="14849" width="41.7109375" style="57" customWidth="1"/>
    <col min="14850" max="14858" width="11.7109375" style="57" customWidth="1"/>
    <col min="14859" max="14863" width="10.7109375" style="57" customWidth="1"/>
    <col min="14864" max="14869" width="11.42578125" style="57"/>
    <col min="14870" max="14870" width="26.7109375" style="57" customWidth="1"/>
    <col min="14871" max="14871" width="14.140625" style="57" customWidth="1"/>
    <col min="14872" max="14877" width="0" style="57" hidden="1" customWidth="1"/>
    <col min="14878" max="15104" width="11.42578125" style="57"/>
    <col min="15105" max="15105" width="41.7109375" style="57" customWidth="1"/>
    <col min="15106" max="15114" width="11.7109375" style="57" customWidth="1"/>
    <col min="15115" max="15119" width="10.7109375" style="57" customWidth="1"/>
    <col min="15120" max="15125" width="11.42578125" style="57"/>
    <col min="15126" max="15126" width="26.7109375" style="57" customWidth="1"/>
    <col min="15127" max="15127" width="14.140625" style="57" customWidth="1"/>
    <col min="15128" max="15133" width="0" style="57" hidden="1" customWidth="1"/>
    <col min="15134" max="15360" width="11.42578125" style="57"/>
    <col min="15361" max="15361" width="41.7109375" style="57" customWidth="1"/>
    <col min="15362" max="15370" width="11.7109375" style="57" customWidth="1"/>
    <col min="15371" max="15375" width="10.7109375" style="57" customWidth="1"/>
    <col min="15376" max="15381" width="11.42578125" style="57"/>
    <col min="15382" max="15382" width="26.7109375" style="57" customWidth="1"/>
    <col min="15383" max="15383" width="14.140625" style="57" customWidth="1"/>
    <col min="15384" max="15389" width="0" style="57" hidden="1" customWidth="1"/>
    <col min="15390" max="15616" width="11.42578125" style="57"/>
    <col min="15617" max="15617" width="41.7109375" style="57" customWidth="1"/>
    <col min="15618" max="15626" width="11.7109375" style="57" customWidth="1"/>
    <col min="15627" max="15631" width="10.7109375" style="57" customWidth="1"/>
    <col min="15632" max="15637" width="11.42578125" style="57"/>
    <col min="15638" max="15638" width="26.7109375" style="57" customWidth="1"/>
    <col min="15639" max="15639" width="14.140625" style="57" customWidth="1"/>
    <col min="15640" max="15645" width="0" style="57" hidden="1" customWidth="1"/>
    <col min="15646" max="15872" width="11.42578125" style="57"/>
    <col min="15873" max="15873" width="41.7109375" style="57" customWidth="1"/>
    <col min="15874" max="15882" width="11.7109375" style="57" customWidth="1"/>
    <col min="15883" max="15887" width="10.7109375" style="57" customWidth="1"/>
    <col min="15888" max="15893" width="11.42578125" style="57"/>
    <col min="15894" max="15894" width="26.7109375" style="57" customWidth="1"/>
    <col min="15895" max="15895" width="14.140625" style="57" customWidth="1"/>
    <col min="15896" max="15901" width="0" style="57" hidden="1" customWidth="1"/>
    <col min="15902" max="16128" width="11.42578125" style="57"/>
    <col min="16129" max="16129" width="41.7109375" style="57" customWidth="1"/>
    <col min="16130" max="16138" width="11.7109375" style="57" customWidth="1"/>
    <col min="16139" max="16143" width="10.7109375" style="57" customWidth="1"/>
    <col min="16144" max="16149" width="11.42578125" style="57"/>
    <col min="16150" max="16150" width="26.7109375" style="57" customWidth="1"/>
    <col min="16151" max="16151" width="14.140625" style="57" customWidth="1"/>
    <col min="16152" max="16157" width="0" style="57" hidden="1" customWidth="1"/>
    <col min="16158" max="16384" width="11.42578125" style="57"/>
  </cols>
  <sheetData>
    <row r="1" spans="1:52" s="4" customFormat="1" ht="12.75" customHeight="1" x14ac:dyDescent="0.2">
      <c r="A1" s="1" t="s">
        <v>0</v>
      </c>
      <c r="B1" s="2"/>
      <c r="C1" s="2"/>
      <c r="D1" s="3"/>
      <c r="E1" s="3"/>
      <c r="F1" s="3"/>
      <c r="G1" s="3"/>
      <c r="H1" s="3"/>
      <c r="I1" s="3"/>
      <c r="J1" s="3"/>
      <c r="K1" s="3"/>
      <c r="Q1" s="5"/>
      <c r="R1" s="6"/>
      <c r="S1" s="6"/>
      <c r="T1" s="6"/>
      <c r="U1" s="6"/>
      <c r="V1" s="6"/>
      <c r="W1" s="6"/>
      <c r="X1" s="6"/>
      <c r="Y1" s="6"/>
      <c r="Z1" s="6"/>
      <c r="AA1" s="7"/>
      <c r="AB1" s="7"/>
      <c r="AC1" s="8"/>
    </row>
    <row r="2" spans="1:52" s="4" customFormat="1" ht="12.75" customHeight="1" x14ac:dyDescent="0.2">
      <c r="A2" s="1" t="str">
        <f>CONCATENATE("COMUNA: ",[7]NOMBRE!B2," - ","( ",[7]NOMBRE!C2,[7]NOMBRE!D2,[7]NOMBRE!E2,[7]NOMBRE!F2,[7]NOMBRE!G2," )")</f>
        <v>COMUNA: LINARES  - ( 07401 )</v>
      </c>
      <c r="B2" s="2"/>
      <c r="C2" s="2"/>
      <c r="D2" s="3"/>
      <c r="E2" s="3"/>
      <c r="F2" s="3"/>
      <c r="G2" s="3"/>
      <c r="H2" s="3"/>
      <c r="I2" s="3"/>
      <c r="J2" s="3"/>
      <c r="K2" s="3"/>
      <c r="Q2" s="5"/>
      <c r="R2" s="6"/>
      <c r="S2" s="6"/>
      <c r="T2" s="6"/>
      <c r="U2" s="6"/>
      <c r="V2" s="6"/>
      <c r="W2" s="6"/>
      <c r="X2" s="6"/>
      <c r="Y2" s="6"/>
      <c r="Z2" s="6"/>
      <c r="AA2" s="7"/>
      <c r="AB2" s="7"/>
      <c r="AC2" s="8"/>
    </row>
    <row r="3" spans="1:52" s="4" customFormat="1" ht="12.75" customHeight="1" x14ac:dyDescent="0.2">
      <c r="A3" s="1" t="str">
        <f>CONCATENATE("ESTABLECIMIENTO: ",[7]NOMBRE!B3," - ","( ",[7]NOMBRE!C3,[7]NOMBRE!D3,[7]NOMBRE!E3,[7]NOMBRE!F3,[7]NOMBRE!G3," )")</f>
        <v>ESTABLECIMIENTO: LINARES  - ( 16108 )</v>
      </c>
      <c r="B3" s="2"/>
      <c r="C3" s="2"/>
      <c r="D3" s="9"/>
      <c r="E3" s="3"/>
      <c r="F3" s="3"/>
      <c r="G3" s="3"/>
      <c r="H3" s="3"/>
      <c r="I3" s="3"/>
      <c r="J3" s="3"/>
      <c r="K3" s="3"/>
      <c r="Q3" s="5"/>
      <c r="R3" s="6"/>
      <c r="S3" s="6"/>
      <c r="T3" s="6"/>
      <c r="U3" s="6"/>
      <c r="V3" s="6"/>
      <c r="W3" s="6"/>
      <c r="X3" s="6"/>
      <c r="Y3" s="6"/>
      <c r="Z3" s="6"/>
      <c r="AA3" s="7"/>
      <c r="AB3" s="7"/>
      <c r="AC3" s="8"/>
    </row>
    <row r="4" spans="1:52" s="4" customFormat="1" ht="12.75" customHeight="1" x14ac:dyDescent="0.2">
      <c r="A4" s="1" t="str">
        <f>CONCATENATE("MES: ",[7]NOMBRE!B6," - ","( ",[7]NOMBRE!C6,[7]NOMBRE!D6," )")</f>
        <v>MES: JULIO - ( 07 )</v>
      </c>
      <c r="B4" s="2"/>
      <c r="C4" s="2"/>
      <c r="D4" s="3"/>
      <c r="E4" s="3"/>
      <c r="F4" s="3"/>
      <c r="G4" s="3"/>
      <c r="H4" s="3"/>
      <c r="I4" s="3"/>
      <c r="J4" s="3"/>
      <c r="K4" s="3"/>
      <c r="Q4" s="5"/>
      <c r="R4" s="6"/>
      <c r="S4" s="6"/>
      <c r="T4" s="6"/>
      <c r="U4" s="6"/>
      <c r="V4" s="6"/>
      <c r="W4" s="6"/>
      <c r="X4" s="6"/>
      <c r="Y4" s="6"/>
      <c r="Z4" s="6"/>
      <c r="AA4" s="7"/>
      <c r="AB4" s="7"/>
      <c r="AC4" s="8"/>
    </row>
    <row r="5" spans="1:52" s="4" customFormat="1" ht="12.75" customHeight="1" x14ac:dyDescent="0.2">
      <c r="A5" s="1" t="str">
        <f>CONCATENATE("AÑO: ",[7]NOMBRE!B7)</f>
        <v>AÑO: 2010</v>
      </c>
      <c r="B5" s="2"/>
      <c r="C5" s="2"/>
      <c r="D5" s="3"/>
      <c r="E5" s="3"/>
      <c r="F5" s="3"/>
      <c r="G5" s="3"/>
      <c r="H5" s="3"/>
      <c r="I5" s="3"/>
      <c r="J5" s="3"/>
      <c r="K5" s="3"/>
      <c r="Q5" s="5"/>
      <c r="R5" s="6"/>
      <c r="S5" s="6"/>
      <c r="T5" s="6"/>
      <c r="U5" s="6"/>
      <c r="V5" s="6"/>
      <c r="W5" s="6"/>
      <c r="X5" s="6"/>
      <c r="Y5" s="6"/>
      <c r="Z5" s="6"/>
      <c r="AA5" s="7"/>
      <c r="AB5" s="7"/>
      <c r="AC5" s="8"/>
    </row>
    <row r="6" spans="1:52" s="14" customFormat="1" ht="39.950000000000003" customHeight="1" x14ac:dyDescent="0.25">
      <c r="A6" s="65" t="s">
        <v>1</v>
      </c>
      <c r="B6" s="65"/>
      <c r="C6" s="65"/>
      <c r="D6" s="65"/>
      <c r="E6" s="65"/>
      <c r="F6" s="65"/>
      <c r="G6" s="65"/>
      <c r="H6" s="65"/>
      <c r="I6" s="65"/>
      <c r="J6" s="65"/>
      <c r="K6" s="10"/>
      <c r="L6" s="10"/>
      <c r="M6" s="10"/>
      <c r="N6" s="10"/>
      <c r="O6" s="10"/>
      <c r="P6" s="11"/>
      <c r="Q6" s="12"/>
      <c r="R6" s="12"/>
      <c r="S6" s="12"/>
      <c r="T6" s="12"/>
      <c r="U6" s="12"/>
      <c r="V6" s="12"/>
      <c r="W6" s="13"/>
      <c r="X6" s="13"/>
      <c r="Y6" s="13"/>
      <c r="Z6" s="13"/>
      <c r="AA6" s="13"/>
      <c r="AB6" s="13"/>
      <c r="AC6" s="13"/>
      <c r="AD6" s="13"/>
      <c r="AZ6" s="15"/>
    </row>
    <row r="7" spans="1:52" s="14" customFormat="1" ht="45" customHeight="1" x14ac:dyDescent="0.2">
      <c r="A7" s="16" t="s">
        <v>2</v>
      </c>
      <c r="B7" s="17"/>
      <c r="C7" s="17"/>
      <c r="D7" s="17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9"/>
      <c r="AZ7" s="15"/>
    </row>
    <row r="8" spans="1:52" s="14" customFormat="1" ht="24.75" customHeight="1" x14ac:dyDescent="0.2">
      <c r="A8" s="66" t="s">
        <v>3</v>
      </c>
      <c r="B8" s="68" t="s">
        <v>4</v>
      </c>
      <c r="C8" s="69"/>
      <c r="D8" s="68" t="s">
        <v>5</v>
      </c>
      <c r="E8" s="70"/>
      <c r="F8" s="70"/>
      <c r="G8" s="69"/>
      <c r="H8" s="68" t="s">
        <v>6</v>
      </c>
      <c r="I8" s="69"/>
      <c r="J8" s="20"/>
      <c r="K8" s="20"/>
      <c r="L8" s="20"/>
      <c r="M8" s="20"/>
      <c r="N8" s="20"/>
      <c r="O8" s="20"/>
      <c r="AZ8" s="15"/>
    </row>
    <row r="9" spans="1:52" s="14" customFormat="1" ht="37.5" customHeight="1" x14ac:dyDescent="0.2">
      <c r="A9" s="67"/>
      <c r="B9" s="21" t="s">
        <v>7</v>
      </c>
      <c r="C9" s="22" t="s">
        <v>8</v>
      </c>
      <c r="D9" s="21" t="s">
        <v>9</v>
      </c>
      <c r="E9" s="23" t="s">
        <v>10</v>
      </c>
      <c r="F9" s="23" t="s">
        <v>11</v>
      </c>
      <c r="G9" s="24" t="s">
        <v>12</v>
      </c>
      <c r="H9" s="21" t="s">
        <v>13</v>
      </c>
      <c r="I9" s="24" t="s">
        <v>14</v>
      </c>
      <c r="J9" s="20"/>
      <c r="K9" s="20"/>
      <c r="L9" s="20"/>
      <c r="M9" s="20"/>
      <c r="N9" s="20"/>
      <c r="O9" s="20"/>
      <c r="AZ9" s="15"/>
    </row>
    <row r="10" spans="1:52" s="14" customFormat="1" ht="15.95" customHeight="1" x14ac:dyDescent="0.2">
      <c r="A10" s="25" t="s">
        <v>15</v>
      </c>
      <c r="B10" s="26">
        <v>381</v>
      </c>
      <c r="C10" s="27"/>
      <c r="D10" s="26">
        <v>1</v>
      </c>
      <c r="E10" s="28"/>
      <c r="F10" s="28"/>
      <c r="G10" s="29"/>
      <c r="H10" s="30"/>
      <c r="I10" s="31">
        <v>1</v>
      </c>
      <c r="J10" s="32" t="str">
        <f>$X10&amp;""&amp;$Y10&amp;""&amp;$Z10</f>
        <v/>
      </c>
      <c r="K10" s="20"/>
      <c r="L10" s="20"/>
      <c r="M10" s="20"/>
      <c r="N10" s="20"/>
      <c r="O10" s="20"/>
      <c r="P10" s="32"/>
      <c r="X10" s="33" t="str">
        <f>IF(D10+E10+F10+G10=H10+I10,"","NO COINCIDE LA DESAGREGACIÓN POR SEXO CON TOTAL VDRL O RPR REACTIVO.")</f>
        <v/>
      </c>
      <c r="AA10" s="34">
        <f>IF(D10+E10+F10+G10=H10+I10,0,1)</f>
        <v>0</v>
      </c>
      <c r="AB10" s="35"/>
      <c r="AC10" s="35"/>
      <c r="AZ10" s="15"/>
    </row>
    <row r="11" spans="1:52" s="14" customFormat="1" ht="24.95" customHeight="1" x14ac:dyDescent="0.2">
      <c r="A11" s="36" t="s">
        <v>16</v>
      </c>
      <c r="B11" s="26">
        <v>4</v>
      </c>
      <c r="C11" s="27"/>
      <c r="D11" s="37"/>
      <c r="E11" s="38"/>
      <c r="F11" s="38"/>
      <c r="G11" s="39">
        <v>4</v>
      </c>
      <c r="H11" s="30"/>
      <c r="I11" s="39">
        <v>4</v>
      </c>
      <c r="J11" s="32" t="str">
        <f>$X11&amp;""&amp;$Y11&amp;""&amp;$Z11</f>
        <v/>
      </c>
      <c r="K11" s="20"/>
      <c r="L11" s="20"/>
      <c r="M11" s="20"/>
      <c r="N11" s="20"/>
      <c r="O11" s="20"/>
      <c r="P11" s="32"/>
      <c r="X11" s="33" t="str">
        <f>IF(D11+E11+F11+G11=H11+I11,"","NO COINCIDE LA DESAGREGACIÓN POR SEXO CON TOTAL VDRL O RPR REACTIVO.")</f>
        <v/>
      </c>
      <c r="AA11" s="34">
        <f>IF(D11+E11+F11+G11=H11+I11,0,1)</f>
        <v>0</v>
      </c>
      <c r="AB11" s="35"/>
      <c r="AC11" s="35"/>
      <c r="AZ11" s="15"/>
    </row>
    <row r="12" spans="1:52" s="14" customFormat="1" ht="15.95" customHeight="1" x14ac:dyDescent="0.2">
      <c r="A12" s="40" t="s">
        <v>17</v>
      </c>
      <c r="B12" s="37">
        <v>1</v>
      </c>
      <c r="C12" s="41"/>
      <c r="D12" s="42"/>
      <c r="E12" s="30"/>
      <c r="F12" s="30"/>
      <c r="G12" s="43"/>
      <c r="H12" s="30"/>
      <c r="I12" s="39">
        <v>1</v>
      </c>
      <c r="J12" s="32"/>
      <c r="K12" s="20"/>
      <c r="L12" s="20"/>
      <c r="M12" s="20"/>
      <c r="N12" s="20"/>
      <c r="O12" s="20"/>
      <c r="P12" s="32"/>
      <c r="X12" s="33"/>
      <c r="AA12" s="34"/>
      <c r="AB12" s="35"/>
      <c r="AC12" s="35"/>
      <c r="AZ12" s="15"/>
    </row>
    <row r="13" spans="1:52" s="14" customFormat="1" ht="24.95" customHeight="1" x14ac:dyDescent="0.2">
      <c r="A13" s="36" t="s">
        <v>18</v>
      </c>
      <c r="B13" s="37">
        <v>3</v>
      </c>
      <c r="C13" s="41"/>
      <c r="D13" s="42"/>
      <c r="E13" s="30"/>
      <c r="F13" s="30"/>
      <c r="G13" s="43"/>
      <c r="H13" s="44">
        <v>1</v>
      </c>
      <c r="I13" s="39">
        <v>2</v>
      </c>
      <c r="J13" s="32"/>
      <c r="K13" s="20"/>
      <c r="L13" s="20"/>
      <c r="M13" s="20"/>
      <c r="N13" s="20"/>
      <c r="O13" s="20"/>
      <c r="P13" s="32"/>
      <c r="X13" s="33"/>
      <c r="AA13" s="34"/>
      <c r="AB13" s="35"/>
      <c r="AC13" s="35"/>
      <c r="AZ13" s="15"/>
    </row>
    <row r="14" spans="1:52" s="14" customFormat="1" ht="15.95" customHeight="1" x14ac:dyDescent="0.2">
      <c r="A14" s="36" t="s">
        <v>19</v>
      </c>
      <c r="B14" s="37"/>
      <c r="C14" s="41"/>
      <c r="D14" s="42"/>
      <c r="E14" s="30"/>
      <c r="F14" s="30"/>
      <c r="G14" s="43"/>
      <c r="H14" s="44"/>
      <c r="I14" s="45"/>
      <c r="J14" s="32"/>
      <c r="K14" s="20"/>
      <c r="L14" s="20"/>
      <c r="M14" s="20"/>
      <c r="N14" s="20"/>
      <c r="O14" s="20"/>
      <c r="P14" s="32"/>
      <c r="X14" s="33"/>
      <c r="AA14" s="34"/>
      <c r="AB14" s="35"/>
      <c r="AC14" s="35"/>
      <c r="AZ14" s="15"/>
    </row>
    <row r="15" spans="1:52" s="14" customFormat="1" ht="15.95" customHeight="1" x14ac:dyDescent="0.2">
      <c r="A15" s="40" t="s">
        <v>20</v>
      </c>
      <c r="B15" s="37">
        <v>16</v>
      </c>
      <c r="C15" s="41"/>
      <c r="D15" s="42"/>
      <c r="E15" s="30"/>
      <c r="F15" s="30"/>
      <c r="G15" s="43"/>
      <c r="H15" s="44">
        <v>4</v>
      </c>
      <c r="I15" s="45">
        <v>5</v>
      </c>
      <c r="J15" s="32"/>
      <c r="K15" s="20"/>
      <c r="L15" s="20"/>
      <c r="M15" s="20"/>
      <c r="N15" s="20"/>
      <c r="O15" s="20"/>
      <c r="P15" s="32"/>
      <c r="X15" s="33"/>
      <c r="AA15" s="34"/>
      <c r="AB15" s="35"/>
      <c r="AC15" s="35"/>
      <c r="AZ15" s="15"/>
    </row>
    <row r="16" spans="1:52" s="14" customFormat="1" ht="15.95" customHeight="1" x14ac:dyDescent="0.2">
      <c r="A16" s="40" t="s">
        <v>21</v>
      </c>
      <c r="B16" s="37">
        <v>599</v>
      </c>
      <c r="C16" s="41"/>
      <c r="D16" s="42"/>
      <c r="E16" s="30"/>
      <c r="F16" s="30"/>
      <c r="G16" s="43"/>
      <c r="H16" s="44"/>
      <c r="I16" s="45"/>
      <c r="J16" s="32"/>
      <c r="K16" s="20"/>
      <c r="L16" s="20"/>
      <c r="M16" s="20"/>
      <c r="N16" s="20"/>
      <c r="O16" s="20"/>
      <c r="P16" s="32"/>
      <c r="X16" s="33"/>
      <c r="AA16" s="34"/>
      <c r="AB16" s="35"/>
      <c r="AC16" s="35"/>
      <c r="AZ16" s="15"/>
    </row>
    <row r="17" spans="1:52" s="14" customFormat="1" ht="15.95" customHeight="1" x14ac:dyDescent="0.2">
      <c r="A17" s="40" t="s">
        <v>22</v>
      </c>
      <c r="B17" s="37">
        <v>116</v>
      </c>
      <c r="C17" s="41"/>
      <c r="D17" s="42"/>
      <c r="E17" s="30"/>
      <c r="F17" s="30"/>
      <c r="G17" s="43"/>
      <c r="H17" s="30"/>
      <c r="I17" s="45"/>
      <c r="J17" s="32"/>
      <c r="K17" s="20"/>
      <c r="L17" s="20"/>
      <c r="M17" s="20"/>
      <c r="N17" s="20"/>
      <c r="O17" s="20"/>
      <c r="P17" s="32"/>
      <c r="X17" s="33"/>
      <c r="AA17" s="34"/>
      <c r="AB17" s="35"/>
      <c r="AC17" s="35"/>
      <c r="AZ17" s="15"/>
    </row>
    <row r="18" spans="1:52" s="14" customFormat="1" ht="15.95" customHeight="1" x14ac:dyDescent="0.2">
      <c r="A18" s="40" t="s">
        <v>23</v>
      </c>
      <c r="B18" s="37">
        <v>321</v>
      </c>
      <c r="C18" s="41"/>
      <c r="D18" s="42"/>
      <c r="E18" s="30"/>
      <c r="F18" s="30"/>
      <c r="G18" s="43"/>
      <c r="H18" s="44"/>
      <c r="I18" s="45"/>
      <c r="J18" s="32"/>
      <c r="K18" s="20"/>
      <c r="L18" s="20"/>
      <c r="M18" s="20"/>
      <c r="N18" s="20"/>
      <c r="O18" s="20"/>
      <c r="P18" s="32"/>
      <c r="X18" s="33"/>
      <c r="AA18" s="34"/>
      <c r="AB18" s="35"/>
      <c r="AC18" s="35"/>
      <c r="AZ18" s="15"/>
    </row>
    <row r="19" spans="1:52" s="14" customFormat="1" ht="15.95" customHeight="1" x14ac:dyDescent="0.2">
      <c r="A19" s="40" t="s">
        <v>24</v>
      </c>
      <c r="B19" s="37"/>
      <c r="C19" s="41"/>
      <c r="D19" s="42"/>
      <c r="E19" s="30"/>
      <c r="F19" s="30"/>
      <c r="G19" s="43"/>
      <c r="H19" s="44"/>
      <c r="I19" s="45"/>
      <c r="J19" s="32"/>
      <c r="K19" s="20"/>
      <c r="L19" s="20"/>
      <c r="M19" s="20"/>
      <c r="N19" s="20"/>
      <c r="O19" s="20"/>
      <c r="P19" s="32"/>
      <c r="X19" s="33"/>
      <c r="AA19" s="34"/>
      <c r="AB19" s="35"/>
      <c r="AC19" s="35"/>
      <c r="AZ19" s="15"/>
    </row>
    <row r="20" spans="1:52" s="14" customFormat="1" ht="15.95" customHeight="1" x14ac:dyDescent="0.2">
      <c r="A20" s="40" t="s">
        <v>25</v>
      </c>
      <c r="B20" s="37">
        <v>120</v>
      </c>
      <c r="C20" s="41">
        <v>132</v>
      </c>
      <c r="D20" s="42"/>
      <c r="E20" s="30"/>
      <c r="F20" s="30"/>
      <c r="G20" s="43"/>
      <c r="H20" s="42"/>
      <c r="I20" s="46"/>
      <c r="J20" s="32"/>
      <c r="K20" s="20"/>
      <c r="L20" s="20"/>
      <c r="M20" s="20"/>
      <c r="N20" s="20"/>
      <c r="O20" s="20"/>
      <c r="P20" s="19"/>
      <c r="AZ20" s="15"/>
    </row>
    <row r="21" spans="1:52" s="14" customFormat="1" ht="30" customHeight="1" x14ac:dyDescent="0.2">
      <c r="A21" s="71" t="s">
        <v>26</v>
      </c>
      <c r="B21" s="71"/>
      <c r="C21" s="71"/>
      <c r="D21" s="71"/>
      <c r="E21" s="71"/>
      <c r="F21" s="71"/>
      <c r="G21" s="71"/>
      <c r="H21" s="71"/>
      <c r="I21" s="71"/>
      <c r="J21" s="72"/>
      <c r="K21" s="18"/>
      <c r="L21" s="18"/>
      <c r="M21" s="18"/>
      <c r="N21" s="18"/>
      <c r="O21" s="18"/>
      <c r="AZ21" s="15"/>
    </row>
    <row r="22" spans="1:52" s="14" customFormat="1" ht="15.95" customHeight="1" x14ac:dyDescent="0.2">
      <c r="A22" s="62" t="s">
        <v>27</v>
      </c>
      <c r="B22" s="64" t="s">
        <v>28</v>
      </c>
      <c r="C22" s="64"/>
      <c r="D22" s="64"/>
      <c r="E22" s="64" t="s">
        <v>29</v>
      </c>
      <c r="F22" s="64"/>
      <c r="G22" s="64"/>
      <c r="H22" s="64" t="s">
        <v>30</v>
      </c>
      <c r="I22" s="64"/>
      <c r="J22" s="64"/>
      <c r="K22" s="20"/>
      <c r="L22" s="20"/>
      <c r="M22" s="20"/>
      <c r="N22" s="20"/>
      <c r="O22" s="20"/>
      <c r="AZ22" s="15"/>
    </row>
    <row r="23" spans="1:52" s="14" customFormat="1" ht="51.75" customHeight="1" x14ac:dyDescent="0.2">
      <c r="A23" s="63"/>
      <c r="B23" s="21" t="s">
        <v>31</v>
      </c>
      <c r="C23" s="23" t="s">
        <v>32</v>
      </c>
      <c r="D23" s="22" t="s">
        <v>33</v>
      </c>
      <c r="E23" s="21" t="s">
        <v>31</v>
      </c>
      <c r="F23" s="23" t="s">
        <v>32</v>
      </c>
      <c r="G23" s="22" t="s">
        <v>33</v>
      </c>
      <c r="H23" s="21" t="s">
        <v>31</v>
      </c>
      <c r="I23" s="23" t="s">
        <v>32</v>
      </c>
      <c r="J23" s="22" t="s">
        <v>33</v>
      </c>
      <c r="K23" s="20"/>
      <c r="L23" s="20"/>
      <c r="M23" s="20"/>
      <c r="N23" s="20"/>
      <c r="O23" s="20"/>
      <c r="X23" s="33"/>
      <c r="Y23" s="33"/>
      <c r="Z23" s="33"/>
      <c r="AA23" s="35"/>
      <c r="AB23" s="35"/>
      <c r="AC23" s="35"/>
      <c r="AZ23" s="15"/>
    </row>
    <row r="24" spans="1:52" s="14" customFormat="1" ht="15.95" customHeight="1" x14ac:dyDescent="0.2">
      <c r="A24" s="25" t="s">
        <v>15</v>
      </c>
      <c r="B24" s="47"/>
      <c r="C24" s="48"/>
      <c r="D24" s="27"/>
      <c r="E24" s="47"/>
      <c r="F24" s="48"/>
      <c r="G24" s="27"/>
      <c r="H24" s="47"/>
      <c r="I24" s="48"/>
      <c r="J24" s="27"/>
      <c r="K24" s="49"/>
      <c r="L24" s="20"/>
      <c r="M24" s="20"/>
      <c r="N24" s="20"/>
      <c r="O24" s="20"/>
      <c r="X24" s="33"/>
      <c r="Y24" s="33"/>
      <c r="Z24" s="33"/>
      <c r="AA24" s="35"/>
      <c r="AB24" s="35"/>
      <c r="AC24" s="35"/>
      <c r="AZ24" s="15"/>
    </row>
    <row r="25" spans="1:52" s="14" customFormat="1" ht="15.95" customHeight="1" x14ac:dyDescent="0.2">
      <c r="A25" s="25" t="s">
        <v>34</v>
      </c>
      <c r="B25" s="26">
        <v>1</v>
      </c>
      <c r="C25" s="28"/>
      <c r="D25" s="27"/>
      <c r="E25" s="26">
        <v>1</v>
      </c>
      <c r="F25" s="28"/>
      <c r="G25" s="27"/>
      <c r="H25" s="26"/>
      <c r="I25" s="28"/>
      <c r="J25" s="27"/>
      <c r="K25" s="20"/>
      <c r="L25" s="20"/>
      <c r="M25" s="20"/>
      <c r="N25" s="20"/>
      <c r="O25" s="20"/>
      <c r="X25" s="33"/>
      <c r="Y25" s="33"/>
      <c r="Z25" s="33"/>
      <c r="AA25" s="35"/>
      <c r="AB25" s="35"/>
      <c r="AC25" s="35"/>
      <c r="AZ25" s="15"/>
    </row>
    <row r="26" spans="1:52" s="14" customFormat="1" ht="15.95" customHeight="1" x14ac:dyDescent="0.2">
      <c r="A26" s="40" t="s">
        <v>19</v>
      </c>
      <c r="B26" s="37"/>
      <c r="C26" s="38"/>
      <c r="D26" s="41"/>
      <c r="E26" s="37"/>
      <c r="F26" s="38"/>
      <c r="G26" s="41"/>
      <c r="H26" s="37"/>
      <c r="I26" s="38"/>
      <c r="J26" s="41"/>
      <c r="K26" s="20"/>
      <c r="L26" s="20"/>
      <c r="M26" s="20"/>
      <c r="N26" s="20"/>
      <c r="O26" s="20"/>
      <c r="X26" s="33"/>
      <c r="Y26" s="33"/>
      <c r="Z26" s="33"/>
      <c r="AA26" s="35"/>
      <c r="AB26" s="35"/>
      <c r="AC26" s="35"/>
      <c r="AZ26" s="15"/>
    </row>
    <row r="27" spans="1:52" s="14" customFormat="1" ht="15.95" customHeight="1" x14ac:dyDescent="0.2">
      <c r="A27" s="40" t="s">
        <v>35</v>
      </c>
      <c r="B27" s="37"/>
      <c r="C27" s="38"/>
      <c r="D27" s="41"/>
      <c r="E27" s="37"/>
      <c r="F27" s="38"/>
      <c r="G27" s="41"/>
      <c r="H27" s="37"/>
      <c r="I27" s="38"/>
      <c r="J27" s="41"/>
      <c r="K27" s="20"/>
      <c r="L27" s="20"/>
      <c r="M27" s="20"/>
      <c r="N27" s="20"/>
      <c r="O27" s="20"/>
      <c r="X27" s="33"/>
      <c r="Y27" s="33"/>
      <c r="Z27" s="33"/>
      <c r="AA27" s="35"/>
      <c r="AB27" s="35"/>
      <c r="AC27" s="35"/>
      <c r="AZ27" s="15"/>
    </row>
    <row r="28" spans="1:52" s="14" customFormat="1" ht="15.95" customHeight="1" x14ac:dyDescent="0.2">
      <c r="A28" s="40" t="s">
        <v>20</v>
      </c>
      <c r="B28" s="37">
        <v>1</v>
      </c>
      <c r="C28" s="38"/>
      <c r="D28" s="41"/>
      <c r="E28" s="37">
        <v>1</v>
      </c>
      <c r="F28" s="38"/>
      <c r="G28" s="41"/>
      <c r="H28" s="37"/>
      <c r="I28" s="38"/>
      <c r="J28" s="41"/>
      <c r="K28" s="20"/>
      <c r="L28" s="20"/>
      <c r="M28" s="20"/>
      <c r="N28" s="20"/>
      <c r="O28" s="20"/>
      <c r="X28" s="33"/>
      <c r="Y28" s="33"/>
      <c r="Z28" s="33"/>
      <c r="AA28" s="35"/>
      <c r="AB28" s="35"/>
      <c r="AC28" s="35"/>
      <c r="AZ28" s="15"/>
    </row>
    <row r="29" spans="1:52" s="14" customFormat="1" ht="24.95" customHeight="1" x14ac:dyDescent="0.2">
      <c r="A29" s="36" t="s">
        <v>36</v>
      </c>
      <c r="B29" s="37"/>
      <c r="C29" s="38"/>
      <c r="D29" s="41"/>
      <c r="E29" s="37"/>
      <c r="F29" s="38"/>
      <c r="G29" s="41"/>
      <c r="H29" s="37"/>
      <c r="I29" s="38"/>
      <c r="J29" s="41"/>
      <c r="K29" s="20"/>
      <c r="L29" s="20"/>
      <c r="M29" s="20"/>
      <c r="N29" s="20"/>
      <c r="O29" s="20"/>
      <c r="X29" s="33"/>
      <c r="Y29" s="33"/>
      <c r="Z29" s="33"/>
      <c r="AA29" s="35"/>
      <c r="AB29" s="35"/>
      <c r="AC29" s="35"/>
      <c r="AZ29" s="15"/>
    </row>
    <row r="30" spans="1:52" s="14" customFormat="1" ht="15.95" customHeight="1" x14ac:dyDescent="0.2">
      <c r="A30" s="40" t="s">
        <v>24</v>
      </c>
      <c r="B30" s="37"/>
      <c r="C30" s="38"/>
      <c r="D30" s="41"/>
      <c r="E30" s="37"/>
      <c r="F30" s="38"/>
      <c r="G30" s="41"/>
      <c r="H30" s="37"/>
      <c r="I30" s="38"/>
      <c r="J30" s="41"/>
      <c r="K30" s="20"/>
      <c r="L30" s="20"/>
      <c r="M30" s="20"/>
      <c r="N30" s="20"/>
      <c r="O30" s="20"/>
      <c r="X30" s="33"/>
      <c r="Y30" s="33"/>
      <c r="Z30" s="33"/>
      <c r="AA30" s="35"/>
      <c r="AB30" s="35"/>
      <c r="AC30" s="35"/>
      <c r="AZ30" s="15"/>
    </row>
    <row r="31" spans="1:52" s="14" customFormat="1" ht="15.95" customHeight="1" x14ac:dyDescent="0.2">
      <c r="A31" s="40" t="s">
        <v>37</v>
      </c>
      <c r="B31" s="37"/>
      <c r="C31" s="38"/>
      <c r="D31" s="41"/>
      <c r="E31" s="37"/>
      <c r="F31" s="38"/>
      <c r="G31" s="41"/>
      <c r="H31" s="37"/>
      <c r="I31" s="38"/>
      <c r="J31" s="41"/>
      <c r="K31" s="20"/>
      <c r="L31" s="20"/>
      <c r="M31" s="20"/>
      <c r="N31" s="20"/>
      <c r="O31" s="20"/>
      <c r="X31" s="33"/>
      <c r="Y31" s="33"/>
      <c r="Z31" s="33"/>
      <c r="AA31" s="35"/>
      <c r="AB31" s="35"/>
      <c r="AC31" s="35"/>
      <c r="AZ31" s="15"/>
    </row>
    <row r="32" spans="1:52" s="14" customFormat="1" ht="15.95" customHeight="1" x14ac:dyDescent="0.2">
      <c r="A32" s="40" t="s">
        <v>38</v>
      </c>
      <c r="B32" s="37"/>
      <c r="C32" s="38"/>
      <c r="D32" s="41"/>
      <c r="E32" s="37"/>
      <c r="F32" s="38"/>
      <c r="G32" s="41"/>
      <c r="H32" s="37"/>
      <c r="I32" s="38"/>
      <c r="J32" s="41"/>
      <c r="K32" s="20"/>
      <c r="L32" s="20"/>
      <c r="M32" s="20"/>
      <c r="N32" s="20"/>
      <c r="O32" s="20"/>
      <c r="X32" s="33"/>
      <c r="Y32" s="33"/>
      <c r="Z32" s="33"/>
      <c r="AA32" s="35"/>
      <c r="AB32" s="35"/>
      <c r="AC32" s="35"/>
      <c r="AZ32" s="15"/>
    </row>
    <row r="33" spans="1:52" s="14" customFormat="1" ht="15.95" customHeight="1" x14ac:dyDescent="0.2">
      <c r="A33" s="40" t="s">
        <v>39</v>
      </c>
      <c r="B33" s="37"/>
      <c r="C33" s="38"/>
      <c r="D33" s="41"/>
      <c r="E33" s="37"/>
      <c r="F33" s="38"/>
      <c r="G33" s="41"/>
      <c r="H33" s="37"/>
      <c r="I33" s="38"/>
      <c r="J33" s="41"/>
      <c r="K33" s="20"/>
      <c r="L33" s="20"/>
      <c r="M33" s="20"/>
      <c r="N33" s="20"/>
      <c r="O33" s="20"/>
      <c r="AZ33" s="15"/>
    </row>
    <row r="34" spans="1:52" s="14" customFormat="1" ht="15.95" customHeight="1" x14ac:dyDescent="0.2">
      <c r="A34" s="50" t="s">
        <v>40</v>
      </c>
      <c r="B34" s="51"/>
      <c r="C34" s="52"/>
      <c r="D34" s="53"/>
      <c r="E34" s="51"/>
      <c r="F34" s="52"/>
      <c r="G34" s="53"/>
      <c r="H34" s="51"/>
      <c r="I34" s="52"/>
      <c r="J34" s="53"/>
      <c r="K34" s="20"/>
      <c r="L34" s="20"/>
      <c r="M34" s="20"/>
      <c r="N34" s="20"/>
      <c r="O34" s="20"/>
      <c r="AZ34" s="15"/>
    </row>
    <row r="35" spans="1:52" s="14" customFormat="1" ht="24.95" customHeight="1" x14ac:dyDescent="0.2">
      <c r="A35" s="36" t="s">
        <v>41</v>
      </c>
      <c r="B35" s="51"/>
      <c r="C35" s="52"/>
      <c r="D35" s="53"/>
      <c r="E35" s="51"/>
      <c r="F35" s="52"/>
      <c r="G35" s="53"/>
      <c r="H35" s="51"/>
      <c r="I35" s="52"/>
      <c r="J35" s="53"/>
      <c r="K35" s="20"/>
      <c r="L35" s="20"/>
      <c r="M35" s="20"/>
      <c r="N35" s="20"/>
      <c r="O35" s="20"/>
      <c r="X35" s="33"/>
      <c r="AA35" s="34"/>
      <c r="AB35" s="35"/>
      <c r="AC35" s="35"/>
      <c r="AZ35" s="15"/>
    </row>
    <row r="36" spans="1:52" s="14" customFormat="1" ht="15.95" customHeight="1" x14ac:dyDescent="0.2">
      <c r="A36" s="54" t="s">
        <v>42</v>
      </c>
      <c r="B36" s="55">
        <v>20</v>
      </c>
      <c r="C36" s="56"/>
      <c r="D36" s="46"/>
      <c r="E36" s="55">
        <v>14</v>
      </c>
      <c r="F36" s="56"/>
      <c r="G36" s="46"/>
      <c r="H36" s="55"/>
      <c r="I36" s="56"/>
      <c r="J36" s="46"/>
      <c r="K36" s="20"/>
      <c r="L36" s="20"/>
      <c r="M36" s="20"/>
      <c r="N36" s="20"/>
      <c r="O36" s="20"/>
      <c r="AZ36" s="15"/>
    </row>
    <row r="37" spans="1:52" s="14" customFormat="1" ht="30" customHeight="1" x14ac:dyDescent="0.2">
      <c r="A37" s="71" t="s">
        <v>43</v>
      </c>
      <c r="B37" s="71"/>
      <c r="C37" s="71"/>
      <c r="D37" s="71"/>
      <c r="E37" s="71"/>
      <c r="F37" s="71"/>
      <c r="G37" s="71"/>
      <c r="H37" s="71"/>
      <c r="I37" s="71"/>
      <c r="J37" s="71"/>
      <c r="K37" s="18"/>
      <c r="L37" s="18"/>
      <c r="M37" s="18"/>
      <c r="N37" s="18"/>
      <c r="O37" s="18"/>
      <c r="AZ37" s="15"/>
    </row>
    <row r="38" spans="1:52" s="14" customFormat="1" ht="15.95" customHeight="1" x14ac:dyDescent="0.2">
      <c r="A38" s="62" t="s">
        <v>27</v>
      </c>
      <c r="B38" s="64" t="s">
        <v>44</v>
      </c>
      <c r="C38" s="64"/>
      <c r="D38" s="64"/>
      <c r="E38" s="64" t="s">
        <v>45</v>
      </c>
      <c r="F38" s="64"/>
      <c r="G38" s="64"/>
      <c r="H38" s="64" t="s">
        <v>46</v>
      </c>
      <c r="I38" s="64"/>
      <c r="J38" s="64"/>
      <c r="K38" s="20"/>
      <c r="L38" s="20"/>
      <c r="M38" s="20"/>
      <c r="N38" s="20"/>
      <c r="O38" s="20"/>
      <c r="AZ38" s="15"/>
    </row>
    <row r="39" spans="1:52" s="14" customFormat="1" ht="52.5" x14ac:dyDescent="0.2">
      <c r="A39" s="63"/>
      <c r="B39" s="21" t="s">
        <v>31</v>
      </c>
      <c r="C39" s="23" t="s">
        <v>32</v>
      </c>
      <c r="D39" s="22" t="s">
        <v>33</v>
      </c>
      <c r="E39" s="21" t="s">
        <v>31</v>
      </c>
      <c r="F39" s="23" t="s">
        <v>32</v>
      </c>
      <c r="G39" s="22" t="s">
        <v>33</v>
      </c>
      <c r="H39" s="21" t="s">
        <v>31</v>
      </c>
      <c r="I39" s="23" t="s">
        <v>32</v>
      </c>
      <c r="J39" s="22" t="s">
        <v>33</v>
      </c>
      <c r="K39" s="20"/>
      <c r="L39" s="20"/>
      <c r="M39" s="20"/>
      <c r="N39" s="20"/>
      <c r="O39" s="20"/>
      <c r="AZ39" s="15"/>
    </row>
    <row r="40" spans="1:52" s="14" customFormat="1" ht="15.95" customHeight="1" x14ac:dyDescent="0.2">
      <c r="A40" s="25" t="s">
        <v>15</v>
      </c>
      <c r="B40" s="47"/>
      <c r="C40" s="48"/>
      <c r="D40" s="27"/>
      <c r="E40" s="47">
        <v>197</v>
      </c>
      <c r="F40" s="48"/>
      <c r="G40" s="27"/>
      <c r="H40" s="47"/>
      <c r="I40" s="48"/>
      <c r="J40" s="27"/>
      <c r="K40" s="49"/>
      <c r="L40" s="20"/>
      <c r="M40" s="20"/>
      <c r="N40" s="20"/>
      <c r="O40" s="20"/>
      <c r="AZ40" s="15"/>
    </row>
    <row r="41" spans="1:52" s="14" customFormat="1" ht="15.95" customHeight="1" x14ac:dyDescent="0.2">
      <c r="A41" s="25" t="s">
        <v>34</v>
      </c>
      <c r="B41" s="26"/>
      <c r="C41" s="28"/>
      <c r="D41" s="27"/>
      <c r="E41" s="26">
        <v>1</v>
      </c>
      <c r="F41" s="28"/>
      <c r="G41" s="27"/>
      <c r="H41" s="26"/>
      <c r="I41" s="28"/>
      <c r="J41" s="27"/>
      <c r="K41" s="20"/>
      <c r="L41" s="20"/>
      <c r="M41" s="20"/>
      <c r="N41" s="20"/>
      <c r="O41" s="20"/>
      <c r="AZ41" s="15"/>
    </row>
    <row r="42" spans="1:52" s="14" customFormat="1" ht="15.95" customHeight="1" x14ac:dyDescent="0.2">
      <c r="A42" s="36" t="s">
        <v>19</v>
      </c>
      <c r="B42" s="37"/>
      <c r="C42" s="38"/>
      <c r="D42" s="41"/>
      <c r="E42" s="37">
        <v>1</v>
      </c>
      <c r="F42" s="38"/>
      <c r="G42" s="41"/>
      <c r="H42" s="37"/>
      <c r="I42" s="38"/>
      <c r="J42" s="41"/>
      <c r="K42" s="20"/>
      <c r="L42" s="20"/>
      <c r="M42" s="20"/>
      <c r="N42" s="20"/>
      <c r="O42" s="20"/>
      <c r="AZ42" s="15"/>
    </row>
    <row r="43" spans="1:52" s="14" customFormat="1" ht="15.95" customHeight="1" x14ac:dyDescent="0.2">
      <c r="A43" s="40" t="s">
        <v>35</v>
      </c>
      <c r="B43" s="37"/>
      <c r="C43" s="38"/>
      <c r="D43" s="41"/>
      <c r="E43" s="37">
        <v>1</v>
      </c>
      <c r="F43" s="38"/>
      <c r="G43" s="41"/>
      <c r="H43" s="37"/>
      <c r="I43" s="38"/>
      <c r="J43" s="41"/>
      <c r="K43" s="20"/>
      <c r="L43" s="20"/>
      <c r="M43" s="20"/>
      <c r="N43" s="20"/>
      <c r="O43" s="20"/>
      <c r="AZ43" s="15"/>
    </row>
    <row r="44" spans="1:52" s="14" customFormat="1" ht="15.95" customHeight="1" x14ac:dyDescent="0.2">
      <c r="A44" s="40" t="s">
        <v>20</v>
      </c>
      <c r="B44" s="37"/>
      <c r="C44" s="38"/>
      <c r="D44" s="41"/>
      <c r="E44" s="37">
        <v>1</v>
      </c>
      <c r="F44" s="38"/>
      <c r="G44" s="41"/>
      <c r="H44" s="37"/>
      <c r="I44" s="38"/>
      <c r="J44" s="41"/>
      <c r="K44" s="20"/>
      <c r="L44" s="20"/>
      <c r="M44" s="20"/>
      <c r="N44" s="20"/>
      <c r="O44" s="20"/>
      <c r="AZ44" s="15"/>
    </row>
    <row r="45" spans="1:52" s="14" customFormat="1" ht="24.95" customHeight="1" x14ac:dyDescent="0.15">
      <c r="A45" s="36" t="s">
        <v>36</v>
      </c>
      <c r="B45" s="37"/>
      <c r="C45" s="38"/>
      <c r="D45" s="41"/>
      <c r="E45" s="37">
        <v>1</v>
      </c>
      <c r="F45" s="38"/>
      <c r="G45" s="41"/>
      <c r="H45" s="37"/>
      <c r="I45" s="38"/>
      <c r="J45" s="41"/>
      <c r="K45" s="20"/>
      <c r="L45" s="20"/>
      <c r="M45" s="20"/>
      <c r="N45" s="20"/>
      <c r="O45" s="20"/>
    </row>
    <row r="46" spans="1:52" s="14" customFormat="1" ht="15.95" customHeight="1" x14ac:dyDescent="0.15">
      <c r="A46" s="40" t="s">
        <v>24</v>
      </c>
      <c r="B46" s="37"/>
      <c r="C46" s="38"/>
      <c r="D46" s="41"/>
      <c r="E46" s="37"/>
      <c r="F46" s="38"/>
      <c r="G46" s="41"/>
      <c r="H46" s="37"/>
      <c r="I46" s="38"/>
      <c r="J46" s="41"/>
      <c r="K46" s="20"/>
      <c r="L46" s="20"/>
      <c r="M46" s="20"/>
      <c r="N46" s="20"/>
      <c r="O46" s="20"/>
    </row>
    <row r="47" spans="1:52" s="14" customFormat="1" ht="15.95" customHeight="1" x14ac:dyDescent="0.15">
      <c r="A47" s="40" t="s">
        <v>37</v>
      </c>
      <c r="B47" s="37"/>
      <c r="C47" s="38"/>
      <c r="D47" s="41"/>
      <c r="E47" s="37"/>
      <c r="F47" s="38"/>
      <c r="G47" s="41"/>
      <c r="H47" s="37"/>
      <c r="I47" s="38"/>
      <c r="J47" s="41"/>
      <c r="K47" s="20"/>
      <c r="L47" s="20"/>
      <c r="M47" s="20"/>
      <c r="N47" s="20"/>
      <c r="O47" s="20"/>
    </row>
    <row r="48" spans="1:52" s="14" customFormat="1" ht="15.95" customHeight="1" x14ac:dyDescent="0.15">
      <c r="A48" s="40" t="s">
        <v>38</v>
      </c>
      <c r="B48" s="37"/>
      <c r="C48" s="38"/>
      <c r="D48" s="41"/>
      <c r="E48" s="37"/>
      <c r="F48" s="38"/>
      <c r="G48" s="41"/>
      <c r="H48" s="37"/>
      <c r="I48" s="38"/>
      <c r="J48" s="41"/>
      <c r="K48" s="20"/>
      <c r="L48" s="20"/>
      <c r="M48" s="20"/>
      <c r="N48" s="20"/>
      <c r="O48" s="20"/>
    </row>
    <row r="49" spans="1:15" ht="15.95" customHeight="1" x14ac:dyDescent="0.15">
      <c r="A49" s="40" t="s">
        <v>39</v>
      </c>
      <c r="B49" s="37"/>
      <c r="C49" s="38"/>
      <c r="D49" s="41"/>
      <c r="E49" s="37"/>
      <c r="F49" s="38"/>
      <c r="G49" s="41"/>
      <c r="H49" s="37"/>
      <c r="I49" s="38"/>
      <c r="J49" s="41"/>
      <c r="K49" s="20"/>
      <c r="L49" s="20"/>
      <c r="M49" s="20"/>
      <c r="N49" s="20"/>
      <c r="O49" s="20"/>
    </row>
    <row r="50" spans="1:15" ht="15.95" customHeight="1" x14ac:dyDescent="0.15">
      <c r="A50" s="50" t="s">
        <v>40</v>
      </c>
      <c r="B50" s="51"/>
      <c r="C50" s="52"/>
      <c r="D50" s="53"/>
      <c r="E50" s="51">
        <v>2</v>
      </c>
      <c r="F50" s="52"/>
      <c r="G50" s="53"/>
      <c r="H50" s="51"/>
      <c r="I50" s="52"/>
      <c r="J50" s="53"/>
      <c r="K50" s="20"/>
      <c r="L50" s="20"/>
      <c r="M50" s="20"/>
      <c r="N50" s="20"/>
      <c r="O50" s="20"/>
    </row>
    <row r="51" spans="1:15" ht="24.95" customHeight="1" x14ac:dyDescent="0.15">
      <c r="A51" s="36" t="s">
        <v>41</v>
      </c>
      <c r="B51" s="51"/>
      <c r="C51" s="52"/>
      <c r="D51" s="53"/>
      <c r="E51" s="51">
        <v>1</v>
      </c>
      <c r="F51" s="52"/>
      <c r="G51" s="53"/>
      <c r="H51" s="51"/>
      <c r="I51" s="52"/>
      <c r="J51" s="53"/>
      <c r="K51" s="20"/>
      <c r="L51" s="20"/>
      <c r="M51" s="20"/>
      <c r="N51" s="20"/>
      <c r="O51" s="20"/>
    </row>
    <row r="52" spans="1:15" ht="15.95" customHeight="1" x14ac:dyDescent="0.15">
      <c r="A52" s="54" t="s">
        <v>42</v>
      </c>
      <c r="B52" s="55"/>
      <c r="C52" s="56"/>
      <c r="D52" s="46"/>
      <c r="E52" s="55">
        <v>43</v>
      </c>
      <c r="F52" s="56"/>
      <c r="G52" s="46"/>
      <c r="H52" s="55"/>
      <c r="I52" s="56"/>
      <c r="J52" s="46"/>
      <c r="K52" s="20"/>
      <c r="L52" s="20"/>
      <c r="M52" s="20"/>
      <c r="N52" s="20"/>
      <c r="O52" s="20"/>
    </row>
    <row r="53" spans="1:15" x14ac:dyDescent="0.15">
      <c r="A53" s="20"/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58"/>
      <c r="N53" s="58"/>
      <c r="O53" s="58"/>
    </row>
    <row r="54" spans="1:15" x14ac:dyDescent="0.15">
      <c r="A54" s="20"/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58"/>
      <c r="N54" s="58"/>
      <c r="O54" s="58"/>
    </row>
    <row r="55" spans="1:15" x14ac:dyDescent="0.15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58"/>
      <c r="N55" s="58"/>
      <c r="O55" s="58"/>
    </row>
    <row r="56" spans="1:15" x14ac:dyDescent="0.15">
      <c r="A56" s="20"/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58"/>
      <c r="N56" s="58"/>
      <c r="O56" s="58"/>
    </row>
    <row r="57" spans="1:15" x14ac:dyDescent="0.15">
      <c r="A57" s="20"/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58"/>
      <c r="N57" s="58"/>
      <c r="O57" s="58"/>
    </row>
    <row r="58" spans="1:15" x14ac:dyDescent="0.15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58"/>
      <c r="N58" s="58"/>
      <c r="O58" s="58"/>
    </row>
    <row r="59" spans="1:15" x14ac:dyDescent="0.15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58"/>
      <c r="N59" s="58"/>
      <c r="O59" s="58"/>
    </row>
    <row r="60" spans="1:15" x14ac:dyDescent="0.15">
      <c r="A60" s="20"/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58"/>
      <c r="N60" s="58"/>
      <c r="O60" s="58"/>
    </row>
    <row r="61" spans="1:15" x14ac:dyDescent="0.15">
      <c r="A61" s="20"/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58"/>
      <c r="N61" s="58"/>
      <c r="O61" s="58"/>
    </row>
    <row r="62" spans="1:15" x14ac:dyDescent="0.15">
      <c r="A62" s="20"/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58"/>
      <c r="N62" s="58"/>
      <c r="O62" s="58"/>
    </row>
    <row r="63" spans="1:15" x14ac:dyDescent="0.15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58"/>
      <c r="N63" s="58"/>
      <c r="O63" s="58"/>
    </row>
    <row r="64" spans="1:15" x14ac:dyDescent="0.15">
      <c r="A64" s="20"/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58"/>
      <c r="N64" s="58"/>
      <c r="O64" s="58"/>
    </row>
    <row r="65" spans="1:15" x14ac:dyDescent="0.15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58"/>
      <c r="N65" s="58"/>
      <c r="O65" s="58"/>
    </row>
    <row r="66" spans="1:15" x14ac:dyDescent="0.1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58"/>
      <c r="N66" s="58"/>
      <c r="O66" s="58"/>
    </row>
    <row r="67" spans="1:15" x14ac:dyDescent="0.15">
      <c r="A67" s="20"/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58"/>
      <c r="N67" s="58"/>
      <c r="O67" s="58"/>
    </row>
    <row r="68" spans="1:15" x14ac:dyDescent="0.15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58"/>
      <c r="N68" s="58"/>
      <c r="O68" s="58"/>
    </row>
    <row r="69" spans="1:15" x14ac:dyDescent="0.15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58"/>
      <c r="N69" s="58"/>
      <c r="O69" s="58"/>
    </row>
    <row r="70" spans="1:15" x14ac:dyDescent="0.15">
      <c r="A70" s="20"/>
      <c r="B70" s="20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58"/>
      <c r="N70" s="58"/>
      <c r="O70" s="58"/>
    </row>
    <row r="71" spans="1:15" x14ac:dyDescent="0.15">
      <c r="A71" s="20"/>
      <c r="B71" s="20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58"/>
      <c r="N71" s="58"/>
      <c r="O71" s="58"/>
    </row>
    <row r="72" spans="1:15" x14ac:dyDescent="0.15">
      <c r="A72" s="20"/>
      <c r="B72" s="20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58"/>
      <c r="N72" s="58"/>
      <c r="O72" s="58"/>
    </row>
    <row r="73" spans="1:15" x14ac:dyDescent="0.15">
      <c r="A73" s="20"/>
      <c r="B73" s="20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58"/>
      <c r="N73" s="58"/>
      <c r="O73" s="58"/>
    </row>
    <row r="74" spans="1:15" x14ac:dyDescent="0.15">
      <c r="A74" s="20"/>
      <c r="B74" s="20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58"/>
      <c r="N74" s="58"/>
      <c r="O74" s="58"/>
    </row>
    <row r="75" spans="1:15" x14ac:dyDescent="0.15">
      <c r="A75" s="20"/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58"/>
      <c r="N75" s="58"/>
      <c r="O75" s="58"/>
    </row>
    <row r="76" spans="1:15" x14ac:dyDescent="0.15">
      <c r="A76" s="20"/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58"/>
      <c r="N76" s="58"/>
      <c r="O76" s="58"/>
    </row>
    <row r="77" spans="1:15" x14ac:dyDescent="0.15">
      <c r="A77" s="20"/>
      <c r="B77" s="20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58"/>
      <c r="N77" s="58"/>
      <c r="O77" s="58"/>
    </row>
    <row r="78" spans="1:15" x14ac:dyDescent="0.15">
      <c r="A78" s="20"/>
      <c r="B78" s="20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58"/>
      <c r="N78" s="58"/>
      <c r="O78" s="58"/>
    </row>
    <row r="198" spans="1:28" hidden="1" x14ac:dyDescent="0.15"/>
    <row r="199" spans="1:28" hidden="1" x14ac:dyDescent="0.15"/>
    <row r="200" spans="1:28" hidden="1" x14ac:dyDescent="0.15">
      <c r="A200" s="59">
        <f>SUM(A10:O38)</f>
        <v>1754</v>
      </c>
    </row>
    <row r="201" spans="1:28" s="60" customFormat="1" hidden="1" x14ac:dyDescent="0.15">
      <c r="A201" s="35"/>
      <c r="B201" s="35"/>
      <c r="C201" s="35"/>
      <c r="D201" s="35"/>
      <c r="E201" s="35"/>
      <c r="F201" s="35"/>
      <c r="G201" s="35"/>
      <c r="H201" s="35"/>
      <c r="I201" s="35"/>
      <c r="J201" s="35"/>
      <c r="K201" s="35"/>
      <c r="L201" s="35"/>
      <c r="AB201" s="61">
        <v>0</v>
      </c>
    </row>
    <row r="202" spans="1:28" hidden="1" x14ac:dyDescent="0.15"/>
    <row r="203" spans="1:28" hidden="1" x14ac:dyDescent="0.15"/>
  </sheetData>
  <mergeCells count="15">
    <mergeCell ref="A38:A39"/>
    <mergeCell ref="B38:D38"/>
    <mergeCell ref="E38:G38"/>
    <mergeCell ref="H38:J38"/>
    <mergeCell ref="A6:J6"/>
    <mergeCell ref="A8:A9"/>
    <mergeCell ref="B8:C8"/>
    <mergeCell ref="D8:G8"/>
    <mergeCell ref="H8:I8"/>
    <mergeCell ref="A21:J21"/>
    <mergeCell ref="A22:A23"/>
    <mergeCell ref="B22:D22"/>
    <mergeCell ref="E22:G22"/>
    <mergeCell ref="H22:J22"/>
    <mergeCell ref="A37:J3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203"/>
  <sheetViews>
    <sheetView workbookViewId="0">
      <selection sqref="A1:XFD1048576"/>
    </sheetView>
  </sheetViews>
  <sheetFormatPr baseColWidth="10" defaultRowHeight="10.5" x14ac:dyDescent="0.15"/>
  <cols>
    <col min="1" max="1" width="41.7109375" style="14" customWidth="1"/>
    <col min="2" max="10" width="11.7109375" style="14" customWidth="1"/>
    <col min="11" max="12" width="10.7109375" style="14" customWidth="1"/>
    <col min="13" max="15" width="10.7109375" style="57" customWidth="1"/>
    <col min="16" max="21" width="11.42578125" style="57"/>
    <col min="22" max="22" width="26.7109375" style="57" customWidth="1"/>
    <col min="23" max="23" width="14.140625" style="57" customWidth="1"/>
    <col min="24" max="25" width="14.140625" style="57" hidden="1" customWidth="1"/>
    <col min="26" max="27" width="13" style="57" hidden="1" customWidth="1"/>
    <col min="28" max="29" width="11.42578125" style="57" hidden="1" customWidth="1"/>
    <col min="30" max="256" width="11.42578125" style="57"/>
    <col min="257" max="257" width="41.7109375" style="57" customWidth="1"/>
    <col min="258" max="266" width="11.7109375" style="57" customWidth="1"/>
    <col min="267" max="271" width="10.7109375" style="57" customWidth="1"/>
    <col min="272" max="277" width="11.42578125" style="57"/>
    <col min="278" max="278" width="26.7109375" style="57" customWidth="1"/>
    <col min="279" max="279" width="14.140625" style="57" customWidth="1"/>
    <col min="280" max="285" width="0" style="57" hidden="1" customWidth="1"/>
    <col min="286" max="512" width="11.42578125" style="57"/>
    <col min="513" max="513" width="41.7109375" style="57" customWidth="1"/>
    <col min="514" max="522" width="11.7109375" style="57" customWidth="1"/>
    <col min="523" max="527" width="10.7109375" style="57" customWidth="1"/>
    <col min="528" max="533" width="11.42578125" style="57"/>
    <col min="534" max="534" width="26.7109375" style="57" customWidth="1"/>
    <col min="535" max="535" width="14.140625" style="57" customWidth="1"/>
    <col min="536" max="541" width="0" style="57" hidden="1" customWidth="1"/>
    <col min="542" max="768" width="11.42578125" style="57"/>
    <col min="769" max="769" width="41.7109375" style="57" customWidth="1"/>
    <col min="770" max="778" width="11.7109375" style="57" customWidth="1"/>
    <col min="779" max="783" width="10.7109375" style="57" customWidth="1"/>
    <col min="784" max="789" width="11.42578125" style="57"/>
    <col min="790" max="790" width="26.7109375" style="57" customWidth="1"/>
    <col min="791" max="791" width="14.140625" style="57" customWidth="1"/>
    <col min="792" max="797" width="0" style="57" hidden="1" customWidth="1"/>
    <col min="798" max="1024" width="11.42578125" style="57"/>
    <col min="1025" max="1025" width="41.7109375" style="57" customWidth="1"/>
    <col min="1026" max="1034" width="11.7109375" style="57" customWidth="1"/>
    <col min="1035" max="1039" width="10.7109375" style="57" customWidth="1"/>
    <col min="1040" max="1045" width="11.42578125" style="57"/>
    <col min="1046" max="1046" width="26.7109375" style="57" customWidth="1"/>
    <col min="1047" max="1047" width="14.140625" style="57" customWidth="1"/>
    <col min="1048" max="1053" width="0" style="57" hidden="1" customWidth="1"/>
    <col min="1054" max="1280" width="11.42578125" style="57"/>
    <col min="1281" max="1281" width="41.7109375" style="57" customWidth="1"/>
    <col min="1282" max="1290" width="11.7109375" style="57" customWidth="1"/>
    <col min="1291" max="1295" width="10.7109375" style="57" customWidth="1"/>
    <col min="1296" max="1301" width="11.42578125" style="57"/>
    <col min="1302" max="1302" width="26.7109375" style="57" customWidth="1"/>
    <col min="1303" max="1303" width="14.140625" style="57" customWidth="1"/>
    <col min="1304" max="1309" width="0" style="57" hidden="1" customWidth="1"/>
    <col min="1310" max="1536" width="11.42578125" style="57"/>
    <col min="1537" max="1537" width="41.7109375" style="57" customWidth="1"/>
    <col min="1538" max="1546" width="11.7109375" style="57" customWidth="1"/>
    <col min="1547" max="1551" width="10.7109375" style="57" customWidth="1"/>
    <col min="1552" max="1557" width="11.42578125" style="57"/>
    <col min="1558" max="1558" width="26.7109375" style="57" customWidth="1"/>
    <col min="1559" max="1559" width="14.140625" style="57" customWidth="1"/>
    <col min="1560" max="1565" width="0" style="57" hidden="1" customWidth="1"/>
    <col min="1566" max="1792" width="11.42578125" style="57"/>
    <col min="1793" max="1793" width="41.7109375" style="57" customWidth="1"/>
    <col min="1794" max="1802" width="11.7109375" style="57" customWidth="1"/>
    <col min="1803" max="1807" width="10.7109375" style="57" customWidth="1"/>
    <col min="1808" max="1813" width="11.42578125" style="57"/>
    <col min="1814" max="1814" width="26.7109375" style="57" customWidth="1"/>
    <col min="1815" max="1815" width="14.140625" style="57" customWidth="1"/>
    <col min="1816" max="1821" width="0" style="57" hidden="1" customWidth="1"/>
    <col min="1822" max="2048" width="11.42578125" style="57"/>
    <col min="2049" max="2049" width="41.7109375" style="57" customWidth="1"/>
    <col min="2050" max="2058" width="11.7109375" style="57" customWidth="1"/>
    <col min="2059" max="2063" width="10.7109375" style="57" customWidth="1"/>
    <col min="2064" max="2069" width="11.42578125" style="57"/>
    <col min="2070" max="2070" width="26.7109375" style="57" customWidth="1"/>
    <col min="2071" max="2071" width="14.140625" style="57" customWidth="1"/>
    <col min="2072" max="2077" width="0" style="57" hidden="1" customWidth="1"/>
    <col min="2078" max="2304" width="11.42578125" style="57"/>
    <col min="2305" max="2305" width="41.7109375" style="57" customWidth="1"/>
    <col min="2306" max="2314" width="11.7109375" style="57" customWidth="1"/>
    <col min="2315" max="2319" width="10.7109375" style="57" customWidth="1"/>
    <col min="2320" max="2325" width="11.42578125" style="57"/>
    <col min="2326" max="2326" width="26.7109375" style="57" customWidth="1"/>
    <col min="2327" max="2327" width="14.140625" style="57" customWidth="1"/>
    <col min="2328" max="2333" width="0" style="57" hidden="1" customWidth="1"/>
    <col min="2334" max="2560" width="11.42578125" style="57"/>
    <col min="2561" max="2561" width="41.7109375" style="57" customWidth="1"/>
    <col min="2562" max="2570" width="11.7109375" style="57" customWidth="1"/>
    <col min="2571" max="2575" width="10.7109375" style="57" customWidth="1"/>
    <col min="2576" max="2581" width="11.42578125" style="57"/>
    <col min="2582" max="2582" width="26.7109375" style="57" customWidth="1"/>
    <col min="2583" max="2583" width="14.140625" style="57" customWidth="1"/>
    <col min="2584" max="2589" width="0" style="57" hidden="1" customWidth="1"/>
    <col min="2590" max="2816" width="11.42578125" style="57"/>
    <col min="2817" max="2817" width="41.7109375" style="57" customWidth="1"/>
    <col min="2818" max="2826" width="11.7109375" style="57" customWidth="1"/>
    <col min="2827" max="2831" width="10.7109375" style="57" customWidth="1"/>
    <col min="2832" max="2837" width="11.42578125" style="57"/>
    <col min="2838" max="2838" width="26.7109375" style="57" customWidth="1"/>
    <col min="2839" max="2839" width="14.140625" style="57" customWidth="1"/>
    <col min="2840" max="2845" width="0" style="57" hidden="1" customWidth="1"/>
    <col min="2846" max="3072" width="11.42578125" style="57"/>
    <col min="3073" max="3073" width="41.7109375" style="57" customWidth="1"/>
    <col min="3074" max="3082" width="11.7109375" style="57" customWidth="1"/>
    <col min="3083" max="3087" width="10.7109375" style="57" customWidth="1"/>
    <col min="3088" max="3093" width="11.42578125" style="57"/>
    <col min="3094" max="3094" width="26.7109375" style="57" customWidth="1"/>
    <col min="3095" max="3095" width="14.140625" style="57" customWidth="1"/>
    <col min="3096" max="3101" width="0" style="57" hidden="1" customWidth="1"/>
    <col min="3102" max="3328" width="11.42578125" style="57"/>
    <col min="3329" max="3329" width="41.7109375" style="57" customWidth="1"/>
    <col min="3330" max="3338" width="11.7109375" style="57" customWidth="1"/>
    <col min="3339" max="3343" width="10.7109375" style="57" customWidth="1"/>
    <col min="3344" max="3349" width="11.42578125" style="57"/>
    <col min="3350" max="3350" width="26.7109375" style="57" customWidth="1"/>
    <col min="3351" max="3351" width="14.140625" style="57" customWidth="1"/>
    <col min="3352" max="3357" width="0" style="57" hidden="1" customWidth="1"/>
    <col min="3358" max="3584" width="11.42578125" style="57"/>
    <col min="3585" max="3585" width="41.7109375" style="57" customWidth="1"/>
    <col min="3586" max="3594" width="11.7109375" style="57" customWidth="1"/>
    <col min="3595" max="3599" width="10.7109375" style="57" customWidth="1"/>
    <col min="3600" max="3605" width="11.42578125" style="57"/>
    <col min="3606" max="3606" width="26.7109375" style="57" customWidth="1"/>
    <col min="3607" max="3607" width="14.140625" style="57" customWidth="1"/>
    <col min="3608" max="3613" width="0" style="57" hidden="1" customWidth="1"/>
    <col min="3614" max="3840" width="11.42578125" style="57"/>
    <col min="3841" max="3841" width="41.7109375" style="57" customWidth="1"/>
    <col min="3842" max="3850" width="11.7109375" style="57" customWidth="1"/>
    <col min="3851" max="3855" width="10.7109375" style="57" customWidth="1"/>
    <col min="3856" max="3861" width="11.42578125" style="57"/>
    <col min="3862" max="3862" width="26.7109375" style="57" customWidth="1"/>
    <col min="3863" max="3863" width="14.140625" style="57" customWidth="1"/>
    <col min="3864" max="3869" width="0" style="57" hidden="1" customWidth="1"/>
    <col min="3870" max="4096" width="11.42578125" style="57"/>
    <col min="4097" max="4097" width="41.7109375" style="57" customWidth="1"/>
    <col min="4098" max="4106" width="11.7109375" style="57" customWidth="1"/>
    <col min="4107" max="4111" width="10.7109375" style="57" customWidth="1"/>
    <col min="4112" max="4117" width="11.42578125" style="57"/>
    <col min="4118" max="4118" width="26.7109375" style="57" customWidth="1"/>
    <col min="4119" max="4119" width="14.140625" style="57" customWidth="1"/>
    <col min="4120" max="4125" width="0" style="57" hidden="1" customWidth="1"/>
    <col min="4126" max="4352" width="11.42578125" style="57"/>
    <col min="4353" max="4353" width="41.7109375" style="57" customWidth="1"/>
    <col min="4354" max="4362" width="11.7109375" style="57" customWidth="1"/>
    <col min="4363" max="4367" width="10.7109375" style="57" customWidth="1"/>
    <col min="4368" max="4373" width="11.42578125" style="57"/>
    <col min="4374" max="4374" width="26.7109375" style="57" customWidth="1"/>
    <col min="4375" max="4375" width="14.140625" style="57" customWidth="1"/>
    <col min="4376" max="4381" width="0" style="57" hidden="1" customWidth="1"/>
    <col min="4382" max="4608" width="11.42578125" style="57"/>
    <col min="4609" max="4609" width="41.7109375" style="57" customWidth="1"/>
    <col min="4610" max="4618" width="11.7109375" style="57" customWidth="1"/>
    <col min="4619" max="4623" width="10.7109375" style="57" customWidth="1"/>
    <col min="4624" max="4629" width="11.42578125" style="57"/>
    <col min="4630" max="4630" width="26.7109375" style="57" customWidth="1"/>
    <col min="4631" max="4631" width="14.140625" style="57" customWidth="1"/>
    <col min="4632" max="4637" width="0" style="57" hidden="1" customWidth="1"/>
    <col min="4638" max="4864" width="11.42578125" style="57"/>
    <col min="4865" max="4865" width="41.7109375" style="57" customWidth="1"/>
    <col min="4866" max="4874" width="11.7109375" style="57" customWidth="1"/>
    <col min="4875" max="4879" width="10.7109375" style="57" customWidth="1"/>
    <col min="4880" max="4885" width="11.42578125" style="57"/>
    <col min="4886" max="4886" width="26.7109375" style="57" customWidth="1"/>
    <col min="4887" max="4887" width="14.140625" style="57" customWidth="1"/>
    <col min="4888" max="4893" width="0" style="57" hidden="1" customWidth="1"/>
    <col min="4894" max="5120" width="11.42578125" style="57"/>
    <col min="5121" max="5121" width="41.7109375" style="57" customWidth="1"/>
    <col min="5122" max="5130" width="11.7109375" style="57" customWidth="1"/>
    <col min="5131" max="5135" width="10.7109375" style="57" customWidth="1"/>
    <col min="5136" max="5141" width="11.42578125" style="57"/>
    <col min="5142" max="5142" width="26.7109375" style="57" customWidth="1"/>
    <col min="5143" max="5143" width="14.140625" style="57" customWidth="1"/>
    <col min="5144" max="5149" width="0" style="57" hidden="1" customWidth="1"/>
    <col min="5150" max="5376" width="11.42578125" style="57"/>
    <col min="5377" max="5377" width="41.7109375" style="57" customWidth="1"/>
    <col min="5378" max="5386" width="11.7109375" style="57" customWidth="1"/>
    <col min="5387" max="5391" width="10.7109375" style="57" customWidth="1"/>
    <col min="5392" max="5397" width="11.42578125" style="57"/>
    <col min="5398" max="5398" width="26.7109375" style="57" customWidth="1"/>
    <col min="5399" max="5399" width="14.140625" style="57" customWidth="1"/>
    <col min="5400" max="5405" width="0" style="57" hidden="1" customWidth="1"/>
    <col min="5406" max="5632" width="11.42578125" style="57"/>
    <col min="5633" max="5633" width="41.7109375" style="57" customWidth="1"/>
    <col min="5634" max="5642" width="11.7109375" style="57" customWidth="1"/>
    <col min="5643" max="5647" width="10.7109375" style="57" customWidth="1"/>
    <col min="5648" max="5653" width="11.42578125" style="57"/>
    <col min="5654" max="5654" width="26.7109375" style="57" customWidth="1"/>
    <col min="5655" max="5655" width="14.140625" style="57" customWidth="1"/>
    <col min="5656" max="5661" width="0" style="57" hidden="1" customWidth="1"/>
    <col min="5662" max="5888" width="11.42578125" style="57"/>
    <col min="5889" max="5889" width="41.7109375" style="57" customWidth="1"/>
    <col min="5890" max="5898" width="11.7109375" style="57" customWidth="1"/>
    <col min="5899" max="5903" width="10.7109375" style="57" customWidth="1"/>
    <col min="5904" max="5909" width="11.42578125" style="57"/>
    <col min="5910" max="5910" width="26.7109375" style="57" customWidth="1"/>
    <col min="5911" max="5911" width="14.140625" style="57" customWidth="1"/>
    <col min="5912" max="5917" width="0" style="57" hidden="1" customWidth="1"/>
    <col min="5918" max="6144" width="11.42578125" style="57"/>
    <col min="6145" max="6145" width="41.7109375" style="57" customWidth="1"/>
    <col min="6146" max="6154" width="11.7109375" style="57" customWidth="1"/>
    <col min="6155" max="6159" width="10.7109375" style="57" customWidth="1"/>
    <col min="6160" max="6165" width="11.42578125" style="57"/>
    <col min="6166" max="6166" width="26.7109375" style="57" customWidth="1"/>
    <col min="6167" max="6167" width="14.140625" style="57" customWidth="1"/>
    <col min="6168" max="6173" width="0" style="57" hidden="1" customWidth="1"/>
    <col min="6174" max="6400" width="11.42578125" style="57"/>
    <col min="6401" max="6401" width="41.7109375" style="57" customWidth="1"/>
    <col min="6402" max="6410" width="11.7109375" style="57" customWidth="1"/>
    <col min="6411" max="6415" width="10.7109375" style="57" customWidth="1"/>
    <col min="6416" max="6421" width="11.42578125" style="57"/>
    <col min="6422" max="6422" width="26.7109375" style="57" customWidth="1"/>
    <col min="6423" max="6423" width="14.140625" style="57" customWidth="1"/>
    <col min="6424" max="6429" width="0" style="57" hidden="1" customWidth="1"/>
    <col min="6430" max="6656" width="11.42578125" style="57"/>
    <col min="6657" max="6657" width="41.7109375" style="57" customWidth="1"/>
    <col min="6658" max="6666" width="11.7109375" style="57" customWidth="1"/>
    <col min="6667" max="6671" width="10.7109375" style="57" customWidth="1"/>
    <col min="6672" max="6677" width="11.42578125" style="57"/>
    <col min="6678" max="6678" width="26.7109375" style="57" customWidth="1"/>
    <col min="6679" max="6679" width="14.140625" style="57" customWidth="1"/>
    <col min="6680" max="6685" width="0" style="57" hidden="1" customWidth="1"/>
    <col min="6686" max="6912" width="11.42578125" style="57"/>
    <col min="6913" max="6913" width="41.7109375" style="57" customWidth="1"/>
    <col min="6914" max="6922" width="11.7109375" style="57" customWidth="1"/>
    <col min="6923" max="6927" width="10.7109375" style="57" customWidth="1"/>
    <col min="6928" max="6933" width="11.42578125" style="57"/>
    <col min="6934" max="6934" width="26.7109375" style="57" customWidth="1"/>
    <col min="6935" max="6935" width="14.140625" style="57" customWidth="1"/>
    <col min="6936" max="6941" width="0" style="57" hidden="1" customWidth="1"/>
    <col min="6942" max="7168" width="11.42578125" style="57"/>
    <col min="7169" max="7169" width="41.7109375" style="57" customWidth="1"/>
    <col min="7170" max="7178" width="11.7109375" style="57" customWidth="1"/>
    <col min="7179" max="7183" width="10.7109375" style="57" customWidth="1"/>
    <col min="7184" max="7189" width="11.42578125" style="57"/>
    <col min="7190" max="7190" width="26.7109375" style="57" customWidth="1"/>
    <col min="7191" max="7191" width="14.140625" style="57" customWidth="1"/>
    <col min="7192" max="7197" width="0" style="57" hidden="1" customWidth="1"/>
    <col min="7198" max="7424" width="11.42578125" style="57"/>
    <col min="7425" max="7425" width="41.7109375" style="57" customWidth="1"/>
    <col min="7426" max="7434" width="11.7109375" style="57" customWidth="1"/>
    <col min="7435" max="7439" width="10.7109375" style="57" customWidth="1"/>
    <col min="7440" max="7445" width="11.42578125" style="57"/>
    <col min="7446" max="7446" width="26.7109375" style="57" customWidth="1"/>
    <col min="7447" max="7447" width="14.140625" style="57" customWidth="1"/>
    <col min="7448" max="7453" width="0" style="57" hidden="1" customWidth="1"/>
    <col min="7454" max="7680" width="11.42578125" style="57"/>
    <col min="7681" max="7681" width="41.7109375" style="57" customWidth="1"/>
    <col min="7682" max="7690" width="11.7109375" style="57" customWidth="1"/>
    <col min="7691" max="7695" width="10.7109375" style="57" customWidth="1"/>
    <col min="7696" max="7701" width="11.42578125" style="57"/>
    <col min="7702" max="7702" width="26.7109375" style="57" customWidth="1"/>
    <col min="7703" max="7703" width="14.140625" style="57" customWidth="1"/>
    <col min="7704" max="7709" width="0" style="57" hidden="1" customWidth="1"/>
    <col min="7710" max="7936" width="11.42578125" style="57"/>
    <col min="7937" max="7937" width="41.7109375" style="57" customWidth="1"/>
    <col min="7938" max="7946" width="11.7109375" style="57" customWidth="1"/>
    <col min="7947" max="7951" width="10.7109375" style="57" customWidth="1"/>
    <col min="7952" max="7957" width="11.42578125" style="57"/>
    <col min="7958" max="7958" width="26.7109375" style="57" customWidth="1"/>
    <col min="7959" max="7959" width="14.140625" style="57" customWidth="1"/>
    <col min="7960" max="7965" width="0" style="57" hidden="1" customWidth="1"/>
    <col min="7966" max="8192" width="11.42578125" style="57"/>
    <col min="8193" max="8193" width="41.7109375" style="57" customWidth="1"/>
    <col min="8194" max="8202" width="11.7109375" style="57" customWidth="1"/>
    <col min="8203" max="8207" width="10.7109375" style="57" customWidth="1"/>
    <col min="8208" max="8213" width="11.42578125" style="57"/>
    <col min="8214" max="8214" width="26.7109375" style="57" customWidth="1"/>
    <col min="8215" max="8215" width="14.140625" style="57" customWidth="1"/>
    <col min="8216" max="8221" width="0" style="57" hidden="1" customWidth="1"/>
    <col min="8222" max="8448" width="11.42578125" style="57"/>
    <col min="8449" max="8449" width="41.7109375" style="57" customWidth="1"/>
    <col min="8450" max="8458" width="11.7109375" style="57" customWidth="1"/>
    <col min="8459" max="8463" width="10.7109375" style="57" customWidth="1"/>
    <col min="8464" max="8469" width="11.42578125" style="57"/>
    <col min="8470" max="8470" width="26.7109375" style="57" customWidth="1"/>
    <col min="8471" max="8471" width="14.140625" style="57" customWidth="1"/>
    <col min="8472" max="8477" width="0" style="57" hidden="1" customWidth="1"/>
    <col min="8478" max="8704" width="11.42578125" style="57"/>
    <col min="8705" max="8705" width="41.7109375" style="57" customWidth="1"/>
    <col min="8706" max="8714" width="11.7109375" style="57" customWidth="1"/>
    <col min="8715" max="8719" width="10.7109375" style="57" customWidth="1"/>
    <col min="8720" max="8725" width="11.42578125" style="57"/>
    <col min="8726" max="8726" width="26.7109375" style="57" customWidth="1"/>
    <col min="8727" max="8727" width="14.140625" style="57" customWidth="1"/>
    <col min="8728" max="8733" width="0" style="57" hidden="1" customWidth="1"/>
    <col min="8734" max="8960" width="11.42578125" style="57"/>
    <col min="8961" max="8961" width="41.7109375" style="57" customWidth="1"/>
    <col min="8962" max="8970" width="11.7109375" style="57" customWidth="1"/>
    <col min="8971" max="8975" width="10.7109375" style="57" customWidth="1"/>
    <col min="8976" max="8981" width="11.42578125" style="57"/>
    <col min="8982" max="8982" width="26.7109375" style="57" customWidth="1"/>
    <col min="8983" max="8983" width="14.140625" style="57" customWidth="1"/>
    <col min="8984" max="8989" width="0" style="57" hidden="1" customWidth="1"/>
    <col min="8990" max="9216" width="11.42578125" style="57"/>
    <col min="9217" max="9217" width="41.7109375" style="57" customWidth="1"/>
    <col min="9218" max="9226" width="11.7109375" style="57" customWidth="1"/>
    <col min="9227" max="9231" width="10.7109375" style="57" customWidth="1"/>
    <col min="9232" max="9237" width="11.42578125" style="57"/>
    <col min="9238" max="9238" width="26.7109375" style="57" customWidth="1"/>
    <col min="9239" max="9239" width="14.140625" style="57" customWidth="1"/>
    <col min="9240" max="9245" width="0" style="57" hidden="1" customWidth="1"/>
    <col min="9246" max="9472" width="11.42578125" style="57"/>
    <col min="9473" max="9473" width="41.7109375" style="57" customWidth="1"/>
    <col min="9474" max="9482" width="11.7109375" style="57" customWidth="1"/>
    <col min="9483" max="9487" width="10.7109375" style="57" customWidth="1"/>
    <col min="9488" max="9493" width="11.42578125" style="57"/>
    <col min="9494" max="9494" width="26.7109375" style="57" customWidth="1"/>
    <col min="9495" max="9495" width="14.140625" style="57" customWidth="1"/>
    <col min="9496" max="9501" width="0" style="57" hidden="1" customWidth="1"/>
    <col min="9502" max="9728" width="11.42578125" style="57"/>
    <col min="9729" max="9729" width="41.7109375" style="57" customWidth="1"/>
    <col min="9730" max="9738" width="11.7109375" style="57" customWidth="1"/>
    <col min="9739" max="9743" width="10.7109375" style="57" customWidth="1"/>
    <col min="9744" max="9749" width="11.42578125" style="57"/>
    <col min="9750" max="9750" width="26.7109375" style="57" customWidth="1"/>
    <col min="9751" max="9751" width="14.140625" style="57" customWidth="1"/>
    <col min="9752" max="9757" width="0" style="57" hidden="1" customWidth="1"/>
    <col min="9758" max="9984" width="11.42578125" style="57"/>
    <col min="9985" max="9985" width="41.7109375" style="57" customWidth="1"/>
    <col min="9986" max="9994" width="11.7109375" style="57" customWidth="1"/>
    <col min="9995" max="9999" width="10.7109375" style="57" customWidth="1"/>
    <col min="10000" max="10005" width="11.42578125" style="57"/>
    <col min="10006" max="10006" width="26.7109375" style="57" customWidth="1"/>
    <col min="10007" max="10007" width="14.140625" style="57" customWidth="1"/>
    <col min="10008" max="10013" width="0" style="57" hidden="1" customWidth="1"/>
    <col min="10014" max="10240" width="11.42578125" style="57"/>
    <col min="10241" max="10241" width="41.7109375" style="57" customWidth="1"/>
    <col min="10242" max="10250" width="11.7109375" style="57" customWidth="1"/>
    <col min="10251" max="10255" width="10.7109375" style="57" customWidth="1"/>
    <col min="10256" max="10261" width="11.42578125" style="57"/>
    <col min="10262" max="10262" width="26.7109375" style="57" customWidth="1"/>
    <col min="10263" max="10263" width="14.140625" style="57" customWidth="1"/>
    <col min="10264" max="10269" width="0" style="57" hidden="1" customWidth="1"/>
    <col min="10270" max="10496" width="11.42578125" style="57"/>
    <col min="10497" max="10497" width="41.7109375" style="57" customWidth="1"/>
    <col min="10498" max="10506" width="11.7109375" style="57" customWidth="1"/>
    <col min="10507" max="10511" width="10.7109375" style="57" customWidth="1"/>
    <col min="10512" max="10517" width="11.42578125" style="57"/>
    <col min="10518" max="10518" width="26.7109375" style="57" customWidth="1"/>
    <col min="10519" max="10519" width="14.140625" style="57" customWidth="1"/>
    <col min="10520" max="10525" width="0" style="57" hidden="1" customWidth="1"/>
    <col min="10526" max="10752" width="11.42578125" style="57"/>
    <col min="10753" max="10753" width="41.7109375" style="57" customWidth="1"/>
    <col min="10754" max="10762" width="11.7109375" style="57" customWidth="1"/>
    <col min="10763" max="10767" width="10.7109375" style="57" customWidth="1"/>
    <col min="10768" max="10773" width="11.42578125" style="57"/>
    <col min="10774" max="10774" width="26.7109375" style="57" customWidth="1"/>
    <col min="10775" max="10775" width="14.140625" style="57" customWidth="1"/>
    <col min="10776" max="10781" width="0" style="57" hidden="1" customWidth="1"/>
    <col min="10782" max="11008" width="11.42578125" style="57"/>
    <col min="11009" max="11009" width="41.7109375" style="57" customWidth="1"/>
    <col min="11010" max="11018" width="11.7109375" style="57" customWidth="1"/>
    <col min="11019" max="11023" width="10.7109375" style="57" customWidth="1"/>
    <col min="11024" max="11029" width="11.42578125" style="57"/>
    <col min="11030" max="11030" width="26.7109375" style="57" customWidth="1"/>
    <col min="11031" max="11031" width="14.140625" style="57" customWidth="1"/>
    <col min="11032" max="11037" width="0" style="57" hidden="1" customWidth="1"/>
    <col min="11038" max="11264" width="11.42578125" style="57"/>
    <col min="11265" max="11265" width="41.7109375" style="57" customWidth="1"/>
    <col min="11266" max="11274" width="11.7109375" style="57" customWidth="1"/>
    <col min="11275" max="11279" width="10.7109375" style="57" customWidth="1"/>
    <col min="11280" max="11285" width="11.42578125" style="57"/>
    <col min="11286" max="11286" width="26.7109375" style="57" customWidth="1"/>
    <col min="11287" max="11287" width="14.140625" style="57" customWidth="1"/>
    <col min="11288" max="11293" width="0" style="57" hidden="1" customWidth="1"/>
    <col min="11294" max="11520" width="11.42578125" style="57"/>
    <col min="11521" max="11521" width="41.7109375" style="57" customWidth="1"/>
    <col min="11522" max="11530" width="11.7109375" style="57" customWidth="1"/>
    <col min="11531" max="11535" width="10.7109375" style="57" customWidth="1"/>
    <col min="11536" max="11541" width="11.42578125" style="57"/>
    <col min="11542" max="11542" width="26.7109375" style="57" customWidth="1"/>
    <col min="11543" max="11543" width="14.140625" style="57" customWidth="1"/>
    <col min="11544" max="11549" width="0" style="57" hidden="1" customWidth="1"/>
    <col min="11550" max="11776" width="11.42578125" style="57"/>
    <col min="11777" max="11777" width="41.7109375" style="57" customWidth="1"/>
    <col min="11778" max="11786" width="11.7109375" style="57" customWidth="1"/>
    <col min="11787" max="11791" width="10.7109375" style="57" customWidth="1"/>
    <col min="11792" max="11797" width="11.42578125" style="57"/>
    <col min="11798" max="11798" width="26.7109375" style="57" customWidth="1"/>
    <col min="11799" max="11799" width="14.140625" style="57" customWidth="1"/>
    <col min="11800" max="11805" width="0" style="57" hidden="1" customWidth="1"/>
    <col min="11806" max="12032" width="11.42578125" style="57"/>
    <col min="12033" max="12033" width="41.7109375" style="57" customWidth="1"/>
    <col min="12034" max="12042" width="11.7109375" style="57" customWidth="1"/>
    <col min="12043" max="12047" width="10.7109375" style="57" customWidth="1"/>
    <col min="12048" max="12053" width="11.42578125" style="57"/>
    <col min="12054" max="12054" width="26.7109375" style="57" customWidth="1"/>
    <col min="12055" max="12055" width="14.140625" style="57" customWidth="1"/>
    <col min="12056" max="12061" width="0" style="57" hidden="1" customWidth="1"/>
    <col min="12062" max="12288" width="11.42578125" style="57"/>
    <col min="12289" max="12289" width="41.7109375" style="57" customWidth="1"/>
    <col min="12290" max="12298" width="11.7109375" style="57" customWidth="1"/>
    <col min="12299" max="12303" width="10.7109375" style="57" customWidth="1"/>
    <col min="12304" max="12309" width="11.42578125" style="57"/>
    <col min="12310" max="12310" width="26.7109375" style="57" customWidth="1"/>
    <col min="12311" max="12311" width="14.140625" style="57" customWidth="1"/>
    <col min="12312" max="12317" width="0" style="57" hidden="1" customWidth="1"/>
    <col min="12318" max="12544" width="11.42578125" style="57"/>
    <col min="12545" max="12545" width="41.7109375" style="57" customWidth="1"/>
    <col min="12546" max="12554" width="11.7109375" style="57" customWidth="1"/>
    <col min="12555" max="12559" width="10.7109375" style="57" customWidth="1"/>
    <col min="12560" max="12565" width="11.42578125" style="57"/>
    <col min="12566" max="12566" width="26.7109375" style="57" customWidth="1"/>
    <col min="12567" max="12567" width="14.140625" style="57" customWidth="1"/>
    <col min="12568" max="12573" width="0" style="57" hidden="1" customWidth="1"/>
    <col min="12574" max="12800" width="11.42578125" style="57"/>
    <col min="12801" max="12801" width="41.7109375" style="57" customWidth="1"/>
    <col min="12802" max="12810" width="11.7109375" style="57" customWidth="1"/>
    <col min="12811" max="12815" width="10.7109375" style="57" customWidth="1"/>
    <col min="12816" max="12821" width="11.42578125" style="57"/>
    <col min="12822" max="12822" width="26.7109375" style="57" customWidth="1"/>
    <col min="12823" max="12823" width="14.140625" style="57" customWidth="1"/>
    <col min="12824" max="12829" width="0" style="57" hidden="1" customWidth="1"/>
    <col min="12830" max="13056" width="11.42578125" style="57"/>
    <col min="13057" max="13057" width="41.7109375" style="57" customWidth="1"/>
    <col min="13058" max="13066" width="11.7109375" style="57" customWidth="1"/>
    <col min="13067" max="13071" width="10.7109375" style="57" customWidth="1"/>
    <col min="13072" max="13077" width="11.42578125" style="57"/>
    <col min="13078" max="13078" width="26.7109375" style="57" customWidth="1"/>
    <col min="13079" max="13079" width="14.140625" style="57" customWidth="1"/>
    <col min="13080" max="13085" width="0" style="57" hidden="1" customWidth="1"/>
    <col min="13086" max="13312" width="11.42578125" style="57"/>
    <col min="13313" max="13313" width="41.7109375" style="57" customWidth="1"/>
    <col min="13314" max="13322" width="11.7109375" style="57" customWidth="1"/>
    <col min="13323" max="13327" width="10.7109375" style="57" customWidth="1"/>
    <col min="13328" max="13333" width="11.42578125" style="57"/>
    <col min="13334" max="13334" width="26.7109375" style="57" customWidth="1"/>
    <col min="13335" max="13335" width="14.140625" style="57" customWidth="1"/>
    <col min="13336" max="13341" width="0" style="57" hidden="1" customWidth="1"/>
    <col min="13342" max="13568" width="11.42578125" style="57"/>
    <col min="13569" max="13569" width="41.7109375" style="57" customWidth="1"/>
    <col min="13570" max="13578" width="11.7109375" style="57" customWidth="1"/>
    <col min="13579" max="13583" width="10.7109375" style="57" customWidth="1"/>
    <col min="13584" max="13589" width="11.42578125" style="57"/>
    <col min="13590" max="13590" width="26.7109375" style="57" customWidth="1"/>
    <col min="13591" max="13591" width="14.140625" style="57" customWidth="1"/>
    <col min="13592" max="13597" width="0" style="57" hidden="1" customWidth="1"/>
    <col min="13598" max="13824" width="11.42578125" style="57"/>
    <col min="13825" max="13825" width="41.7109375" style="57" customWidth="1"/>
    <col min="13826" max="13834" width="11.7109375" style="57" customWidth="1"/>
    <col min="13835" max="13839" width="10.7109375" style="57" customWidth="1"/>
    <col min="13840" max="13845" width="11.42578125" style="57"/>
    <col min="13846" max="13846" width="26.7109375" style="57" customWidth="1"/>
    <col min="13847" max="13847" width="14.140625" style="57" customWidth="1"/>
    <col min="13848" max="13853" width="0" style="57" hidden="1" customWidth="1"/>
    <col min="13854" max="14080" width="11.42578125" style="57"/>
    <col min="14081" max="14081" width="41.7109375" style="57" customWidth="1"/>
    <col min="14082" max="14090" width="11.7109375" style="57" customWidth="1"/>
    <col min="14091" max="14095" width="10.7109375" style="57" customWidth="1"/>
    <col min="14096" max="14101" width="11.42578125" style="57"/>
    <col min="14102" max="14102" width="26.7109375" style="57" customWidth="1"/>
    <col min="14103" max="14103" width="14.140625" style="57" customWidth="1"/>
    <col min="14104" max="14109" width="0" style="57" hidden="1" customWidth="1"/>
    <col min="14110" max="14336" width="11.42578125" style="57"/>
    <col min="14337" max="14337" width="41.7109375" style="57" customWidth="1"/>
    <col min="14338" max="14346" width="11.7109375" style="57" customWidth="1"/>
    <col min="14347" max="14351" width="10.7109375" style="57" customWidth="1"/>
    <col min="14352" max="14357" width="11.42578125" style="57"/>
    <col min="14358" max="14358" width="26.7109375" style="57" customWidth="1"/>
    <col min="14359" max="14359" width="14.140625" style="57" customWidth="1"/>
    <col min="14360" max="14365" width="0" style="57" hidden="1" customWidth="1"/>
    <col min="14366" max="14592" width="11.42578125" style="57"/>
    <col min="14593" max="14593" width="41.7109375" style="57" customWidth="1"/>
    <col min="14594" max="14602" width="11.7109375" style="57" customWidth="1"/>
    <col min="14603" max="14607" width="10.7109375" style="57" customWidth="1"/>
    <col min="14608" max="14613" width="11.42578125" style="57"/>
    <col min="14614" max="14614" width="26.7109375" style="57" customWidth="1"/>
    <col min="14615" max="14615" width="14.140625" style="57" customWidth="1"/>
    <col min="14616" max="14621" width="0" style="57" hidden="1" customWidth="1"/>
    <col min="14622" max="14848" width="11.42578125" style="57"/>
    <col min="14849" max="14849" width="41.7109375" style="57" customWidth="1"/>
    <col min="14850" max="14858" width="11.7109375" style="57" customWidth="1"/>
    <col min="14859" max="14863" width="10.7109375" style="57" customWidth="1"/>
    <col min="14864" max="14869" width="11.42578125" style="57"/>
    <col min="14870" max="14870" width="26.7109375" style="57" customWidth="1"/>
    <col min="14871" max="14871" width="14.140625" style="57" customWidth="1"/>
    <col min="14872" max="14877" width="0" style="57" hidden="1" customWidth="1"/>
    <col min="14878" max="15104" width="11.42578125" style="57"/>
    <col min="15105" max="15105" width="41.7109375" style="57" customWidth="1"/>
    <col min="15106" max="15114" width="11.7109375" style="57" customWidth="1"/>
    <col min="15115" max="15119" width="10.7109375" style="57" customWidth="1"/>
    <col min="15120" max="15125" width="11.42578125" style="57"/>
    <col min="15126" max="15126" width="26.7109375" style="57" customWidth="1"/>
    <col min="15127" max="15127" width="14.140625" style="57" customWidth="1"/>
    <col min="15128" max="15133" width="0" style="57" hidden="1" customWidth="1"/>
    <col min="15134" max="15360" width="11.42578125" style="57"/>
    <col min="15361" max="15361" width="41.7109375" style="57" customWidth="1"/>
    <col min="15362" max="15370" width="11.7109375" style="57" customWidth="1"/>
    <col min="15371" max="15375" width="10.7109375" style="57" customWidth="1"/>
    <col min="15376" max="15381" width="11.42578125" style="57"/>
    <col min="15382" max="15382" width="26.7109375" style="57" customWidth="1"/>
    <col min="15383" max="15383" width="14.140625" style="57" customWidth="1"/>
    <col min="15384" max="15389" width="0" style="57" hidden="1" customWidth="1"/>
    <col min="15390" max="15616" width="11.42578125" style="57"/>
    <col min="15617" max="15617" width="41.7109375" style="57" customWidth="1"/>
    <col min="15618" max="15626" width="11.7109375" style="57" customWidth="1"/>
    <col min="15627" max="15631" width="10.7109375" style="57" customWidth="1"/>
    <col min="15632" max="15637" width="11.42578125" style="57"/>
    <col min="15638" max="15638" width="26.7109375" style="57" customWidth="1"/>
    <col min="15639" max="15639" width="14.140625" style="57" customWidth="1"/>
    <col min="15640" max="15645" width="0" style="57" hidden="1" customWidth="1"/>
    <col min="15646" max="15872" width="11.42578125" style="57"/>
    <col min="15873" max="15873" width="41.7109375" style="57" customWidth="1"/>
    <col min="15874" max="15882" width="11.7109375" style="57" customWidth="1"/>
    <col min="15883" max="15887" width="10.7109375" style="57" customWidth="1"/>
    <col min="15888" max="15893" width="11.42578125" style="57"/>
    <col min="15894" max="15894" width="26.7109375" style="57" customWidth="1"/>
    <col min="15895" max="15895" width="14.140625" style="57" customWidth="1"/>
    <col min="15896" max="15901" width="0" style="57" hidden="1" customWidth="1"/>
    <col min="15902" max="16128" width="11.42578125" style="57"/>
    <col min="16129" max="16129" width="41.7109375" style="57" customWidth="1"/>
    <col min="16130" max="16138" width="11.7109375" style="57" customWidth="1"/>
    <col min="16139" max="16143" width="10.7109375" style="57" customWidth="1"/>
    <col min="16144" max="16149" width="11.42578125" style="57"/>
    <col min="16150" max="16150" width="26.7109375" style="57" customWidth="1"/>
    <col min="16151" max="16151" width="14.140625" style="57" customWidth="1"/>
    <col min="16152" max="16157" width="0" style="57" hidden="1" customWidth="1"/>
    <col min="16158" max="16384" width="11.42578125" style="57"/>
  </cols>
  <sheetData>
    <row r="1" spans="1:52" s="4" customFormat="1" ht="12.75" customHeight="1" x14ac:dyDescent="0.2">
      <c r="A1" s="1" t="s">
        <v>0</v>
      </c>
      <c r="B1" s="2"/>
      <c r="C1" s="2"/>
      <c r="D1" s="3"/>
      <c r="E1" s="3"/>
      <c r="F1" s="3"/>
      <c r="G1" s="3"/>
      <c r="H1" s="3"/>
      <c r="I1" s="3"/>
      <c r="J1" s="3"/>
      <c r="K1" s="3"/>
      <c r="Q1" s="5"/>
      <c r="R1" s="6"/>
      <c r="S1" s="6"/>
      <c r="T1" s="6"/>
      <c r="U1" s="6"/>
      <c r="V1" s="6"/>
      <c r="W1" s="6"/>
      <c r="X1" s="6"/>
      <c r="Y1" s="6"/>
      <c r="Z1" s="6"/>
      <c r="AA1" s="7"/>
      <c r="AB1" s="7"/>
      <c r="AC1" s="8"/>
    </row>
    <row r="2" spans="1:52" s="4" customFormat="1" ht="12.75" customHeight="1" x14ac:dyDescent="0.2">
      <c r="A2" s="1" t="str">
        <f>CONCATENATE("COMUNA: ",[8]NOMBRE!B2," - ","( ",[8]NOMBRE!C2,[8]NOMBRE!D2,[8]NOMBRE!E2,[8]NOMBRE!F2,[8]NOMBRE!G2," )")</f>
        <v>COMUNA: LINARES  - ( 07401 )</v>
      </c>
      <c r="B2" s="2"/>
      <c r="C2" s="2"/>
      <c r="D2" s="3"/>
      <c r="E2" s="3"/>
      <c r="F2" s="3"/>
      <c r="G2" s="3"/>
      <c r="H2" s="3"/>
      <c r="I2" s="3"/>
      <c r="J2" s="3"/>
      <c r="K2" s="3"/>
      <c r="Q2" s="5"/>
      <c r="R2" s="6"/>
      <c r="S2" s="6"/>
      <c r="T2" s="6"/>
      <c r="U2" s="6"/>
      <c r="V2" s="6"/>
      <c r="W2" s="6"/>
      <c r="X2" s="6"/>
      <c r="Y2" s="6"/>
      <c r="Z2" s="6"/>
      <c r="AA2" s="7"/>
      <c r="AB2" s="7"/>
      <c r="AC2" s="8"/>
    </row>
    <row r="3" spans="1:52" s="4" customFormat="1" ht="12.75" customHeight="1" x14ac:dyDescent="0.2">
      <c r="A3" s="1" t="str">
        <f>CONCATENATE("ESTABLECIMIENTO: ",[8]NOMBRE!B3," - ","( ",[8]NOMBRE!C3,[8]NOMBRE!D3,[8]NOMBRE!E3,[8]NOMBRE!F3,[8]NOMBRE!G3," )")</f>
        <v>ESTABLECIMIENTO: HOSPITAL DE LINARES  - ( 16108 )</v>
      </c>
      <c r="B3" s="2"/>
      <c r="C3" s="2"/>
      <c r="D3" s="9"/>
      <c r="E3" s="3"/>
      <c r="F3" s="3"/>
      <c r="G3" s="3"/>
      <c r="H3" s="3"/>
      <c r="I3" s="3"/>
      <c r="J3" s="3"/>
      <c r="K3" s="3"/>
      <c r="Q3" s="5"/>
      <c r="R3" s="6"/>
      <c r="S3" s="6"/>
      <c r="T3" s="6"/>
      <c r="U3" s="6"/>
      <c r="V3" s="6"/>
      <c r="W3" s="6"/>
      <c r="X3" s="6"/>
      <c r="Y3" s="6"/>
      <c r="Z3" s="6"/>
      <c r="AA3" s="7"/>
      <c r="AB3" s="7"/>
      <c r="AC3" s="8"/>
    </row>
    <row r="4" spans="1:52" s="4" customFormat="1" ht="12.75" customHeight="1" x14ac:dyDescent="0.2">
      <c r="A4" s="1" t="str">
        <f>CONCATENATE("MES: ",[8]NOMBRE!B6," - ","( ",[8]NOMBRE!C6,[8]NOMBRE!D6," )")</f>
        <v>MES: AGOSTO - ( 08 )</v>
      </c>
      <c r="B4" s="2"/>
      <c r="C4" s="2"/>
      <c r="D4" s="3"/>
      <c r="E4" s="3"/>
      <c r="F4" s="3"/>
      <c r="G4" s="3"/>
      <c r="H4" s="3"/>
      <c r="I4" s="3"/>
      <c r="J4" s="3"/>
      <c r="K4" s="3"/>
      <c r="Q4" s="5"/>
      <c r="R4" s="6"/>
      <c r="S4" s="6"/>
      <c r="T4" s="6"/>
      <c r="U4" s="6"/>
      <c r="V4" s="6"/>
      <c r="W4" s="6"/>
      <c r="X4" s="6"/>
      <c r="Y4" s="6"/>
      <c r="Z4" s="6"/>
      <c r="AA4" s="7"/>
      <c r="AB4" s="7"/>
      <c r="AC4" s="8"/>
    </row>
    <row r="5" spans="1:52" s="4" customFormat="1" ht="12.75" customHeight="1" x14ac:dyDescent="0.2">
      <c r="A5" s="1" t="str">
        <f>CONCATENATE("AÑO: ",[8]NOMBRE!B7)</f>
        <v>AÑO: 2010</v>
      </c>
      <c r="B5" s="2"/>
      <c r="C5" s="2"/>
      <c r="D5" s="3"/>
      <c r="E5" s="3"/>
      <c r="F5" s="3"/>
      <c r="G5" s="3"/>
      <c r="H5" s="3"/>
      <c r="I5" s="3"/>
      <c r="J5" s="3"/>
      <c r="K5" s="3"/>
      <c r="Q5" s="5"/>
      <c r="R5" s="6"/>
      <c r="S5" s="6"/>
      <c r="T5" s="6"/>
      <c r="U5" s="6"/>
      <c r="V5" s="6"/>
      <c r="W5" s="6"/>
      <c r="X5" s="6"/>
      <c r="Y5" s="6"/>
      <c r="Z5" s="6"/>
      <c r="AA5" s="7"/>
      <c r="AB5" s="7"/>
      <c r="AC5" s="8"/>
    </row>
    <row r="6" spans="1:52" s="14" customFormat="1" ht="39.950000000000003" customHeight="1" x14ac:dyDescent="0.25">
      <c r="A6" s="65" t="s">
        <v>1</v>
      </c>
      <c r="B6" s="65"/>
      <c r="C6" s="65"/>
      <c r="D6" s="65"/>
      <c r="E6" s="65"/>
      <c r="F6" s="65"/>
      <c r="G6" s="65"/>
      <c r="H6" s="65"/>
      <c r="I6" s="65"/>
      <c r="J6" s="65"/>
      <c r="K6" s="10"/>
      <c r="L6" s="10"/>
      <c r="M6" s="10"/>
      <c r="N6" s="10"/>
      <c r="O6" s="10"/>
      <c r="P6" s="11"/>
      <c r="Q6" s="12"/>
      <c r="R6" s="12"/>
      <c r="S6" s="12"/>
      <c r="T6" s="12"/>
      <c r="U6" s="12"/>
      <c r="V6" s="12"/>
      <c r="W6" s="13"/>
      <c r="X6" s="13"/>
      <c r="Y6" s="13"/>
      <c r="Z6" s="13"/>
      <c r="AA6" s="13"/>
      <c r="AB6" s="13"/>
      <c r="AC6" s="13"/>
      <c r="AD6" s="13"/>
      <c r="AZ6" s="15"/>
    </row>
    <row r="7" spans="1:52" s="14" customFormat="1" ht="45" customHeight="1" x14ac:dyDescent="0.2">
      <c r="A7" s="16" t="s">
        <v>2</v>
      </c>
      <c r="B7" s="17"/>
      <c r="C7" s="17"/>
      <c r="D7" s="17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9"/>
      <c r="AZ7" s="15"/>
    </row>
    <row r="8" spans="1:52" s="14" customFormat="1" ht="24.75" customHeight="1" x14ac:dyDescent="0.2">
      <c r="A8" s="66" t="s">
        <v>3</v>
      </c>
      <c r="B8" s="68" t="s">
        <v>4</v>
      </c>
      <c r="C8" s="69"/>
      <c r="D8" s="68" t="s">
        <v>5</v>
      </c>
      <c r="E8" s="70"/>
      <c r="F8" s="70"/>
      <c r="G8" s="69"/>
      <c r="H8" s="68" t="s">
        <v>6</v>
      </c>
      <c r="I8" s="69"/>
      <c r="J8" s="20"/>
      <c r="K8" s="20"/>
      <c r="L8" s="20"/>
      <c r="M8" s="20"/>
      <c r="N8" s="20"/>
      <c r="O8" s="20"/>
      <c r="AZ8" s="15"/>
    </row>
    <row r="9" spans="1:52" s="14" customFormat="1" ht="37.5" customHeight="1" x14ac:dyDescent="0.2">
      <c r="A9" s="67"/>
      <c r="B9" s="21" t="s">
        <v>7</v>
      </c>
      <c r="C9" s="22" t="s">
        <v>8</v>
      </c>
      <c r="D9" s="21" t="s">
        <v>9</v>
      </c>
      <c r="E9" s="23" t="s">
        <v>10</v>
      </c>
      <c r="F9" s="23" t="s">
        <v>11</v>
      </c>
      <c r="G9" s="24" t="s">
        <v>12</v>
      </c>
      <c r="H9" s="21" t="s">
        <v>13</v>
      </c>
      <c r="I9" s="24" t="s">
        <v>14</v>
      </c>
      <c r="J9" s="20"/>
      <c r="K9" s="20"/>
      <c r="L9" s="20"/>
      <c r="M9" s="20"/>
      <c r="N9" s="20"/>
      <c r="O9" s="20"/>
      <c r="AZ9" s="15"/>
    </row>
    <row r="10" spans="1:52" s="14" customFormat="1" ht="15.95" customHeight="1" x14ac:dyDescent="0.2">
      <c r="A10" s="25" t="s">
        <v>15</v>
      </c>
      <c r="B10" s="26">
        <v>490</v>
      </c>
      <c r="C10" s="27"/>
      <c r="D10" s="26"/>
      <c r="E10" s="28"/>
      <c r="F10" s="28"/>
      <c r="G10" s="29"/>
      <c r="H10" s="30"/>
      <c r="I10" s="31"/>
      <c r="J10" s="32" t="str">
        <f>$X10&amp;""&amp;$Y10&amp;""&amp;$Z10</f>
        <v/>
      </c>
      <c r="K10" s="20"/>
      <c r="L10" s="20"/>
      <c r="M10" s="20"/>
      <c r="N10" s="20"/>
      <c r="O10" s="20"/>
      <c r="P10" s="32"/>
      <c r="X10" s="33" t="str">
        <f>IF(D10+E10+F10+G10=H10+I10,"","NO COINCIDE LA DESAGREGACIÓN POR SEXO CON TOTAL VDRL O RPR REACTIVO.")</f>
        <v/>
      </c>
      <c r="AA10" s="34">
        <f>IF(D10+E10+F10+G10=H10+I10,0,1)</f>
        <v>0</v>
      </c>
      <c r="AB10" s="35"/>
      <c r="AC10" s="35"/>
      <c r="AZ10" s="15"/>
    </row>
    <row r="11" spans="1:52" s="14" customFormat="1" ht="24.95" customHeight="1" x14ac:dyDescent="0.2">
      <c r="A11" s="36" t="s">
        <v>16</v>
      </c>
      <c r="B11" s="26">
        <v>2</v>
      </c>
      <c r="C11" s="27"/>
      <c r="D11" s="37"/>
      <c r="E11" s="38"/>
      <c r="F11" s="38"/>
      <c r="G11" s="39">
        <v>2</v>
      </c>
      <c r="H11" s="30"/>
      <c r="I11" s="39">
        <v>2</v>
      </c>
      <c r="J11" s="32" t="str">
        <f>$X11&amp;""&amp;$Y11&amp;""&amp;$Z11</f>
        <v/>
      </c>
      <c r="K11" s="20"/>
      <c r="L11" s="20"/>
      <c r="M11" s="20"/>
      <c r="N11" s="20"/>
      <c r="O11" s="20"/>
      <c r="P11" s="32"/>
      <c r="X11" s="33" t="str">
        <f>IF(D11+E11+F11+G11=H11+I11,"","NO COINCIDE LA DESAGREGACIÓN POR SEXO CON TOTAL VDRL O RPR REACTIVO.")</f>
        <v/>
      </c>
      <c r="AA11" s="34">
        <f>IF(D11+E11+F11+G11=H11+I11,0,1)</f>
        <v>0</v>
      </c>
      <c r="AB11" s="35"/>
      <c r="AC11" s="35"/>
      <c r="AZ11" s="15"/>
    </row>
    <row r="12" spans="1:52" s="14" customFormat="1" ht="15.95" customHeight="1" x14ac:dyDescent="0.2">
      <c r="A12" s="40" t="s">
        <v>17</v>
      </c>
      <c r="B12" s="37"/>
      <c r="C12" s="41"/>
      <c r="D12" s="42"/>
      <c r="E12" s="30"/>
      <c r="F12" s="30"/>
      <c r="G12" s="43"/>
      <c r="H12" s="30"/>
      <c r="I12" s="39"/>
      <c r="J12" s="32"/>
      <c r="K12" s="20"/>
      <c r="L12" s="20"/>
      <c r="M12" s="20"/>
      <c r="N12" s="20"/>
      <c r="O12" s="20"/>
      <c r="P12" s="32"/>
      <c r="X12" s="33"/>
      <c r="AA12" s="34"/>
      <c r="AB12" s="35"/>
      <c r="AC12" s="35"/>
      <c r="AZ12" s="15"/>
    </row>
    <row r="13" spans="1:52" s="14" customFormat="1" ht="24.95" customHeight="1" x14ac:dyDescent="0.2">
      <c r="A13" s="36" t="s">
        <v>18</v>
      </c>
      <c r="B13" s="37"/>
      <c r="C13" s="41"/>
      <c r="D13" s="42"/>
      <c r="E13" s="30"/>
      <c r="F13" s="30"/>
      <c r="G13" s="43"/>
      <c r="H13" s="44"/>
      <c r="I13" s="39"/>
      <c r="J13" s="32"/>
      <c r="K13" s="20"/>
      <c r="L13" s="20"/>
      <c r="M13" s="20"/>
      <c r="N13" s="20"/>
      <c r="O13" s="20"/>
      <c r="P13" s="32"/>
      <c r="X13" s="33"/>
      <c r="AA13" s="34"/>
      <c r="AB13" s="35"/>
      <c r="AC13" s="35"/>
      <c r="AZ13" s="15"/>
    </row>
    <row r="14" spans="1:52" s="14" customFormat="1" ht="15.95" customHeight="1" x14ac:dyDescent="0.2">
      <c r="A14" s="36" t="s">
        <v>19</v>
      </c>
      <c r="B14" s="37"/>
      <c r="C14" s="41"/>
      <c r="D14" s="42"/>
      <c r="E14" s="30"/>
      <c r="F14" s="30"/>
      <c r="G14" s="43"/>
      <c r="H14" s="44"/>
      <c r="I14" s="45"/>
      <c r="J14" s="32"/>
      <c r="K14" s="20"/>
      <c r="L14" s="20"/>
      <c r="M14" s="20"/>
      <c r="N14" s="20"/>
      <c r="O14" s="20"/>
      <c r="P14" s="32"/>
      <c r="X14" s="33"/>
      <c r="AA14" s="34"/>
      <c r="AB14" s="35"/>
      <c r="AC14" s="35"/>
      <c r="AZ14" s="15"/>
    </row>
    <row r="15" spans="1:52" s="14" customFormat="1" ht="15.95" customHeight="1" x14ac:dyDescent="0.2">
      <c r="A15" s="40" t="s">
        <v>20</v>
      </c>
      <c r="B15" s="37">
        <v>19</v>
      </c>
      <c r="C15" s="41"/>
      <c r="D15" s="42"/>
      <c r="E15" s="30"/>
      <c r="F15" s="30"/>
      <c r="G15" s="43"/>
      <c r="H15" s="44">
        <v>1</v>
      </c>
      <c r="I15" s="45">
        <v>8</v>
      </c>
      <c r="J15" s="32"/>
      <c r="K15" s="20"/>
      <c r="L15" s="20"/>
      <c r="M15" s="20"/>
      <c r="N15" s="20"/>
      <c r="O15" s="20"/>
      <c r="P15" s="32"/>
      <c r="X15" s="33"/>
      <c r="AA15" s="34"/>
      <c r="AB15" s="35"/>
      <c r="AC15" s="35"/>
      <c r="AZ15" s="15"/>
    </row>
    <row r="16" spans="1:52" s="14" customFormat="1" ht="15.95" customHeight="1" x14ac:dyDescent="0.2">
      <c r="A16" s="40" t="s">
        <v>21</v>
      </c>
      <c r="B16" s="37">
        <v>739</v>
      </c>
      <c r="C16" s="41"/>
      <c r="D16" s="42"/>
      <c r="E16" s="30"/>
      <c r="F16" s="30"/>
      <c r="G16" s="43"/>
      <c r="H16" s="44"/>
      <c r="I16" s="45"/>
      <c r="J16" s="32"/>
      <c r="K16" s="20"/>
      <c r="L16" s="20"/>
      <c r="M16" s="20"/>
      <c r="N16" s="20"/>
      <c r="O16" s="20"/>
      <c r="P16" s="32"/>
      <c r="X16" s="33"/>
      <c r="AA16" s="34"/>
      <c r="AB16" s="35"/>
      <c r="AC16" s="35"/>
      <c r="AZ16" s="15"/>
    </row>
    <row r="17" spans="1:52" s="14" customFormat="1" ht="15.95" customHeight="1" x14ac:dyDescent="0.2">
      <c r="A17" s="40" t="s">
        <v>22</v>
      </c>
      <c r="B17" s="37">
        <v>159</v>
      </c>
      <c r="C17" s="41"/>
      <c r="D17" s="42"/>
      <c r="E17" s="30"/>
      <c r="F17" s="30"/>
      <c r="G17" s="43"/>
      <c r="H17" s="30"/>
      <c r="I17" s="45"/>
      <c r="J17" s="32"/>
      <c r="K17" s="20"/>
      <c r="L17" s="20"/>
      <c r="M17" s="20"/>
      <c r="N17" s="20"/>
      <c r="O17" s="20"/>
      <c r="P17" s="32"/>
      <c r="X17" s="33"/>
      <c r="AA17" s="34"/>
      <c r="AB17" s="35"/>
      <c r="AC17" s="35"/>
      <c r="AZ17" s="15"/>
    </row>
    <row r="18" spans="1:52" s="14" customFormat="1" ht="15.95" customHeight="1" x14ac:dyDescent="0.2">
      <c r="A18" s="40" t="s">
        <v>23</v>
      </c>
      <c r="B18" s="37">
        <v>348</v>
      </c>
      <c r="C18" s="41"/>
      <c r="D18" s="42"/>
      <c r="E18" s="30"/>
      <c r="F18" s="30"/>
      <c r="G18" s="43"/>
      <c r="H18" s="44"/>
      <c r="I18" s="45"/>
      <c r="J18" s="32"/>
      <c r="K18" s="20"/>
      <c r="L18" s="20"/>
      <c r="M18" s="20"/>
      <c r="N18" s="20"/>
      <c r="O18" s="20"/>
      <c r="P18" s="32"/>
      <c r="X18" s="33"/>
      <c r="AA18" s="34"/>
      <c r="AB18" s="35"/>
      <c r="AC18" s="35"/>
      <c r="AZ18" s="15"/>
    </row>
    <row r="19" spans="1:52" s="14" customFormat="1" ht="15.95" customHeight="1" x14ac:dyDescent="0.2">
      <c r="A19" s="40" t="s">
        <v>24</v>
      </c>
      <c r="B19" s="37"/>
      <c r="C19" s="41"/>
      <c r="D19" s="42"/>
      <c r="E19" s="30"/>
      <c r="F19" s="30"/>
      <c r="G19" s="43"/>
      <c r="H19" s="44"/>
      <c r="I19" s="45"/>
      <c r="J19" s="32"/>
      <c r="K19" s="20"/>
      <c r="L19" s="20"/>
      <c r="M19" s="20"/>
      <c r="N19" s="20"/>
      <c r="O19" s="20"/>
      <c r="P19" s="32"/>
      <c r="X19" s="33"/>
      <c r="AA19" s="34"/>
      <c r="AB19" s="35"/>
      <c r="AC19" s="35"/>
      <c r="AZ19" s="15"/>
    </row>
    <row r="20" spans="1:52" s="14" customFormat="1" ht="15.95" customHeight="1" x14ac:dyDescent="0.2">
      <c r="A20" s="40" t="s">
        <v>25</v>
      </c>
      <c r="B20" s="37">
        <v>139</v>
      </c>
      <c r="C20" s="41">
        <v>71</v>
      </c>
      <c r="D20" s="42"/>
      <c r="E20" s="30"/>
      <c r="F20" s="30"/>
      <c r="G20" s="43"/>
      <c r="H20" s="42"/>
      <c r="I20" s="46"/>
      <c r="J20" s="32"/>
      <c r="K20" s="20"/>
      <c r="L20" s="20"/>
      <c r="M20" s="20"/>
      <c r="N20" s="20"/>
      <c r="O20" s="20"/>
      <c r="P20" s="19"/>
      <c r="AZ20" s="15"/>
    </row>
    <row r="21" spans="1:52" s="14" customFormat="1" ht="30" customHeight="1" x14ac:dyDescent="0.2">
      <c r="A21" s="71" t="s">
        <v>26</v>
      </c>
      <c r="B21" s="71"/>
      <c r="C21" s="71"/>
      <c r="D21" s="71"/>
      <c r="E21" s="71"/>
      <c r="F21" s="71"/>
      <c r="G21" s="71"/>
      <c r="H21" s="71"/>
      <c r="I21" s="71"/>
      <c r="J21" s="72"/>
      <c r="K21" s="18"/>
      <c r="L21" s="18"/>
      <c r="M21" s="18"/>
      <c r="N21" s="18"/>
      <c r="O21" s="18"/>
      <c r="AZ21" s="15"/>
    </row>
    <row r="22" spans="1:52" s="14" customFormat="1" ht="15.95" customHeight="1" x14ac:dyDescent="0.2">
      <c r="A22" s="62" t="s">
        <v>27</v>
      </c>
      <c r="B22" s="64" t="s">
        <v>28</v>
      </c>
      <c r="C22" s="64"/>
      <c r="D22" s="64"/>
      <c r="E22" s="64" t="s">
        <v>29</v>
      </c>
      <c r="F22" s="64"/>
      <c r="G22" s="64"/>
      <c r="H22" s="64" t="s">
        <v>30</v>
      </c>
      <c r="I22" s="64"/>
      <c r="J22" s="64"/>
      <c r="K22" s="20"/>
      <c r="L22" s="20"/>
      <c r="M22" s="20"/>
      <c r="N22" s="20"/>
      <c r="O22" s="20"/>
      <c r="AZ22" s="15"/>
    </row>
    <row r="23" spans="1:52" s="14" customFormat="1" ht="51.75" customHeight="1" x14ac:dyDescent="0.2">
      <c r="A23" s="63"/>
      <c r="B23" s="21" t="s">
        <v>31</v>
      </c>
      <c r="C23" s="23" t="s">
        <v>32</v>
      </c>
      <c r="D23" s="22" t="s">
        <v>33</v>
      </c>
      <c r="E23" s="21" t="s">
        <v>31</v>
      </c>
      <c r="F23" s="23" t="s">
        <v>32</v>
      </c>
      <c r="G23" s="22" t="s">
        <v>33</v>
      </c>
      <c r="H23" s="21" t="s">
        <v>31</v>
      </c>
      <c r="I23" s="23" t="s">
        <v>32</v>
      </c>
      <c r="J23" s="22" t="s">
        <v>33</v>
      </c>
      <c r="K23" s="20"/>
      <c r="L23" s="20"/>
      <c r="M23" s="20"/>
      <c r="N23" s="20"/>
      <c r="O23" s="20"/>
      <c r="X23" s="33"/>
      <c r="Y23" s="33"/>
      <c r="Z23" s="33"/>
      <c r="AA23" s="35"/>
      <c r="AB23" s="35"/>
      <c r="AC23" s="35"/>
      <c r="AZ23" s="15"/>
    </row>
    <row r="24" spans="1:52" s="14" customFormat="1" ht="15.95" customHeight="1" x14ac:dyDescent="0.2">
      <c r="A24" s="25" t="s">
        <v>15</v>
      </c>
      <c r="B24" s="47"/>
      <c r="C24" s="48"/>
      <c r="D24" s="27"/>
      <c r="E24" s="47"/>
      <c r="F24" s="48"/>
      <c r="G24" s="27"/>
      <c r="H24" s="47"/>
      <c r="I24" s="48"/>
      <c r="J24" s="27"/>
      <c r="K24" s="49"/>
      <c r="L24" s="20"/>
      <c r="M24" s="20"/>
      <c r="N24" s="20"/>
      <c r="O24" s="20"/>
      <c r="X24" s="33"/>
      <c r="Y24" s="33"/>
      <c r="Z24" s="33"/>
      <c r="AA24" s="35"/>
      <c r="AB24" s="35"/>
      <c r="AC24" s="35"/>
      <c r="AZ24" s="15"/>
    </row>
    <row r="25" spans="1:52" s="14" customFormat="1" ht="15.95" customHeight="1" x14ac:dyDescent="0.2">
      <c r="A25" s="25" t="s">
        <v>34</v>
      </c>
      <c r="B25" s="26"/>
      <c r="C25" s="28"/>
      <c r="D25" s="27"/>
      <c r="E25" s="26"/>
      <c r="F25" s="28"/>
      <c r="G25" s="27"/>
      <c r="H25" s="26"/>
      <c r="I25" s="28"/>
      <c r="J25" s="27"/>
      <c r="K25" s="20"/>
      <c r="L25" s="20"/>
      <c r="M25" s="20"/>
      <c r="N25" s="20"/>
      <c r="O25" s="20"/>
      <c r="X25" s="33"/>
      <c r="Y25" s="33"/>
      <c r="Z25" s="33"/>
      <c r="AA25" s="35"/>
      <c r="AB25" s="35"/>
      <c r="AC25" s="35"/>
      <c r="AZ25" s="15"/>
    </row>
    <row r="26" spans="1:52" s="14" customFormat="1" ht="15.95" customHeight="1" x14ac:dyDescent="0.2">
      <c r="A26" s="40" t="s">
        <v>19</v>
      </c>
      <c r="B26" s="37"/>
      <c r="C26" s="38"/>
      <c r="D26" s="41"/>
      <c r="E26" s="37"/>
      <c r="F26" s="38"/>
      <c r="G26" s="41"/>
      <c r="H26" s="37"/>
      <c r="I26" s="38"/>
      <c r="J26" s="41"/>
      <c r="K26" s="20"/>
      <c r="L26" s="20"/>
      <c r="M26" s="20"/>
      <c r="N26" s="20"/>
      <c r="O26" s="20"/>
      <c r="X26" s="33"/>
      <c r="Y26" s="33"/>
      <c r="Z26" s="33"/>
      <c r="AA26" s="35"/>
      <c r="AB26" s="35"/>
      <c r="AC26" s="35"/>
      <c r="AZ26" s="15"/>
    </row>
    <row r="27" spans="1:52" s="14" customFormat="1" ht="15.95" customHeight="1" x14ac:dyDescent="0.2">
      <c r="A27" s="40" t="s">
        <v>35</v>
      </c>
      <c r="B27" s="37"/>
      <c r="C27" s="38"/>
      <c r="D27" s="41"/>
      <c r="E27" s="37"/>
      <c r="F27" s="38"/>
      <c r="G27" s="41"/>
      <c r="H27" s="37"/>
      <c r="I27" s="38"/>
      <c r="J27" s="41"/>
      <c r="K27" s="20"/>
      <c r="L27" s="20"/>
      <c r="M27" s="20"/>
      <c r="N27" s="20"/>
      <c r="O27" s="20"/>
      <c r="X27" s="33"/>
      <c r="Y27" s="33"/>
      <c r="Z27" s="33"/>
      <c r="AA27" s="35"/>
      <c r="AB27" s="35"/>
      <c r="AC27" s="35"/>
      <c r="AZ27" s="15"/>
    </row>
    <row r="28" spans="1:52" s="14" customFormat="1" ht="15.95" customHeight="1" x14ac:dyDescent="0.2">
      <c r="A28" s="40" t="s">
        <v>20</v>
      </c>
      <c r="B28" s="37"/>
      <c r="C28" s="38"/>
      <c r="D28" s="41"/>
      <c r="E28" s="37"/>
      <c r="F28" s="38"/>
      <c r="G28" s="41"/>
      <c r="H28" s="37"/>
      <c r="I28" s="38"/>
      <c r="J28" s="41"/>
      <c r="K28" s="20"/>
      <c r="L28" s="20"/>
      <c r="M28" s="20"/>
      <c r="N28" s="20"/>
      <c r="O28" s="20"/>
      <c r="X28" s="33"/>
      <c r="Y28" s="33"/>
      <c r="Z28" s="33"/>
      <c r="AA28" s="35"/>
      <c r="AB28" s="35"/>
      <c r="AC28" s="35"/>
      <c r="AZ28" s="15"/>
    </row>
    <row r="29" spans="1:52" s="14" customFormat="1" ht="24.95" customHeight="1" x14ac:dyDescent="0.2">
      <c r="A29" s="36" t="s">
        <v>36</v>
      </c>
      <c r="B29" s="37"/>
      <c r="C29" s="38"/>
      <c r="D29" s="41"/>
      <c r="E29" s="37"/>
      <c r="F29" s="38"/>
      <c r="G29" s="41"/>
      <c r="H29" s="37"/>
      <c r="I29" s="38"/>
      <c r="J29" s="41"/>
      <c r="K29" s="20"/>
      <c r="L29" s="20"/>
      <c r="M29" s="20"/>
      <c r="N29" s="20"/>
      <c r="O29" s="20"/>
      <c r="X29" s="33"/>
      <c r="Y29" s="33"/>
      <c r="Z29" s="33"/>
      <c r="AA29" s="35"/>
      <c r="AB29" s="35"/>
      <c r="AC29" s="35"/>
      <c r="AZ29" s="15"/>
    </row>
    <row r="30" spans="1:52" s="14" customFormat="1" ht="15.95" customHeight="1" x14ac:dyDescent="0.2">
      <c r="A30" s="40" t="s">
        <v>24</v>
      </c>
      <c r="B30" s="37"/>
      <c r="C30" s="38"/>
      <c r="D30" s="41"/>
      <c r="E30" s="37"/>
      <c r="F30" s="38"/>
      <c r="G30" s="41"/>
      <c r="H30" s="37"/>
      <c r="I30" s="38"/>
      <c r="J30" s="41"/>
      <c r="K30" s="20"/>
      <c r="L30" s="20"/>
      <c r="M30" s="20"/>
      <c r="N30" s="20"/>
      <c r="O30" s="20"/>
      <c r="X30" s="33"/>
      <c r="Y30" s="33"/>
      <c r="Z30" s="33"/>
      <c r="AA30" s="35"/>
      <c r="AB30" s="35"/>
      <c r="AC30" s="35"/>
      <c r="AZ30" s="15"/>
    </row>
    <row r="31" spans="1:52" s="14" customFormat="1" ht="15.95" customHeight="1" x14ac:dyDescent="0.2">
      <c r="A31" s="40" t="s">
        <v>37</v>
      </c>
      <c r="B31" s="37"/>
      <c r="C31" s="38"/>
      <c r="D31" s="41"/>
      <c r="E31" s="37"/>
      <c r="F31" s="38"/>
      <c r="G31" s="41"/>
      <c r="H31" s="37"/>
      <c r="I31" s="38"/>
      <c r="J31" s="41"/>
      <c r="K31" s="20"/>
      <c r="L31" s="20"/>
      <c r="M31" s="20"/>
      <c r="N31" s="20"/>
      <c r="O31" s="20"/>
      <c r="X31" s="33"/>
      <c r="Y31" s="33"/>
      <c r="Z31" s="33"/>
      <c r="AA31" s="35"/>
      <c r="AB31" s="35"/>
      <c r="AC31" s="35"/>
      <c r="AZ31" s="15"/>
    </row>
    <row r="32" spans="1:52" s="14" customFormat="1" ht="15.95" customHeight="1" x14ac:dyDescent="0.2">
      <c r="A32" s="40" t="s">
        <v>38</v>
      </c>
      <c r="B32" s="37"/>
      <c r="C32" s="38"/>
      <c r="D32" s="41"/>
      <c r="E32" s="37"/>
      <c r="F32" s="38"/>
      <c r="G32" s="41"/>
      <c r="H32" s="37"/>
      <c r="I32" s="38"/>
      <c r="J32" s="41"/>
      <c r="K32" s="20"/>
      <c r="L32" s="20"/>
      <c r="M32" s="20"/>
      <c r="N32" s="20"/>
      <c r="O32" s="20"/>
      <c r="X32" s="33"/>
      <c r="Y32" s="33"/>
      <c r="Z32" s="33"/>
      <c r="AA32" s="35"/>
      <c r="AB32" s="35"/>
      <c r="AC32" s="35"/>
      <c r="AZ32" s="15"/>
    </row>
    <row r="33" spans="1:52" s="14" customFormat="1" ht="15.95" customHeight="1" x14ac:dyDescent="0.2">
      <c r="A33" s="40" t="s">
        <v>39</v>
      </c>
      <c r="B33" s="37"/>
      <c r="C33" s="38"/>
      <c r="D33" s="41"/>
      <c r="E33" s="37"/>
      <c r="F33" s="38"/>
      <c r="G33" s="41"/>
      <c r="H33" s="37"/>
      <c r="I33" s="38"/>
      <c r="J33" s="41"/>
      <c r="K33" s="20"/>
      <c r="L33" s="20"/>
      <c r="M33" s="20"/>
      <c r="N33" s="20"/>
      <c r="O33" s="20"/>
      <c r="AZ33" s="15"/>
    </row>
    <row r="34" spans="1:52" s="14" customFormat="1" ht="15.95" customHeight="1" x14ac:dyDescent="0.2">
      <c r="A34" s="50" t="s">
        <v>40</v>
      </c>
      <c r="B34" s="51"/>
      <c r="C34" s="52"/>
      <c r="D34" s="53"/>
      <c r="E34" s="51"/>
      <c r="F34" s="52"/>
      <c r="G34" s="53"/>
      <c r="H34" s="51"/>
      <c r="I34" s="52"/>
      <c r="J34" s="53"/>
      <c r="K34" s="20"/>
      <c r="L34" s="20"/>
      <c r="M34" s="20"/>
      <c r="N34" s="20"/>
      <c r="O34" s="20"/>
      <c r="AZ34" s="15"/>
    </row>
    <row r="35" spans="1:52" s="14" customFormat="1" ht="24.95" customHeight="1" x14ac:dyDescent="0.2">
      <c r="A35" s="36" t="s">
        <v>41</v>
      </c>
      <c r="B35" s="51"/>
      <c r="C35" s="52"/>
      <c r="D35" s="53"/>
      <c r="E35" s="51"/>
      <c r="F35" s="52"/>
      <c r="G35" s="53"/>
      <c r="H35" s="51"/>
      <c r="I35" s="52"/>
      <c r="J35" s="53"/>
      <c r="K35" s="20"/>
      <c r="L35" s="20"/>
      <c r="M35" s="20"/>
      <c r="N35" s="20"/>
      <c r="O35" s="20"/>
      <c r="X35" s="33"/>
      <c r="AA35" s="34"/>
      <c r="AB35" s="35"/>
      <c r="AC35" s="35"/>
      <c r="AZ35" s="15"/>
    </row>
    <row r="36" spans="1:52" s="14" customFormat="1" ht="15.95" customHeight="1" x14ac:dyDescent="0.2">
      <c r="A36" s="54" t="s">
        <v>42</v>
      </c>
      <c r="B36" s="55">
        <v>18</v>
      </c>
      <c r="C36" s="56"/>
      <c r="D36" s="46"/>
      <c r="E36" s="55">
        <v>15</v>
      </c>
      <c r="F36" s="56"/>
      <c r="G36" s="46"/>
      <c r="H36" s="55"/>
      <c r="I36" s="56"/>
      <c r="J36" s="46"/>
      <c r="K36" s="20"/>
      <c r="L36" s="20"/>
      <c r="M36" s="20"/>
      <c r="N36" s="20"/>
      <c r="O36" s="20"/>
      <c r="AZ36" s="15"/>
    </row>
    <row r="37" spans="1:52" s="14" customFormat="1" ht="30" customHeight="1" x14ac:dyDescent="0.2">
      <c r="A37" s="71" t="s">
        <v>43</v>
      </c>
      <c r="B37" s="71"/>
      <c r="C37" s="71"/>
      <c r="D37" s="71"/>
      <c r="E37" s="71"/>
      <c r="F37" s="71"/>
      <c r="G37" s="71"/>
      <c r="H37" s="71"/>
      <c r="I37" s="71"/>
      <c r="J37" s="71"/>
      <c r="K37" s="18"/>
      <c r="L37" s="18"/>
      <c r="M37" s="18"/>
      <c r="N37" s="18"/>
      <c r="O37" s="18"/>
      <c r="AZ37" s="15"/>
    </row>
    <row r="38" spans="1:52" s="14" customFormat="1" ht="15.95" customHeight="1" x14ac:dyDescent="0.2">
      <c r="A38" s="62" t="s">
        <v>27</v>
      </c>
      <c r="B38" s="64" t="s">
        <v>44</v>
      </c>
      <c r="C38" s="64"/>
      <c r="D38" s="64"/>
      <c r="E38" s="64" t="s">
        <v>45</v>
      </c>
      <c r="F38" s="64"/>
      <c r="G38" s="64"/>
      <c r="H38" s="64" t="s">
        <v>46</v>
      </c>
      <c r="I38" s="64"/>
      <c r="J38" s="64"/>
      <c r="K38" s="20"/>
      <c r="L38" s="20"/>
      <c r="M38" s="20"/>
      <c r="N38" s="20"/>
      <c r="O38" s="20"/>
      <c r="AZ38" s="15"/>
    </row>
    <row r="39" spans="1:52" s="14" customFormat="1" ht="52.5" x14ac:dyDescent="0.2">
      <c r="A39" s="63"/>
      <c r="B39" s="21" t="s">
        <v>31</v>
      </c>
      <c r="C39" s="23" t="s">
        <v>32</v>
      </c>
      <c r="D39" s="22" t="s">
        <v>33</v>
      </c>
      <c r="E39" s="21" t="s">
        <v>31</v>
      </c>
      <c r="F39" s="23" t="s">
        <v>32</v>
      </c>
      <c r="G39" s="22" t="s">
        <v>33</v>
      </c>
      <c r="H39" s="21" t="s">
        <v>31</v>
      </c>
      <c r="I39" s="23" t="s">
        <v>32</v>
      </c>
      <c r="J39" s="22" t="s">
        <v>33</v>
      </c>
      <c r="K39" s="20"/>
      <c r="L39" s="20"/>
      <c r="M39" s="20"/>
      <c r="N39" s="20"/>
      <c r="O39" s="20"/>
      <c r="AZ39" s="15"/>
    </row>
    <row r="40" spans="1:52" s="14" customFormat="1" ht="15.95" customHeight="1" x14ac:dyDescent="0.2">
      <c r="A40" s="25" t="s">
        <v>15</v>
      </c>
      <c r="B40" s="47"/>
      <c r="C40" s="48"/>
      <c r="D40" s="27"/>
      <c r="E40" s="47">
        <v>216</v>
      </c>
      <c r="F40" s="48"/>
      <c r="G40" s="27"/>
      <c r="H40" s="47"/>
      <c r="I40" s="48"/>
      <c r="J40" s="27"/>
      <c r="K40" s="49"/>
      <c r="L40" s="20"/>
      <c r="M40" s="20"/>
      <c r="N40" s="20"/>
      <c r="O40" s="20"/>
      <c r="AZ40" s="15"/>
    </row>
    <row r="41" spans="1:52" s="14" customFormat="1" ht="15.95" customHeight="1" x14ac:dyDescent="0.2">
      <c r="A41" s="25" t="s">
        <v>34</v>
      </c>
      <c r="B41" s="26"/>
      <c r="C41" s="28"/>
      <c r="D41" s="27"/>
      <c r="E41" s="26"/>
      <c r="F41" s="28"/>
      <c r="G41" s="27"/>
      <c r="H41" s="26"/>
      <c r="I41" s="28"/>
      <c r="J41" s="27"/>
      <c r="K41" s="20"/>
      <c r="L41" s="20"/>
      <c r="M41" s="20"/>
      <c r="N41" s="20"/>
      <c r="O41" s="20"/>
      <c r="AZ41" s="15"/>
    </row>
    <row r="42" spans="1:52" s="14" customFormat="1" ht="15.95" customHeight="1" x14ac:dyDescent="0.2">
      <c r="A42" s="36" t="s">
        <v>19</v>
      </c>
      <c r="B42" s="37"/>
      <c r="C42" s="38"/>
      <c r="D42" s="41"/>
      <c r="E42" s="37"/>
      <c r="F42" s="38"/>
      <c r="G42" s="41"/>
      <c r="H42" s="37"/>
      <c r="I42" s="38">
        <v>1</v>
      </c>
      <c r="J42" s="41"/>
      <c r="K42" s="20"/>
      <c r="L42" s="20"/>
      <c r="M42" s="20"/>
      <c r="N42" s="20"/>
      <c r="O42" s="20"/>
      <c r="AZ42" s="15"/>
    </row>
    <row r="43" spans="1:52" s="14" customFormat="1" ht="15.95" customHeight="1" x14ac:dyDescent="0.2">
      <c r="A43" s="40" t="s">
        <v>35</v>
      </c>
      <c r="B43" s="37"/>
      <c r="C43" s="38"/>
      <c r="D43" s="41"/>
      <c r="E43" s="37">
        <v>2</v>
      </c>
      <c r="F43" s="38"/>
      <c r="G43" s="41"/>
      <c r="H43" s="37"/>
      <c r="I43" s="38"/>
      <c r="J43" s="41"/>
      <c r="K43" s="20"/>
      <c r="L43" s="20"/>
      <c r="M43" s="20"/>
      <c r="N43" s="20"/>
      <c r="O43" s="20"/>
      <c r="AZ43" s="15"/>
    </row>
    <row r="44" spans="1:52" s="14" customFormat="1" ht="15.95" customHeight="1" x14ac:dyDescent="0.2">
      <c r="A44" s="40" t="s">
        <v>20</v>
      </c>
      <c r="B44" s="37"/>
      <c r="C44" s="38"/>
      <c r="D44" s="41"/>
      <c r="E44" s="37">
        <v>1</v>
      </c>
      <c r="F44" s="38"/>
      <c r="G44" s="41"/>
      <c r="H44" s="37"/>
      <c r="I44" s="38"/>
      <c r="J44" s="41"/>
      <c r="K44" s="20"/>
      <c r="L44" s="20"/>
      <c r="M44" s="20"/>
      <c r="N44" s="20"/>
      <c r="O44" s="20"/>
      <c r="AZ44" s="15"/>
    </row>
    <row r="45" spans="1:52" s="14" customFormat="1" ht="24.95" customHeight="1" x14ac:dyDescent="0.15">
      <c r="A45" s="36" t="s">
        <v>36</v>
      </c>
      <c r="B45" s="37"/>
      <c r="C45" s="38"/>
      <c r="D45" s="41"/>
      <c r="E45" s="37">
        <v>4</v>
      </c>
      <c r="F45" s="38"/>
      <c r="G45" s="41"/>
      <c r="H45" s="37"/>
      <c r="I45" s="38"/>
      <c r="J45" s="41"/>
      <c r="K45" s="20"/>
      <c r="L45" s="20"/>
      <c r="M45" s="20"/>
      <c r="N45" s="20"/>
      <c r="O45" s="20"/>
    </row>
    <row r="46" spans="1:52" s="14" customFormat="1" ht="15.95" customHeight="1" x14ac:dyDescent="0.15">
      <c r="A46" s="40" t="s">
        <v>24</v>
      </c>
      <c r="B46" s="37"/>
      <c r="C46" s="38"/>
      <c r="D46" s="41"/>
      <c r="E46" s="37"/>
      <c r="F46" s="38"/>
      <c r="G46" s="41"/>
      <c r="H46" s="37"/>
      <c r="I46" s="38"/>
      <c r="J46" s="41"/>
      <c r="K46" s="20"/>
      <c r="L46" s="20"/>
      <c r="M46" s="20"/>
      <c r="N46" s="20"/>
      <c r="O46" s="20"/>
    </row>
    <row r="47" spans="1:52" s="14" customFormat="1" ht="15.95" customHeight="1" x14ac:dyDescent="0.15">
      <c r="A47" s="40" t="s">
        <v>37</v>
      </c>
      <c r="B47" s="37"/>
      <c r="C47" s="38"/>
      <c r="D47" s="41"/>
      <c r="E47" s="37"/>
      <c r="F47" s="38"/>
      <c r="G47" s="41"/>
      <c r="H47" s="37"/>
      <c r="I47" s="38"/>
      <c r="J47" s="41"/>
      <c r="K47" s="20"/>
      <c r="L47" s="20"/>
      <c r="M47" s="20"/>
      <c r="N47" s="20"/>
      <c r="O47" s="20"/>
    </row>
    <row r="48" spans="1:52" s="14" customFormat="1" ht="15.95" customHeight="1" x14ac:dyDescent="0.15">
      <c r="A48" s="40" t="s">
        <v>38</v>
      </c>
      <c r="B48" s="37"/>
      <c r="C48" s="38"/>
      <c r="D48" s="41"/>
      <c r="E48" s="37">
        <v>1</v>
      </c>
      <c r="F48" s="38"/>
      <c r="G48" s="41"/>
      <c r="H48" s="37"/>
      <c r="I48" s="38"/>
      <c r="J48" s="41"/>
      <c r="K48" s="20"/>
      <c r="L48" s="20"/>
      <c r="M48" s="20"/>
      <c r="N48" s="20"/>
      <c r="O48" s="20"/>
    </row>
    <row r="49" spans="1:15" ht="15.95" customHeight="1" x14ac:dyDescent="0.15">
      <c r="A49" s="40" t="s">
        <v>39</v>
      </c>
      <c r="B49" s="37"/>
      <c r="C49" s="38"/>
      <c r="D49" s="41"/>
      <c r="E49" s="37"/>
      <c r="F49" s="38"/>
      <c r="G49" s="41"/>
      <c r="H49" s="37"/>
      <c r="I49" s="38"/>
      <c r="J49" s="41"/>
      <c r="K49" s="20"/>
      <c r="L49" s="20"/>
      <c r="M49" s="20"/>
      <c r="N49" s="20"/>
      <c r="O49" s="20"/>
    </row>
    <row r="50" spans="1:15" ht="15.95" customHeight="1" x14ac:dyDescent="0.15">
      <c r="A50" s="50" t="s">
        <v>40</v>
      </c>
      <c r="B50" s="51"/>
      <c r="C50" s="52"/>
      <c r="D50" s="53"/>
      <c r="E50" s="51"/>
      <c r="F50" s="52"/>
      <c r="G50" s="53"/>
      <c r="H50" s="51"/>
      <c r="I50" s="52"/>
      <c r="J50" s="53"/>
      <c r="K50" s="20"/>
      <c r="L50" s="20"/>
      <c r="M50" s="20"/>
      <c r="N50" s="20"/>
      <c r="O50" s="20"/>
    </row>
    <row r="51" spans="1:15" ht="24.95" customHeight="1" x14ac:dyDescent="0.15">
      <c r="A51" s="36" t="s">
        <v>41</v>
      </c>
      <c r="B51" s="51"/>
      <c r="C51" s="52"/>
      <c r="D51" s="53"/>
      <c r="E51" s="51">
        <v>1</v>
      </c>
      <c r="F51" s="52"/>
      <c r="G51" s="53"/>
      <c r="H51" s="51"/>
      <c r="I51" s="52"/>
      <c r="J51" s="53"/>
      <c r="K51" s="20"/>
      <c r="L51" s="20"/>
      <c r="M51" s="20"/>
      <c r="N51" s="20"/>
      <c r="O51" s="20"/>
    </row>
    <row r="52" spans="1:15" ht="15.95" customHeight="1" x14ac:dyDescent="0.15">
      <c r="A52" s="54" t="s">
        <v>42</v>
      </c>
      <c r="B52" s="55"/>
      <c r="C52" s="56"/>
      <c r="D52" s="46"/>
      <c r="E52" s="55">
        <v>44</v>
      </c>
      <c r="F52" s="56"/>
      <c r="G52" s="46"/>
      <c r="H52" s="55"/>
      <c r="I52" s="56"/>
      <c r="J52" s="46"/>
      <c r="K52" s="20"/>
      <c r="L52" s="20"/>
      <c r="M52" s="20"/>
      <c r="N52" s="20"/>
      <c r="O52" s="20"/>
    </row>
    <row r="53" spans="1:15" x14ac:dyDescent="0.15">
      <c r="A53" s="20"/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58"/>
      <c r="N53" s="58"/>
      <c r="O53" s="58"/>
    </row>
    <row r="54" spans="1:15" x14ac:dyDescent="0.15">
      <c r="A54" s="20"/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58"/>
      <c r="N54" s="58"/>
      <c r="O54" s="58"/>
    </row>
    <row r="55" spans="1:15" x14ac:dyDescent="0.15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58"/>
      <c r="N55" s="58"/>
      <c r="O55" s="58"/>
    </row>
    <row r="56" spans="1:15" x14ac:dyDescent="0.15">
      <c r="A56" s="20"/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58"/>
      <c r="N56" s="58"/>
      <c r="O56" s="58"/>
    </row>
    <row r="57" spans="1:15" x14ac:dyDescent="0.15">
      <c r="A57" s="20"/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58"/>
      <c r="N57" s="58"/>
      <c r="O57" s="58"/>
    </row>
    <row r="58" spans="1:15" x14ac:dyDescent="0.15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58"/>
      <c r="N58" s="58"/>
      <c r="O58" s="58"/>
    </row>
    <row r="59" spans="1:15" x14ac:dyDescent="0.15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58"/>
      <c r="N59" s="58"/>
      <c r="O59" s="58"/>
    </row>
    <row r="60" spans="1:15" x14ac:dyDescent="0.15">
      <c r="A60" s="20"/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58"/>
      <c r="N60" s="58"/>
      <c r="O60" s="58"/>
    </row>
    <row r="61" spans="1:15" x14ac:dyDescent="0.15">
      <c r="A61" s="20"/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58"/>
      <c r="N61" s="58"/>
      <c r="O61" s="58"/>
    </row>
    <row r="62" spans="1:15" x14ac:dyDescent="0.15">
      <c r="A62" s="20"/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58"/>
      <c r="N62" s="58"/>
      <c r="O62" s="58"/>
    </row>
    <row r="63" spans="1:15" x14ac:dyDescent="0.15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58"/>
      <c r="N63" s="58"/>
      <c r="O63" s="58"/>
    </row>
    <row r="64" spans="1:15" x14ac:dyDescent="0.15">
      <c r="A64" s="20"/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58"/>
      <c r="N64" s="58"/>
      <c r="O64" s="58"/>
    </row>
    <row r="65" spans="1:15" x14ac:dyDescent="0.15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58"/>
      <c r="N65" s="58"/>
      <c r="O65" s="58"/>
    </row>
    <row r="66" spans="1:15" x14ac:dyDescent="0.1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58"/>
      <c r="N66" s="58"/>
      <c r="O66" s="58"/>
    </row>
    <row r="67" spans="1:15" x14ac:dyDescent="0.15">
      <c r="A67" s="20"/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58"/>
      <c r="N67" s="58"/>
      <c r="O67" s="58"/>
    </row>
    <row r="68" spans="1:15" x14ac:dyDescent="0.15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58"/>
      <c r="N68" s="58"/>
      <c r="O68" s="58"/>
    </row>
    <row r="69" spans="1:15" x14ac:dyDescent="0.15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58"/>
      <c r="N69" s="58"/>
      <c r="O69" s="58"/>
    </row>
    <row r="70" spans="1:15" x14ac:dyDescent="0.15">
      <c r="A70" s="20"/>
      <c r="B70" s="20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58"/>
      <c r="N70" s="58"/>
      <c r="O70" s="58"/>
    </row>
    <row r="71" spans="1:15" x14ac:dyDescent="0.15">
      <c r="A71" s="20"/>
      <c r="B71" s="20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58"/>
      <c r="N71" s="58"/>
      <c r="O71" s="58"/>
    </row>
    <row r="72" spans="1:15" x14ac:dyDescent="0.15">
      <c r="A72" s="20"/>
      <c r="B72" s="20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58"/>
      <c r="N72" s="58"/>
      <c r="O72" s="58"/>
    </row>
    <row r="73" spans="1:15" x14ac:dyDescent="0.15">
      <c r="A73" s="20"/>
      <c r="B73" s="20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58"/>
      <c r="N73" s="58"/>
      <c r="O73" s="58"/>
    </row>
    <row r="74" spans="1:15" x14ac:dyDescent="0.15">
      <c r="A74" s="20"/>
      <c r="B74" s="20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58"/>
      <c r="N74" s="58"/>
      <c r="O74" s="58"/>
    </row>
    <row r="75" spans="1:15" x14ac:dyDescent="0.15">
      <c r="A75" s="20"/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58"/>
      <c r="N75" s="58"/>
      <c r="O75" s="58"/>
    </row>
    <row r="76" spans="1:15" x14ac:dyDescent="0.15">
      <c r="A76" s="20"/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58"/>
      <c r="N76" s="58"/>
      <c r="O76" s="58"/>
    </row>
    <row r="77" spans="1:15" x14ac:dyDescent="0.15">
      <c r="A77" s="20"/>
      <c r="B77" s="20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58"/>
      <c r="N77" s="58"/>
      <c r="O77" s="58"/>
    </row>
    <row r="78" spans="1:15" x14ac:dyDescent="0.15">
      <c r="A78" s="20"/>
      <c r="B78" s="20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58"/>
      <c r="N78" s="58"/>
      <c r="O78" s="58"/>
    </row>
    <row r="198" spans="1:28" hidden="1" x14ac:dyDescent="0.15"/>
    <row r="199" spans="1:28" hidden="1" x14ac:dyDescent="0.15"/>
    <row r="200" spans="1:28" hidden="1" x14ac:dyDescent="0.15">
      <c r="A200" s="59">
        <f>SUM(A10:O38)</f>
        <v>2013</v>
      </c>
    </row>
    <row r="201" spans="1:28" s="60" customFormat="1" hidden="1" x14ac:dyDescent="0.15">
      <c r="A201" s="35"/>
      <c r="B201" s="35"/>
      <c r="C201" s="35"/>
      <c r="D201" s="35"/>
      <c r="E201" s="35"/>
      <c r="F201" s="35"/>
      <c r="G201" s="35"/>
      <c r="H201" s="35"/>
      <c r="I201" s="35"/>
      <c r="J201" s="35"/>
      <c r="K201" s="35"/>
      <c r="L201" s="35"/>
      <c r="AB201" s="61">
        <v>0</v>
      </c>
    </row>
    <row r="202" spans="1:28" hidden="1" x14ac:dyDescent="0.15"/>
    <row r="203" spans="1:28" hidden="1" x14ac:dyDescent="0.15"/>
  </sheetData>
  <mergeCells count="15">
    <mergeCell ref="A38:A39"/>
    <mergeCell ref="B38:D38"/>
    <mergeCell ref="E38:G38"/>
    <mergeCell ref="H38:J38"/>
    <mergeCell ref="A6:J6"/>
    <mergeCell ref="A8:A9"/>
    <mergeCell ref="B8:C8"/>
    <mergeCell ref="D8:G8"/>
    <mergeCell ref="H8:I8"/>
    <mergeCell ref="A21:J21"/>
    <mergeCell ref="A22:A23"/>
    <mergeCell ref="B22:D22"/>
    <mergeCell ref="E22:G22"/>
    <mergeCell ref="H22:J22"/>
    <mergeCell ref="A37:J3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CONSOLIDADO</vt:lpstr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OCTUBRE</vt:lpstr>
      <vt:lpstr>NOVIEMBRE</vt:lpstr>
      <vt:lpstr>DICIEMBRE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Natalia Franchesca   Riquelme Martinez</dc:creator>
  <cp:lastModifiedBy>Natalia Franchesca   Riquelme Martinez</cp:lastModifiedBy>
  <dcterms:created xsi:type="dcterms:W3CDTF">2017-03-28T13:05:31Z</dcterms:created>
  <dcterms:modified xsi:type="dcterms:W3CDTF">2017-03-28T19:30:51Z</dcterms:modified>
</cp:coreProperties>
</file>