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585"/>
  </bookViews>
  <sheets>
    <sheet name="Consolidado " sheetId="1" r:id="rId1"/>
    <sheet name="Enero" sheetId="5" r:id="rId2"/>
    <sheet name="Febrero" sheetId="6" r:id="rId3"/>
    <sheet name="Marzo " sheetId="7" r:id="rId4"/>
    <sheet name="Abril " sheetId="13" r:id="rId5"/>
    <sheet name="Mayo " sheetId="12" r:id="rId6"/>
    <sheet name="Junio" sheetId="11" r:id="rId7"/>
    <sheet name="Julio" sheetId="10" r:id="rId8"/>
    <sheet name="Agosto" sheetId="9" r:id="rId9"/>
    <sheet name="Septiembre" sheetId="8" r:id="rId10"/>
    <sheet name="Octubre " sheetId="4" r:id="rId11"/>
    <sheet name="Noviembre" sheetId="2" r:id="rId12"/>
    <sheet name="Diciembre " sheetId="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calcPr calcId="152511"/>
</workbook>
</file>

<file path=xl/calcChain.xml><?xml version="1.0" encoding="utf-8"?>
<calcChain xmlns="http://schemas.openxmlformats.org/spreadsheetml/2006/main">
  <c r="E553" i="3" l="1"/>
  <c r="C553" i="3" s="1"/>
  <c r="D553" i="3"/>
  <c r="C552" i="3"/>
  <c r="C551" i="3"/>
  <c r="C550" i="3"/>
  <c r="C549" i="3"/>
  <c r="C548" i="3"/>
  <c r="C547" i="3"/>
  <c r="E545" i="3"/>
  <c r="D545" i="3"/>
  <c r="C545" i="3"/>
  <c r="C544" i="3"/>
  <c r="C543" i="3"/>
  <c r="C542" i="3"/>
  <c r="C541" i="3"/>
  <c r="C540" i="3"/>
  <c r="C539" i="3"/>
  <c r="C534" i="3"/>
  <c r="C533" i="3"/>
  <c r="C528" i="3"/>
  <c r="C527" i="3"/>
  <c r="C526" i="3"/>
  <c r="C525" i="3"/>
  <c r="C524" i="3"/>
  <c r="C523" i="3"/>
  <c r="C522" i="3"/>
  <c r="C521" i="3"/>
  <c r="C520" i="3"/>
  <c r="C519" i="3"/>
  <c r="C518" i="3"/>
  <c r="C517" i="3"/>
  <c r="C516" i="3"/>
  <c r="C515" i="3"/>
  <c r="C514" i="3"/>
  <c r="C513" i="3"/>
  <c r="C512" i="3"/>
  <c r="C511" i="3"/>
  <c r="C510" i="3"/>
  <c r="C509" i="3"/>
  <c r="C508" i="3"/>
  <c r="C507" i="3"/>
  <c r="C506" i="3"/>
  <c r="C505" i="3"/>
  <c r="C504" i="3"/>
  <c r="C503" i="3"/>
  <c r="C502" i="3"/>
  <c r="C501" i="3"/>
  <c r="C500" i="3"/>
  <c r="C499" i="3"/>
  <c r="C498" i="3"/>
  <c r="C497" i="3"/>
  <c r="C496" i="3"/>
  <c r="C495" i="3"/>
  <c r="C494" i="3"/>
  <c r="C493" i="3"/>
  <c r="C492" i="3"/>
  <c r="C491" i="3"/>
  <c r="C490" i="3"/>
  <c r="C489" i="3"/>
  <c r="C488" i="3"/>
  <c r="C487" i="3"/>
  <c r="C486" i="3"/>
  <c r="C485" i="3"/>
  <c r="C484" i="3"/>
  <c r="C483" i="3"/>
  <c r="C482" i="3"/>
  <c r="C481" i="3"/>
  <c r="C480" i="3"/>
  <c r="C479" i="3"/>
  <c r="C478" i="3"/>
  <c r="C477" i="3"/>
  <c r="C476" i="3"/>
  <c r="C475" i="3"/>
  <c r="C474" i="3"/>
  <c r="C473" i="3"/>
  <c r="C472" i="3"/>
  <c r="C471" i="3"/>
  <c r="C470" i="3"/>
  <c r="C469" i="3"/>
  <c r="C468" i="3"/>
  <c r="C467" i="3"/>
  <c r="C466" i="3"/>
  <c r="C465" i="3"/>
  <c r="C464" i="3"/>
  <c r="C463" i="3"/>
  <c r="C462" i="3"/>
  <c r="C461" i="3"/>
  <c r="C460" i="3"/>
  <c r="C459" i="3"/>
  <c r="C458" i="3"/>
  <c r="C457" i="3"/>
  <c r="C456" i="3"/>
  <c r="C455" i="3"/>
  <c r="C454" i="3"/>
  <c r="C453" i="3"/>
  <c r="C452" i="3"/>
  <c r="C451" i="3"/>
  <c r="C450" i="3"/>
  <c r="C449" i="3"/>
  <c r="C448" i="3"/>
  <c r="C447" i="3"/>
  <c r="C446" i="3"/>
  <c r="C445" i="3"/>
  <c r="C444" i="3"/>
  <c r="C443" i="3"/>
  <c r="C442" i="3"/>
  <c r="C441" i="3"/>
  <c r="C440" i="3"/>
  <c r="C439" i="3"/>
  <c r="C438" i="3"/>
  <c r="C437" i="3"/>
  <c r="C436" i="3"/>
  <c r="C435" i="3"/>
  <c r="C434" i="3"/>
  <c r="C433" i="3"/>
  <c r="C432" i="3"/>
  <c r="C431" i="3"/>
  <c r="C430" i="3"/>
  <c r="C429" i="3"/>
  <c r="C428" i="3"/>
  <c r="C427" i="3"/>
  <c r="C426" i="3"/>
  <c r="C425" i="3"/>
  <c r="C424" i="3"/>
  <c r="C423" i="3"/>
  <c r="C422" i="3"/>
  <c r="C421" i="3"/>
  <c r="C420" i="3"/>
  <c r="C419" i="3"/>
  <c r="C418" i="3"/>
  <c r="C417" i="3"/>
  <c r="C416" i="3"/>
  <c r="C415" i="3"/>
  <c r="C414" i="3"/>
  <c r="C413" i="3"/>
  <c r="C412" i="3"/>
  <c r="C411" i="3"/>
  <c r="C410" i="3"/>
  <c r="C409" i="3"/>
  <c r="C408" i="3"/>
  <c r="C407" i="3"/>
  <c r="C406" i="3"/>
  <c r="C405" i="3"/>
  <c r="C404" i="3"/>
  <c r="C403" i="3"/>
  <c r="C402" i="3"/>
  <c r="C401" i="3"/>
  <c r="C400" i="3"/>
  <c r="C399" i="3"/>
  <c r="C398" i="3"/>
  <c r="C397" i="3"/>
  <c r="C396" i="3"/>
  <c r="C395" i="3"/>
  <c r="C394" i="3"/>
  <c r="C393" i="3"/>
  <c r="C392" i="3"/>
  <c r="C391" i="3"/>
  <c r="C390" i="3"/>
  <c r="C389" i="3"/>
  <c r="C388" i="3"/>
  <c r="C387" i="3"/>
  <c r="C386" i="3"/>
  <c r="C385" i="3"/>
  <c r="C384" i="3"/>
  <c r="C383" i="3"/>
  <c r="C382" i="3"/>
  <c r="C381" i="3"/>
  <c r="C380" i="3"/>
  <c r="C379" i="3"/>
  <c r="C378" i="3"/>
  <c r="C377" i="3"/>
  <c r="C376" i="3"/>
  <c r="C375" i="3"/>
  <c r="C374" i="3"/>
  <c r="C373" i="3"/>
  <c r="C372" i="3"/>
  <c r="C371" i="3"/>
  <c r="C370" i="3"/>
  <c r="C369" i="3"/>
  <c r="C368" i="3"/>
  <c r="C367" i="3"/>
  <c r="C366" i="3"/>
  <c r="C365" i="3"/>
  <c r="C364" i="3"/>
  <c r="C363" i="3"/>
  <c r="C362" i="3"/>
  <c r="C361" i="3"/>
  <c r="C360" i="3"/>
  <c r="C359" i="3"/>
  <c r="C358" i="3"/>
  <c r="C357" i="3"/>
  <c r="C356" i="3"/>
  <c r="C355" i="3"/>
  <c r="C354" i="3"/>
  <c r="C353" i="3"/>
  <c r="C352" i="3"/>
  <c r="C351" i="3"/>
  <c r="C350" i="3"/>
  <c r="C349" i="3"/>
  <c r="C348" i="3"/>
  <c r="C347" i="3"/>
  <c r="C346" i="3"/>
  <c r="C345" i="3"/>
  <c r="C344" i="3"/>
  <c r="C343" i="3"/>
  <c r="C342" i="3"/>
  <c r="H341" i="3"/>
  <c r="G341" i="3"/>
  <c r="F341" i="3"/>
  <c r="E341" i="3"/>
  <c r="D341" i="3"/>
  <c r="C341" i="3"/>
  <c r="C340" i="3"/>
  <c r="C339" i="3"/>
  <c r="C338" i="3"/>
  <c r="C337" i="3"/>
  <c r="C336" i="3"/>
  <c r="C335" i="3"/>
  <c r="C334" i="3"/>
  <c r="C333" i="3"/>
  <c r="H332" i="3"/>
  <c r="G332" i="3"/>
  <c r="F332" i="3"/>
  <c r="E332" i="3"/>
  <c r="C332" i="3" s="1"/>
  <c r="D332" i="3"/>
  <c r="C331" i="3"/>
  <c r="C330" i="3"/>
  <c r="C329" i="3"/>
  <c r="C328" i="3"/>
  <c r="C327" i="3"/>
  <c r="C326" i="3"/>
  <c r="C325" i="3"/>
  <c r="C324" i="3"/>
  <c r="C323" i="3"/>
  <c r="C322" i="3"/>
  <c r="C321" i="3"/>
  <c r="C320" i="3"/>
  <c r="C319" i="3"/>
  <c r="C318" i="3"/>
  <c r="C317" i="3"/>
  <c r="C316" i="3"/>
  <c r="H315" i="3"/>
  <c r="G315" i="3"/>
  <c r="F315" i="3"/>
  <c r="E315" i="3"/>
  <c r="D315" i="3"/>
  <c r="C315" i="3"/>
  <c r="C313" i="3"/>
  <c r="C312" i="3"/>
  <c r="C311" i="3"/>
  <c r="C310" i="3"/>
  <c r="C309" i="3"/>
  <c r="C308" i="3"/>
  <c r="C307" i="3"/>
  <c r="C306" i="3"/>
  <c r="C305" i="3"/>
  <c r="C304" i="3"/>
  <c r="C303" i="3"/>
  <c r="C302" i="3"/>
  <c r="C301" i="3"/>
  <c r="C300" i="3"/>
  <c r="C299" i="3"/>
  <c r="C298" i="3"/>
  <c r="C297" i="3"/>
  <c r="C296" i="3"/>
  <c r="C295" i="3"/>
  <c r="C294" i="3"/>
  <c r="C293" i="3"/>
  <c r="H292" i="3"/>
  <c r="G292" i="3"/>
  <c r="F292" i="3"/>
  <c r="C292" i="3" s="1"/>
  <c r="E292" i="3"/>
  <c r="D292" i="3"/>
  <c r="C290" i="3"/>
  <c r="C289" i="3"/>
  <c r="C288" i="3"/>
  <c r="C287" i="3"/>
  <c r="C286" i="3"/>
  <c r="C285" i="3"/>
  <c r="C284" i="3"/>
  <c r="C283" i="3"/>
  <c r="C282" i="3"/>
  <c r="C281" i="3"/>
  <c r="C280" i="3"/>
  <c r="C279" i="3"/>
  <c r="C278" i="3"/>
  <c r="C277" i="3"/>
  <c r="C276" i="3"/>
  <c r="C275" i="3"/>
  <c r="C274" i="3"/>
  <c r="C273" i="3"/>
  <c r="C272" i="3"/>
  <c r="C271" i="3"/>
  <c r="C270" i="3"/>
  <c r="C269" i="3"/>
  <c r="C268" i="3"/>
  <c r="C267" i="3"/>
  <c r="C266" i="3"/>
  <c r="C265" i="3"/>
  <c r="C264" i="3"/>
  <c r="C263" i="3"/>
  <c r="C262" i="3"/>
  <c r="C261" i="3"/>
  <c r="C260" i="3"/>
  <c r="C259" i="3"/>
  <c r="C258" i="3"/>
  <c r="C257" i="3"/>
  <c r="C256" i="3"/>
  <c r="C255" i="3"/>
  <c r="C254" i="3"/>
  <c r="C253" i="3"/>
  <c r="H252" i="3"/>
  <c r="G252" i="3"/>
  <c r="F252" i="3"/>
  <c r="C252" i="3" s="1"/>
  <c r="E252" i="3"/>
  <c r="D252" i="3"/>
  <c r="C250" i="3"/>
  <c r="C249" i="3"/>
  <c r="C248" i="3"/>
  <c r="C247" i="3"/>
  <c r="C246" i="3"/>
  <c r="C245" i="3"/>
  <c r="C244" i="3"/>
  <c r="C243" i="3"/>
  <c r="C242" i="3"/>
  <c r="C241" i="3"/>
  <c r="C240" i="3"/>
  <c r="C239" i="3"/>
  <c r="C238" i="3"/>
  <c r="C237" i="3"/>
  <c r="C236" i="3"/>
  <c r="C235" i="3"/>
  <c r="C234" i="3"/>
  <c r="C233" i="3"/>
  <c r="C232" i="3"/>
  <c r="C231" i="3"/>
  <c r="C230" i="3"/>
  <c r="C229" i="3"/>
  <c r="C228" i="3"/>
  <c r="C227" i="3"/>
  <c r="C226" i="3"/>
  <c r="C225" i="3"/>
  <c r="C224" i="3"/>
  <c r="C223" i="3"/>
  <c r="C222" i="3"/>
  <c r="C221" i="3"/>
  <c r="C220" i="3"/>
  <c r="C219" i="3"/>
  <c r="C218" i="3"/>
  <c r="C217" i="3"/>
  <c r="C216" i="3"/>
  <c r="C215" i="3"/>
  <c r="C214" i="3"/>
  <c r="C213" i="3"/>
  <c r="C212" i="3"/>
  <c r="C211" i="3"/>
  <c r="C210" i="3"/>
  <c r="C209" i="3"/>
  <c r="C208" i="3"/>
  <c r="C207" i="3"/>
  <c r="C206" i="3"/>
  <c r="C205" i="3"/>
  <c r="C204" i="3"/>
  <c r="C203" i="3"/>
  <c r="C202" i="3"/>
  <c r="C201" i="3"/>
  <c r="C200" i="3"/>
  <c r="C199" i="3"/>
  <c r="C198" i="3"/>
  <c r="C197" i="3"/>
  <c r="C196" i="3"/>
  <c r="C195" i="3"/>
  <c r="C194" i="3"/>
  <c r="C193" i="3"/>
  <c r="C192" i="3"/>
  <c r="C191" i="3"/>
  <c r="C190" i="3"/>
  <c r="C189" i="3"/>
  <c r="C188" i="3"/>
  <c r="C187" i="3"/>
  <c r="C186" i="3"/>
  <c r="C185" i="3"/>
  <c r="C184" i="3"/>
  <c r="C183" i="3"/>
  <c r="C182" i="3"/>
  <c r="H181" i="3"/>
  <c r="G181" i="3"/>
  <c r="F181" i="3"/>
  <c r="E181" i="3"/>
  <c r="C181" i="3" s="1"/>
  <c r="D181" i="3"/>
  <c r="C179" i="3"/>
  <c r="C178" i="3"/>
  <c r="C177" i="3"/>
  <c r="C176" i="3"/>
  <c r="C175" i="3"/>
  <c r="C174" i="3"/>
  <c r="C173" i="3"/>
  <c r="C172" i="3"/>
  <c r="C171" i="3"/>
  <c r="C170" i="3"/>
  <c r="C169" i="3"/>
  <c r="C168" i="3"/>
  <c r="C167" i="3"/>
  <c r="C166" i="3"/>
  <c r="C165" i="3"/>
  <c r="H164" i="3"/>
  <c r="G164" i="3"/>
  <c r="F164" i="3"/>
  <c r="C164" i="3" s="1"/>
  <c r="E164" i="3"/>
  <c r="D164" i="3"/>
  <c r="C162" i="3"/>
  <c r="C161" i="3"/>
  <c r="C160" i="3"/>
  <c r="C159" i="3"/>
  <c r="C158" i="3"/>
  <c r="C157" i="3"/>
  <c r="C156" i="3"/>
  <c r="C155" i="3"/>
  <c r="C154" i="3"/>
  <c r="C153" i="3"/>
  <c r="C152" i="3"/>
  <c r="C151" i="3"/>
  <c r="C150" i="3"/>
  <c r="C149" i="3"/>
  <c r="C148" i="3"/>
  <c r="C147" i="3"/>
  <c r="C146" i="3"/>
  <c r="C145" i="3"/>
  <c r="C144" i="3"/>
  <c r="C143" i="3"/>
  <c r="C142" i="3"/>
  <c r="C141" i="3"/>
  <c r="C140" i="3"/>
  <c r="C139" i="3"/>
  <c r="C138" i="3"/>
  <c r="C137" i="3"/>
  <c r="C136" i="3"/>
  <c r="C135" i="3"/>
  <c r="C134" i="3"/>
  <c r="C133" i="3"/>
  <c r="C132" i="3"/>
  <c r="C131" i="3"/>
  <c r="C130" i="3"/>
  <c r="C129" i="3"/>
  <c r="C128" i="3"/>
  <c r="C127" i="3"/>
  <c r="C126" i="3"/>
  <c r="C125" i="3"/>
  <c r="C124" i="3"/>
  <c r="C123" i="3"/>
  <c r="H122" i="3"/>
  <c r="G122" i="3"/>
  <c r="F122" i="3"/>
  <c r="E122" i="3"/>
  <c r="D122" i="3"/>
  <c r="C122" i="3" s="1"/>
  <c r="C120" i="3"/>
  <c r="C119" i="3"/>
  <c r="C118" i="3"/>
  <c r="C117" i="3"/>
  <c r="C116" i="3"/>
  <c r="C115" i="3"/>
  <c r="C114" i="3"/>
  <c r="C113" i="3"/>
  <c r="C112" i="3"/>
  <c r="C111" i="3"/>
  <c r="C110" i="3"/>
  <c r="C109" i="3"/>
  <c r="C108" i="3"/>
  <c r="C107" i="3"/>
  <c r="C106" i="3"/>
  <c r="C105" i="3"/>
  <c r="C104" i="3"/>
  <c r="C103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H80" i="3"/>
  <c r="G80" i="3"/>
  <c r="F80" i="3"/>
  <c r="C80" i="3" s="1"/>
  <c r="E80" i="3"/>
  <c r="D80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H44" i="3"/>
  <c r="G44" i="3"/>
  <c r="F44" i="3"/>
  <c r="C44" i="3" s="1"/>
  <c r="E44" i="3"/>
  <c r="D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H13" i="3"/>
  <c r="G13" i="3"/>
  <c r="F13" i="3"/>
  <c r="C13" i="3" s="1"/>
  <c r="E13" i="3"/>
  <c r="D13" i="3"/>
  <c r="A5" i="3"/>
  <c r="A4" i="3"/>
  <c r="A3" i="3"/>
  <c r="A2" i="3"/>
  <c r="E553" i="2" l="1"/>
  <c r="C553" i="2" s="1"/>
  <c r="D553" i="2"/>
  <c r="C552" i="2"/>
  <c r="C551" i="2"/>
  <c r="C550" i="2"/>
  <c r="C549" i="2"/>
  <c r="C548" i="2"/>
  <c r="C547" i="2"/>
  <c r="E545" i="2"/>
  <c r="D545" i="2"/>
  <c r="C545" i="2"/>
  <c r="C544" i="2"/>
  <c r="C543" i="2"/>
  <c r="C542" i="2"/>
  <c r="C541" i="2"/>
  <c r="C540" i="2"/>
  <c r="C539" i="2"/>
  <c r="C534" i="2"/>
  <c r="C533" i="2"/>
  <c r="C528" i="2"/>
  <c r="C527" i="2"/>
  <c r="C526" i="2"/>
  <c r="C525" i="2"/>
  <c r="C524" i="2"/>
  <c r="C523" i="2"/>
  <c r="C522" i="2"/>
  <c r="C521" i="2"/>
  <c r="C520" i="2"/>
  <c r="C519" i="2"/>
  <c r="C518" i="2"/>
  <c r="C517" i="2"/>
  <c r="C516" i="2"/>
  <c r="C515" i="2"/>
  <c r="C514" i="2"/>
  <c r="C513" i="2"/>
  <c r="C512" i="2"/>
  <c r="C511" i="2"/>
  <c r="C510" i="2"/>
  <c r="C509" i="2"/>
  <c r="C508" i="2"/>
  <c r="C507" i="2"/>
  <c r="C506" i="2"/>
  <c r="C505" i="2"/>
  <c r="C504" i="2"/>
  <c r="C503" i="2"/>
  <c r="C502" i="2"/>
  <c r="C501" i="2"/>
  <c r="C500" i="2"/>
  <c r="C499" i="2"/>
  <c r="C498" i="2"/>
  <c r="C497" i="2"/>
  <c r="C496" i="2"/>
  <c r="C495" i="2"/>
  <c r="C494" i="2"/>
  <c r="C493" i="2"/>
  <c r="C492" i="2"/>
  <c r="C491" i="2"/>
  <c r="C490" i="2"/>
  <c r="C489" i="2"/>
  <c r="C488" i="2"/>
  <c r="C487" i="2"/>
  <c r="C486" i="2"/>
  <c r="C485" i="2"/>
  <c r="C484" i="2"/>
  <c r="C483" i="2"/>
  <c r="C482" i="2"/>
  <c r="C481" i="2"/>
  <c r="C480" i="2"/>
  <c r="C479" i="2"/>
  <c r="C478" i="2"/>
  <c r="C477" i="2"/>
  <c r="C476" i="2"/>
  <c r="C475" i="2"/>
  <c r="C474" i="2"/>
  <c r="C473" i="2"/>
  <c r="C472" i="2"/>
  <c r="C471" i="2"/>
  <c r="C470" i="2"/>
  <c r="C469" i="2"/>
  <c r="C468" i="2"/>
  <c r="C467" i="2"/>
  <c r="C466" i="2"/>
  <c r="C465" i="2"/>
  <c r="C464" i="2"/>
  <c r="C463" i="2"/>
  <c r="C462" i="2"/>
  <c r="C461" i="2"/>
  <c r="C460" i="2"/>
  <c r="C459" i="2"/>
  <c r="C458" i="2"/>
  <c r="C457" i="2"/>
  <c r="C456" i="2"/>
  <c r="C455" i="2"/>
  <c r="C454" i="2"/>
  <c r="C453" i="2"/>
  <c r="C452" i="2"/>
  <c r="C451" i="2"/>
  <c r="C450" i="2"/>
  <c r="C449" i="2"/>
  <c r="C448" i="2"/>
  <c r="C447" i="2"/>
  <c r="C446" i="2"/>
  <c r="C445" i="2"/>
  <c r="C444" i="2"/>
  <c r="C443" i="2"/>
  <c r="C442" i="2"/>
  <c r="C441" i="2"/>
  <c r="C440" i="2"/>
  <c r="C439" i="2"/>
  <c r="C438" i="2"/>
  <c r="C437" i="2"/>
  <c r="C436" i="2"/>
  <c r="C435" i="2"/>
  <c r="C434" i="2"/>
  <c r="C433" i="2"/>
  <c r="C432" i="2"/>
  <c r="C431" i="2"/>
  <c r="C430" i="2"/>
  <c r="C429" i="2"/>
  <c r="C428" i="2"/>
  <c r="C427" i="2"/>
  <c r="C426" i="2"/>
  <c r="C425" i="2"/>
  <c r="C424" i="2"/>
  <c r="C423" i="2"/>
  <c r="C422" i="2"/>
  <c r="C421" i="2"/>
  <c r="C420" i="2"/>
  <c r="C419" i="2"/>
  <c r="C418" i="2"/>
  <c r="C417" i="2"/>
  <c r="C416" i="2"/>
  <c r="C415" i="2"/>
  <c r="C414" i="2"/>
  <c r="C413" i="2"/>
  <c r="C412" i="2"/>
  <c r="C411" i="2"/>
  <c r="C410" i="2"/>
  <c r="C409" i="2"/>
  <c r="C408" i="2"/>
  <c r="C407" i="2"/>
  <c r="C406" i="2"/>
  <c r="C405" i="2"/>
  <c r="C404" i="2"/>
  <c r="C403" i="2"/>
  <c r="C402" i="2"/>
  <c r="C401" i="2"/>
  <c r="C400" i="2"/>
  <c r="C399" i="2"/>
  <c r="C398" i="2"/>
  <c r="C397" i="2"/>
  <c r="C396" i="2"/>
  <c r="C395" i="2"/>
  <c r="C394" i="2"/>
  <c r="C393" i="2"/>
  <c r="C392" i="2"/>
  <c r="C391" i="2"/>
  <c r="C390" i="2"/>
  <c r="C389" i="2"/>
  <c r="C388" i="2"/>
  <c r="C387" i="2"/>
  <c r="C386" i="2"/>
  <c r="C385" i="2"/>
  <c r="C384" i="2"/>
  <c r="C383" i="2"/>
  <c r="C382" i="2"/>
  <c r="C381" i="2"/>
  <c r="C380" i="2"/>
  <c r="C379" i="2"/>
  <c r="C378" i="2"/>
  <c r="C377" i="2"/>
  <c r="C376" i="2"/>
  <c r="C375" i="2"/>
  <c r="C374" i="2"/>
  <c r="C373" i="2"/>
  <c r="C372" i="2"/>
  <c r="C371" i="2"/>
  <c r="C370" i="2"/>
  <c r="C369" i="2"/>
  <c r="C368" i="2"/>
  <c r="C367" i="2"/>
  <c r="C366" i="2"/>
  <c r="C365" i="2"/>
  <c r="C364" i="2"/>
  <c r="C363" i="2"/>
  <c r="C362" i="2"/>
  <c r="C361" i="2"/>
  <c r="C360" i="2"/>
  <c r="C359" i="2"/>
  <c r="C358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H341" i="2"/>
  <c r="G341" i="2"/>
  <c r="F341" i="2"/>
  <c r="E341" i="2"/>
  <c r="D341" i="2"/>
  <c r="C341" i="2"/>
  <c r="C340" i="2"/>
  <c r="C339" i="2"/>
  <c r="C338" i="2"/>
  <c r="C337" i="2"/>
  <c r="C336" i="2"/>
  <c r="C335" i="2"/>
  <c r="C334" i="2"/>
  <c r="C333" i="2"/>
  <c r="H332" i="2"/>
  <c r="G332" i="2"/>
  <c r="F332" i="2"/>
  <c r="E332" i="2"/>
  <c r="C332" i="2" s="1"/>
  <c r="D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H315" i="2"/>
  <c r="G315" i="2"/>
  <c r="F315" i="2"/>
  <c r="E315" i="2"/>
  <c r="D315" i="2"/>
  <c r="C315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5" i="2"/>
  <c r="C294" i="2"/>
  <c r="C293" i="2"/>
  <c r="H292" i="2"/>
  <c r="G292" i="2"/>
  <c r="F292" i="2"/>
  <c r="C292" i="2" s="1"/>
  <c r="E292" i="2"/>
  <c r="D292" i="2"/>
  <c r="C290" i="2"/>
  <c r="C289" i="2"/>
  <c r="C288" i="2"/>
  <c r="C287" i="2"/>
  <c r="C286" i="2"/>
  <c r="C285" i="2"/>
  <c r="C284" i="2"/>
  <c r="C283" i="2"/>
  <c r="C282" i="2"/>
  <c r="C281" i="2"/>
  <c r="C280" i="2"/>
  <c r="C279" i="2"/>
  <c r="C278" i="2"/>
  <c r="C277" i="2"/>
  <c r="C276" i="2"/>
  <c r="C275" i="2"/>
  <c r="C274" i="2"/>
  <c r="C273" i="2"/>
  <c r="C272" i="2"/>
  <c r="C271" i="2"/>
  <c r="C270" i="2"/>
  <c r="C269" i="2"/>
  <c r="C268" i="2"/>
  <c r="C267" i="2"/>
  <c r="C266" i="2"/>
  <c r="C265" i="2"/>
  <c r="C264" i="2"/>
  <c r="C263" i="2"/>
  <c r="C262" i="2"/>
  <c r="C261" i="2"/>
  <c r="C260" i="2"/>
  <c r="C259" i="2"/>
  <c r="C258" i="2"/>
  <c r="C257" i="2"/>
  <c r="C256" i="2"/>
  <c r="C255" i="2"/>
  <c r="C254" i="2"/>
  <c r="C253" i="2"/>
  <c r="H252" i="2"/>
  <c r="G252" i="2"/>
  <c r="F252" i="2"/>
  <c r="C252" i="2" s="1"/>
  <c r="E252" i="2"/>
  <c r="D252" i="2"/>
  <c r="C250" i="2"/>
  <c r="C249" i="2"/>
  <c r="C248" i="2"/>
  <c r="C247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30" i="2"/>
  <c r="C229" i="2"/>
  <c r="C228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H181" i="2"/>
  <c r="G181" i="2"/>
  <c r="F181" i="2"/>
  <c r="E181" i="2"/>
  <c r="C181" i="2" s="1"/>
  <c r="D181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H164" i="2"/>
  <c r="G164" i="2"/>
  <c r="F164" i="2"/>
  <c r="C164" i="2" s="1"/>
  <c r="E164" i="2"/>
  <c r="D164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H122" i="2"/>
  <c r="G122" i="2"/>
  <c r="F122" i="2"/>
  <c r="E122" i="2"/>
  <c r="D122" i="2"/>
  <c r="C122" i="2" s="1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H80" i="2"/>
  <c r="G80" i="2"/>
  <c r="F80" i="2"/>
  <c r="C80" i="2" s="1"/>
  <c r="E80" i="2"/>
  <c r="D80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H44" i="2"/>
  <c r="G44" i="2"/>
  <c r="F44" i="2"/>
  <c r="C44" i="2" s="1"/>
  <c r="E44" i="2"/>
  <c r="D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H13" i="2"/>
  <c r="G13" i="2"/>
  <c r="F13" i="2"/>
  <c r="C13" i="2" s="1"/>
  <c r="E13" i="2"/>
  <c r="D13" i="2"/>
  <c r="A5" i="2"/>
  <c r="A4" i="2"/>
  <c r="A3" i="2"/>
  <c r="A2" i="2"/>
  <c r="E553" i="4" l="1"/>
  <c r="C553" i="4" s="1"/>
  <c r="D553" i="4"/>
  <c r="C552" i="4"/>
  <c r="C551" i="4"/>
  <c r="C550" i="4"/>
  <c r="C549" i="4"/>
  <c r="C548" i="4"/>
  <c r="C547" i="4"/>
  <c r="E545" i="4"/>
  <c r="D545" i="4"/>
  <c r="C545" i="4"/>
  <c r="C544" i="4"/>
  <c r="C543" i="4"/>
  <c r="C542" i="4"/>
  <c r="C541" i="4"/>
  <c r="C540" i="4"/>
  <c r="C539" i="4"/>
  <c r="C534" i="4"/>
  <c r="C533" i="4"/>
  <c r="C528" i="4"/>
  <c r="C527" i="4"/>
  <c r="C526" i="4"/>
  <c r="C525" i="4"/>
  <c r="C524" i="4"/>
  <c r="C523" i="4"/>
  <c r="C522" i="4"/>
  <c r="C521" i="4"/>
  <c r="C520" i="4"/>
  <c r="C519" i="4"/>
  <c r="C518" i="4"/>
  <c r="C517" i="4"/>
  <c r="C516" i="4"/>
  <c r="C515" i="4"/>
  <c r="C514" i="4"/>
  <c r="C513" i="4"/>
  <c r="C512" i="4"/>
  <c r="C511" i="4"/>
  <c r="C510" i="4"/>
  <c r="C509" i="4"/>
  <c r="C508" i="4"/>
  <c r="C507" i="4"/>
  <c r="C506" i="4"/>
  <c r="C505" i="4"/>
  <c r="C504" i="4"/>
  <c r="C503" i="4"/>
  <c r="C502" i="4"/>
  <c r="C501" i="4"/>
  <c r="C500" i="4"/>
  <c r="C499" i="4"/>
  <c r="C498" i="4"/>
  <c r="C497" i="4"/>
  <c r="C496" i="4"/>
  <c r="C495" i="4"/>
  <c r="C494" i="4"/>
  <c r="C493" i="4"/>
  <c r="C492" i="4"/>
  <c r="C491" i="4"/>
  <c r="C490" i="4"/>
  <c r="C489" i="4"/>
  <c r="C488" i="4"/>
  <c r="C487" i="4"/>
  <c r="C486" i="4"/>
  <c r="C485" i="4"/>
  <c r="C484" i="4"/>
  <c r="C483" i="4"/>
  <c r="C482" i="4"/>
  <c r="C481" i="4"/>
  <c r="C480" i="4"/>
  <c r="C479" i="4"/>
  <c r="C478" i="4"/>
  <c r="C477" i="4"/>
  <c r="C476" i="4"/>
  <c r="C475" i="4"/>
  <c r="C474" i="4"/>
  <c r="C473" i="4"/>
  <c r="C472" i="4"/>
  <c r="C471" i="4"/>
  <c r="C470" i="4"/>
  <c r="C469" i="4"/>
  <c r="C468" i="4"/>
  <c r="C467" i="4"/>
  <c r="C466" i="4"/>
  <c r="C465" i="4"/>
  <c r="C464" i="4"/>
  <c r="C463" i="4"/>
  <c r="C462" i="4"/>
  <c r="C461" i="4"/>
  <c r="C460" i="4"/>
  <c r="C459" i="4"/>
  <c r="C458" i="4"/>
  <c r="C457" i="4"/>
  <c r="C456" i="4"/>
  <c r="C455" i="4"/>
  <c r="C454" i="4"/>
  <c r="C453" i="4"/>
  <c r="C452" i="4"/>
  <c r="C451" i="4"/>
  <c r="C450" i="4"/>
  <c r="C449" i="4"/>
  <c r="C448" i="4"/>
  <c r="C447" i="4"/>
  <c r="C446" i="4"/>
  <c r="C445" i="4"/>
  <c r="C444" i="4"/>
  <c r="C443" i="4"/>
  <c r="C442" i="4"/>
  <c r="C441" i="4"/>
  <c r="C440" i="4"/>
  <c r="C439" i="4"/>
  <c r="C438" i="4"/>
  <c r="C437" i="4"/>
  <c r="C436" i="4"/>
  <c r="C435" i="4"/>
  <c r="C434" i="4"/>
  <c r="C433" i="4"/>
  <c r="C432" i="4"/>
  <c r="C431" i="4"/>
  <c r="C430" i="4"/>
  <c r="C429" i="4"/>
  <c r="C428" i="4"/>
  <c r="C427" i="4"/>
  <c r="C426" i="4"/>
  <c r="C425" i="4"/>
  <c r="C424" i="4"/>
  <c r="C423" i="4"/>
  <c r="C422" i="4"/>
  <c r="C421" i="4"/>
  <c r="C420" i="4"/>
  <c r="C419" i="4"/>
  <c r="C418" i="4"/>
  <c r="C417" i="4"/>
  <c r="C416" i="4"/>
  <c r="C415" i="4"/>
  <c r="C414" i="4"/>
  <c r="C413" i="4"/>
  <c r="C412" i="4"/>
  <c r="C411" i="4"/>
  <c r="C410" i="4"/>
  <c r="C409" i="4"/>
  <c r="C408" i="4"/>
  <c r="C407" i="4"/>
  <c r="C406" i="4"/>
  <c r="C405" i="4"/>
  <c r="C404" i="4"/>
  <c r="C403" i="4"/>
  <c r="C402" i="4"/>
  <c r="C401" i="4"/>
  <c r="C400" i="4"/>
  <c r="C399" i="4"/>
  <c r="C398" i="4"/>
  <c r="C397" i="4"/>
  <c r="C396" i="4"/>
  <c r="C395" i="4"/>
  <c r="C394" i="4"/>
  <c r="C393" i="4"/>
  <c r="C392" i="4"/>
  <c r="C391" i="4"/>
  <c r="C390" i="4"/>
  <c r="C389" i="4"/>
  <c r="C388" i="4"/>
  <c r="C387" i="4"/>
  <c r="C386" i="4"/>
  <c r="C385" i="4"/>
  <c r="C384" i="4"/>
  <c r="C383" i="4"/>
  <c r="C382" i="4"/>
  <c r="C381" i="4"/>
  <c r="C380" i="4"/>
  <c r="C379" i="4"/>
  <c r="C378" i="4"/>
  <c r="C377" i="4"/>
  <c r="C376" i="4"/>
  <c r="C375" i="4"/>
  <c r="C374" i="4"/>
  <c r="C373" i="4"/>
  <c r="C372" i="4"/>
  <c r="C371" i="4"/>
  <c r="C370" i="4"/>
  <c r="C369" i="4"/>
  <c r="C368" i="4"/>
  <c r="C367" i="4"/>
  <c r="C366" i="4"/>
  <c r="C365" i="4"/>
  <c r="C364" i="4"/>
  <c r="C363" i="4"/>
  <c r="C362" i="4"/>
  <c r="C361" i="4"/>
  <c r="C360" i="4"/>
  <c r="C359" i="4"/>
  <c r="C358" i="4"/>
  <c r="C357" i="4"/>
  <c r="C356" i="4"/>
  <c r="C355" i="4"/>
  <c r="C354" i="4"/>
  <c r="C353" i="4"/>
  <c r="C352" i="4"/>
  <c r="C351" i="4"/>
  <c r="C350" i="4"/>
  <c r="C349" i="4"/>
  <c r="C348" i="4"/>
  <c r="C347" i="4"/>
  <c r="C346" i="4"/>
  <c r="C345" i="4"/>
  <c r="C344" i="4"/>
  <c r="C343" i="4"/>
  <c r="C342" i="4"/>
  <c r="H341" i="4"/>
  <c r="G341" i="4"/>
  <c r="F341" i="4"/>
  <c r="E341" i="4"/>
  <c r="D341" i="4"/>
  <c r="C341" i="4"/>
  <c r="C340" i="4"/>
  <c r="C339" i="4"/>
  <c r="C338" i="4"/>
  <c r="C337" i="4"/>
  <c r="C336" i="4"/>
  <c r="C335" i="4"/>
  <c r="C334" i="4"/>
  <c r="C333" i="4"/>
  <c r="H332" i="4"/>
  <c r="G332" i="4"/>
  <c r="F332" i="4"/>
  <c r="E332" i="4"/>
  <c r="C332" i="4" s="1"/>
  <c r="D332" i="4"/>
  <c r="C331" i="4"/>
  <c r="C330" i="4"/>
  <c r="C329" i="4"/>
  <c r="C328" i="4"/>
  <c r="C327" i="4"/>
  <c r="C326" i="4"/>
  <c r="C325" i="4"/>
  <c r="C324" i="4"/>
  <c r="C323" i="4"/>
  <c r="C322" i="4"/>
  <c r="C321" i="4"/>
  <c r="C320" i="4"/>
  <c r="C319" i="4"/>
  <c r="C318" i="4"/>
  <c r="C317" i="4"/>
  <c r="C316" i="4"/>
  <c r="H315" i="4"/>
  <c r="G315" i="4"/>
  <c r="F315" i="4"/>
  <c r="E315" i="4"/>
  <c r="D315" i="4"/>
  <c r="C315" i="4"/>
  <c r="C313" i="4"/>
  <c r="C312" i="4"/>
  <c r="C311" i="4"/>
  <c r="C310" i="4"/>
  <c r="C309" i="4"/>
  <c r="C308" i="4"/>
  <c r="C307" i="4"/>
  <c r="C306" i="4"/>
  <c r="C305" i="4"/>
  <c r="C304" i="4"/>
  <c r="C303" i="4"/>
  <c r="C302" i="4"/>
  <c r="C301" i="4"/>
  <c r="C300" i="4"/>
  <c r="C299" i="4"/>
  <c r="C298" i="4"/>
  <c r="C297" i="4"/>
  <c r="C296" i="4"/>
  <c r="C295" i="4"/>
  <c r="C294" i="4"/>
  <c r="C293" i="4"/>
  <c r="H292" i="4"/>
  <c r="G292" i="4"/>
  <c r="F292" i="4"/>
  <c r="C292" i="4" s="1"/>
  <c r="E292" i="4"/>
  <c r="D292" i="4"/>
  <c r="C290" i="4"/>
  <c r="C289" i="4"/>
  <c r="C288" i="4"/>
  <c r="C287" i="4"/>
  <c r="C286" i="4"/>
  <c r="C285" i="4"/>
  <c r="C284" i="4"/>
  <c r="C283" i="4"/>
  <c r="C282" i="4"/>
  <c r="C281" i="4"/>
  <c r="C280" i="4"/>
  <c r="C279" i="4"/>
  <c r="C278" i="4"/>
  <c r="C277" i="4"/>
  <c r="C276" i="4"/>
  <c r="C275" i="4"/>
  <c r="C274" i="4"/>
  <c r="C273" i="4"/>
  <c r="C272" i="4"/>
  <c r="C271" i="4"/>
  <c r="C270" i="4"/>
  <c r="C269" i="4"/>
  <c r="C268" i="4"/>
  <c r="C267" i="4"/>
  <c r="C266" i="4"/>
  <c r="C265" i="4"/>
  <c r="C264" i="4"/>
  <c r="C263" i="4"/>
  <c r="C262" i="4"/>
  <c r="C261" i="4"/>
  <c r="C260" i="4"/>
  <c r="C259" i="4"/>
  <c r="C258" i="4"/>
  <c r="C257" i="4"/>
  <c r="C256" i="4"/>
  <c r="C255" i="4"/>
  <c r="C254" i="4"/>
  <c r="C253" i="4"/>
  <c r="H252" i="4"/>
  <c r="G252" i="4"/>
  <c r="F252" i="4"/>
  <c r="C252" i="4" s="1"/>
  <c r="E252" i="4"/>
  <c r="D252" i="4"/>
  <c r="C250" i="4"/>
  <c r="C249" i="4"/>
  <c r="C248" i="4"/>
  <c r="C247" i="4"/>
  <c r="C246" i="4"/>
  <c r="C245" i="4"/>
  <c r="C244" i="4"/>
  <c r="C243" i="4"/>
  <c r="C242" i="4"/>
  <c r="C241" i="4"/>
  <c r="C240" i="4"/>
  <c r="C239" i="4"/>
  <c r="C238" i="4"/>
  <c r="C237" i="4"/>
  <c r="C236" i="4"/>
  <c r="C235" i="4"/>
  <c r="C234" i="4"/>
  <c r="C233" i="4"/>
  <c r="C232" i="4"/>
  <c r="C231" i="4"/>
  <c r="C230" i="4"/>
  <c r="C229" i="4"/>
  <c r="C228" i="4"/>
  <c r="C227" i="4"/>
  <c r="C226" i="4"/>
  <c r="C225" i="4"/>
  <c r="C224" i="4"/>
  <c r="C223" i="4"/>
  <c r="C222" i="4"/>
  <c r="C221" i="4"/>
  <c r="C220" i="4"/>
  <c r="C219" i="4"/>
  <c r="C218" i="4"/>
  <c r="C217" i="4"/>
  <c r="C216" i="4"/>
  <c r="C215" i="4"/>
  <c r="C214" i="4"/>
  <c r="C213" i="4"/>
  <c r="C212" i="4"/>
  <c r="C211" i="4"/>
  <c r="C210" i="4"/>
  <c r="C209" i="4"/>
  <c r="C208" i="4"/>
  <c r="C207" i="4"/>
  <c r="C206" i="4"/>
  <c r="C205" i="4"/>
  <c r="C204" i="4"/>
  <c r="C203" i="4"/>
  <c r="C202" i="4"/>
  <c r="C201" i="4"/>
  <c r="C200" i="4"/>
  <c r="C199" i="4"/>
  <c r="C198" i="4"/>
  <c r="C197" i="4"/>
  <c r="C196" i="4"/>
  <c r="C195" i="4"/>
  <c r="C194" i="4"/>
  <c r="C193" i="4"/>
  <c r="C192" i="4"/>
  <c r="C191" i="4"/>
  <c r="C190" i="4"/>
  <c r="C189" i="4"/>
  <c r="C188" i="4"/>
  <c r="C187" i="4"/>
  <c r="C186" i="4"/>
  <c r="C185" i="4"/>
  <c r="C184" i="4"/>
  <c r="C183" i="4"/>
  <c r="C182" i="4"/>
  <c r="H181" i="4"/>
  <c r="G181" i="4"/>
  <c r="F181" i="4"/>
  <c r="E181" i="4"/>
  <c r="C181" i="4" s="1"/>
  <c r="D181" i="4"/>
  <c r="C179" i="4"/>
  <c r="C178" i="4"/>
  <c r="C177" i="4"/>
  <c r="C176" i="4"/>
  <c r="C175" i="4"/>
  <c r="C174" i="4"/>
  <c r="C173" i="4"/>
  <c r="C172" i="4"/>
  <c r="C171" i="4"/>
  <c r="C170" i="4"/>
  <c r="C169" i="4"/>
  <c r="C168" i="4"/>
  <c r="C167" i="4"/>
  <c r="C166" i="4"/>
  <c r="C165" i="4"/>
  <c r="H164" i="4"/>
  <c r="G164" i="4"/>
  <c r="F164" i="4"/>
  <c r="C164" i="4" s="1"/>
  <c r="E164" i="4"/>
  <c r="D164" i="4"/>
  <c r="C162" i="4"/>
  <c r="C161" i="4"/>
  <c r="C160" i="4"/>
  <c r="C159" i="4"/>
  <c r="C158" i="4"/>
  <c r="C157" i="4"/>
  <c r="C156" i="4"/>
  <c r="C155" i="4"/>
  <c r="C154" i="4"/>
  <c r="C153" i="4"/>
  <c r="C152" i="4"/>
  <c r="C151" i="4"/>
  <c r="C150" i="4"/>
  <c r="C149" i="4"/>
  <c r="C148" i="4"/>
  <c r="C147" i="4"/>
  <c r="C146" i="4"/>
  <c r="C145" i="4"/>
  <c r="C144" i="4"/>
  <c r="C143" i="4"/>
  <c r="C142" i="4"/>
  <c r="C141" i="4"/>
  <c r="C140" i="4"/>
  <c r="C139" i="4"/>
  <c r="C138" i="4"/>
  <c r="C137" i="4"/>
  <c r="C136" i="4"/>
  <c r="C135" i="4"/>
  <c r="C134" i="4"/>
  <c r="C133" i="4"/>
  <c r="C132" i="4"/>
  <c r="C131" i="4"/>
  <c r="C130" i="4"/>
  <c r="C129" i="4"/>
  <c r="C128" i="4"/>
  <c r="C127" i="4"/>
  <c r="C126" i="4"/>
  <c r="C125" i="4"/>
  <c r="C124" i="4"/>
  <c r="C123" i="4"/>
  <c r="H122" i="4"/>
  <c r="G122" i="4"/>
  <c r="F122" i="4"/>
  <c r="E122" i="4"/>
  <c r="D122" i="4"/>
  <c r="C122" i="4" s="1"/>
  <c r="C120" i="4"/>
  <c r="C119" i="4"/>
  <c r="C118" i="4"/>
  <c r="C117" i="4"/>
  <c r="C116" i="4"/>
  <c r="C115" i="4"/>
  <c r="C114" i="4"/>
  <c r="C113" i="4"/>
  <c r="C112" i="4"/>
  <c r="C111" i="4"/>
  <c r="C110" i="4"/>
  <c r="C109" i="4"/>
  <c r="C108" i="4"/>
  <c r="C107" i="4"/>
  <c r="C106" i="4"/>
  <c r="C105" i="4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H80" i="4"/>
  <c r="G80" i="4"/>
  <c r="F80" i="4"/>
  <c r="C80" i="4" s="1"/>
  <c r="E80" i="4"/>
  <c r="D80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H44" i="4"/>
  <c r="G44" i="4"/>
  <c r="F44" i="4"/>
  <c r="C44" i="4" s="1"/>
  <c r="E44" i="4"/>
  <c r="D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H13" i="4"/>
  <c r="G13" i="4"/>
  <c r="F13" i="4"/>
  <c r="C13" i="4" s="1"/>
  <c r="E13" i="4"/>
  <c r="D13" i="4"/>
  <c r="A5" i="4"/>
  <c r="A4" i="4"/>
  <c r="A3" i="4"/>
  <c r="A2" i="4"/>
  <c r="E553" i="8" l="1"/>
  <c r="D553" i="8"/>
  <c r="C553" i="8"/>
  <c r="C552" i="8"/>
  <c r="C551" i="8"/>
  <c r="C550" i="8"/>
  <c r="C549" i="8"/>
  <c r="C548" i="8"/>
  <c r="C547" i="8"/>
  <c r="E545" i="8"/>
  <c r="D545" i="8"/>
  <c r="C545" i="8" s="1"/>
  <c r="C544" i="8"/>
  <c r="C543" i="8"/>
  <c r="C542" i="8"/>
  <c r="C541" i="8"/>
  <c r="C540" i="8"/>
  <c r="C539" i="8"/>
  <c r="C534" i="8"/>
  <c r="C533" i="8"/>
  <c r="C528" i="8"/>
  <c r="C527" i="8"/>
  <c r="C526" i="8"/>
  <c r="C525" i="8"/>
  <c r="C524" i="8"/>
  <c r="C523" i="8"/>
  <c r="C522" i="8"/>
  <c r="C521" i="8"/>
  <c r="C520" i="8"/>
  <c r="C519" i="8"/>
  <c r="C518" i="8"/>
  <c r="C517" i="8"/>
  <c r="C516" i="8"/>
  <c r="C515" i="8"/>
  <c r="C514" i="8"/>
  <c r="C513" i="8"/>
  <c r="C512" i="8"/>
  <c r="C511" i="8"/>
  <c r="C510" i="8"/>
  <c r="C509" i="8"/>
  <c r="C508" i="8"/>
  <c r="C507" i="8"/>
  <c r="C506" i="8"/>
  <c r="C505" i="8"/>
  <c r="C504" i="8"/>
  <c r="C503" i="8"/>
  <c r="C502" i="8"/>
  <c r="C501" i="8"/>
  <c r="C500" i="8"/>
  <c r="C499" i="8"/>
  <c r="C498" i="8"/>
  <c r="C497" i="8"/>
  <c r="C496" i="8"/>
  <c r="C495" i="8"/>
  <c r="C494" i="8"/>
  <c r="C493" i="8"/>
  <c r="C492" i="8"/>
  <c r="C491" i="8"/>
  <c r="C490" i="8"/>
  <c r="C489" i="8"/>
  <c r="C488" i="8"/>
  <c r="C487" i="8"/>
  <c r="C486" i="8"/>
  <c r="C485" i="8"/>
  <c r="C484" i="8"/>
  <c r="C483" i="8"/>
  <c r="C482" i="8"/>
  <c r="C481" i="8"/>
  <c r="C480" i="8"/>
  <c r="C479" i="8"/>
  <c r="C478" i="8"/>
  <c r="C477" i="8"/>
  <c r="C476" i="8"/>
  <c r="C475" i="8"/>
  <c r="C474" i="8"/>
  <c r="C473" i="8"/>
  <c r="C472" i="8"/>
  <c r="C471" i="8"/>
  <c r="C470" i="8"/>
  <c r="C469" i="8"/>
  <c r="C468" i="8"/>
  <c r="C467" i="8"/>
  <c r="C466" i="8"/>
  <c r="C465" i="8"/>
  <c r="C464" i="8"/>
  <c r="C463" i="8"/>
  <c r="C462" i="8"/>
  <c r="C461" i="8"/>
  <c r="C460" i="8"/>
  <c r="C459" i="8"/>
  <c r="C458" i="8"/>
  <c r="C457" i="8"/>
  <c r="C456" i="8"/>
  <c r="C455" i="8"/>
  <c r="C454" i="8"/>
  <c r="C453" i="8"/>
  <c r="C452" i="8"/>
  <c r="C451" i="8"/>
  <c r="C450" i="8"/>
  <c r="C449" i="8"/>
  <c r="C448" i="8"/>
  <c r="C447" i="8"/>
  <c r="C446" i="8"/>
  <c r="C445" i="8"/>
  <c r="C444" i="8"/>
  <c r="C443" i="8"/>
  <c r="C442" i="8"/>
  <c r="C441" i="8"/>
  <c r="C440" i="8"/>
  <c r="C439" i="8"/>
  <c r="C438" i="8"/>
  <c r="C437" i="8"/>
  <c r="C436" i="8"/>
  <c r="C435" i="8"/>
  <c r="C434" i="8"/>
  <c r="C433" i="8"/>
  <c r="C432" i="8"/>
  <c r="C431" i="8"/>
  <c r="C430" i="8"/>
  <c r="C429" i="8"/>
  <c r="C428" i="8"/>
  <c r="C427" i="8"/>
  <c r="C426" i="8"/>
  <c r="C425" i="8"/>
  <c r="C424" i="8"/>
  <c r="C423" i="8"/>
  <c r="C422" i="8"/>
  <c r="C421" i="8"/>
  <c r="C420" i="8"/>
  <c r="C419" i="8"/>
  <c r="C418" i="8"/>
  <c r="C417" i="8"/>
  <c r="C416" i="8"/>
  <c r="C415" i="8"/>
  <c r="C414" i="8"/>
  <c r="C413" i="8"/>
  <c r="C412" i="8"/>
  <c r="C411" i="8"/>
  <c r="C410" i="8"/>
  <c r="C409" i="8"/>
  <c r="C408" i="8"/>
  <c r="C407" i="8"/>
  <c r="C406" i="8"/>
  <c r="C405" i="8"/>
  <c r="C404" i="8"/>
  <c r="C403" i="8"/>
  <c r="C402" i="8"/>
  <c r="C401" i="8"/>
  <c r="C400" i="8"/>
  <c r="C399" i="8"/>
  <c r="C398" i="8"/>
  <c r="C397" i="8"/>
  <c r="C396" i="8"/>
  <c r="C395" i="8"/>
  <c r="C394" i="8"/>
  <c r="C393" i="8"/>
  <c r="C392" i="8"/>
  <c r="C391" i="8"/>
  <c r="C390" i="8"/>
  <c r="C389" i="8"/>
  <c r="C388" i="8"/>
  <c r="C387" i="8"/>
  <c r="C386" i="8"/>
  <c r="C385" i="8"/>
  <c r="C384" i="8"/>
  <c r="C383" i="8"/>
  <c r="C382" i="8"/>
  <c r="C381" i="8"/>
  <c r="C380" i="8"/>
  <c r="C379" i="8"/>
  <c r="C378" i="8"/>
  <c r="C377" i="8"/>
  <c r="C376" i="8"/>
  <c r="C375" i="8"/>
  <c r="C374" i="8"/>
  <c r="C373" i="8"/>
  <c r="C372" i="8"/>
  <c r="C371" i="8"/>
  <c r="C370" i="8"/>
  <c r="C369" i="8"/>
  <c r="C368" i="8"/>
  <c r="C367" i="8"/>
  <c r="C366" i="8"/>
  <c r="C365" i="8"/>
  <c r="C364" i="8"/>
  <c r="C363" i="8"/>
  <c r="C362" i="8"/>
  <c r="C361" i="8"/>
  <c r="C360" i="8"/>
  <c r="C359" i="8"/>
  <c r="C358" i="8"/>
  <c r="C357" i="8"/>
  <c r="C356" i="8"/>
  <c r="C355" i="8"/>
  <c r="C354" i="8"/>
  <c r="C353" i="8"/>
  <c r="C352" i="8"/>
  <c r="C351" i="8"/>
  <c r="C350" i="8"/>
  <c r="C349" i="8"/>
  <c r="C348" i="8"/>
  <c r="C347" i="8"/>
  <c r="C346" i="8"/>
  <c r="C345" i="8"/>
  <c r="C344" i="8"/>
  <c r="C343" i="8"/>
  <c r="C342" i="8"/>
  <c r="H341" i="8"/>
  <c r="G341" i="8"/>
  <c r="F341" i="8"/>
  <c r="E341" i="8"/>
  <c r="C341" i="8" s="1"/>
  <c r="D341" i="8"/>
  <c r="C340" i="8"/>
  <c r="C339" i="8"/>
  <c r="C338" i="8"/>
  <c r="C337" i="8"/>
  <c r="C336" i="8"/>
  <c r="C335" i="8"/>
  <c r="C334" i="8"/>
  <c r="C333" i="8"/>
  <c r="H332" i="8"/>
  <c r="G332" i="8"/>
  <c r="F332" i="8"/>
  <c r="E332" i="8"/>
  <c r="D332" i="8"/>
  <c r="C332" i="8"/>
  <c r="C331" i="8"/>
  <c r="C330" i="8"/>
  <c r="C329" i="8"/>
  <c r="C328" i="8"/>
  <c r="C327" i="8"/>
  <c r="C326" i="8"/>
  <c r="C325" i="8"/>
  <c r="C324" i="8"/>
  <c r="C323" i="8"/>
  <c r="C322" i="8"/>
  <c r="C321" i="8"/>
  <c r="C320" i="8"/>
  <c r="C319" i="8"/>
  <c r="C318" i="8"/>
  <c r="C317" i="8"/>
  <c r="C316" i="8"/>
  <c r="H315" i="8"/>
  <c r="G315" i="8"/>
  <c r="F315" i="8"/>
  <c r="E315" i="8"/>
  <c r="C315" i="8" s="1"/>
  <c r="D315" i="8"/>
  <c r="C313" i="8"/>
  <c r="C312" i="8"/>
  <c r="C311" i="8"/>
  <c r="C310" i="8"/>
  <c r="C309" i="8"/>
  <c r="C308" i="8"/>
  <c r="C307" i="8"/>
  <c r="C306" i="8"/>
  <c r="C305" i="8"/>
  <c r="C304" i="8"/>
  <c r="C303" i="8"/>
  <c r="C302" i="8"/>
  <c r="C301" i="8"/>
  <c r="C300" i="8"/>
  <c r="C299" i="8"/>
  <c r="C298" i="8"/>
  <c r="C297" i="8"/>
  <c r="C296" i="8"/>
  <c r="C295" i="8"/>
  <c r="C294" i="8"/>
  <c r="C293" i="8"/>
  <c r="H292" i="8"/>
  <c r="G292" i="8"/>
  <c r="F292" i="8"/>
  <c r="E292" i="8"/>
  <c r="D292" i="8"/>
  <c r="C292" i="8" s="1"/>
  <c r="C290" i="8"/>
  <c r="C289" i="8"/>
  <c r="C288" i="8"/>
  <c r="C287" i="8"/>
  <c r="C286" i="8"/>
  <c r="C285" i="8"/>
  <c r="C284" i="8"/>
  <c r="C283" i="8"/>
  <c r="C282" i="8"/>
  <c r="C281" i="8"/>
  <c r="C280" i="8"/>
  <c r="C279" i="8"/>
  <c r="C278" i="8"/>
  <c r="C277" i="8"/>
  <c r="C276" i="8"/>
  <c r="C275" i="8"/>
  <c r="C274" i="8"/>
  <c r="C273" i="8"/>
  <c r="C272" i="8"/>
  <c r="C271" i="8"/>
  <c r="C270" i="8"/>
  <c r="C269" i="8"/>
  <c r="C268" i="8"/>
  <c r="C267" i="8"/>
  <c r="C266" i="8"/>
  <c r="C265" i="8"/>
  <c r="C264" i="8"/>
  <c r="C263" i="8"/>
  <c r="C262" i="8"/>
  <c r="C261" i="8"/>
  <c r="C260" i="8"/>
  <c r="C259" i="8"/>
  <c r="C258" i="8"/>
  <c r="C257" i="8"/>
  <c r="C256" i="8"/>
  <c r="C255" i="8"/>
  <c r="C254" i="8"/>
  <c r="C253" i="8"/>
  <c r="H252" i="8"/>
  <c r="G252" i="8"/>
  <c r="F252" i="8"/>
  <c r="E252" i="8"/>
  <c r="D252" i="8"/>
  <c r="C252" i="8" s="1"/>
  <c r="C250" i="8"/>
  <c r="C249" i="8"/>
  <c r="C248" i="8"/>
  <c r="C247" i="8"/>
  <c r="C246" i="8"/>
  <c r="C245" i="8"/>
  <c r="C244" i="8"/>
  <c r="C243" i="8"/>
  <c r="C242" i="8"/>
  <c r="C241" i="8"/>
  <c r="C240" i="8"/>
  <c r="C239" i="8"/>
  <c r="C238" i="8"/>
  <c r="C237" i="8"/>
  <c r="C236" i="8"/>
  <c r="C235" i="8"/>
  <c r="C234" i="8"/>
  <c r="C233" i="8"/>
  <c r="C232" i="8"/>
  <c r="C231" i="8"/>
  <c r="C230" i="8"/>
  <c r="C229" i="8"/>
  <c r="C228" i="8"/>
  <c r="C227" i="8"/>
  <c r="C226" i="8"/>
  <c r="C225" i="8"/>
  <c r="C224" i="8"/>
  <c r="C223" i="8"/>
  <c r="C222" i="8"/>
  <c r="C221" i="8"/>
  <c r="C220" i="8"/>
  <c r="C219" i="8"/>
  <c r="C218" i="8"/>
  <c r="C217" i="8"/>
  <c r="C216" i="8"/>
  <c r="C215" i="8"/>
  <c r="C214" i="8"/>
  <c r="C213" i="8"/>
  <c r="C212" i="8"/>
  <c r="C211" i="8"/>
  <c r="C210" i="8"/>
  <c r="C209" i="8"/>
  <c r="C208" i="8"/>
  <c r="C207" i="8"/>
  <c r="C206" i="8"/>
  <c r="C205" i="8"/>
  <c r="C204" i="8"/>
  <c r="C203" i="8"/>
  <c r="C202" i="8"/>
  <c r="C201" i="8"/>
  <c r="C200" i="8"/>
  <c r="C199" i="8"/>
  <c r="C198" i="8"/>
  <c r="C197" i="8"/>
  <c r="C196" i="8"/>
  <c r="C195" i="8"/>
  <c r="C194" i="8"/>
  <c r="C193" i="8"/>
  <c r="C192" i="8"/>
  <c r="C191" i="8"/>
  <c r="C190" i="8"/>
  <c r="C189" i="8"/>
  <c r="C188" i="8"/>
  <c r="C187" i="8"/>
  <c r="C186" i="8"/>
  <c r="C185" i="8"/>
  <c r="C184" i="8"/>
  <c r="C183" i="8"/>
  <c r="C182" i="8"/>
  <c r="H181" i="8"/>
  <c r="G181" i="8"/>
  <c r="F181" i="8"/>
  <c r="E181" i="8"/>
  <c r="D181" i="8"/>
  <c r="C181" i="8"/>
  <c r="C179" i="8"/>
  <c r="C178" i="8"/>
  <c r="C177" i="8"/>
  <c r="C176" i="8"/>
  <c r="C175" i="8"/>
  <c r="C174" i="8"/>
  <c r="C173" i="8"/>
  <c r="C172" i="8"/>
  <c r="C171" i="8"/>
  <c r="C170" i="8"/>
  <c r="C169" i="8"/>
  <c r="C168" i="8"/>
  <c r="C167" i="8"/>
  <c r="C166" i="8"/>
  <c r="C165" i="8"/>
  <c r="H164" i="8"/>
  <c r="G164" i="8"/>
  <c r="F164" i="8"/>
  <c r="E164" i="8"/>
  <c r="D164" i="8"/>
  <c r="C164" i="8" s="1"/>
  <c r="C162" i="8"/>
  <c r="C161" i="8"/>
  <c r="C160" i="8"/>
  <c r="C159" i="8"/>
  <c r="C158" i="8"/>
  <c r="C157" i="8"/>
  <c r="C156" i="8"/>
  <c r="C155" i="8"/>
  <c r="C154" i="8"/>
  <c r="C153" i="8"/>
  <c r="C152" i="8"/>
  <c r="C151" i="8"/>
  <c r="C150" i="8"/>
  <c r="C149" i="8"/>
  <c r="C148" i="8"/>
  <c r="C147" i="8"/>
  <c r="C146" i="8"/>
  <c r="C145" i="8"/>
  <c r="C144" i="8"/>
  <c r="C143" i="8"/>
  <c r="C142" i="8"/>
  <c r="C141" i="8"/>
  <c r="C140" i="8"/>
  <c r="C139" i="8"/>
  <c r="C138" i="8"/>
  <c r="C137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24" i="8"/>
  <c r="C123" i="8"/>
  <c r="H122" i="8"/>
  <c r="G122" i="8"/>
  <c r="F122" i="8"/>
  <c r="E122" i="8"/>
  <c r="D122" i="8"/>
  <c r="C122" i="8" s="1"/>
  <c r="C120" i="8"/>
  <c r="C119" i="8"/>
  <c r="C118" i="8"/>
  <c r="C117" i="8"/>
  <c r="C116" i="8"/>
  <c r="C115" i="8"/>
  <c r="C114" i="8"/>
  <c r="C113" i="8"/>
  <c r="C112" i="8"/>
  <c r="C111" i="8"/>
  <c r="C110" i="8"/>
  <c r="C109" i="8"/>
  <c r="C108" i="8"/>
  <c r="C107" i="8"/>
  <c r="C106" i="8"/>
  <c r="C105" i="8"/>
  <c r="C104" i="8"/>
  <c r="C103" i="8"/>
  <c r="C102" i="8"/>
  <c r="C101" i="8"/>
  <c r="C100" i="8"/>
  <c r="C99" i="8"/>
  <c r="C98" i="8"/>
  <c r="C97" i="8"/>
  <c r="C96" i="8"/>
  <c r="C95" i="8"/>
  <c r="C94" i="8"/>
  <c r="C93" i="8"/>
  <c r="C92" i="8"/>
  <c r="C91" i="8"/>
  <c r="C90" i="8"/>
  <c r="C89" i="8"/>
  <c r="C88" i="8"/>
  <c r="C87" i="8"/>
  <c r="C86" i="8"/>
  <c r="C85" i="8"/>
  <c r="C84" i="8"/>
  <c r="C83" i="8"/>
  <c r="C82" i="8"/>
  <c r="C81" i="8"/>
  <c r="H80" i="8"/>
  <c r="G80" i="8"/>
  <c r="F80" i="8"/>
  <c r="E80" i="8"/>
  <c r="D80" i="8"/>
  <c r="C80" i="8" s="1"/>
  <c r="C78" i="8"/>
  <c r="C77" i="8"/>
  <c r="C76" i="8"/>
  <c r="C75" i="8"/>
  <c r="C74" i="8"/>
  <c r="C73" i="8"/>
  <c r="C72" i="8"/>
  <c r="C71" i="8"/>
  <c r="C70" i="8"/>
  <c r="C69" i="8"/>
  <c r="C68" i="8"/>
  <c r="C67" i="8"/>
  <c r="C66" i="8"/>
  <c r="C65" i="8"/>
  <c r="C64" i="8"/>
  <c r="C63" i="8"/>
  <c r="C62" i="8"/>
  <c r="C61" i="8"/>
  <c r="C60" i="8"/>
  <c r="C59" i="8"/>
  <c r="C58" i="8"/>
  <c r="C57" i="8"/>
  <c r="C56" i="8"/>
  <c r="C55" i="8"/>
  <c r="C54" i="8"/>
  <c r="C53" i="8"/>
  <c r="C52" i="8"/>
  <c r="C51" i="8"/>
  <c r="C50" i="8"/>
  <c r="C49" i="8"/>
  <c r="C48" i="8"/>
  <c r="C47" i="8"/>
  <c r="C46" i="8"/>
  <c r="C45" i="8"/>
  <c r="H44" i="8"/>
  <c r="G44" i="8"/>
  <c r="F44" i="8"/>
  <c r="E44" i="8"/>
  <c r="D44" i="8"/>
  <c r="C44" i="8" s="1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H13" i="8"/>
  <c r="G13" i="8"/>
  <c r="F13" i="8"/>
  <c r="E13" i="8"/>
  <c r="D13" i="8"/>
  <c r="C13" i="8" s="1"/>
  <c r="A5" i="8"/>
  <c r="A4" i="8"/>
  <c r="A3" i="8"/>
  <c r="A2" i="8"/>
  <c r="E553" i="9" l="1"/>
  <c r="D553" i="9"/>
  <c r="C553" i="9"/>
  <c r="C552" i="9"/>
  <c r="C551" i="9"/>
  <c r="C550" i="9"/>
  <c r="C549" i="9"/>
  <c r="C548" i="9"/>
  <c r="C547" i="9"/>
  <c r="E545" i="9"/>
  <c r="D545" i="9"/>
  <c r="C545" i="9"/>
  <c r="C544" i="9"/>
  <c r="C543" i="9"/>
  <c r="C542" i="9"/>
  <c r="C541" i="9"/>
  <c r="C540" i="9"/>
  <c r="C539" i="9"/>
  <c r="C534" i="9"/>
  <c r="C533" i="9"/>
  <c r="C528" i="9"/>
  <c r="C527" i="9"/>
  <c r="C526" i="9"/>
  <c r="C525" i="9"/>
  <c r="C524" i="9"/>
  <c r="C523" i="9"/>
  <c r="C522" i="9"/>
  <c r="C521" i="9"/>
  <c r="C520" i="9"/>
  <c r="C519" i="9"/>
  <c r="C518" i="9"/>
  <c r="C517" i="9"/>
  <c r="C516" i="9"/>
  <c r="C515" i="9"/>
  <c r="C514" i="9"/>
  <c r="C513" i="9"/>
  <c r="C512" i="9"/>
  <c r="C511" i="9"/>
  <c r="C510" i="9"/>
  <c r="C509" i="9"/>
  <c r="C508" i="9"/>
  <c r="C507" i="9"/>
  <c r="C506" i="9"/>
  <c r="C505" i="9"/>
  <c r="C504" i="9"/>
  <c r="C503" i="9"/>
  <c r="C502" i="9"/>
  <c r="C501" i="9"/>
  <c r="C500" i="9"/>
  <c r="C499" i="9"/>
  <c r="C498" i="9"/>
  <c r="C497" i="9"/>
  <c r="C496" i="9"/>
  <c r="C495" i="9"/>
  <c r="C494" i="9"/>
  <c r="C493" i="9"/>
  <c r="C492" i="9"/>
  <c r="C491" i="9"/>
  <c r="C490" i="9"/>
  <c r="C489" i="9"/>
  <c r="C488" i="9"/>
  <c r="C487" i="9"/>
  <c r="C486" i="9"/>
  <c r="C485" i="9"/>
  <c r="C484" i="9"/>
  <c r="C483" i="9"/>
  <c r="C482" i="9"/>
  <c r="C481" i="9"/>
  <c r="C480" i="9"/>
  <c r="C479" i="9"/>
  <c r="C478" i="9"/>
  <c r="C477" i="9"/>
  <c r="C476" i="9"/>
  <c r="C475" i="9"/>
  <c r="C474" i="9"/>
  <c r="C473" i="9"/>
  <c r="C472" i="9"/>
  <c r="C471" i="9"/>
  <c r="C470" i="9"/>
  <c r="C469" i="9"/>
  <c r="C468" i="9"/>
  <c r="C467" i="9"/>
  <c r="C466" i="9"/>
  <c r="C465" i="9"/>
  <c r="C464" i="9"/>
  <c r="C463" i="9"/>
  <c r="C462" i="9"/>
  <c r="C461" i="9"/>
  <c r="C460" i="9"/>
  <c r="C459" i="9"/>
  <c r="C458" i="9"/>
  <c r="C457" i="9"/>
  <c r="C456" i="9"/>
  <c r="C455" i="9"/>
  <c r="C454" i="9"/>
  <c r="C453" i="9"/>
  <c r="C452" i="9"/>
  <c r="C451" i="9"/>
  <c r="C450" i="9"/>
  <c r="C449" i="9"/>
  <c r="C448" i="9"/>
  <c r="C447" i="9"/>
  <c r="C446" i="9"/>
  <c r="C445" i="9"/>
  <c r="C444" i="9"/>
  <c r="C443" i="9"/>
  <c r="C442" i="9"/>
  <c r="C441" i="9"/>
  <c r="C440" i="9"/>
  <c r="C439" i="9"/>
  <c r="C438" i="9"/>
  <c r="C437" i="9"/>
  <c r="C436" i="9"/>
  <c r="C435" i="9"/>
  <c r="C434" i="9"/>
  <c r="C433" i="9"/>
  <c r="C432" i="9"/>
  <c r="C431" i="9"/>
  <c r="C430" i="9"/>
  <c r="C429" i="9"/>
  <c r="C428" i="9"/>
  <c r="C427" i="9"/>
  <c r="C426" i="9"/>
  <c r="C425" i="9"/>
  <c r="C424" i="9"/>
  <c r="C423" i="9"/>
  <c r="C422" i="9"/>
  <c r="C421" i="9"/>
  <c r="C420" i="9"/>
  <c r="C419" i="9"/>
  <c r="C418" i="9"/>
  <c r="C417" i="9"/>
  <c r="C416" i="9"/>
  <c r="C415" i="9"/>
  <c r="C414" i="9"/>
  <c r="C413" i="9"/>
  <c r="C412" i="9"/>
  <c r="C411" i="9"/>
  <c r="C410" i="9"/>
  <c r="C409" i="9"/>
  <c r="C408" i="9"/>
  <c r="C407" i="9"/>
  <c r="C406" i="9"/>
  <c r="C405" i="9"/>
  <c r="C404" i="9"/>
  <c r="C403" i="9"/>
  <c r="C402" i="9"/>
  <c r="C401" i="9"/>
  <c r="C400" i="9"/>
  <c r="C399" i="9"/>
  <c r="C398" i="9"/>
  <c r="C397" i="9"/>
  <c r="C396" i="9"/>
  <c r="C395" i="9"/>
  <c r="C394" i="9"/>
  <c r="C393" i="9"/>
  <c r="C392" i="9"/>
  <c r="C391" i="9"/>
  <c r="C390" i="9"/>
  <c r="C389" i="9"/>
  <c r="C388" i="9"/>
  <c r="C387" i="9"/>
  <c r="C386" i="9"/>
  <c r="C385" i="9"/>
  <c r="C384" i="9"/>
  <c r="C383" i="9"/>
  <c r="C382" i="9"/>
  <c r="C381" i="9"/>
  <c r="C380" i="9"/>
  <c r="C379" i="9"/>
  <c r="C378" i="9"/>
  <c r="C377" i="9"/>
  <c r="C376" i="9"/>
  <c r="C375" i="9"/>
  <c r="C374" i="9"/>
  <c r="C373" i="9"/>
  <c r="C372" i="9"/>
  <c r="C371" i="9"/>
  <c r="C370" i="9"/>
  <c r="C369" i="9"/>
  <c r="C368" i="9"/>
  <c r="C367" i="9"/>
  <c r="C366" i="9"/>
  <c r="C365" i="9"/>
  <c r="C364" i="9"/>
  <c r="C363" i="9"/>
  <c r="C362" i="9"/>
  <c r="C361" i="9"/>
  <c r="C360" i="9"/>
  <c r="C359" i="9"/>
  <c r="C358" i="9"/>
  <c r="C357" i="9"/>
  <c r="C356" i="9"/>
  <c r="C355" i="9"/>
  <c r="C354" i="9"/>
  <c r="C353" i="9"/>
  <c r="C352" i="9"/>
  <c r="C351" i="9"/>
  <c r="C350" i="9"/>
  <c r="C349" i="9"/>
  <c r="C348" i="9"/>
  <c r="C347" i="9"/>
  <c r="C346" i="9"/>
  <c r="C345" i="9"/>
  <c r="C344" i="9"/>
  <c r="C343" i="9"/>
  <c r="C342" i="9"/>
  <c r="H341" i="9"/>
  <c r="G341" i="9"/>
  <c r="F341" i="9"/>
  <c r="E341" i="9"/>
  <c r="D341" i="9"/>
  <c r="C341" i="9" s="1"/>
  <c r="C340" i="9"/>
  <c r="C339" i="9"/>
  <c r="C338" i="9"/>
  <c r="C337" i="9"/>
  <c r="C336" i="9"/>
  <c r="C335" i="9"/>
  <c r="C334" i="9"/>
  <c r="C333" i="9"/>
  <c r="H332" i="9"/>
  <c r="G332" i="9"/>
  <c r="F332" i="9"/>
  <c r="C332" i="9" s="1"/>
  <c r="E332" i="9"/>
  <c r="D332" i="9"/>
  <c r="C331" i="9"/>
  <c r="C330" i="9"/>
  <c r="C329" i="9"/>
  <c r="C328" i="9"/>
  <c r="C327" i="9"/>
  <c r="C326" i="9"/>
  <c r="C325" i="9"/>
  <c r="C324" i="9"/>
  <c r="C323" i="9"/>
  <c r="C322" i="9"/>
  <c r="C321" i="9"/>
  <c r="C320" i="9"/>
  <c r="C319" i="9"/>
  <c r="C318" i="9"/>
  <c r="C317" i="9"/>
  <c r="C316" i="9"/>
  <c r="H315" i="9"/>
  <c r="G315" i="9"/>
  <c r="F315" i="9"/>
  <c r="E315" i="9"/>
  <c r="D315" i="9"/>
  <c r="C315" i="9" s="1"/>
  <c r="C313" i="9"/>
  <c r="C312" i="9"/>
  <c r="C311" i="9"/>
  <c r="C310" i="9"/>
  <c r="C309" i="9"/>
  <c r="C308" i="9"/>
  <c r="C307" i="9"/>
  <c r="C306" i="9"/>
  <c r="C305" i="9"/>
  <c r="C304" i="9"/>
  <c r="C303" i="9"/>
  <c r="C302" i="9"/>
  <c r="C301" i="9"/>
  <c r="C300" i="9"/>
  <c r="C299" i="9"/>
  <c r="C298" i="9"/>
  <c r="C297" i="9"/>
  <c r="C296" i="9"/>
  <c r="C295" i="9"/>
  <c r="C294" i="9"/>
  <c r="C293" i="9"/>
  <c r="H292" i="9"/>
  <c r="G292" i="9"/>
  <c r="F292" i="9"/>
  <c r="E292" i="9"/>
  <c r="D292" i="9"/>
  <c r="C292" i="9"/>
  <c r="C290" i="9"/>
  <c r="C289" i="9"/>
  <c r="C288" i="9"/>
  <c r="C287" i="9"/>
  <c r="C286" i="9"/>
  <c r="C285" i="9"/>
  <c r="C284" i="9"/>
  <c r="C283" i="9"/>
  <c r="C282" i="9"/>
  <c r="C281" i="9"/>
  <c r="C280" i="9"/>
  <c r="C279" i="9"/>
  <c r="C278" i="9"/>
  <c r="C277" i="9"/>
  <c r="C276" i="9"/>
  <c r="C275" i="9"/>
  <c r="C274" i="9"/>
  <c r="C273" i="9"/>
  <c r="C272" i="9"/>
  <c r="C271" i="9"/>
  <c r="C270" i="9"/>
  <c r="C269" i="9"/>
  <c r="C268" i="9"/>
  <c r="C267" i="9"/>
  <c r="C266" i="9"/>
  <c r="C265" i="9"/>
  <c r="C264" i="9"/>
  <c r="C263" i="9"/>
  <c r="C262" i="9"/>
  <c r="C261" i="9"/>
  <c r="C260" i="9"/>
  <c r="C259" i="9"/>
  <c r="C258" i="9"/>
  <c r="C257" i="9"/>
  <c r="C256" i="9"/>
  <c r="C255" i="9"/>
  <c r="C254" i="9"/>
  <c r="C253" i="9"/>
  <c r="H252" i="9"/>
  <c r="G252" i="9"/>
  <c r="F252" i="9"/>
  <c r="E252" i="9"/>
  <c r="D252" i="9"/>
  <c r="C252" i="9"/>
  <c r="C250" i="9"/>
  <c r="C249" i="9"/>
  <c r="C248" i="9"/>
  <c r="C247" i="9"/>
  <c r="C246" i="9"/>
  <c r="C245" i="9"/>
  <c r="C244" i="9"/>
  <c r="C243" i="9"/>
  <c r="C242" i="9"/>
  <c r="C241" i="9"/>
  <c r="C240" i="9"/>
  <c r="C239" i="9"/>
  <c r="C238" i="9"/>
  <c r="C237" i="9"/>
  <c r="C236" i="9"/>
  <c r="C235" i="9"/>
  <c r="C234" i="9"/>
  <c r="C233" i="9"/>
  <c r="C232" i="9"/>
  <c r="C231" i="9"/>
  <c r="C230" i="9"/>
  <c r="C229" i="9"/>
  <c r="C228" i="9"/>
  <c r="C227" i="9"/>
  <c r="C226" i="9"/>
  <c r="C225" i="9"/>
  <c r="C224" i="9"/>
  <c r="C223" i="9"/>
  <c r="C222" i="9"/>
  <c r="C221" i="9"/>
  <c r="C220" i="9"/>
  <c r="C219" i="9"/>
  <c r="C218" i="9"/>
  <c r="C217" i="9"/>
  <c r="C216" i="9"/>
  <c r="C215" i="9"/>
  <c r="C214" i="9"/>
  <c r="C213" i="9"/>
  <c r="C212" i="9"/>
  <c r="C211" i="9"/>
  <c r="C210" i="9"/>
  <c r="C209" i="9"/>
  <c r="C208" i="9"/>
  <c r="C207" i="9"/>
  <c r="C206" i="9"/>
  <c r="C205" i="9"/>
  <c r="C204" i="9"/>
  <c r="C203" i="9"/>
  <c r="C202" i="9"/>
  <c r="C201" i="9"/>
  <c r="C200" i="9"/>
  <c r="C199" i="9"/>
  <c r="C198" i="9"/>
  <c r="C197" i="9"/>
  <c r="C196" i="9"/>
  <c r="C195" i="9"/>
  <c r="C194" i="9"/>
  <c r="C193" i="9"/>
  <c r="C192" i="9"/>
  <c r="C191" i="9"/>
  <c r="C190" i="9"/>
  <c r="C189" i="9"/>
  <c r="C188" i="9"/>
  <c r="C187" i="9"/>
  <c r="C186" i="9"/>
  <c r="C185" i="9"/>
  <c r="C184" i="9"/>
  <c r="C183" i="9"/>
  <c r="C182" i="9"/>
  <c r="H181" i="9"/>
  <c r="G181" i="9"/>
  <c r="F181" i="9"/>
  <c r="C181" i="9" s="1"/>
  <c r="E181" i="9"/>
  <c r="D181" i="9"/>
  <c r="C179" i="9"/>
  <c r="C178" i="9"/>
  <c r="C177" i="9"/>
  <c r="C176" i="9"/>
  <c r="C175" i="9"/>
  <c r="C174" i="9"/>
  <c r="C173" i="9"/>
  <c r="C172" i="9"/>
  <c r="C171" i="9"/>
  <c r="C170" i="9"/>
  <c r="C169" i="9"/>
  <c r="C168" i="9"/>
  <c r="C167" i="9"/>
  <c r="C166" i="9"/>
  <c r="C165" i="9"/>
  <c r="H164" i="9"/>
  <c r="G164" i="9"/>
  <c r="F164" i="9"/>
  <c r="E164" i="9"/>
  <c r="D164" i="9"/>
  <c r="C164" i="9"/>
  <c r="C162" i="9"/>
  <c r="C161" i="9"/>
  <c r="C160" i="9"/>
  <c r="C159" i="9"/>
  <c r="C158" i="9"/>
  <c r="C157" i="9"/>
  <c r="C156" i="9"/>
  <c r="C155" i="9"/>
  <c r="C154" i="9"/>
  <c r="C153" i="9"/>
  <c r="C152" i="9"/>
  <c r="C151" i="9"/>
  <c r="C150" i="9"/>
  <c r="C149" i="9"/>
  <c r="C148" i="9"/>
  <c r="C147" i="9"/>
  <c r="C146" i="9"/>
  <c r="C145" i="9"/>
  <c r="C144" i="9"/>
  <c r="C143" i="9"/>
  <c r="C142" i="9"/>
  <c r="C141" i="9"/>
  <c r="C140" i="9"/>
  <c r="C139" i="9"/>
  <c r="C138" i="9"/>
  <c r="C137" i="9"/>
  <c r="C136" i="9"/>
  <c r="C135" i="9"/>
  <c r="C134" i="9"/>
  <c r="C133" i="9"/>
  <c r="C132" i="9"/>
  <c r="C131" i="9"/>
  <c r="C130" i="9"/>
  <c r="C129" i="9"/>
  <c r="C128" i="9"/>
  <c r="C127" i="9"/>
  <c r="C126" i="9"/>
  <c r="C125" i="9"/>
  <c r="C124" i="9"/>
  <c r="C123" i="9"/>
  <c r="H122" i="9"/>
  <c r="G122" i="9"/>
  <c r="F122" i="9"/>
  <c r="E122" i="9"/>
  <c r="C122" i="9" s="1"/>
  <c r="D122" i="9"/>
  <c r="C120" i="9"/>
  <c r="C119" i="9"/>
  <c r="C118" i="9"/>
  <c r="C117" i="9"/>
  <c r="C116" i="9"/>
  <c r="C115" i="9"/>
  <c r="C114" i="9"/>
  <c r="C113" i="9"/>
  <c r="C112" i="9"/>
  <c r="C111" i="9"/>
  <c r="C110" i="9"/>
  <c r="C109" i="9"/>
  <c r="C108" i="9"/>
  <c r="C107" i="9"/>
  <c r="C106" i="9"/>
  <c r="C105" i="9"/>
  <c r="C104" i="9"/>
  <c r="C103" i="9"/>
  <c r="C102" i="9"/>
  <c r="C101" i="9"/>
  <c r="C100" i="9"/>
  <c r="C99" i="9"/>
  <c r="C98" i="9"/>
  <c r="C97" i="9"/>
  <c r="C96" i="9"/>
  <c r="C95" i="9"/>
  <c r="C94" i="9"/>
  <c r="C93" i="9"/>
  <c r="C92" i="9"/>
  <c r="C91" i="9"/>
  <c r="C90" i="9"/>
  <c r="C89" i="9"/>
  <c r="C88" i="9"/>
  <c r="C87" i="9"/>
  <c r="C86" i="9"/>
  <c r="C85" i="9"/>
  <c r="C84" i="9"/>
  <c r="C83" i="9"/>
  <c r="C82" i="9"/>
  <c r="C81" i="9"/>
  <c r="H80" i="9"/>
  <c r="G80" i="9"/>
  <c r="F80" i="9"/>
  <c r="E80" i="9"/>
  <c r="D80" i="9"/>
  <c r="C80" i="9"/>
  <c r="C78" i="9"/>
  <c r="C77" i="9"/>
  <c r="C76" i="9"/>
  <c r="C75" i="9"/>
  <c r="C74" i="9"/>
  <c r="C73" i="9"/>
  <c r="C72" i="9"/>
  <c r="C71" i="9"/>
  <c r="C70" i="9"/>
  <c r="C69" i="9"/>
  <c r="C68" i="9"/>
  <c r="C67" i="9"/>
  <c r="C66" i="9"/>
  <c r="C65" i="9"/>
  <c r="C64" i="9"/>
  <c r="C63" i="9"/>
  <c r="C62" i="9"/>
  <c r="C61" i="9"/>
  <c r="C60" i="9"/>
  <c r="C59" i="9"/>
  <c r="C58" i="9"/>
  <c r="C57" i="9"/>
  <c r="C56" i="9"/>
  <c r="C55" i="9"/>
  <c r="C54" i="9"/>
  <c r="C53" i="9"/>
  <c r="C52" i="9"/>
  <c r="C51" i="9"/>
  <c r="C50" i="9"/>
  <c r="C49" i="9"/>
  <c r="C48" i="9"/>
  <c r="C47" i="9"/>
  <c r="C46" i="9"/>
  <c r="C45" i="9"/>
  <c r="H44" i="9"/>
  <c r="G44" i="9"/>
  <c r="F44" i="9"/>
  <c r="E44" i="9"/>
  <c r="D44" i="9"/>
  <c r="C44" i="9"/>
  <c r="C43" i="9"/>
  <c r="C42" i="9"/>
  <c r="C41" i="9"/>
  <c r="C40" i="9"/>
  <c r="C39" i="9"/>
  <c r="C38" i="9"/>
  <c r="C37" i="9"/>
  <c r="C36" i="9"/>
  <c r="C35" i="9"/>
  <c r="C34" i="9"/>
  <c r="C33" i="9"/>
  <c r="C32" i="9"/>
  <c r="C31" i="9"/>
  <c r="C30" i="9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H13" i="9"/>
  <c r="G13" i="9"/>
  <c r="F13" i="9"/>
  <c r="E13" i="9"/>
  <c r="D13" i="9"/>
  <c r="C13" i="9"/>
  <c r="A5" i="9"/>
  <c r="A4" i="9"/>
  <c r="A3" i="9"/>
  <c r="A2" i="9"/>
  <c r="E553" i="10" l="1"/>
  <c r="D553" i="10"/>
  <c r="C553" i="10"/>
  <c r="C552" i="10"/>
  <c r="C551" i="10"/>
  <c r="C550" i="10"/>
  <c r="C549" i="10"/>
  <c r="C548" i="10"/>
  <c r="C547" i="10"/>
  <c r="E545" i="10"/>
  <c r="D545" i="10"/>
  <c r="C545" i="10"/>
  <c r="C544" i="10"/>
  <c r="C543" i="10"/>
  <c r="C542" i="10"/>
  <c r="C541" i="10"/>
  <c r="C540" i="10"/>
  <c r="C539" i="10"/>
  <c r="C534" i="10"/>
  <c r="C533" i="10"/>
  <c r="C528" i="10"/>
  <c r="C527" i="10"/>
  <c r="C526" i="10"/>
  <c r="C525" i="10"/>
  <c r="C524" i="10"/>
  <c r="C523" i="10"/>
  <c r="C522" i="10"/>
  <c r="C521" i="10"/>
  <c r="C520" i="10"/>
  <c r="C519" i="10"/>
  <c r="C518" i="10"/>
  <c r="C517" i="10"/>
  <c r="C516" i="10"/>
  <c r="C515" i="10"/>
  <c r="C514" i="10"/>
  <c r="C513" i="10"/>
  <c r="C512" i="10"/>
  <c r="C511" i="10"/>
  <c r="C510" i="10"/>
  <c r="C509" i="10"/>
  <c r="C508" i="10"/>
  <c r="C507" i="10"/>
  <c r="C506" i="10"/>
  <c r="C505" i="10"/>
  <c r="C504" i="10"/>
  <c r="C503" i="10"/>
  <c r="C502" i="10"/>
  <c r="C501" i="10"/>
  <c r="C500" i="10"/>
  <c r="C499" i="10"/>
  <c r="C498" i="10"/>
  <c r="C497" i="10"/>
  <c r="C496" i="10"/>
  <c r="C495" i="10"/>
  <c r="C494" i="10"/>
  <c r="C493" i="10"/>
  <c r="C492" i="10"/>
  <c r="C491" i="10"/>
  <c r="C490" i="10"/>
  <c r="C489" i="10"/>
  <c r="C488" i="10"/>
  <c r="C487" i="10"/>
  <c r="C486" i="10"/>
  <c r="C485" i="10"/>
  <c r="C484" i="10"/>
  <c r="C483" i="10"/>
  <c r="C482" i="10"/>
  <c r="C481" i="10"/>
  <c r="C480" i="10"/>
  <c r="C479" i="10"/>
  <c r="C478" i="10"/>
  <c r="C477" i="10"/>
  <c r="C476" i="10"/>
  <c r="C475" i="10"/>
  <c r="C474" i="10"/>
  <c r="C473" i="10"/>
  <c r="C472" i="10"/>
  <c r="C471" i="10"/>
  <c r="C470" i="10"/>
  <c r="C469" i="10"/>
  <c r="C468" i="10"/>
  <c r="C467" i="10"/>
  <c r="C466" i="10"/>
  <c r="C465" i="10"/>
  <c r="C464" i="10"/>
  <c r="C463" i="10"/>
  <c r="C462" i="10"/>
  <c r="C461" i="10"/>
  <c r="C460" i="10"/>
  <c r="C459" i="10"/>
  <c r="C458" i="10"/>
  <c r="C457" i="10"/>
  <c r="C456" i="10"/>
  <c r="C455" i="10"/>
  <c r="C454" i="10"/>
  <c r="C453" i="10"/>
  <c r="C452" i="10"/>
  <c r="C451" i="10"/>
  <c r="C450" i="10"/>
  <c r="C449" i="10"/>
  <c r="C448" i="10"/>
  <c r="C447" i="10"/>
  <c r="C446" i="10"/>
  <c r="C445" i="10"/>
  <c r="C444" i="10"/>
  <c r="C443" i="10"/>
  <c r="C442" i="10"/>
  <c r="C441" i="10"/>
  <c r="C440" i="10"/>
  <c r="C439" i="10"/>
  <c r="C438" i="10"/>
  <c r="C437" i="10"/>
  <c r="C436" i="10"/>
  <c r="C435" i="10"/>
  <c r="C434" i="10"/>
  <c r="C433" i="10"/>
  <c r="C432" i="10"/>
  <c r="C431" i="10"/>
  <c r="C430" i="10"/>
  <c r="C429" i="10"/>
  <c r="C428" i="10"/>
  <c r="C427" i="10"/>
  <c r="C426" i="10"/>
  <c r="C425" i="10"/>
  <c r="C424" i="10"/>
  <c r="C423" i="10"/>
  <c r="C422" i="10"/>
  <c r="C421" i="10"/>
  <c r="C420" i="10"/>
  <c r="C419" i="10"/>
  <c r="C418" i="10"/>
  <c r="C417" i="10"/>
  <c r="C416" i="10"/>
  <c r="C415" i="10"/>
  <c r="C414" i="10"/>
  <c r="C413" i="10"/>
  <c r="C412" i="10"/>
  <c r="C411" i="10"/>
  <c r="C410" i="10"/>
  <c r="C409" i="10"/>
  <c r="C408" i="10"/>
  <c r="C407" i="10"/>
  <c r="C406" i="10"/>
  <c r="C405" i="10"/>
  <c r="C404" i="10"/>
  <c r="C403" i="10"/>
  <c r="C402" i="10"/>
  <c r="C401" i="10"/>
  <c r="C400" i="10"/>
  <c r="C399" i="10"/>
  <c r="C398" i="10"/>
  <c r="C397" i="10"/>
  <c r="C396" i="10"/>
  <c r="C395" i="10"/>
  <c r="C394" i="10"/>
  <c r="C393" i="10"/>
  <c r="C392" i="10"/>
  <c r="C391" i="10"/>
  <c r="C390" i="10"/>
  <c r="C389" i="10"/>
  <c r="C388" i="10"/>
  <c r="C387" i="10"/>
  <c r="C386" i="10"/>
  <c r="C385" i="10"/>
  <c r="C384" i="10"/>
  <c r="C383" i="10"/>
  <c r="C382" i="10"/>
  <c r="C381" i="10"/>
  <c r="C380" i="10"/>
  <c r="C379" i="10"/>
  <c r="C378" i="10"/>
  <c r="C377" i="10"/>
  <c r="C376" i="10"/>
  <c r="C375" i="10"/>
  <c r="C374" i="10"/>
  <c r="C373" i="10"/>
  <c r="C372" i="10"/>
  <c r="C371" i="10"/>
  <c r="C370" i="10"/>
  <c r="C369" i="10"/>
  <c r="C368" i="10"/>
  <c r="C367" i="10"/>
  <c r="C366" i="10"/>
  <c r="C365" i="10"/>
  <c r="C364" i="10"/>
  <c r="C363" i="10"/>
  <c r="C362" i="10"/>
  <c r="C361" i="10"/>
  <c r="C360" i="10"/>
  <c r="C359" i="10"/>
  <c r="C358" i="10"/>
  <c r="C357" i="10"/>
  <c r="C356" i="10"/>
  <c r="C355" i="10"/>
  <c r="C354" i="10"/>
  <c r="C353" i="10"/>
  <c r="C352" i="10"/>
  <c r="C351" i="10"/>
  <c r="C350" i="10"/>
  <c r="C349" i="10"/>
  <c r="C348" i="10"/>
  <c r="C347" i="10"/>
  <c r="C346" i="10"/>
  <c r="C345" i="10"/>
  <c r="C344" i="10"/>
  <c r="C343" i="10"/>
  <c r="C342" i="10"/>
  <c r="H341" i="10"/>
  <c r="G341" i="10"/>
  <c r="F341" i="10"/>
  <c r="E341" i="10"/>
  <c r="D341" i="10"/>
  <c r="C341" i="10" s="1"/>
  <c r="C340" i="10"/>
  <c r="C339" i="10"/>
  <c r="C338" i="10"/>
  <c r="C337" i="10"/>
  <c r="C336" i="10"/>
  <c r="C335" i="10"/>
  <c r="C334" i="10"/>
  <c r="C333" i="10"/>
  <c r="H332" i="10"/>
  <c r="G332" i="10"/>
  <c r="F332" i="10"/>
  <c r="C332" i="10" s="1"/>
  <c r="E332" i="10"/>
  <c r="D332" i="10"/>
  <c r="C331" i="10"/>
  <c r="C330" i="10"/>
  <c r="C329" i="10"/>
  <c r="C328" i="10"/>
  <c r="C327" i="10"/>
  <c r="C326" i="10"/>
  <c r="C325" i="10"/>
  <c r="C324" i="10"/>
  <c r="C323" i="10"/>
  <c r="C322" i="10"/>
  <c r="C321" i="10"/>
  <c r="C320" i="10"/>
  <c r="C319" i="10"/>
  <c r="C318" i="10"/>
  <c r="C317" i="10"/>
  <c r="C316" i="10"/>
  <c r="H315" i="10"/>
  <c r="G315" i="10"/>
  <c r="F315" i="10"/>
  <c r="E315" i="10"/>
  <c r="D315" i="10"/>
  <c r="C315" i="10" s="1"/>
  <c r="C313" i="10"/>
  <c r="C312" i="10"/>
  <c r="C311" i="10"/>
  <c r="C310" i="10"/>
  <c r="C309" i="10"/>
  <c r="C308" i="10"/>
  <c r="C307" i="10"/>
  <c r="C306" i="10"/>
  <c r="C305" i="10"/>
  <c r="C304" i="10"/>
  <c r="C303" i="10"/>
  <c r="C302" i="10"/>
  <c r="C301" i="10"/>
  <c r="C300" i="10"/>
  <c r="C299" i="10"/>
  <c r="C298" i="10"/>
  <c r="C297" i="10"/>
  <c r="C296" i="10"/>
  <c r="C295" i="10"/>
  <c r="C294" i="10"/>
  <c r="C293" i="10"/>
  <c r="H292" i="10"/>
  <c r="G292" i="10"/>
  <c r="F292" i="10"/>
  <c r="E292" i="10"/>
  <c r="D292" i="10"/>
  <c r="C292" i="10"/>
  <c r="C290" i="10"/>
  <c r="C289" i="10"/>
  <c r="C288" i="10"/>
  <c r="C287" i="10"/>
  <c r="C286" i="10"/>
  <c r="C285" i="10"/>
  <c r="C284" i="10"/>
  <c r="C283" i="10"/>
  <c r="C282" i="10"/>
  <c r="C281" i="10"/>
  <c r="C280" i="10"/>
  <c r="C279" i="10"/>
  <c r="C278" i="10"/>
  <c r="C277" i="10"/>
  <c r="C276" i="10"/>
  <c r="C275" i="10"/>
  <c r="C274" i="10"/>
  <c r="C273" i="10"/>
  <c r="C272" i="10"/>
  <c r="C271" i="10"/>
  <c r="C270" i="10"/>
  <c r="C269" i="10"/>
  <c r="C268" i="10"/>
  <c r="C267" i="10"/>
  <c r="C266" i="10"/>
  <c r="C265" i="10"/>
  <c r="C264" i="10"/>
  <c r="C263" i="10"/>
  <c r="C262" i="10"/>
  <c r="C261" i="10"/>
  <c r="C260" i="10"/>
  <c r="C259" i="10"/>
  <c r="C258" i="10"/>
  <c r="C257" i="10"/>
  <c r="C256" i="10"/>
  <c r="C255" i="10"/>
  <c r="C254" i="10"/>
  <c r="C253" i="10"/>
  <c r="H252" i="10"/>
  <c r="G252" i="10"/>
  <c r="F252" i="10"/>
  <c r="E252" i="10"/>
  <c r="D252" i="10"/>
  <c r="C252" i="10"/>
  <c r="C250" i="10"/>
  <c r="C249" i="10"/>
  <c r="C248" i="10"/>
  <c r="C247" i="10"/>
  <c r="C246" i="10"/>
  <c r="C245" i="10"/>
  <c r="C244" i="10"/>
  <c r="C243" i="10"/>
  <c r="C242" i="10"/>
  <c r="C241" i="10"/>
  <c r="C240" i="10"/>
  <c r="C239" i="10"/>
  <c r="C238" i="10"/>
  <c r="C237" i="10"/>
  <c r="C236" i="10"/>
  <c r="C235" i="10"/>
  <c r="C234" i="10"/>
  <c r="C233" i="10"/>
  <c r="C232" i="10"/>
  <c r="C231" i="10"/>
  <c r="C230" i="10"/>
  <c r="C229" i="10"/>
  <c r="C228" i="10"/>
  <c r="C227" i="10"/>
  <c r="C226" i="10"/>
  <c r="C225" i="10"/>
  <c r="C224" i="10"/>
  <c r="C223" i="10"/>
  <c r="C222" i="10"/>
  <c r="C221" i="10"/>
  <c r="C220" i="10"/>
  <c r="C219" i="10"/>
  <c r="C218" i="10"/>
  <c r="C217" i="10"/>
  <c r="C216" i="10"/>
  <c r="C215" i="10"/>
  <c r="C214" i="10"/>
  <c r="C213" i="10"/>
  <c r="C212" i="10"/>
  <c r="C211" i="10"/>
  <c r="C210" i="10"/>
  <c r="C209" i="10"/>
  <c r="C208" i="10"/>
  <c r="C207" i="10"/>
  <c r="C206" i="10"/>
  <c r="C205" i="10"/>
  <c r="C204" i="10"/>
  <c r="C203" i="10"/>
  <c r="C202" i="10"/>
  <c r="C201" i="10"/>
  <c r="C200" i="10"/>
  <c r="C199" i="10"/>
  <c r="C198" i="10"/>
  <c r="C197" i="10"/>
  <c r="C196" i="10"/>
  <c r="C195" i="10"/>
  <c r="C194" i="10"/>
  <c r="C193" i="10"/>
  <c r="C192" i="10"/>
  <c r="C191" i="10"/>
  <c r="C190" i="10"/>
  <c r="C189" i="10"/>
  <c r="C188" i="10"/>
  <c r="C187" i="10"/>
  <c r="C186" i="10"/>
  <c r="C185" i="10"/>
  <c r="C184" i="10"/>
  <c r="C183" i="10"/>
  <c r="C182" i="10"/>
  <c r="H181" i="10"/>
  <c r="G181" i="10"/>
  <c r="F181" i="10"/>
  <c r="C181" i="10" s="1"/>
  <c r="E181" i="10"/>
  <c r="D181" i="10"/>
  <c r="C179" i="10"/>
  <c r="C178" i="10"/>
  <c r="C177" i="10"/>
  <c r="C176" i="10"/>
  <c r="C175" i="10"/>
  <c r="C174" i="10"/>
  <c r="C173" i="10"/>
  <c r="C172" i="10"/>
  <c r="C171" i="10"/>
  <c r="C170" i="10"/>
  <c r="C169" i="10"/>
  <c r="C168" i="10"/>
  <c r="C167" i="10"/>
  <c r="C166" i="10"/>
  <c r="C165" i="10"/>
  <c r="H164" i="10"/>
  <c r="G164" i="10"/>
  <c r="F164" i="10"/>
  <c r="E164" i="10"/>
  <c r="D164" i="10"/>
  <c r="C164" i="10"/>
  <c r="C162" i="10"/>
  <c r="C161" i="10"/>
  <c r="C160" i="10"/>
  <c r="C159" i="10"/>
  <c r="C158" i="10"/>
  <c r="C157" i="10"/>
  <c r="C156" i="10"/>
  <c r="C155" i="10"/>
  <c r="C154" i="10"/>
  <c r="C153" i="10"/>
  <c r="C152" i="10"/>
  <c r="C151" i="10"/>
  <c r="C150" i="10"/>
  <c r="C149" i="10"/>
  <c r="C148" i="10"/>
  <c r="C147" i="10"/>
  <c r="C146" i="10"/>
  <c r="C145" i="10"/>
  <c r="C144" i="10"/>
  <c r="C143" i="10"/>
  <c r="C142" i="10"/>
  <c r="C141" i="10"/>
  <c r="C140" i="10"/>
  <c r="C139" i="10"/>
  <c r="C138" i="10"/>
  <c r="C137" i="10"/>
  <c r="C136" i="10"/>
  <c r="C135" i="10"/>
  <c r="C134" i="10"/>
  <c r="C133" i="10"/>
  <c r="C132" i="10"/>
  <c r="C131" i="10"/>
  <c r="C130" i="10"/>
  <c r="C129" i="10"/>
  <c r="C128" i="10"/>
  <c r="C127" i="10"/>
  <c r="C126" i="10"/>
  <c r="C125" i="10"/>
  <c r="C124" i="10"/>
  <c r="C123" i="10"/>
  <c r="H122" i="10"/>
  <c r="G122" i="10"/>
  <c r="F122" i="10"/>
  <c r="E122" i="10"/>
  <c r="C122" i="10" s="1"/>
  <c r="D122" i="10"/>
  <c r="C120" i="10"/>
  <c r="C119" i="10"/>
  <c r="C118" i="10"/>
  <c r="C117" i="10"/>
  <c r="C116" i="10"/>
  <c r="C115" i="10"/>
  <c r="C114" i="10"/>
  <c r="C113" i="10"/>
  <c r="C112" i="10"/>
  <c r="C111" i="10"/>
  <c r="C110" i="10"/>
  <c r="C109" i="10"/>
  <c r="C108" i="10"/>
  <c r="C107" i="10"/>
  <c r="C106" i="10"/>
  <c r="C105" i="10"/>
  <c r="C104" i="10"/>
  <c r="C103" i="10"/>
  <c r="C102" i="10"/>
  <c r="C101" i="10"/>
  <c r="C100" i="10"/>
  <c r="C99" i="10"/>
  <c r="C98" i="10"/>
  <c r="C97" i="10"/>
  <c r="C96" i="10"/>
  <c r="C95" i="10"/>
  <c r="C94" i="10"/>
  <c r="C93" i="10"/>
  <c r="C92" i="10"/>
  <c r="C91" i="10"/>
  <c r="C90" i="10"/>
  <c r="C89" i="10"/>
  <c r="C88" i="10"/>
  <c r="C87" i="10"/>
  <c r="C86" i="10"/>
  <c r="C85" i="10"/>
  <c r="C84" i="10"/>
  <c r="C83" i="10"/>
  <c r="C82" i="10"/>
  <c r="C81" i="10"/>
  <c r="H80" i="10"/>
  <c r="G80" i="10"/>
  <c r="F80" i="10"/>
  <c r="E80" i="10"/>
  <c r="D80" i="10"/>
  <c r="C80" i="10"/>
  <c r="C78" i="10"/>
  <c r="C77" i="10"/>
  <c r="C76" i="10"/>
  <c r="C75" i="10"/>
  <c r="C74" i="10"/>
  <c r="C73" i="10"/>
  <c r="C72" i="10"/>
  <c r="C71" i="10"/>
  <c r="C70" i="10"/>
  <c r="C69" i="10"/>
  <c r="C68" i="10"/>
  <c r="C67" i="10"/>
  <c r="C66" i="10"/>
  <c r="C65" i="10"/>
  <c r="C64" i="10"/>
  <c r="C63" i="10"/>
  <c r="C62" i="10"/>
  <c r="C61" i="10"/>
  <c r="C60" i="10"/>
  <c r="C59" i="10"/>
  <c r="C58" i="10"/>
  <c r="C57" i="10"/>
  <c r="C56" i="10"/>
  <c r="C55" i="10"/>
  <c r="C54" i="10"/>
  <c r="C53" i="10"/>
  <c r="C52" i="10"/>
  <c r="C51" i="10"/>
  <c r="C50" i="10"/>
  <c r="C49" i="10"/>
  <c r="C48" i="10"/>
  <c r="C47" i="10"/>
  <c r="C46" i="10"/>
  <c r="C45" i="10"/>
  <c r="H44" i="10"/>
  <c r="G44" i="10"/>
  <c r="F44" i="10"/>
  <c r="E44" i="10"/>
  <c r="D44" i="10"/>
  <c r="C44" i="10"/>
  <c r="C43" i="10"/>
  <c r="C42" i="10"/>
  <c r="C41" i="10"/>
  <c r="C40" i="10"/>
  <c r="C39" i="10"/>
  <c r="C38" i="10"/>
  <c r="C37" i="10"/>
  <c r="C36" i="10"/>
  <c r="C35" i="10"/>
  <c r="C34" i="10"/>
  <c r="C33" i="10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H13" i="10"/>
  <c r="G13" i="10"/>
  <c r="F13" i="10"/>
  <c r="E13" i="10"/>
  <c r="D13" i="10"/>
  <c r="C13" i="10"/>
  <c r="A5" i="10"/>
  <c r="A4" i="10"/>
  <c r="A3" i="10"/>
  <c r="A2" i="10"/>
  <c r="E553" i="11" l="1"/>
  <c r="D553" i="11"/>
  <c r="C553" i="11"/>
  <c r="C552" i="11"/>
  <c r="C551" i="11"/>
  <c r="C550" i="11"/>
  <c r="C549" i="11"/>
  <c r="C548" i="11"/>
  <c r="C547" i="11"/>
  <c r="E545" i="11"/>
  <c r="D545" i="11"/>
  <c r="C545" i="11"/>
  <c r="C544" i="11"/>
  <c r="C543" i="11"/>
  <c r="C542" i="11"/>
  <c r="C541" i="11"/>
  <c r="C540" i="11"/>
  <c r="C539" i="11"/>
  <c r="C534" i="11"/>
  <c r="C533" i="11"/>
  <c r="C528" i="11"/>
  <c r="C527" i="11"/>
  <c r="C526" i="11"/>
  <c r="C525" i="11"/>
  <c r="C524" i="11"/>
  <c r="C523" i="11"/>
  <c r="C522" i="11"/>
  <c r="C521" i="11"/>
  <c r="C520" i="11"/>
  <c r="C519" i="11"/>
  <c r="C518" i="11"/>
  <c r="C517" i="11"/>
  <c r="C516" i="11"/>
  <c r="C515" i="11"/>
  <c r="C514" i="11"/>
  <c r="C513" i="11"/>
  <c r="C512" i="11"/>
  <c r="C511" i="11"/>
  <c r="C510" i="11"/>
  <c r="C509" i="11"/>
  <c r="C508" i="11"/>
  <c r="C507" i="11"/>
  <c r="C506" i="11"/>
  <c r="C505" i="11"/>
  <c r="C504" i="11"/>
  <c r="C503" i="11"/>
  <c r="C502" i="11"/>
  <c r="C501" i="11"/>
  <c r="C500" i="11"/>
  <c r="C499" i="11"/>
  <c r="C498" i="11"/>
  <c r="C497" i="11"/>
  <c r="C496" i="11"/>
  <c r="C495" i="11"/>
  <c r="C494" i="11"/>
  <c r="C493" i="11"/>
  <c r="C492" i="11"/>
  <c r="C491" i="11"/>
  <c r="C490" i="11"/>
  <c r="C489" i="11"/>
  <c r="C488" i="11"/>
  <c r="C487" i="11"/>
  <c r="C486" i="11"/>
  <c r="C485" i="11"/>
  <c r="C484" i="11"/>
  <c r="C483" i="11"/>
  <c r="C482" i="11"/>
  <c r="C481" i="11"/>
  <c r="C480" i="11"/>
  <c r="C479" i="11"/>
  <c r="C478" i="11"/>
  <c r="C477" i="11"/>
  <c r="C476" i="11"/>
  <c r="C475" i="11"/>
  <c r="C474" i="11"/>
  <c r="C473" i="11"/>
  <c r="C472" i="11"/>
  <c r="C471" i="11"/>
  <c r="C470" i="11"/>
  <c r="C469" i="11"/>
  <c r="C468" i="11"/>
  <c r="C467" i="11"/>
  <c r="C466" i="11"/>
  <c r="C465" i="11"/>
  <c r="C464" i="11"/>
  <c r="C463" i="11"/>
  <c r="C462" i="11"/>
  <c r="C461" i="11"/>
  <c r="C460" i="11"/>
  <c r="C459" i="11"/>
  <c r="C458" i="11"/>
  <c r="C457" i="11"/>
  <c r="C456" i="11"/>
  <c r="C455" i="11"/>
  <c r="C454" i="11"/>
  <c r="C453" i="11"/>
  <c r="C452" i="11"/>
  <c r="C451" i="11"/>
  <c r="C450" i="11"/>
  <c r="C449" i="11"/>
  <c r="C448" i="11"/>
  <c r="C447" i="11"/>
  <c r="C446" i="11"/>
  <c r="C445" i="11"/>
  <c r="C444" i="11"/>
  <c r="C443" i="11"/>
  <c r="C442" i="11"/>
  <c r="C441" i="11"/>
  <c r="C440" i="11"/>
  <c r="C439" i="11"/>
  <c r="C438" i="11"/>
  <c r="C437" i="11"/>
  <c r="C436" i="11"/>
  <c r="C435" i="11"/>
  <c r="C434" i="11"/>
  <c r="C433" i="11"/>
  <c r="C432" i="11"/>
  <c r="C431" i="11"/>
  <c r="C430" i="11"/>
  <c r="C429" i="11"/>
  <c r="C428" i="11"/>
  <c r="C427" i="11"/>
  <c r="C426" i="11"/>
  <c r="C425" i="11"/>
  <c r="C424" i="11"/>
  <c r="C423" i="11"/>
  <c r="C422" i="11"/>
  <c r="C421" i="11"/>
  <c r="C420" i="11"/>
  <c r="C419" i="11"/>
  <c r="C418" i="11"/>
  <c r="C417" i="11"/>
  <c r="C416" i="11"/>
  <c r="C415" i="11"/>
  <c r="C414" i="11"/>
  <c r="C413" i="11"/>
  <c r="C412" i="11"/>
  <c r="C411" i="11"/>
  <c r="C410" i="11"/>
  <c r="C409" i="11"/>
  <c r="C408" i="11"/>
  <c r="C407" i="11"/>
  <c r="C406" i="11"/>
  <c r="C405" i="11"/>
  <c r="C404" i="11"/>
  <c r="C403" i="11"/>
  <c r="C402" i="11"/>
  <c r="C401" i="11"/>
  <c r="C400" i="11"/>
  <c r="C399" i="11"/>
  <c r="C398" i="11"/>
  <c r="C397" i="11"/>
  <c r="C396" i="11"/>
  <c r="C395" i="11"/>
  <c r="C394" i="11"/>
  <c r="C393" i="11"/>
  <c r="C392" i="11"/>
  <c r="C391" i="11"/>
  <c r="C390" i="11"/>
  <c r="C389" i="11"/>
  <c r="C388" i="11"/>
  <c r="C387" i="11"/>
  <c r="C386" i="11"/>
  <c r="C385" i="11"/>
  <c r="C384" i="11"/>
  <c r="C383" i="11"/>
  <c r="C382" i="11"/>
  <c r="C381" i="11"/>
  <c r="C380" i="11"/>
  <c r="C379" i="11"/>
  <c r="C378" i="11"/>
  <c r="C377" i="11"/>
  <c r="C376" i="11"/>
  <c r="C375" i="11"/>
  <c r="C374" i="11"/>
  <c r="C373" i="11"/>
  <c r="C372" i="11"/>
  <c r="C371" i="11"/>
  <c r="C370" i="11"/>
  <c r="C369" i="11"/>
  <c r="C368" i="11"/>
  <c r="C367" i="11"/>
  <c r="C366" i="11"/>
  <c r="C365" i="11"/>
  <c r="C364" i="11"/>
  <c r="C363" i="11"/>
  <c r="C362" i="11"/>
  <c r="C361" i="11"/>
  <c r="C360" i="11"/>
  <c r="C359" i="11"/>
  <c r="C358" i="11"/>
  <c r="C357" i="11"/>
  <c r="C356" i="11"/>
  <c r="C355" i="11"/>
  <c r="C354" i="11"/>
  <c r="C353" i="11"/>
  <c r="C352" i="11"/>
  <c r="C351" i="11"/>
  <c r="C350" i="11"/>
  <c r="C349" i="11"/>
  <c r="C348" i="11"/>
  <c r="C347" i="11"/>
  <c r="C346" i="11"/>
  <c r="C345" i="11"/>
  <c r="C344" i="11"/>
  <c r="C343" i="11"/>
  <c r="C342" i="11"/>
  <c r="H341" i="11"/>
  <c r="G341" i="11"/>
  <c r="F341" i="11"/>
  <c r="E341" i="11"/>
  <c r="D341" i="11"/>
  <c r="C341" i="11" s="1"/>
  <c r="C340" i="11"/>
  <c r="C339" i="11"/>
  <c r="C338" i="11"/>
  <c r="C337" i="11"/>
  <c r="C336" i="11"/>
  <c r="C335" i="11"/>
  <c r="C334" i="11"/>
  <c r="C333" i="11"/>
  <c r="H332" i="11"/>
  <c r="G332" i="11"/>
  <c r="F332" i="11"/>
  <c r="C332" i="11" s="1"/>
  <c r="E332" i="11"/>
  <c r="D332" i="11"/>
  <c r="C331" i="11"/>
  <c r="C330" i="11"/>
  <c r="C329" i="11"/>
  <c r="C328" i="11"/>
  <c r="C327" i="11"/>
  <c r="C326" i="11"/>
  <c r="C325" i="11"/>
  <c r="C324" i="11"/>
  <c r="C323" i="11"/>
  <c r="C322" i="11"/>
  <c r="C321" i="11"/>
  <c r="C320" i="11"/>
  <c r="C319" i="11"/>
  <c r="C318" i="11"/>
  <c r="C317" i="11"/>
  <c r="C316" i="11"/>
  <c r="H315" i="11"/>
  <c r="G315" i="11"/>
  <c r="F315" i="11"/>
  <c r="E315" i="11"/>
  <c r="D315" i="11"/>
  <c r="C315" i="11" s="1"/>
  <c r="C313" i="11"/>
  <c r="C312" i="11"/>
  <c r="C311" i="11"/>
  <c r="C310" i="11"/>
  <c r="C309" i="11"/>
  <c r="C308" i="11"/>
  <c r="C307" i="11"/>
  <c r="C306" i="11"/>
  <c r="C305" i="11"/>
  <c r="C304" i="11"/>
  <c r="C303" i="11"/>
  <c r="C302" i="11"/>
  <c r="C301" i="11"/>
  <c r="C300" i="11"/>
  <c r="C299" i="11"/>
  <c r="C298" i="11"/>
  <c r="C297" i="11"/>
  <c r="C296" i="11"/>
  <c r="C295" i="11"/>
  <c r="C294" i="11"/>
  <c r="C293" i="11"/>
  <c r="H292" i="11"/>
  <c r="G292" i="11"/>
  <c r="F292" i="11"/>
  <c r="E292" i="11"/>
  <c r="D292" i="11"/>
  <c r="C292" i="11"/>
  <c r="C290" i="11"/>
  <c r="C289" i="11"/>
  <c r="C288" i="11"/>
  <c r="C287" i="11"/>
  <c r="C286" i="11"/>
  <c r="C285" i="11"/>
  <c r="C284" i="11"/>
  <c r="C283" i="11"/>
  <c r="C282" i="11"/>
  <c r="C281" i="11"/>
  <c r="C280" i="11"/>
  <c r="C279" i="11"/>
  <c r="C278" i="11"/>
  <c r="C277" i="11"/>
  <c r="C276" i="11"/>
  <c r="C275" i="11"/>
  <c r="C274" i="11"/>
  <c r="C273" i="11"/>
  <c r="C272" i="11"/>
  <c r="C271" i="11"/>
  <c r="C270" i="11"/>
  <c r="C269" i="11"/>
  <c r="C268" i="11"/>
  <c r="C267" i="11"/>
  <c r="C266" i="11"/>
  <c r="C265" i="11"/>
  <c r="C264" i="11"/>
  <c r="C263" i="11"/>
  <c r="C262" i="11"/>
  <c r="C261" i="11"/>
  <c r="C260" i="11"/>
  <c r="C259" i="11"/>
  <c r="C258" i="11"/>
  <c r="C257" i="11"/>
  <c r="C256" i="11"/>
  <c r="C255" i="11"/>
  <c r="C254" i="11"/>
  <c r="C253" i="11"/>
  <c r="H252" i="11"/>
  <c r="G252" i="11"/>
  <c r="F252" i="11"/>
  <c r="E252" i="11"/>
  <c r="D252" i="11"/>
  <c r="C252" i="11"/>
  <c r="C250" i="11"/>
  <c r="C249" i="11"/>
  <c r="C248" i="11"/>
  <c r="C247" i="11"/>
  <c r="C246" i="11"/>
  <c r="C245" i="11"/>
  <c r="C244" i="11"/>
  <c r="C243" i="11"/>
  <c r="C242" i="11"/>
  <c r="C241" i="11"/>
  <c r="C240" i="11"/>
  <c r="C239" i="11"/>
  <c r="C238" i="11"/>
  <c r="C237" i="11"/>
  <c r="C236" i="11"/>
  <c r="C235" i="11"/>
  <c r="C234" i="11"/>
  <c r="C233" i="11"/>
  <c r="C232" i="11"/>
  <c r="C231" i="11"/>
  <c r="C230" i="11"/>
  <c r="C229" i="11"/>
  <c r="C228" i="11"/>
  <c r="C227" i="11"/>
  <c r="C226" i="11"/>
  <c r="C225" i="11"/>
  <c r="C224" i="11"/>
  <c r="C223" i="11"/>
  <c r="C222" i="11"/>
  <c r="C221" i="11"/>
  <c r="C220" i="11"/>
  <c r="C219" i="11"/>
  <c r="C218" i="11"/>
  <c r="C217" i="11"/>
  <c r="C216" i="11"/>
  <c r="C215" i="11"/>
  <c r="C214" i="11"/>
  <c r="C213" i="11"/>
  <c r="C212" i="11"/>
  <c r="C211" i="11"/>
  <c r="C210" i="11"/>
  <c r="C209" i="11"/>
  <c r="C208" i="11"/>
  <c r="C207" i="11"/>
  <c r="C206" i="11"/>
  <c r="C205" i="11"/>
  <c r="C204" i="11"/>
  <c r="C203" i="11"/>
  <c r="C202" i="11"/>
  <c r="C201" i="11"/>
  <c r="C200" i="11"/>
  <c r="C199" i="11"/>
  <c r="C198" i="11"/>
  <c r="C197" i="11"/>
  <c r="C196" i="11"/>
  <c r="C195" i="11"/>
  <c r="C194" i="11"/>
  <c r="C193" i="11"/>
  <c r="C192" i="11"/>
  <c r="C191" i="11"/>
  <c r="C190" i="11"/>
  <c r="C189" i="11"/>
  <c r="C188" i="11"/>
  <c r="C187" i="11"/>
  <c r="C186" i="11"/>
  <c r="C185" i="11"/>
  <c r="C184" i="11"/>
  <c r="C183" i="11"/>
  <c r="C182" i="11"/>
  <c r="H181" i="11"/>
  <c r="G181" i="11"/>
  <c r="F181" i="11"/>
  <c r="C181" i="11" s="1"/>
  <c r="E181" i="11"/>
  <c r="D181" i="11"/>
  <c r="C179" i="11"/>
  <c r="C178" i="11"/>
  <c r="C177" i="11"/>
  <c r="C176" i="11"/>
  <c r="C175" i="11"/>
  <c r="C174" i="11"/>
  <c r="C173" i="11"/>
  <c r="C172" i="11"/>
  <c r="C171" i="11"/>
  <c r="C170" i="11"/>
  <c r="C169" i="11"/>
  <c r="C168" i="11"/>
  <c r="C167" i="11"/>
  <c r="C166" i="11"/>
  <c r="C165" i="11"/>
  <c r="H164" i="11"/>
  <c r="G164" i="11"/>
  <c r="F164" i="11"/>
  <c r="E164" i="11"/>
  <c r="D164" i="11"/>
  <c r="C164" i="11"/>
  <c r="C162" i="11"/>
  <c r="C161" i="11"/>
  <c r="C160" i="11"/>
  <c r="C159" i="11"/>
  <c r="C158" i="11"/>
  <c r="C157" i="11"/>
  <c r="C156" i="11"/>
  <c r="C155" i="11"/>
  <c r="C154" i="11"/>
  <c r="C153" i="11"/>
  <c r="C152" i="11"/>
  <c r="C151" i="11"/>
  <c r="C150" i="11"/>
  <c r="C149" i="11"/>
  <c r="C148" i="11"/>
  <c r="C147" i="11"/>
  <c r="C146" i="11"/>
  <c r="C145" i="11"/>
  <c r="C144" i="11"/>
  <c r="C143" i="11"/>
  <c r="C142" i="11"/>
  <c r="C141" i="11"/>
  <c r="C140" i="11"/>
  <c r="C139" i="11"/>
  <c r="C138" i="11"/>
  <c r="C137" i="11"/>
  <c r="C136" i="11"/>
  <c r="C135" i="11"/>
  <c r="C134" i="11"/>
  <c r="C133" i="11"/>
  <c r="C132" i="11"/>
  <c r="C131" i="11"/>
  <c r="C130" i="11"/>
  <c r="C129" i="11"/>
  <c r="C128" i="11"/>
  <c r="C127" i="11"/>
  <c r="C126" i="11"/>
  <c r="C125" i="11"/>
  <c r="C124" i="11"/>
  <c r="C123" i="11"/>
  <c r="H122" i="11"/>
  <c r="G122" i="11"/>
  <c r="F122" i="11"/>
  <c r="E122" i="11"/>
  <c r="C122" i="11" s="1"/>
  <c r="D122" i="11"/>
  <c r="C120" i="11"/>
  <c r="C119" i="11"/>
  <c r="C118" i="11"/>
  <c r="C117" i="11"/>
  <c r="C116" i="11"/>
  <c r="C115" i="11"/>
  <c r="C114" i="11"/>
  <c r="C113" i="11"/>
  <c r="C112" i="11"/>
  <c r="C111" i="11"/>
  <c r="C110" i="11"/>
  <c r="C109" i="11"/>
  <c r="C108" i="11"/>
  <c r="C107" i="11"/>
  <c r="C106" i="11"/>
  <c r="C105" i="11"/>
  <c r="C104" i="11"/>
  <c r="C103" i="11"/>
  <c r="C102" i="11"/>
  <c r="C101" i="11"/>
  <c r="C100" i="11"/>
  <c r="C99" i="11"/>
  <c r="C98" i="11"/>
  <c r="C97" i="11"/>
  <c r="C96" i="11"/>
  <c r="C95" i="11"/>
  <c r="C94" i="11"/>
  <c r="C93" i="11"/>
  <c r="C92" i="11"/>
  <c r="C91" i="11"/>
  <c r="C90" i="11"/>
  <c r="C89" i="11"/>
  <c r="C88" i="11"/>
  <c r="C87" i="11"/>
  <c r="C86" i="11"/>
  <c r="C85" i="11"/>
  <c r="C84" i="11"/>
  <c r="C83" i="11"/>
  <c r="C82" i="11"/>
  <c r="C81" i="11"/>
  <c r="H80" i="11"/>
  <c r="G80" i="11"/>
  <c r="F80" i="11"/>
  <c r="E80" i="11"/>
  <c r="D80" i="11"/>
  <c r="C80" i="11"/>
  <c r="C78" i="11"/>
  <c r="C77" i="11"/>
  <c r="C76" i="11"/>
  <c r="C75" i="11"/>
  <c r="C74" i="11"/>
  <c r="C73" i="11"/>
  <c r="C72" i="11"/>
  <c r="C71" i="11"/>
  <c r="C70" i="11"/>
  <c r="C69" i="11"/>
  <c r="C68" i="11"/>
  <c r="C67" i="11"/>
  <c r="C66" i="11"/>
  <c r="C65" i="11"/>
  <c r="C64" i="11"/>
  <c r="C63" i="11"/>
  <c r="C62" i="11"/>
  <c r="C61" i="11"/>
  <c r="C60" i="11"/>
  <c r="C59" i="11"/>
  <c r="C58" i="11"/>
  <c r="C57" i="11"/>
  <c r="C56" i="11"/>
  <c r="C55" i="11"/>
  <c r="C54" i="11"/>
  <c r="C53" i="11"/>
  <c r="C52" i="11"/>
  <c r="C51" i="11"/>
  <c r="C50" i="11"/>
  <c r="C49" i="11"/>
  <c r="C48" i="11"/>
  <c r="C47" i="11"/>
  <c r="C46" i="11"/>
  <c r="C45" i="11"/>
  <c r="H44" i="11"/>
  <c r="G44" i="11"/>
  <c r="F44" i="11"/>
  <c r="E44" i="11"/>
  <c r="D44" i="11"/>
  <c r="C44" i="11"/>
  <c r="C43" i="11"/>
  <c r="C42" i="11"/>
  <c r="C41" i="11"/>
  <c r="C40" i="11"/>
  <c r="C39" i="11"/>
  <c r="C38" i="11"/>
  <c r="C37" i="11"/>
  <c r="C36" i="11"/>
  <c r="C35" i="11"/>
  <c r="C34" i="11"/>
  <c r="C33" i="11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H13" i="11"/>
  <c r="G13" i="11"/>
  <c r="F13" i="11"/>
  <c r="E13" i="11"/>
  <c r="D13" i="11"/>
  <c r="C13" i="11"/>
  <c r="A5" i="11"/>
  <c r="A4" i="11"/>
  <c r="A3" i="11"/>
  <c r="A2" i="11"/>
  <c r="E553" i="12" l="1"/>
  <c r="D553" i="12"/>
  <c r="C553" i="12"/>
  <c r="C552" i="12"/>
  <c r="C551" i="12"/>
  <c r="C550" i="12"/>
  <c r="C549" i="12"/>
  <c r="C548" i="12"/>
  <c r="C547" i="12"/>
  <c r="E545" i="12"/>
  <c r="D545" i="12"/>
  <c r="C545" i="12" s="1"/>
  <c r="C544" i="12"/>
  <c r="C543" i="12"/>
  <c r="C542" i="12"/>
  <c r="C541" i="12"/>
  <c r="C540" i="12"/>
  <c r="C539" i="12"/>
  <c r="C534" i="12"/>
  <c r="C533" i="12"/>
  <c r="C528" i="12"/>
  <c r="C527" i="12"/>
  <c r="C526" i="12"/>
  <c r="C525" i="12"/>
  <c r="C524" i="12"/>
  <c r="C523" i="12"/>
  <c r="C522" i="12"/>
  <c r="C521" i="12"/>
  <c r="C520" i="12"/>
  <c r="C519" i="12"/>
  <c r="C518" i="12"/>
  <c r="C517" i="12"/>
  <c r="C516" i="12"/>
  <c r="C515" i="12"/>
  <c r="C514" i="12"/>
  <c r="C513" i="12"/>
  <c r="C512" i="12"/>
  <c r="C511" i="12"/>
  <c r="C510" i="12"/>
  <c r="C509" i="12"/>
  <c r="C508" i="12"/>
  <c r="C507" i="12"/>
  <c r="C506" i="12"/>
  <c r="C505" i="12"/>
  <c r="C504" i="12"/>
  <c r="C503" i="12"/>
  <c r="C502" i="12"/>
  <c r="C501" i="12"/>
  <c r="C500" i="12"/>
  <c r="C499" i="12"/>
  <c r="C498" i="12"/>
  <c r="C497" i="12"/>
  <c r="C496" i="12"/>
  <c r="C495" i="12"/>
  <c r="C494" i="12"/>
  <c r="C493" i="12"/>
  <c r="C492" i="12"/>
  <c r="C491" i="12"/>
  <c r="C490" i="12"/>
  <c r="C489" i="12"/>
  <c r="C488" i="12"/>
  <c r="C487" i="12"/>
  <c r="C486" i="12"/>
  <c r="C485" i="12"/>
  <c r="C484" i="12"/>
  <c r="C483" i="12"/>
  <c r="C482" i="12"/>
  <c r="C481" i="12"/>
  <c r="C480" i="12"/>
  <c r="C479" i="12"/>
  <c r="C478" i="12"/>
  <c r="C477" i="12"/>
  <c r="C476" i="12"/>
  <c r="C475" i="12"/>
  <c r="C474" i="12"/>
  <c r="C473" i="12"/>
  <c r="C472" i="12"/>
  <c r="C471" i="12"/>
  <c r="C470" i="12"/>
  <c r="C469" i="12"/>
  <c r="C468" i="12"/>
  <c r="C467" i="12"/>
  <c r="C466" i="12"/>
  <c r="C465" i="12"/>
  <c r="C464" i="12"/>
  <c r="C463" i="12"/>
  <c r="C462" i="12"/>
  <c r="C461" i="12"/>
  <c r="C460" i="12"/>
  <c r="C459" i="12"/>
  <c r="C458" i="12"/>
  <c r="C457" i="12"/>
  <c r="C456" i="12"/>
  <c r="C455" i="12"/>
  <c r="C454" i="12"/>
  <c r="C453" i="12"/>
  <c r="C452" i="12"/>
  <c r="C451" i="12"/>
  <c r="C450" i="12"/>
  <c r="C449" i="12"/>
  <c r="C448" i="12"/>
  <c r="C447" i="12"/>
  <c r="C446" i="12"/>
  <c r="C445" i="12"/>
  <c r="C444" i="12"/>
  <c r="C443" i="12"/>
  <c r="C442" i="12"/>
  <c r="C441" i="12"/>
  <c r="C440" i="12"/>
  <c r="C439" i="12"/>
  <c r="C438" i="12"/>
  <c r="C437" i="12"/>
  <c r="C436" i="12"/>
  <c r="C435" i="12"/>
  <c r="C434" i="12"/>
  <c r="C433" i="12"/>
  <c r="C432" i="12"/>
  <c r="C431" i="12"/>
  <c r="C430" i="12"/>
  <c r="C429" i="12"/>
  <c r="C428" i="12"/>
  <c r="C427" i="12"/>
  <c r="C426" i="12"/>
  <c r="C425" i="12"/>
  <c r="C424" i="12"/>
  <c r="C423" i="12"/>
  <c r="C422" i="12"/>
  <c r="C421" i="12"/>
  <c r="C420" i="12"/>
  <c r="C419" i="12"/>
  <c r="C418" i="12"/>
  <c r="C417" i="12"/>
  <c r="C416" i="12"/>
  <c r="C415" i="12"/>
  <c r="C414" i="12"/>
  <c r="C413" i="12"/>
  <c r="C412" i="12"/>
  <c r="C411" i="12"/>
  <c r="C410" i="12"/>
  <c r="C409" i="12"/>
  <c r="C408" i="12"/>
  <c r="C407" i="12"/>
  <c r="C406" i="12"/>
  <c r="C405" i="12"/>
  <c r="C404" i="12"/>
  <c r="C403" i="12"/>
  <c r="C402" i="12"/>
  <c r="C401" i="12"/>
  <c r="C400" i="12"/>
  <c r="C399" i="12"/>
  <c r="C398" i="12"/>
  <c r="C397" i="12"/>
  <c r="C396" i="12"/>
  <c r="C395" i="12"/>
  <c r="C394" i="12"/>
  <c r="C393" i="12"/>
  <c r="C392" i="12"/>
  <c r="C391" i="12"/>
  <c r="C390" i="12"/>
  <c r="C389" i="12"/>
  <c r="C388" i="12"/>
  <c r="C387" i="12"/>
  <c r="C386" i="12"/>
  <c r="C385" i="12"/>
  <c r="C384" i="12"/>
  <c r="C383" i="12"/>
  <c r="C382" i="12"/>
  <c r="C381" i="12"/>
  <c r="C380" i="12"/>
  <c r="C379" i="12"/>
  <c r="C378" i="12"/>
  <c r="C377" i="12"/>
  <c r="C376" i="12"/>
  <c r="C375" i="12"/>
  <c r="C374" i="12"/>
  <c r="C373" i="12"/>
  <c r="C372" i="12"/>
  <c r="C371" i="12"/>
  <c r="C370" i="12"/>
  <c r="C369" i="12"/>
  <c r="C368" i="12"/>
  <c r="C367" i="12"/>
  <c r="C366" i="12"/>
  <c r="C365" i="12"/>
  <c r="C364" i="12"/>
  <c r="C363" i="12"/>
  <c r="C362" i="12"/>
  <c r="C361" i="12"/>
  <c r="C360" i="12"/>
  <c r="C359" i="12"/>
  <c r="C358" i="12"/>
  <c r="C357" i="12"/>
  <c r="C356" i="12"/>
  <c r="C355" i="12"/>
  <c r="C354" i="12"/>
  <c r="C353" i="12"/>
  <c r="C352" i="12"/>
  <c r="C351" i="12"/>
  <c r="C350" i="12"/>
  <c r="C349" i="12"/>
  <c r="C348" i="12"/>
  <c r="C347" i="12"/>
  <c r="C346" i="12"/>
  <c r="C345" i="12"/>
  <c r="C344" i="12"/>
  <c r="C343" i="12"/>
  <c r="C342" i="12"/>
  <c r="H341" i="12"/>
  <c r="G341" i="12"/>
  <c r="F341" i="12"/>
  <c r="E341" i="12"/>
  <c r="D341" i="12"/>
  <c r="C341" i="12" s="1"/>
  <c r="C340" i="12"/>
  <c r="C339" i="12"/>
  <c r="C338" i="12"/>
  <c r="C337" i="12"/>
  <c r="C336" i="12"/>
  <c r="C335" i="12"/>
  <c r="C334" i="12"/>
  <c r="C333" i="12"/>
  <c r="H332" i="12"/>
  <c r="G332" i="12"/>
  <c r="F332" i="12"/>
  <c r="E332" i="12"/>
  <c r="D332" i="12"/>
  <c r="C332" i="12"/>
  <c r="C331" i="12"/>
  <c r="C330" i="12"/>
  <c r="C329" i="12"/>
  <c r="C328" i="12"/>
  <c r="C327" i="12"/>
  <c r="C326" i="12"/>
  <c r="C325" i="12"/>
  <c r="C324" i="12"/>
  <c r="C323" i="12"/>
  <c r="C322" i="12"/>
  <c r="C321" i="12"/>
  <c r="C320" i="12"/>
  <c r="C319" i="12"/>
  <c r="C318" i="12"/>
  <c r="C317" i="12"/>
  <c r="C316" i="12"/>
  <c r="H315" i="12"/>
  <c r="G315" i="12"/>
  <c r="F315" i="12"/>
  <c r="E315" i="12"/>
  <c r="D315" i="12"/>
  <c r="C315" i="12" s="1"/>
  <c r="C313" i="12"/>
  <c r="C312" i="12"/>
  <c r="C311" i="12"/>
  <c r="C310" i="12"/>
  <c r="C309" i="12"/>
  <c r="C308" i="12"/>
  <c r="C307" i="12"/>
  <c r="C306" i="12"/>
  <c r="C305" i="12"/>
  <c r="C304" i="12"/>
  <c r="C303" i="12"/>
  <c r="C302" i="12"/>
  <c r="C301" i="12"/>
  <c r="C300" i="12"/>
  <c r="C299" i="12"/>
  <c r="C298" i="12"/>
  <c r="C297" i="12"/>
  <c r="C296" i="12"/>
  <c r="C295" i="12"/>
  <c r="C294" i="12"/>
  <c r="C293" i="12"/>
  <c r="H292" i="12"/>
  <c r="G292" i="12"/>
  <c r="F292" i="12"/>
  <c r="E292" i="12"/>
  <c r="D292" i="12"/>
  <c r="C292" i="12" s="1"/>
  <c r="C290" i="12"/>
  <c r="C289" i="12"/>
  <c r="C288" i="12"/>
  <c r="C287" i="12"/>
  <c r="C286" i="12"/>
  <c r="C285" i="12"/>
  <c r="C284" i="12"/>
  <c r="C283" i="12"/>
  <c r="C282" i="12"/>
  <c r="C281" i="12"/>
  <c r="C280" i="12"/>
  <c r="C279" i="12"/>
  <c r="C278" i="12"/>
  <c r="C277" i="12"/>
  <c r="C276" i="12"/>
  <c r="C275" i="12"/>
  <c r="C274" i="12"/>
  <c r="C273" i="12"/>
  <c r="C272" i="12"/>
  <c r="C271" i="12"/>
  <c r="C270" i="12"/>
  <c r="C269" i="12"/>
  <c r="C268" i="12"/>
  <c r="C267" i="12"/>
  <c r="C266" i="12"/>
  <c r="C265" i="12"/>
  <c r="C264" i="12"/>
  <c r="C263" i="12"/>
  <c r="C262" i="12"/>
  <c r="C261" i="12"/>
  <c r="C260" i="12"/>
  <c r="C259" i="12"/>
  <c r="C258" i="12"/>
  <c r="C257" i="12"/>
  <c r="C256" i="12"/>
  <c r="C255" i="12"/>
  <c r="C254" i="12"/>
  <c r="C253" i="12"/>
  <c r="H252" i="12"/>
  <c r="G252" i="12"/>
  <c r="F252" i="12"/>
  <c r="E252" i="12"/>
  <c r="D252" i="12"/>
  <c r="C252" i="12" s="1"/>
  <c r="C250" i="12"/>
  <c r="C249" i="12"/>
  <c r="C248" i="12"/>
  <c r="C247" i="12"/>
  <c r="C246" i="12"/>
  <c r="C245" i="12"/>
  <c r="C244" i="12"/>
  <c r="C243" i="12"/>
  <c r="C242" i="12"/>
  <c r="C241" i="12"/>
  <c r="C240" i="12"/>
  <c r="C239" i="12"/>
  <c r="C238" i="12"/>
  <c r="C237" i="12"/>
  <c r="C236" i="12"/>
  <c r="C235" i="12"/>
  <c r="C234" i="12"/>
  <c r="C233" i="12"/>
  <c r="C232" i="12"/>
  <c r="C231" i="12"/>
  <c r="C230" i="12"/>
  <c r="C229" i="12"/>
  <c r="C228" i="12"/>
  <c r="C227" i="12"/>
  <c r="C226" i="12"/>
  <c r="C225" i="12"/>
  <c r="C224" i="12"/>
  <c r="C223" i="12"/>
  <c r="C222" i="12"/>
  <c r="C221" i="12"/>
  <c r="C220" i="12"/>
  <c r="C219" i="12"/>
  <c r="C218" i="12"/>
  <c r="C217" i="12"/>
  <c r="C216" i="12"/>
  <c r="C215" i="12"/>
  <c r="C214" i="12"/>
  <c r="C213" i="12"/>
  <c r="C212" i="12"/>
  <c r="C211" i="12"/>
  <c r="C210" i="12"/>
  <c r="C209" i="12"/>
  <c r="C208" i="12"/>
  <c r="C207" i="12"/>
  <c r="C206" i="12"/>
  <c r="C205" i="12"/>
  <c r="C204" i="12"/>
  <c r="C203" i="12"/>
  <c r="C202" i="12"/>
  <c r="C201" i="12"/>
  <c r="C200" i="12"/>
  <c r="C199" i="12"/>
  <c r="C198" i="12"/>
  <c r="C197" i="12"/>
  <c r="C196" i="12"/>
  <c r="C195" i="12"/>
  <c r="C194" i="12"/>
  <c r="C193" i="12"/>
  <c r="C192" i="12"/>
  <c r="C191" i="12"/>
  <c r="C190" i="12"/>
  <c r="C189" i="12"/>
  <c r="C188" i="12"/>
  <c r="C187" i="12"/>
  <c r="C186" i="12"/>
  <c r="C185" i="12"/>
  <c r="C184" i="12"/>
  <c r="C183" i="12"/>
  <c r="C182" i="12"/>
  <c r="H181" i="12"/>
  <c r="G181" i="12"/>
  <c r="F181" i="12"/>
  <c r="E181" i="12"/>
  <c r="D181" i="12"/>
  <c r="C181" i="12"/>
  <c r="C179" i="12"/>
  <c r="C178" i="12"/>
  <c r="C177" i="12"/>
  <c r="C176" i="12"/>
  <c r="C175" i="12"/>
  <c r="C174" i="12"/>
  <c r="C173" i="12"/>
  <c r="C172" i="12"/>
  <c r="C171" i="12"/>
  <c r="C170" i="12"/>
  <c r="C169" i="12"/>
  <c r="C168" i="12"/>
  <c r="C167" i="12"/>
  <c r="C166" i="12"/>
  <c r="C165" i="12"/>
  <c r="H164" i="12"/>
  <c r="G164" i="12"/>
  <c r="F164" i="12"/>
  <c r="E164" i="12"/>
  <c r="D164" i="12"/>
  <c r="C164" i="12" s="1"/>
  <c r="C162" i="12"/>
  <c r="C161" i="12"/>
  <c r="C160" i="12"/>
  <c r="C159" i="12"/>
  <c r="C158" i="12"/>
  <c r="C157" i="12"/>
  <c r="C156" i="12"/>
  <c r="C155" i="12"/>
  <c r="C154" i="12"/>
  <c r="C153" i="12"/>
  <c r="C152" i="12"/>
  <c r="C151" i="12"/>
  <c r="C150" i="12"/>
  <c r="C149" i="12"/>
  <c r="C148" i="12"/>
  <c r="C147" i="12"/>
  <c r="C146" i="12"/>
  <c r="C145" i="12"/>
  <c r="C144" i="12"/>
  <c r="C143" i="12"/>
  <c r="C142" i="12"/>
  <c r="C141" i="12"/>
  <c r="C140" i="12"/>
  <c r="C139" i="12"/>
  <c r="C138" i="12"/>
  <c r="C137" i="12"/>
  <c r="C136" i="12"/>
  <c r="C135" i="12"/>
  <c r="C134" i="12"/>
  <c r="C133" i="12"/>
  <c r="C132" i="12"/>
  <c r="C131" i="12"/>
  <c r="C130" i="12"/>
  <c r="C129" i="12"/>
  <c r="C128" i="12"/>
  <c r="C127" i="12"/>
  <c r="C126" i="12"/>
  <c r="C125" i="12"/>
  <c r="C124" i="12"/>
  <c r="C123" i="12"/>
  <c r="H122" i="12"/>
  <c r="G122" i="12"/>
  <c r="F122" i="12"/>
  <c r="C122" i="12" s="1"/>
  <c r="E122" i="12"/>
  <c r="D122" i="12"/>
  <c r="C120" i="12"/>
  <c r="C119" i="12"/>
  <c r="C118" i="12"/>
  <c r="C117" i="12"/>
  <c r="C116" i="12"/>
  <c r="C115" i="12"/>
  <c r="C114" i="12"/>
  <c r="C113" i="12"/>
  <c r="C112" i="12"/>
  <c r="C111" i="12"/>
  <c r="C110" i="12"/>
  <c r="C109" i="12"/>
  <c r="C108" i="12"/>
  <c r="C107" i="12"/>
  <c r="C106" i="12"/>
  <c r="C105" i="12"/>
  <c r="C104" i="12"/>
  <c r="C103" i="12"/>
  <c r="C102" i="12"/>
  <c r="C101" i="12"/>
  <c r="C100" i="12"/>
  <c r="C99" i="12"/>
  <c r="C98" i="12"/>
  <c r="C97" i="12"/>
  <c r="C96" i="12"/>
  <c r="C95" i="12"/>
  <c r="C94" i="12"/>
  <c r="C93" i="12"/>
  <c r="C92" i="12"/>
  <c r="C91" i="12"/>
  <c r="C90" i="12"/>
  <c r="C89" i="12"/>
  <c r="C88" i="12"/>
  <c r="C87" i="12"/>
  <c r="C86" i="12"/>
  <c r="C85" i="12"/>
  <c r="C84" i="12"/>
  <c r="C83" i="12"/>
  <c r="C82" i="12"/>
  <c r="C81" i="12"/>
  <c r="H80" i="12"/>
  <c r="G80" i="12"/>
  <c r="F80" i="12"/>
  <c r="E80" i="12"/>
  <c r="D80" i="12"/>
  <c r="C80" i="12" s="1"/>
  <c r="C78" i="12"/>
  <c r="C77" i="12"/>
  <c r="C76" i="12"/>
  <c r="C75" i="12"/>
  <c r="C74" i="12"/>
  <c r="C73" i="12"/>
  <c r="C72" i="12"/>
  <c r="C71" i="12"/>
  <c r="C70" i="12"/>
  <c r="C69" i="12"/>
  <c r="C68" i="12"/>
  <c r="C67" i="12"/>
  <c r="C66" i="12"/>
  <c r="C65" i="12"/>
  <c r="C64" i="12"/>
  <c r="C63" i="12"/>
  <c r="C62" i="12"/>
  <c r="C61" i="12"/>
  <c r="C60" i="12"/>
  <c r="C59" i="12"/>
  <c r="C58" i="12"/>
  <c r="C57" i="12"/>
  <c r="C56" i="12"/>
  <c r="C55" i="12"/>
  <c r="C54" i="12"/>
  <c r="C53" i="12"/>
  <c r="C52" i="12"/>
  <c r="C51" i="12"/>
  <c r="C50" i="12"/>
  <c r="C49" i="12"/>
  <c r="C48" i="12"/>
  <c r="C47" i="12"/>
  <c r="C46" i="12"/>
  <c r="C45" i="12"/>
  <c r="H44" i="12"/>
  <c r="G44" i="12"/>
  <c r="F44" i="12"/>
  <c r="E44" i="12"/>
  <c r="D44" i="12"/>
  <c r="C44" i="12" s="1"/>
  <c r="C43" i="12"/>
  <c r="C42" i="12"/>
  <c r="C41" i="12"/>
  <c r="C40" i="12"/>
  <c r="C39" i="12"/>
  <c r="C38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H13" i="12"/>
  <c r="G13" i="12"/>
  <c r="F13" i="12"/>
  <c r="E13" i="12"/>
  <c r="D13" i="12"/>
  <c r="C13" i="12" s="1"/>
  <c r="A5" i="12"/>
  <c r="A4" i="12"/>
  <c r="A3" i="12"/>
  <c r="A2" i="12"/>
  <c r="E553" i="13" l="1"/>
  <c r="D553" i="13"/>
  <c r="C553" i="13" s="1"/>
  <c r="C552" i="13"/>
  <c r="C551" i="13"/>
  <c r="C550" i="13"/>
  <c r="C549" i="13"/>
  <c r="C548" i="13"/>
  <c r="C547" i="13"/>
  <c r="E545" i="13"/>
  <c r="C545" i="13" s="1"/>
  <c r="D545" i="13"/>
  <c r="C544" i="13"/>
  <c r="C543" i="13"/>
  <c r="C542" i="13"/>
  <c r="C541" i="13"/>
  <c r="C540" i="13"/>
  <c r="C539" i="13"/>
  <c r="C534" i="13"/>
  <c r="C533" i="13"/>
  <c r="C528" i="13"/>
  <c r="C527" i="13"/>
  <c r="C526" i="13"/>
  <c r="C525" i="13"/>
  <c r="C524" i="13"/>
  <c r="C523" i="13"/>
  <c r="C522" i="13"/>
  <c r="C521" i="13"/>
  <c r="C520" i="13"/>
  <c r="C519" i="13"/>
  <c r="C518" i="13"/>
  <c r="C517" i="13"/>
  <c r="C516" i="13"/>
  <c r="C515" i="13"/>
  <c r="C514" i="13"/>
  <c r="C513" i="13"/>
  <c r="C512" i="13"/>
  <c r="C511" i="13"/>
  <c r="C510" i="13"/>
  <c r="C509" i="13"/>
  <c r="C508" i="13"/>
  <c r="C507" i="13"/>
  <c r="C506" i="13"/>
  <c r="C505" i="13"/>
  <c r="C504" i="13"/>
  <c r="C503" i="13"/>
  <c r="C502" i="13"/>
  <c r="C501" i="13"/>
  <c r="C500" i="13"/>
  <c r="C499" i="13"/>
  <c r="C498" i="13"/>
  <c r="C497" i="13"/>
  <c r="C496" i="13"/>
  <c r="C495" i="13"/>
  <c r="C494" i="13"/>
  <c r="C493" i="13"/>
  <c r="C492" i="13"/>
  <c r="C491" i="13"/>
  <c r="C490" i="13"/>
  <c r="C489" i="13"/>
  <c r="C488" i="13"/>
  <c r="C487" i="13"/>
  <c r="C486" i="13"/>
  <c r="C485" i="13"/>
  <c r="C484" i="13"/>
  <c r="C483" i="13"/>
  <c r="C482" i="13"/>
  <c r="C481" i="13"/>
  <c r="C480" i="13"/>
  <c r="C479" i="13"/>
  <c r="C478" i="13"/>
  <c r="C477" i="13"/>
  <c r="C476" i="13"/>
  <c r="C475" i="13"/>
  <c r="C474" i="13"/>
  <c r="C473" i="13"/>
  <c r="C472" i="13"/>
  <c r="C471" i="13"/>
  <c r="C470" i="13"/>
  <c r="C469" i="13"/>
  <c r="C468" i="13"/>
  <c r="C467" i="13"/>
  <c r="C466" i="13"/>
  <c r="C465" i="13"/>
  <c r="C464" i="13"/>
  <c r="C463" i="13"/>
  <c r="C462" i="13"/>
  <c r="C461" i="13"/>
  <c r="C460" i="13"/>
  <c r="C459" i="13"/>
  <c r="C458" i="13"/>
  <c r="C457" i="13"/>
  <c r="C456" i="13"/>
  <c r="C455" i="13"/>
  <c r="C454" i="13"/>
  <c r="C453" i="13"/>
  <c r="C452" i="13"/>
  <c r="C451" i="13"/>
  <c r="C450" i="13"/>
  <c r="C449" i="13"/>
  <c r="C448" i="13"/>
  <c r="C447" i="13"/>
  <c r="C446" i="13"/>
  <c r="C445" i="13"/>
  <c r="C444" i="13"/>
  <c r="C443" i="13"/>
  <c r="C442" i="13"/>
  <c r="C441" i="13"/>
  <c r="C440" i="13"/>
  <c r="C439" i="13"/>
  <c r="C438" i="13"/>
  <c r="C437" i="13"/>
  <c r="C436" i="13"/>
  <c r="C435" i="13"/>
  <c r="C434" i="13"/>
  <c r="C433" i="13"/>
  <c r="C432" i="13"/>
  <c r="C431" i="13"/>
  <c r="C430" i="13"/>
  <c r="C429" i="13"/>
  <c r="C428" i="13"/>
  <c r="C427" i="13"/>
  <c r="C426" i="13"/>
  <c r="C425" i="13"/>
  <c r="C424" i="13"/>
  <c r="C423" i="13"/>
  <c r="C422" i="13"/>
  <c r="C421" i="13"/>
  <c r="C420" i="13"/>
  <c r="C419" i="13"/>
  <c r="C418" i="13"/>
  <c r="C417" i="13"/>
  <c r="C416" i="13"/>
  <c r="C415" i="13"/>
  <c r="C414" i="13"/>
  <c r="C413" i="13"/>
  <c r="C412" i="13"/>
  <c r="C411" i="13"/>
  <c r="C410" i="13"/>
  <c r="C409" i="13"/>
  <c r="C408" i="13"/>
  <c r="C407" i="13"/>
  <c r="C406" i="13"/>
  <c r="C405" i="13"/>
  <c r="C404" i="13"/>
  <c r="C403" i="13"/>
  <c r="C402" i="13"/>
  <c r="C401" i="13"/>
  <c r="C400" i="13"/>
  <c r="C399" i="13"/>
  <c r="C398" i="13"/>
  <c r="C397" i="13"/>
  <c r="C396" i="13"/>
  <c r="C395" i="13"/>
  <c r="C394" i="13"/>
  <c r="C393" i="13"/>
  <c r="C392" i="13"/>
  <c r="C391" i="13"/>
  <c r="C390" i="13"/>
  <c r="C389" i="13"/>
  <c r="C388" i="13"/>
  <c r="C387" i="13"/>
  <c r="C386" i="13"/>
  <c r="C385" i="13"/>
  <c r="C384" i="13"/>
  <c r="C383" i="13"/>
  <c r="C382" i="13"/>
  <c r="C381" i="13"/>
  <c r="C380" i="13"/>
  <c r="C379" i="13"/>
  <c r="C378" i="13"/>
  <c r="C377" i="13"/>
  <c r="C376" i="13"/>
  <c r="C375" i="13"/>
  <c r="C374" i="13"/>
  <c r="C373" i="13"/>
  <c r="C372" i="13"/>
  <c r="C371" i="13"/>
  <c r="C370" i="13"/>
  <c r="C369" i="13"/>
  <c r="C368" i="13"/>
  <c r="C367" i="13"/>
  <c r="C366" i="13"/>
  <c r="C365" i="13"/>
  <c r="C364" i="13"/>
  <c r="C363" i="13"/>
  <c r="C362" i="13"/>
  <c r="C361" i="13"/>
  <c r="C360" i="13"/>
  <c r="C359" i="13"/>
  <c r="C358" i="13"/>
  <c r="C357" i="13"/>
  <c r="C356" i="13"/>
  <c r="C355" i="13"/>
  <c r="C354" i="13"/>
  <c r="C353" i="13"/>
  <c r="C352" i="13"/>
  <c r="C351" i="13"/>
  <c r="C350" i="13"/>
  <c r="C349" i="13"/>
  <c r="C348" i="13"/>
  <c r="C347" i="13"/>
  <c r="C346" i="13"/>
  <c r="C345" i="13"/>
  <c r="C344" i="13"/>
  <c r="C343" i="13"/>
  <c r="C342" i="13"/>
  <c r="H341" i="13"/>
  <c r="G341" i="13"/>
  <c r="F341" i="13"/>
  <c r="C341" i="13" s="1"/>
  <c r="E341" i="13"/>
  <c r="D341" i="13"/>
  <c r="C340" i="13"/>
  <c r="C339" i="13"/>
  <c r="C338" i="13"/>
  <c r="C337" i="13"/>
  <c r="C336" i="13"/>
  <c r="C335" i="13"/>
  <c r="C334" i="13"/>
  <c r="C333" i="13"/>
  <c r="H332" i="13"/>
  <c r="G332" i="13"/>
  <c r="F332" i="13"/>
  <c r="E332" i="13"/>
  <c r="D332" i="13"/>
  <c r="C332" i="13" s="1"/>
  <c r="C331" i="13"/>
  <c r="C330" i="13"/>
  <c r="C329" i="13"/>
  <c r="C328" i="13"/>
  <c r="C327" i="13"/>
  <c r="C326" i="13"/>
  <c r="C325" i="13"/>
  <c r="C324" i="13"/>
  <c r="C323" i="13"/>
  <c r="C322" i="13"/>
  <c r="C321" i="13"/>
  <c r="C320" i="13"/>
  <c r="C319" i="13"/>
  <c r="C318" i="13"/>
  <c r="C317" i="13"/>
  <c r="C316" i="13"/>
  <c r="H315" i="13"/>
  <c r="G315" i="13"/>
  <c r="F315" i="13"/>
  <c r="C315" i="13" s="1"/>
  <c r="E315" i="13"/>
  <c r="D315" i="13"/>
  <c r="C313" i="13"/>
  <c r="C312" i="13"/>
  <c r="C311" i="13"/>
  <c r="C310" i="13"/>
  <c r="C309" i="13"/>
  <c r="C308" i="13"/>
  <c r="C307" i="13"/>
  <c r="C306" i="13"/>
  <c r="C305" i="13"/>
  <c r="C304" i="13"/>
  <c r="C303" i="13"/>
  <c r="C302" i="13"/>
  <c r="C301" i="13"/>
  <c r="C300" i="13"/>
  <c r="C299" i="13"/>
  <c r="C298" i="13"/>
  <c r="C297" i="13"/>
  <c r="C296" i="13"/>
  <c r="C295" i="13"/>
  <c r="C294" i="13"/>
  <c r="C293" i="13"/>
  <c r="H292" i="13"/>
  <c r="G292" i="13"/>
  <c r="F292" i="13"/>
  <c r="E292" i="13"/>
  <c r="C292" i="13" s="1"/>
  <c r="D292" i="13"/>
  <c r="C290" i="13"/>
  <c r="C289" i="13"/>
  <c r="C288" i="13"/>
  <c r="C287" i="13"/>
  <c r="C286" i="13"/>
  <c r="C285" i="13"/>
  <c r="C284" i="13"/>
  <c r="C283" i="13"/>
  <c r="C282" i="13"/>
  <c r="C281" i="13"/>
  <c r="C280" i="13"/>
  <c r="C279" i="13"/>
  <c r="C278" i="13"/>
  <c r="C277" i="13"/>
  <c r="C276" i="13"/>
  <c r="C275" i="13"/>
  <c r="C274" i="13"/>
  <c r="C273" i="13"/>
  <c r="C272" i="13"/>
  <c r="C271" i="13"/>
  <c r="C270" i="13"/>
  <c r="C269" i="13"/>
  <c r="C268" i="13"/>
  <c r="C267" i="13"/>
  <c r="C266" i="13"/>
  <c r="C265" i="13"/>
  <c r="C264" i="13"/>
  <c r="C263" i="13"/>
  <c r="C262" i="13"/>
  <c r="C261" i="13"/>
  <c r="C260" i="13"/>
  <c r="C259" i="13"/>
  <c r="C258" i="13"/>
  <c r="C257" i="13"/>
  <c r="C256" i="13"/>
  <c r="C255" i="13"/>
  <c r="C254" i="13"/>
  <c r="C253" i="13"/>
  <c r="H252" i="13"/>
  <c r="G252" i="13"/>
  <c r="F252" i="13"/>
  <c r="E252" i="13"/>
  <c r="C252" i="13" s="1"/>
  <c r="D252" i="13"/>
  <c r="C250" i="13"/>
  <c r="C249" i="13"/>
  <c r="C248" i="13"/>
  <c r="C247" i="13"/>
  <c r="C246" i="13"/>
  <c r="C245" i="13"/>
  <c r="C244" i="13"/>
  <c r="C243" i="13"/>
  <c r="C242" i="13"/>
  <c r="C241" i="13"/>
  <c r="C240" i="13"/>
  <c r="C239" i="13"/>
  <c r="C238" i="13"/>
  <c r="C237" i="13"/>
  <c r="C236" i="13"/>
  <c r="C235" i="13"/>
  <c r="C234" i="13"/>
  <c r="C233" i="13"/>
  <c r="C232" i="13"/>
  <c r="C231" i="13"/>
  <c r="C230" i="13"/>
  <c r="C229" i="13"/>
  <c r="C228" i="13"/>
  <c r="C227" i="13"/>
  <c r="C226" i="13"/>
  <c r="C225" i="13"/>
  <c r="C224" i="13"/>
  <c r="C223" i="13"/>
  <c r="C222" i="13"/>
  <c r="C221" i="13"/>
  <c r="C220" i="13"/>
  <c r="C219" i="13"/>
  <c r="C218" i="13"/>
  <c r="C217" i="13"/>
  <c r="C216" i="13"/>
  <c r="C215" i="13"/>
  <c r="C214" i="13"/>
  <c r="C213" i="13"/>
  <c r="C212" i="13"/>
  <c r="C211" i="13"/>
  <c r="C210" i="13"/>
  <c r="C209" i="13"/>
  <c r="C208" i="13"/>
  <c r="C207" i="13"/>
  <c r="C206" i="13"/>
  <c r="C205" i="13"/>
  <c r="C204" i="13"/>
  <c r="C203" i="13"/>
  <c r="C202" i="13"/>
  <c r="C201" i="13"/>
  <c r="C200" i="13"/>
  <c r="C199" i="13"/>
  <c r="C198" i="13"/>
  <c r="C197" i="13"/>
  <c r="C196" i="13"/>
  <c r="C195" i="13"/>
  <c r="C194" i="13"/>
  <c r="C193" i="13"/>
  <c r="C192" i="13"/>
  <c r="C191" i="13"/>
  <c r="C190" i="13"/>
  <c r="C189" i="13"/>
  <c r="C188" i="13"/>
  <c r="C187" i="13"/>
  <c r="C186" i="13"/>
  <c r="C185" i="13"/>
  <c r="C184" i="13"/>
  <c r="C183" i="13"/>
  <c r="C182" i="13"/>
  <c r="H181" i="13"/>
  <c r="G181" i="13"/>
  <c r="F181" i="13"/>
  <c r="E181" i="13"/>
  <c r="D181" i="13"/>
  <c r="C181" i="13" s="1"/>
  <c r="C179" i="13"/>
  <c r="C178" i="13"/>
  <c r="C177" i="13"/>
  <c r="C176" i="13"/>
  <c r="C175" i="13"/>
  <c r="C174" i="13"/>
  <c r="C173" i="13"/>
  <c r="C172" i="13"/>
  <c r="C171" i="13"/>
  <c r="C170" i="13"/>
  <c r="C169" i="13"/>
  <c r="C168" i="13"/>
  <c r="C167" i="13"/>
  <c r="C166" i="13"/>
  <c r="C165" i="13"/>
  <c r="H164" i="13"/>
  <c r="G164" i="13"/>
  <c r="F164" i="13"/>
  <c r="E164" i="13"/>
  <c r="C164" i="13" s="1"/>
  <c r="D164" i="13"/>
  <c r="C162" i="13"/>
  <c r="C161" i="13"/>
  <c r="C160" i="13"/>
  <c r="C159" i="13"/>
  <c r="C158" i="13"/>
  <c r="C157" i="13"/>
  <c r="C156" i="13"/>
  <c r="C155" i="13"/>
  <c r="C154" i="13"/>
  <c r="C153" i="13"/>
  <c r="C152" i="13"/>
  <c r="C151" i="13"/>
  <c r="C150" i="13"/>
  <c r="C149" i="13"/>
  <c r="C148" i="13"/>
  <c r="C147" i="13"/>
  <c r="C146" i="13"/>
  <c r="C145" i="13"/>
  <c r="C144" i="13"/>
  <c r="C143" i="13"/>
  <c r="C142" i="13"/>
  <c r="C141" i="13"/>
  <c r="C140" i="13"/>
  <c r="C139" i="13"/>
  <c r="C138" i="13"/>
  <c r="C137" i="13"/>
  <c r="C136" i="13"/>
  <c r="C135" i="13"/>
  <c r="C134" i="13"/>
  <c r="C133" i="13"/>
  <c r="C132" i="13"/>
  <c r="C131" i="13"/>
  <c r="C130" i="13"/>
  <c r="C129" i="13"/>
  <c r="C128" i="13"/>
  <c r="C127" i="13"/>
  <c r="C126" i="13"/>
  <c r="C125" i="13"/>
  <c r="C124" i="13"/>
  <c r="C123" i="13"/>
  <c r="H122" i="13"/>
  <c r="G122" i="13"/>
  <c r="F122" i="13"/>
  <c r="E122" i="13"/>
  <c r="D122" i="13"/>
  <c r="C122" i="13"/>
  <c r="C120" i="13"/>
  <c r="C119" i="13"/>
  <c r="C118" i="13"/>
  <c r="C117" i="13"/>
  <c r="C116" i="13"/>
  <c r="C115" i="13"/>
  <c r="C114" i="13"/>
  <c r="C113" i="13"/>
  <c r="C112" i="13"/>
  <c r="C111" i="13"/>
  <c r="C110" i="13"/>
  <c r="C109" i="13"/>
  <c r="C108" i="13"/>
  <c r="C107" i="13"/>
  <c r="C106" i="13"/>
  <c r="C105" i="13"/>
  <c r="C104" i="13"/>
  <c r="C103" i="13"/>
  <c r="C102" i="13"/>
  <c r="C101" i="13"/>
  <c r="C100" i="13"/>
  <c r="C99" i="13"/>
  <c r="C98" i="13"/>
  <c r="C97" i="13"/>
  <c r="C96" i="13"/>
  <c r="C95" i="13"/>
  <c r="C94" i="13"/>
  <c r="C93" i="13"/>
  <c r="C92" i="13"/>
  <c r="C91" i="13"/>
  <c r="C90" i="13"/>
  <c r="C89" i="13"/>
  <c r="C88" i="13"/>
  <c r="C87" i="13"/>
  <c r="C86" i="13"/>
  <c r="C85" i="13"/>
  <c r="C84" i="13"/>
  <c r="C83" i="13"/>
  <c r="C82" i="13"/>
  <c r="C81" i="13"/>
  <c r="H80" i="13"/>
  <c r="G80" i="13"/>
  <c r="F80" i="13"/>
  <c r="E80" i="13"/>
  <c r="C80" i="13" s="1"/>
  <c r="D80" i="13"/>
  <c r="C78" i="13"/>
  <c r="C77" i="13"/>
  <c r="C76" i="13"/>
  <c r="C75" i="13"/>
  <c r="C74" i="13"/>
  <c r="C73" i="13"/>
  <c r="C72" i="13"/>
  <c r="C71" i="13"/>
  <c r="C70" i="13"/>
  <c r="C69" i="13"/>
  <c r="C68" i="13"/>
  <c r="C67" i="13"/>
  <c r="C66" i="13"/>
  <c r="C65" i="13"/>
  <c r="C64" i="13"/>
  <c r="C63" i="13"/>
  <c r="C62" i="13"/>
  <c r="C61" i="13"/>
  <c r="C60" i="13"/>
  <c r="C59" i="13"/>
  <c r="C58" i="13"/>
  <c r="C57" i="13"/>
  <c r="C56" i="13"/>
  <c r="C55" i="13"/>
  <c r="C54" i="13"/>
  <c r="C53" i="13"/>
  <c r="C52" i="13"/>
  <c r="C51" i="13"/>
  <c r="C50" i="13"/>
  <c r="C49" i="13"/>
  <c r="C48" i="13"/>
  <c r="C47" i="13"/>
  <c r="C46" i="13"/>
  <c r="C45" i="13"/>
  <c r="H44" i="13"/>
  <c r="G44" i="13"/>
  <c r="F44" i="13"/>
  <c r="E44" i="13"/>
  <c r="C44" i="13" s="1"/>
  <c r="D44" i="13"/>
  <c r="C43" i="13"/>
  <c r="C42" i="13"/>
  <c r="C41" i="13"/>
  <c r="C40" i="13"/>
  <c r="C39" i="13"/>
  <c r="C38" i="13"/>
  <c r="C37" i="13"/>
  <c r="C36" i="13"/>
  <c r="C35" i="13"/>
  <c r="C34" i="13"/>
  <c r="C33" i="13"/>
  <c r="C32" i="13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H13" i="13"/>
  <c r="G13" i="13"/>
  <c r="F13" i="13"/>
  <c r="E13" i="13"/>
  <c r="C13" i="13" s="1"/>
  <c r="D13" i="13"/>
  <c r="A5" i="13"/>
  <c r="A4" i="13"/>
  <c r="A3" i="13"/>
  <c r="A2" i="13"/>
  <c r="E553" i="7" l="1"/>
  <c r="D553" i="7"/>
  <c r="C553" i="7" s="1"/>
  <c r="C552" i="7"/>
  <c r="C551" i="7"/>
  <c r="C550" i="7"/>
  <c r="C549" i="7"/>
  <c r="C548" i="7"/>
  <c r="C547" i="7"/>
  <c r="E545" i="7"/>
  <c r="C545" i="7" s="1"/>
  <c r="D545" i="7"/>
  <c r="C544" i="7"/>
  <c r="C543" i="7"/>
  <c r="C542" i="7"/>
  <c r="C541" i="7"/>
  <c r="C540" i="7"/>
  <c r="C539" i="7"/>
  <c r="C534" i="7"/>
  <c r="C533" i="7"/>
  <c r="C528" i="7"/>
  <c r="C527" i="7"/>
  <c r="C526" i="7"/>
  <c r="C525" i="7"/>
  <c r="C524" i="7"/>
  <c r="C523" i="7"/>
  <c r="C522" i="7"/>
  <c r="C521" i="7"/>
  <c r="C520" i="7"/>
  <c r="C519" i="7"/>
  <c r="C518" i="7"/>
  <c r="C517" i="7"/>
  <c r="C516" i="7"/>
  <c r="C515" i="7"/>
  <c r="C514" i="7"/>
  <c r="C513" i="7"/>
  <c r="C512" i="7"/>
  <c r="C511" i="7"/>
  <c r="C510" i="7"/>
  <c r="C509" i="7"/>
  <c r="C508" i="7"/>
  <c r="C507" i="7"/>
  <c r="C506" i="7"/>
  <c r="C505" i="7"/>
  <c r="C504" i="7"/>
  <c r="C503" i="7"/>
  <c r="C502" i="7"/>
  <c r="C501" i="7"/>
  <c r="C500" i="7"/>
  <c r="C499" i="7"/>
  <c r="C498" i="7"/>
  <c r="C497" i="7"/>
  <c r="C496" i="7"/>
  <c r="C495" i="7"/>
  <c r="C494" i="7"/>
  <c r="C493" i="7"/>
  <c r="C492" i="7"/>
  <c r="C491" i="7"/>
  <c r="C490" i="7"/>
  <c r="C489" i="7"/>
  <c r="C488" i="7"/>
  <c r="C487" i="7"/>
  <c r="C486" i="7"/>
  <c r="C485" i="7"/>
  <c r="C484" i="7"/>
  <c r="C483" i="7"/>
  <c r="C482" i="7"/>
  <c r="C481" i="7"/>
  <c r="C480" i="7"/>
  <c r="C479" i="7"/>
  <c r="C478" i="7"/>
  <c r="C477" i="7"/>
  <c r="C476" i="7"/>
  <c r="C475" i="7"/>
  <c r="C474" i="7"/>
  <c r="C473" i="7"/>
  <c r="C472" i="7"/>
  <c r="C471" i="7"/>
  <c r="C470" i="7"/>
  <c r="C469" i="7"/>
  <c r="C468" i="7"/>
  <c r="C467" i="7"/>
  <c r="C466" i="7"/>
  <c r="C465" i="7"/>
  <c r="C464" i="7"/>
  <c r="C463" i="7"/>
  <c r="C462" i="7"/>
  <c r="C461" i="7"/>
  <c r="C460" i="7"/>
  <c r="C459" i="7"/>
  <c r="C458" i="7"/>
  <c r="C457" i="7"/>
  <c r="C456" i="7"/>
  <c r="C455" i="7"/>
  <c r="C454" i="7"/>
  <c r="C453" i="7"/>
  <c r="C452" i="7"/>
  <c r="C451" i="7"/>
  <c r="C450" i="7"/>
  <c r="C449" i="7"/>
  <c r="C448" i="7"/>
  <c r="C447" i="7"/>
  <c r="C446" i="7"/>
  <c r="C445" i="7"/>
  <c r="C444" i="7"/>
  <c r="C443" i="7"/>
  <c r="C442" i="7"/>
  <c r="C441" i="7"/>
  <c r="C440" i="7"/>
  <c r="C439" i="7"/>
  <c r="C438" i="7"/>
  <c r="C437" i="7"/>
  <c r="C436" i="7"/>
  <c r="C435" i="7"/>
  <c r="C434" i="7"/>
  <c r="C433" i="7"/>
  <c r="C432" i="7"/>
  <c r="C431" i="7"/>
  <c r="C430" i="7"/>
  <c r="C429" i="7"/>
  <c r="C428" i="7"/>
  <c r="C427" i="7"/>
  <c r="C426" i="7"/>
  <c r="C425" i="7"/>
  <c r="C424" i="7"/>
  <c r="C423" i="7"/>
  <c r="C422" i="7"/>
  <c r="C421" i="7"/>
  <c r="C420" i="7"/>
  <c r="C419" i="7"/>
  <c r="C418" i="7"/>
  <c r="C417" i="7"/>
  <c r="C416" i="7"/>
  <c r="C415" i="7"/>
  <c r="C414" i="7"/>
  <c r="C413" i="7"/>
  <c r="C412" i="7"/>
  <c r="C411" i="7"/>
  <c r="C410" i="7"/>
  <c r="C409" i="7"/>
  <c r="C408" i="7"/>
  <c r="C407" i="7"/>
  <c r="C406" i="7"/>
  <c r="C405" i="7"/>
  <c r="C404" i="7"/>
  <c r="C403" i="7"/>
  <c r="C402" i="7"/>
  <c r="C401" i="7"/>
  <c r="C400" i="7"/>
  <c r="C399" i="7"/>
  <c r="C398" i="7"/>
  <c r="C397" i="7"/>
  <c r="C396" i="7"/>
  <c r="C395" i="7"/>
  <c r="C394" i="7"/>
  <c r="C393" i="7"/>
  <c r="C392" i="7"/>
  <c r="C391" i="7"/>
  <c r="C390" i="7"/>
  <c r="C389" i="7"/>
  <c r="C388" i="7"/>
  <c r="C387" i="7"/>
  <c r="C386" i="7"/>
  <c r="C385" i="7"/>
  <c r="C384" i="7"/>
  <c r="C383" i="7"/>
  <c r="C382" i="7"/>
  <c r="C381" i="7"/>
  <c r="C380" i="7"/>
  <c r="C379" i="7"/>
  <c r="C378" i="7"/>
  <c r="C377" i="7"/>
  <c r="C376" i="7"/>
  <c r="C375" i="7"/>
  <c r="C374" i="7"/>
  <c r="C373" i="7"/>
  <c r="C372" i="7"/>
  <c r="C371" i="7"/>
  <c r="C370" i="7"/>
  <c r="C369" i="7"/>
  <c r="C368" i="7"/>
  <c r="C367" i="7"/>
  <c r="C366" i="7"/>
  <c r="C365" i="7"/>
  <c r="C364" i="7"/>
  <c r="C363" i="7"/>
  <c r="C362" i="7"/>
  <c r="C361" i="7"/>
  <c r="C360" i="7"/>
  <c r="C359" i="7"/>
  <c r="C358" i="7"/>
  <c r="C357" i="7"/>
  <c r="C356" i="7"/>
  <c r="C355" i="7"/>
  <c r="C354" i="7"/>
  <c r="C353" i="7"/>
  <c r="C352" i="7"/>
  <c r="C351" i="7"/>
  <c r="C350" i="7"/>
  <c r="C349" i="7"/>
  <c r="C348" i="7"/>
  <c r="C347" i="7"/>
  <c r="C346" i="7"/>
  <c r="C345" i="7"/>
  <c r="C344" i="7"/>
  <c r="C343" i="7"/>
  <c r="C342" i="7"/>
  <c r="H341" i="7"/>
  <c r="G341" i="7"/>
  <c r="F341" i="7"/>
  <c r="C341" i="7" s="1"/>
  <c r="E341" i="7"/>
  <c r="D341" i="7"/>
  <c r="C340" i="7"/>
  <c r="C339" i="7"/>
  <c r="C338" i="7"/>
  <c r="C337" i="7"/>
  <c r="C336" i="7"/>
  <c r="C335" i="7"/>
  <c r="C334" i="7"/>
  <c r="C333" i="7"/>
  <c r="H332" i="7"/>
  <c r="G332" i="7"/>
  <c r="F332" i="7"/>
  <c r="E332" i="7"/>
  <c r="D332" i="7"/>
  <c r="C332" i="7" s="1"/>
  <c r="C331" i="7"/>
  <c r="C330" i="7"/>
  <c r="C329" i="7"/>
  <c r="C328" i="7"/>
  <c r="C327" i="7"/>
  <c r="C326" i="7"/>
  <c r="C325" i="7"/>
  <c r="C324" i="7"/>
  <c r="C323" i="7"/>
  <c r="C322" i="7"/>
  <c r="C321" i="7"/>
  <c r="C320" i="7"/>
  <c r="C319" i="7"/>
  <c r="C318" i="7"/>
  <c r="C317" i="7"/>
  <c r="C316" i="7"/>
  <c r="H315" i="7"/>
  <c r="G315" i="7"/>
  <c r="F315" i="7"/>
  <c r="C315" i="7" s="1"/>
  <c r="E315" i="7"/>
  <c r="D315" i="7"/>
  <c r="C313" i="7"/>
  <c r="C312" i="7"/>
  <c r="C311" i="7"/>
  <c r="C310" i="7"/>
  <c r="C309" i="7"/>
  <c r="C308" i="7"/>
  <c r="C307" i="7"/>
  <c r="C306" i="7"/>
  <c r="C305" i="7"/>
  <c r="C304" i="7"/>
  <c r="C303" i="7"/>
  <c r="C302" i="7"/>
  <c r="C301" i="7"/>
  <c r="C300" i="7"/>
  <c r="C299" i="7"/>
  <c r="C298" i="7"/>
  <c r="C297" i="7"/>
  <c r="C296" i="7"/>
  <c r="C295" i="7"/>
  <c r="C294" i="7"/>
  <c r="C293" i="7"/>
  <c r="H292" i="7"/>
  <c r="G292" i="7"/>
  <c r="F292" i="7"/>
  <c r="E292" i="7"/>
  <c r="C292" i="7" s="1"/>
  <c r="D292" i="7"/>
  <c r="C290" i="7"/>
  <c r="C289" i="7"/>
  <c r="C288" i="7"/>
  <c r="C287" i="7"/>
  <c r="C286" i="7"/>
  <c r="C285" i="7"/>
  <c r="C284" i="7"/>
  <c r="C283" i="7"/>
  <c r="C282" i="7"/>
  <c r="C281" i="7"/>
  <c r="C280" i="7"/>
  <c r="C279" i="7"/>
  <c r="C278" i="7"/>
  <c r="C277" i="7"/>
  <c r="C276" i="7"/>
  <c r="C275" i="7"/>
  <c r="C274" i="7"/>
  <c r="C273" i="7"/>
  <c r="C272" i="7"/>
  <c r="C271" i="7"/>
  <c r="C270" i="7"/>
  <c r="C269" i="7"/>
  <c r="C268" i="7"/>
  <c r="C267" i="7"/>
  <c r="C266" i="7"/>
  <c r="C265" i="7"/>
  <c r="C264" i="7"/>
  <c r="C263" i="7"/>
  <c r="C262" i="7"/>
  <c r="C261" i="7"/>
  <c r="C260" i="7"/>
  <c r="C259" i="7"/>
  <c r="C258" i="7"/>
  <c r="C257" i="7"/>
  <c r="C256" i="7"/>
  <c r="C255" i="7"/>
  <c r="C254" i="7"/>
  <c r="C253" i="7"/>
  <c r="H252" i="7"/>
  <c r="G252" i="7"/>
  <c r="F252" i="7"/>
  <c r="E252" i="7"/>
  <c r="C252" i="7" s="1"/>
  <c r="D252" i="7"/>
  <c r="C250" i="7"/>
  <c r="C249" i="7"/>
  <c r="C248" i="7"/>
  <c r="C247" i="7"/>
  <c r="C246" i="7"/>
  <c r="C245" i="7"/>
  <c r="C244" i="7"/>
  <c r="C243" i="7"/>
  <c r="C242" i="7"/>
  <c r="C241" i="7"/>
  <c r="C240" i="7"/>
  <c r="C239" i="7"/>
  <c r="C238" i="7"/>
  <c r="C237" i="7"/>
  <c r="C236" i="7"/>
  <c r="C235" i="7"/>
  <c r="C234" i="7"/>
  <c r="C233" i="7"/>
  <c r="C232" i="7"/>
  <c r="C231" i="7"/>
  <c r="C230" i="7"/>
  <c r="C229" i="7"/>
  <c r="C228" i="7"/>
  <c r="C227" i="7"/>
  <c r="C226" i="7"/>
  <c r="C225" i="7"/>
  <c r="C224" i="7"/>
  <c r="C223" i="7"/>
  <c r="C222" i="7"/>
  <c r="C221" i="7"/>
  <c r="C220" i="7"/>
  <c r="C219" i="7"/>
  <c r="C218" i="7"/>
  <c r="C217" i="7"/>
  <c r="C216" i="7"/>
  <c r="C215" i="7"/>
  <c r="C214" i="7"/>
  <c r="C213" i="7"/>
  <c r="C212" i="7"/>
  <c r="C211" i="7"/>
  <c r="C210" i="7"/>
  <c r="C209" i="7"/>
  <c r="C208" i="7"/>
  <c r="C207" i="7"/>
  <c r="C206" i="7"/>
  <c r="C205" i="7"/>
  <c r="C204" i="7"/>
  <c r="C203" i="7"/>
  <c r="C202" i="7"/>
  <c r="C201" i="7"/>
  <c r="C200" i="7"/>
  <c r="C199" i="7"/>
  <c r="C198" i="7"/>
  <c r="C197" i="7"/>
  <c r="C196" i="7"/>
  <c r="C195" i="7"/>
  <c r="C194" i="7"/>
  <c r="C193" i="7"/>
  <c r="C192" i="7"/>
  <c r="C191" i="7"/>
  <c r="C190" i="7"/>
  <c r="C189" i="7"/>
  <c r="C188" i="7"/>
  <c r="C187" i="7"/>
  <c r="C186" i="7"/>
  <c r="C185" i="7"/>
  <c r="C184" i="7"/>
  <c r="C183" i="7"/>
  <c r="C182" i="7"/>
  <c r="H181" i="7"/>
  <c r="G181" i="7"/>
  <c r="F181" i="7"/>
  <c r="E181" i="7"/>
  <c r="D181" i="7"/>
  <c r="C181" i="7" s="1"/>
  <c r="C179" i="7"/>
  <c r="C178" i="7"/>
  <c r="C177" i="7"/>
  <c r="C176" i="7"/>
  <c r="C175" i="7"/>
  <c r="C174" i="7"/>
  <c r="C173" i="7"/>
  <c r="C172" i="7"/>
  <c r="C171" i="7"/>
  <c r="C170" i="7"/>
  <c r="C169" i="7"/>
  <c r="C168" i="7"/>
  <c r="C167" i="7"/>
  <c r="C166" i="7"/>
  <c r="C165" i="7"/>
  <c r="H164" i="7"/>
  <c r="G164" i="7"/>
  <c r="F164" i="7"/>
  <c r="E164" i="7"/>
  <c r="C164" i="7" s="1"/>
  <c r="D164" i="7"/>
  <c r="C162" i="7"/>
  <c r="C161" i="7"/>
  <c r="C160" i="7"/>
  <c r="C159" i="7"/>
  <c r="C158" i="7"/>
  <c r="C157" i="7"/>
  <c r="C156" i="7"/>
  <c r="C155" i="7"/>
  <c r="C154" i="7"/>
  <c r="C153" i="7"/>
  <c r="C152" i="7"/>
  <c r="C151" i="7"/>
  <c r="C150" i="7"/>
  <c r="C149" i="7"/>
  <c r="C148" i="7"/>
  <c r="C147" i="7"/>
  <c r="C146" i="7"/>
  <c r="C145" i="7"/>
  <c r="C144" i="7"/>
  <c r="C143" i="7"/>
  <c r="C142" i="7"/>
  <c r="C141" i="7"/>
  <c r="C140" i="7"/>
  <c r="C139" i="7"/>
  <c r="C138" i="7"/>
  <c r="C137" i="7"/>
  <c r="C136" i="7"/>
  <c r="C135" i="7"/>
  <c r="C134" i="7"/>
  <c r="C133" i="7"/>
  <c r="C132" i="7"/>
  <c r="C131" i="7"/>
  <c r="C130" i="7"/>
  <c r="C129" i="7"/>
  <c r="C128" i="7"/>
  <c r="C127" i="7"/>
  <c r="C126" i="7"/>
  <c r="C125" i="7"/>
  <c r="C124" i="7"/>
  <c r="C123" i="7"/>
  <c r="H122" i="7"/>
  <c r="G122" i="7"/>
  <c r="F122" i="7"/>
  <c r="E122" i="7"/>
  <c r="D122" i="7"/>
  <c r="C122" i="7"/>
  <c r="C120" i="7"/>
  <c r="C119" i="7"/>
  <c r="C118" i="7"/>
  <c r="C117" i="7"/>
  <c r="C116" i="7"/>
  <c r="C115" i="7"/>
  <c r="C114" i="7"/>
  <c r="C113" i="7"/>
  <c r="C112" i="7"/>
  <c r="C111" i="7"/>
  <c r="C110" i="7"/>
  <c r="C109" i="7"/>
  <c r="C108" i="7"/>
  <c r="C107" i="7"/>
  <c r="C106" i="7"/>
  <c r="C105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C90" i="7"/>
  <c r="C89" i="7"/>
  <c r="C88" i="7"/>
  <c r="C87" i="7"/>
  <c r="C86" i="7"/>
  <c r="C85" i="7"/>
  <c r="C84" i="7"/>
  <c r="C83" i="7"/>
  <c r="C82" i="7"/>
  <c r="C81" i="7"/>
  <c r="H80" i="7"/>
  <c r="G80" i="7"/>
  <c r="F80" i="7"/>
  <c r="E80" i="7"/>
  <c r="C80" i="7" s="1"/>
  <c r="D80" i="7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H44" i="7"/>
  <c r="G44" i="7"/>
  <c r="F44" i="7"/>
  <c r="E44" i="7"/>
  <c r="C44" i="7" s="1"/>
  <c r="D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H13" i="7"/>
  <c r="G13" i="7"/>
  <c r="F13" i="7"/>
  <c r="E13" i="7"/>
  <c r="C13" i="7" s="1"/>
  <c r="D13" i="7"/>
  <c r="A5" i="7"/>
  <c r="A4" i="7"/>
  <c r="A3" i="7"/>
  <c r="A2" i="7"/>
  <c r="E553" i="6" l="1"/>
  <c r="C553" i="6" s="1"/>
  <c r="D553" i="6"/>
  <c r="C552" i="6"/>
  <c r="C551" i="6"/>
  <c r="C550" i="6"/>
  <c r="C549" i="6"/>
  <c r="C548" i="6"/>
  <c r="C547" i="6"/>
  <c r="E545" i="6"/>
  <c r="D545" i="6"/>
  <c r="C545" i="6"/>
  <c r="C544" i="6"/>
  <c r="C543" i="6"/>
  <c r="C542" i="6"/>
  <c r="C541" i="6"/>
  <c r="C540" i="6"/>
  <c r="C539" i="6"/>
  <c r="C534" i="6"/>
  <c r="C533" i="6"/>
  <c r="E341" i="6"/>
  <c r="D341" i="6"/>
  <c r="C341" i="6"/>
  <c r="E332" i="6"/>
  <c r="D332" i="6"/>
  <c r="C332" i="6"/>
  <c r="E315" i="6"/>
  <c r="D315" i="6"/>
  <c r="C315" i="6"/>
  <c r="E292" i="6"/>
  <c r="D292" i="6"/>
  <c r="C292" i="6"/>
  <c r="E252" i="6"/>
  <c r="D252" i="6"/>
  <c r="C252" i="6"/>
  <c r="E181" i="6"/>
  <c r="D181" i="6"/>
  <c r="C181" i="6"/>
  <c r="E164" i="6"/>
  <c r="D164" i="6"/>
  <c r="C164" i="6"/>
  <c r="E122" i="6"/>
  <c r="D122" i="6"/>
  <c r="C122" i="6"/>
  <c r="E80" i="6"/>
  <c r="D80" i="6"/>
  <c r="C80" i="6"/>
  <c r="E44" i="6"/>
  <c r="D44" i="6"/>
  <c r="C44" i="6"/>
  <c r="E13" i="6"/>
  <c r="D13" i="6"/>
  <c r="C13" i="6"/>
  <c r="A5" i="6"/>
  <c r="A4" i="6"/>
  <c r="A3" i="6"/>
  <c r="A2" i="6"/>
  <c r="E553" i="5" l="1"/>
  <c r="D553" i="5"/>
  <c r="C553" i="5"/>
  <c r="C552" i="5"/>
  <c r="C551" i="5"/>
  <c r="C550" i="5"/>
  <c r="C549" i="5"/>
  <c r="C548" i="5"/>
  <c r="C547" i="5"/>
  <c r="E545" i="5"/>
  <c r="D545" i="5"/>
  <c r="C545" i="5"/>
  <c r="C544" i="5"/>
  <c r="C543" i="5"/>
  <c r="C542" i="5"/>
  <c r="C541" i="5"/>
  <c r="C540" i="5"/>
  <c r="C539" i="5"/>
  <c r="C534" i="5"/>
  <c r="C533" i="5"/>
  <c r="E341" i="5"/>
  <c r="D341" i="5"/>
  <c r="C341" i="5"/>
  <c r="E332" i="5"/>
  <c r="D332" i="5"/>
  <c r="C332" i="5"/>
  <c r="E315" i="5"/>
  <c r="D315" i="5"/>
  <c r="C315" i="5"/>
  <c r="E292" i="5"/>
  <c r="D292" i="5"/>
  <c r="C292" i="5"/>
  <c r="E252" i="5"/>
  <c r="D252" i="5"/>
  <c r="C252" i="5"/>
  <c r="E181" i="5"/>
  <c r="D181" i="5"/>
  <c r="C181" i="5"/>
  <c r="E164" i="5"/>
  <c r="D164" i="5"/>
  <c r="C164" i="5"/>
  <c r="E122" i="5"/>
  <c r="D122" i="5"/>
  <c r="C122" i="5"/>
  <c r="E80" i="5"/>
  <c r="D80" i="5"/>
  <c r="C80" i="5"/>
  <c r="E44" i="5"/>
  <c r="D44" i="5"/>
  <c r="C44" i="5"/>
  <c r="E13" i="5"/>
  <c r="D13" i="5"/>
  <c r="C13" i="5"/>
  <c r="A5" i="5"/>
  <c r="A4" i="5"/>
  <c r="A3" i="5"/>
  <c r="A2" i="5"/>
  <c r="E552" i="1" l="1"/>
  <c r="D552" i="1"/>
  <c r="E551" i="1"/>
  <c r="D551" i="1"/>
  <c r="E550" i="1"/>
  <c r="D550" i="1"/>
  <c r="E549" i="1"/>
  <c r="D549" i="1"/>
  <c r="E548" i="1"/>
  <c r="D548" i="1"/>
  <c r="E547" i="1"/>
  <c r="D547" i="1"/>
  <c r="F540" i="1"/>
  <c r="F541" i="1"/>
  <c r="F542" i="1"/>
  <c r="F543" i="1"/>
  <c r="F544" i="1"/>
  <c r="E544" i="1"/>
  <c r="D544" i="1"/>
  <c r="E543" i="1"/>
  <c r="D543" i="1"/>
  <c r="E542" i="1"/>
  <c r="D542" i="1"/>
  <c r="E541" i="1"/>
  <c r="D541" i="1"/>
  <c r="E540" i="1"/>
  <c r="D540" i="1"/>
  <c r="F539" i="1"/>
  <c r="E539" i="1"/>
  <c r="D539" i="1"/>
  <c r="F534" i="1"/>
  <c r="E534" i="1"/>
  <c r="D534" i="1"/>
  <c r="F533" i="1"/>
  <c r="E533" i="1"/>
  <c r="D533" i="1"/>
  <c r="E528" i="1"/>
  <c r="D528" i="1"/>
  <c r="C528" i="1"/>
  <c r="E527" i="1"/>
  <c r="D527" i="1"/>
  <c r="C527" i="1"/>
  <c r="E526" i="1"/>
  <c r="D526" i="1"/>
  <c r="C526" i="1"/>
  <c r="E525" i="1"/>
  <c r="D525" i="1"/>
  <c r="C525" i="1"/>
  <c r="E524" i="1"/>
  <c r="D524" i="1"/>
  <c r="C524" i="1"/>
  <c r="E523" i="1"/>
  <c r="D523" i="1"/>
  <c r="C523" i="1"/>
  <c r="E522" i="1"/>
  <c r="D522" i="1"/>
  <c r="C522" i="1"/>
  <c r="E521" i="1"/>
  <c r="D521" i="1"/>
  <c r="C521" i="1"/>
  <c r="E520" i="1"/>
  <c r="D520" i="1"/>
  <c r="C520" i="1"/>
  <c r="E519" i="1"/>
  <c r="D519" i="1"/>
  <c r="C519" i="1"/>
  <c r="E518" i="1"/>
  <c r="D518" i="1"/>
  <c r="C518" i="1"/>
  <c r="E517" i="1"/>
  <c r="D517" i="1"/>
  <c r="C517" i="1"/>
  <c r="E516" i="1"/>
  <c r="D516" i="1"/>
  <c r="C516" i="1"/>
  <c r="E515" i="1"/>
  <c r="D515" i="1"/>
  <c r="C515" i="1"/>
  <c r="E514" i="1"/>
  <c r="D514" i="1"/>
  <c r="C514" i="1"/>
  <c r="E513" i="1"/>
  <c r="D513" i="1"/>
  <c r="C513" i="1"/>
  <c r="E512" i="1"/>
  <c r="D512" i="1"/>
  <c r="C512" i="1"/>
  <c r="E511" i="1"/>
  <c r="D511" i="1"/>
  <c r="C511" i="1"/>
  <c r="E510" i="1"/>
  <c r="D510" i="1"/>
  <c r="C510" i="1"/>
  <c r="E509" i="1"/>
  <c r="D509" i="1"/>
  <c r="C509" i="1"/>
  <c r="E508" i="1"/>
  <c r="D508" i="1"/>
  <c r="C508" i="1"/>
  <c r="E507" i="1"/>
  <c r="D507" i="1"/>
  <c r="C507" i="1"/>
  <c r="E506" i="1"/>
  <c r="D506" i="1"/>
  <c r="C506" i="1"/>
  <c r="E505" i="1"/>
  <c r="D505" i="1"/>
  <c r="C505" i="1"/>
  <c r="E504" i="1"/>
  <c r="D504" i="1"/>
  <c r="C504" i="1"/>
  <c r="E503" i="1"/>
  <c r="D503" i="1"/>
  <c r="C503" i="1"/>
  <c r="E502" i="1"/>
  <c r="D502" i="1"/>
  <c r="C502" i="1"/>
  <c r="E501" i="1"/>
  <c r="D501" i="1"/>
  <c r="C501" i="1"/>
  <c r="E500" i="1"/>
  <c r="D500" i="1"/>
  <c r="C500" i="1"/>
  <c r="E499" i="1"/>
  <c r="D499" i="1"/>
  <c r="C499" i="1"/>
  <c r="E498" i="1"/>
  <c r="D498" i="1"/>
  <c r="C498" i="1"/>
  <c r="E497" i="1"/>
  <c r="D497" i="1"/>
  <c r="C497" i="1"/>
  <c r="E496" i="1"/>
  <c r="D496" i="1"/>
  <c r="C496" i="1"/>
  <c r="E495" i="1"/>
  <c r="D495" i="1"/>
  <c r="C495" i="1"/>
  <c r="E494" i="1"/>
  <c r="D494" i="1"/>
  <c r="C494" i="1"/>
  <c r="E493" i="1"/>
  <c r="D493" i="1"/>
  <c r="C493" i="1"/>
  <c r="E492" i="1"/>
  <c r="D492" i="1"/>
  <c r="C492" i="1"/>
  <c r="E491" i="1"/>
  <c r="D491" i="1"/>
  <c r="C491" i="1"/>
  <c r="E490" i="1"/>
  <c r="D490" i="1"/>
  <c r="C490" i="1"/>
  <c r="E489" i="1"/>
  <c r="D489" i="1"/>
  <c r="C489" i="1"/>
  <c r="E488" i="1"/>
  <c r="D488" i="1"/>
  <c r="C488" i="1"/>
  <c r="E487" i="1"/>
  <c r="D487" i="1"/>
  <c r="C487" i="1"/>
  <c r="E486" i="1"/>
  <c r="D486" i="1"/>
  <c r="C486" i="1"/>
  <c r="E485" i="1"/>
  <c r="D485" i="1"/>
  <c r="C485" i="1"/>
  <c r="E484" i="1"/>
  <c r="D484" i="1"/>
  <c r="C484" i="1"/>
  <c r="E483" i="1"/>
  <c r="D483" i="1"/>
  <c r="C483" i="1"/>
  <c r="E482" i="1"/>
  <c r="D482" i="1"/>
  <c r="C482" i="1"/>
  <c r="E481" i="1"/>
  <c r="D481" i="1"/>
  <c r="C481" i="1"/>
  <c r="E480" i="1"/>
  <c r="D480" i="1"/>
  <c r="C480" i="1"/>
  <c r="E479" i="1"/>
  <c r="D479" i="1"/>
  <c r="C479" i="1"/>
  <c r="E478" i="1"/>
  <c r="D478" i="1"/>
  <c r="C478" i="1"/>
  <c r="E477" i="1"/>
  <c r="D477" i="1"/>
  <c r="C477" i="1"/>
  <c r="E476" i="1"/>
  <c r="D476" i="1"/>
  <c r="C476" i="1"/>
  <c r="E475" i="1"/>
  <c r="D475" i="1"/>
  <c r="C475" i="1"/>
  <c r="E474" i="1"/>
  <c r="D474" i="1"/>
  <c r="C474" i="1"/>
  <c r="E473" i="1"/>
  <c r="D473" i="1"/>
  <c r="C473" i="1"/>
  <c r="E472" i="1"/>
  <c r="D472" i="1"/>
  <c r="C472" i="1"/>
  <c r="E471" i="1"/>
  <c r="D471" i="1"/>
  <c r="C471" i="1"/>
  <c r="E470" i="1"/>
  <c r="D470" i="1"/>
  <c r="C470" i="1"/>
  <c r="E469" i="1"/>
  <c r="D469" i="1"/>
  <c r="C469" i="1"/>
  <c r="E468" i="1"/>
  <c r="D468" i="1"/>
  <c r="C468" i="1"/>
  <c r="E467" i="1"/>
  <c r="D467" i="1"/>
  <c r="C467" i="1"/>
  <c r="E466" i="1"/>
  <c r="D466" i="1"/>
  <c r="C466" i="1"/>
  <c r="E465" i="1"/>
  <c r="D465" i="1"/>
  <c r="C465" i="1"/>
  <c r="E464" i="1"/>
  <c r="D464" i="1"/>
  <c r="C464" i="1"/>
  <c r="E463" i="1"/>
  <c r="D463" i="1"/>
  <c r="C463" i="1"/>
  <c r="E462" i="1"/>
  <c r="D462" i="1"/>
  <c r="C462" i="1"/>
  <c r="E461" i="1"/>
  <c r="D461" i="1"/>
  <c r="C461" i="1"/>
  <c r="E460" i="1"/>
  <c r="D460" i="1"/>
  <c r="C460" i="1"/>
  <c r="E459" i="1"/>
  <c r="D459" i="1"/>
  <c r="C459" i="1"/>
  <c r="E458" i="1"/>
  <c r="D458" i="1"/>
  <c r="C458" i="1"/>
  <c r="E457" i="1"/>
  <c r="D457" i="1"/>
  <c r="C457" i="1"/>
  <c r="E456" i="1"/>
  <c r="D456" i="1"/>
  <c r="C456" i="1"/>
  <c r="E455" i="1"/>
  <c r="D455" i="1"/>
  <c r="C455" i="1"/>
  <c r="E454" i="1"/>
  <c r="D454" i="1"/>
  <c r="C454" i="1"/>
  <c r="E453" i="1"/>
  <c r="D453" i="1"/>
  <c r="C453" i="1"/>
  <c r="E452" i="1"/>
  <c r="D452" i="1"/>
  <c r="C452" i="1"/>
  <c r="E451" i="1"/>
  <c r="D451" i="1"/>
  <c r="C451" i="1"/>
  <c r="E450" i="1"/>
  <c r="D450" i="1"/>
  <c r="C450" i="1"/>
  <c r="E449" i="1"/>
  <c r="D449" i="1"/>
  <c r="C449" i="1"/>
  <c r="E448" i="1"/>
  <c r="D448" i="1"/>
  <c r="C448" i="1"/>
  <c r="E447" i="1"/>
  <c r="D447" i="1"/>
  <c r="C447" i="1"/>
  <c r="E446" i="1"/>
  <c r="D446" i="1"/>
  <c r="C446" i="1"/>
  <c r="E445" i="1"/>
  <c r="D445" i="1"/>
  <c r="C445" i="1"/>
  <c r="E444" i="1"/>
  <c r="D444" i="1"/>
  <c r="C444" i="1"/>
  <c r="E443" i="1"/>
  <c r="D443" i="1"/>
  <c r="C443" i="1"/>
  <c r="E442" i="1"/>
  <c r="D442" i="1"/>
  <c r="C442" i="1"/>
  <c r="E441" i="1"/>
  <c r="D441" i="1"/>
  <c r="C441" i="1"/>
  <c r="E440" i="1"/>
  <c r="D440" i="1"/>
  <c r="C440" i="1"/>
  <c r="E439" i="1"/>
  <c r="D439" i="1"/>
  <c r="C439" i="1"/>
  <c r="E438" i="1"/>
  <c r="D438" i="1"/>
  <c r="C438" i="1"/>
  <c r="E437" i="1"/>
  <c r="D437" i="1"/>
  <c r="C437" i="1"/>
  <c r="E436" i="1"/>
  <c r="D436" i="1"/>
  <c r="C436" i="1"/>
  <c r="E435" i="1"/>
  <c r="D435" i="1"/>
  <c r="C435" i="1"/>
  <c r="E434" i="1"/>
  <c r="D434" i="1"/>
  <c r="C434" i="1"/>
  <c r="E433" i="1"/>
  <c r="D433" i="1"/>
  <c r="C433" i="1"/>
  <c r="E432" i="1"/>
  <c r="D432" i="1"/>
  <c r="C432" i="1"/>
  <c r="E431" i="1"/>
  <c r="D431" i="1"/>
  <c r="C431" i="1"/>
  <c r="E430" i="1"/>
  <c r="D430" i="1"/>
  <c r="C430" i="1"/>
  <c r="E429" i="1"/>
  <c r="D429" i="1"/>
  <c r="C429" i="1"/>
  <c r="E428" i="1"/>
  <c r="D428" i="1"/>
  <c r="C428" i="1"/>
  <c r="E427" i="1"/>
  <c r="D427" i="1"/>
  <c r="C427" i="1"/>
  <c r="E426" i="1"/>
  <c r="D426" i="1"/>
  <c r="C426" i="1"/>
  <c r="E425" i="1"/>
  <c r="D425" i="1"/>
  <c r="C425" i="1"/>
  <c r="E424" i="1"/>
  <c r="D424" i="1"/>
  <c r="C424" i="1"/>
  <c r="E423" i="1"/>
  <c r="D423" i="1"/>
  <c r="C423" i="1"/>
  <c r="E422" i="1"/>
  <c r="D422" i="1"/>
  <c r="C422" i="1"/>
  <c r="E421" i="1"/>
  <c r="D421" i="1"/>
  <c r="C421" i="1"/>
  <c r="E420" i="1"/>
  <c r="D420" i="1"/>
  <c r="C420" i="1"/>
  <c r="E419" i="1"/>
  <c r="D419" i="1"/>
  <c r="C419" i="1"/>
  <c r="E418" i="1"/>
  <c r="D418" i="1"/>
  <c r="C418" i="1"/>
  <c r="E417" i="1"/>
  <c r="D417" i="1"/>
  <c r="C417" i="1"/>
  <c r="E416" i="1"/>
  <c r="D416" i="1"/>
  <c r="C416" i="1"/>
  <c r="E415" i="1"/>
  <c r="D415" i="1"/>
  <c r="C415" i="1"/>
  <c r="E414" i="1"/>
  <c r="D414" i="1"/>
  <c r="C414" i="1"/>
  <c r="E413" i="1"/>
  <c r="D413" i="1"/>
  <c r="C413" i="1"/>
  <c r="E412" i="1"/>
  <c r="D412" i="1"/>
  <c r="C412" i="1"/>
  <c r="E411" i="1"/>
  <c r="D411" i="1"/>
  <c r="C411" i="1"/>
  <c r="E410" i="1"/>
  <c r="D410" i="1"/>
  <c r="C410" i="1"/>
  <c r="E409" i="1"/>
  <c r="D409" i="1"/>
  <c r="C409" i="1"/>
  <c r="E408" i="1"/>
  <c r="D408" i="1"/>
  <c r="C408" i="1"/>
  <c r="E407" i="1"/>
  <c r="D407" i="1"/>
  <c r="C407" i="1"/>
  <c r="E406" i="1"/>
  <c r="D406" i="1"/>
  <c r="C406" i="1"/>
  <c r="E405" i="1"/>
  <c r="D405" i="1"/>
  <c r="C405" i="1"/>
  <c r="E404" i="1"/>
  <c r="D404" i="1"/>
  <c r="C404" i="1"/>
  <c r="E403" i="1"/>
  <c r="D403" i="1"/>
  <c r="C403" i="1"/>
  <c r="E402" i="1"/>
  <c r="D402" i="1"/>
  <c r="C402" i="1"/>
  <c r="E401" i="1"/>
  <c r="D401" i="1"/>
  <c r="C401" i="1"/>
  <c r="E400" i="1"/>
  <c r="D400" i="1"/>
  <c r="C400" i="1"/>
  <c r="E399" i="1"/>
  <c r="D399" i="1"/>
  <c r="C399" i="1"/>
  <c r="E398" i="1"/>
  <c r="D398" i="1"/>
  <c r="C398" i="1"/>
  <c r="E397" i="1"/>
  <c r="D397" i="1"/>
  <c r="C397" i="1"/>
  <c r="E396" i="1"/>
  <c r="D396" i="1"/>
  <c r="C396" i="1"/>
  <c r="E395" i="1"/>
  <c r="D395" i="1"/>
  <c r="C395" i="1"/>
  <c r="E394" i="1"/>
  <c r="D394" i="1"/>
  <c r="C394" i="1"/>
  <c r="E393" i="1"/>
  <c r="D393" i="1"/>
  <c r="C393" i="1"/>
  <c r="E392" i="1"/>
  <c r="D392" i="1"/>
  <c r="C392" i="1"/>
  <c r="E391" i="1"/>
  <c r="D391" i="1"/>
  <c r="C391" i="1"/>
  <c r="E390" i="1"/>
  <c r="D390" i="1"/>
  <c r="C390" i="1"/>
  <c r="E389" i="1"/>
  <c r="D389" i="1"/>
  <c r="C389" i="1"/>
  <c r="E388" i="1"/>
  <c r="D388" i="1"/>
  <c r="C388" i="1"/>
  <c r="E387" i="1"/>
  <c r="D387" i="1"/>
  <c r="C387" i="1"/>
  <c r="E386" i="1"/>
  <c r="D386" i="1"/>
  <c r="C386" i="1"/>
  <c r="E385" i="1"/>
  <c r="D385" i="1"/>
  <c r="C385" i="1"/>
  <c r="E384" i="1"/>
  <c r="D384" i="1"/>
  <c r="C384" i="1"/>
  <c r="E383" i="1"/>
  <c r="D383" i="1"/>
  <c r="C383" i="1"/>
  <c r="E382" i="1"/>
  <c r="D382" i="1"/>
  <c r="C382" i="1"/>
  <c r="E381" i="1"/>
  <c r="D381" i="1"/>
  <c r="C381" i="1"/>
  <c r="E380" i="1"/>
  <c r="D380" i="1"/>
  <c r="C380" i="1"/>
  <c r="E379" i="1"/>
  <c r="D379" i="1"/>
  <c r="C379" i="1"/>
  <c r="E378" i="1"/>
  <c r="D378" i="1"/>
  <c r="C378" i="1"/>
  <c r="E377" i="1"/>
  <c r="D377" i="1"/>
  <c r="C377" i="1"/>
  <c r="E376" i="1"/>
  <c r="D376" i="1"/>
  <c r="C376" i="1"/>
  <c r="E375" i="1"/>
  <c r="D375" i="1"/>
  <c r="C375" i="1"/>
  <c r="E374" i="1"/>
  <c r="D374" i="1"/>
  <c r="C374" i="1"/>
  <c r="E373" i="1"/>
  <c r="D373" i="1"/>
  <c r="C373" i="1"/>
  <c r="E372" i="1"/>
  <c r="D372" i="1"/>
  <c r="C372" i="1"/>
  <c r="E371" i="1"/>
  <c r="D371" i="1"/>
  <c r="C371" i="1"/>
  <c r="E370" i="1"/>
  <c r="D370" i="1"/>
  <c r="C370" i="1"/>
  <c r="E369" i="1"/>
  <c r="D369" i="1"/>
  <c r="C369" i="1"/>
  <c r="E368" i="1"/>
  <c r="D368" i="1"/>
  <c r="C368" i="1"/>
  <c r="E367" i="1"/>
  <c r="D367" i="1"/>
  <c r="C367" i="1"/>
  <c r="E366" i="1"/>
  <c r="D366" i="1"/>
  <c r="C366" i="1"/>
  <c r="E365" i="1"/>
  <c r="D365" i="1"/>
  <c r="C365" i="1"/>
  <c r="E364" i="1"/>
  <c r="D364" i="1"/>
  <c r="C364" i="1"/>
  <c r="E363" i="1"/>
  <c r="D363" i="1"/>
  <c r="C363" i="1"/>
  <c r="E362" i="1"/>
  <c r="D362" i="1"/>
  <c r="C362" i="1"/>
  <c r="E361" i="1"/>
  <c r="D361" i="1"/>
  <c r="C361" i="1"/>
  <c r="E360" i="1"/>
  <c r="D360" i="1"/>
  <c r="C360" i="1"/>
  <c r="E359" i="1"/>
  <c r="D359" i="1"/>
  <c r="C359" i="1"/>
  <c r="E358" i="1"/>
  <c r="D358" i="1"/>
  <c r="C358" i="1"/>
  <c r="E357" i="1"/>
  <c r="D357" i="1"/>
  <c r="C357" i="1"/>
  <c r="E356" i="1"/>
  <c r="D356" i="1"/>
  <c r="C356" i="1"/>
  <c r="E355" i="1"/>
  <c r="D355" i="1"/>
  <c r="C355" i="1"/>
  <c r="E354" i="1"/>
  <c r="D354" i="1"/>
  <c r="C354" i="1"/>
  <c r="E353" i="1"/>
  <c r="D353" i="1"/>
  <c r="C353" i="1"/>
  <c r="E352" i="1"/>
  <c r="D352" i="1"/>
  <c r="C352" i="1"/>
  <c r="E351" i="1"/>
  <c r="D351" i="1"/>
  <c r="C351" i="1"/>
  <c r="E350" i="1"/>
  <c r="D350" i="1"/>
  <c r="C350" i="1"/>
  <c r="E349" i="1"/>
  <c r="D349" i="1"/>
  <c r="C349" i="1"/>
  <c r="E348" i="1"/>
  <c r="D348" i="1"/>
  <c r="C348" i="1"/>
  <c r="E347" i="1"/>
  <c r="D347" i="1"/>
  <c r="C347" i="1"/>
  <c r="E346" i="1"/>
  <c r="D346" i="1"/>
  <c r="C346" i="1"/>
  <c r="E345" i="1"/>
  <c r="D345" i="1"/>
  <c r="C345" i="1"/>
  <c r="E344" i="1"/>
  <c r="D344" i="1"/>
  <c r="C344" i="1"/>
  <c r="E343" i="1"/>
  <c r="D343" i="1"/>
  <c r="C343" i="1"/>
  <c r="E342" i="1"/>
  <c r="D342" i="1"/>
  <c r="C342" i="1"/>
  <c r="E340" i="1"/>
  <c r="D340" i="1"/>
  <c r="C340" i="1"/>
  <c r="E339" i="1"/>
  <c r="D339" i="1"/>
  <c r="C339" i="1"/>
  <c r="E338" i="1"/>
  <c r="D338" i="1"/>
  <c r="C338" i="1"/>
  <c r="E337" i="1"/>
  <c r="D337" i="1"/>
  <c r="C337" i="1"/>
  <c r="E336" i="1"/>
  <c r="D336" i="1"/>
  <c r="C336" i="1"/>
  <c r="E335" i="1"/>
  <c r="D335" i="1"/>
  <c r="C335" i="1"/>
  <c r="E334" i="1"/>
  <c r="D334" i="1"/>
  <c r="C334" i="1"/>
  <c r="E333" i="1"/>
  <c r="D333" i="1"/>
  <c r="C333" i="1"/>
  <c r="E331" i="1"/>
  <c r="D331" i="1"/>
  <c r="C331" i="1"/>
  <c r="E330" i="1"/>
  <c r="D330" i="1"/>
  <c r="C330" i="1"/>
  <c r="E329" i="1"/>
  <c r="D329" i="1"/>
  <c r="C329" i="1"/>
  <c r="E328" i="1"/>
  <c r="D328" i="1"/>
  <c r="C328" i="1"/>
  <c r="E327" i="1"/>
  <c r="D327" i="1"/>
  <c r="C327" i="1"/>
  <c r="E326" i="1"/>
  <c r="D326" i="1"/>
  <c r="C326" i="1"/>
  <c r="E325" i="1"/>
  <c r="D325" i="1"/>
  <c r="C325" i="1"/>
  <c r="E324" i="1"/>
  <c r="D324" i="1"/>
  <c r="C324" i="1"/>
  <c r="E323" i="1"/>
  <c r="D323" i="1"/>
  <c r="C323" i="1"/>
  <c r="E322" i="1"/>
  <c r="D322" i="1"/>
  <c r="C322" i="1"/>
  <c r="E321" i="1"/>
  <c r="D321" i="1"/>
  <c r="C321" i="1"/>
  <c r="E320" i="1"/>
  <c r="D320" i="1"/>
  <c r="C320" i="1"/>
  <c r="E319" i="1"/>
  <c r="D319" i="1"/>
  <c r="C319" i="1"/>
  <c r="E318" i="1"/>
  <c r="D318" i="1"/>
  <c r="C318" i="1"/>
  <c r="E317" i="1"/>
  <c r="D317" i="1"/>
  <c r="C317" i="1"/>
  <c r="E316" i="1"/>
  <c r="D316" i="1"/>
  <c r="C316" i="1"/>
  <c r="E313" i="1"/>
  <c r="D313" i="1"/>
  <c r="C313" i="1"/>
  <c r="E312" i="1"/>
  <c r="D312" i="1"/>
  <c r="C312" i="1"/>
  <c r="E311" i="1"/>
  <c r="D311" i="1"/>
  <c r="C311" i="1"/>
  <c r="E310" i="1"/>
  <c r="D310" i="1"/>
  <c r="C310" i="1"/>
  <c r="E309" i="1"/>
  <c r="D309" i="1"/>
  <c r="C309" i="1"/>
  <c r="E308" i="1"/>
  <c r="D308" i="1"/>
  <c r="C308" i="1"/>
  <c r="E307" i="1"/>
  <c r="D307" i="1"/>
  <c r="C307" i="1"/>
  <c r="E306" i="1"/>
  <c r="D306" i="1"/>
  <c r="C306" i="1"/>
  <c r="E305" i="1"/>
  <c r="D305" i="1"/>
  <c r="C305" i="1"/>
  <c r="E304" i="1"/>
  <c r="D304" i="1"/>
  <c r="C304" i="1"/>
  <c r="E303" i="1"/>
  <c r="D303" i="1"/>
  <c r="C303" i="1"/>
  <c r="E302" i="1"/>
  <c r="D302" i="1"/>
  <c r="C302" i="1"/>
  <c r="E301" i="1"/>
  <c r="D301" i="1"/>
  <c r="C301" i="1"/>
  <c r="E300" i="1"/>
  <c r="D300" i="1"/>
  <c r="C300" i="1"/>
  <c r="E299" i="1"/>
  <c r="D299" i="1"/>
  <c r="C299" i="1"/>
  <c r="E298" i="1"/>
  <c r="D298" i="1"/>
  <c r="C298" i="1"/>
  <c r="E297" i="1"/>
  <c r="D297" i="1"/>
  <c r="C297" i="1"/>
  <c r="E296" i="1"/>
  <c r="D296" i="1"/>
  <c r="C296" i="1"/>
  <c r="E295" i="1"/>
  <c r="D295" i="1"/>
  <c r="C295" i="1"/>
  <c r="E294" i="1"/>
  <c r="D294" i="1"/>
  <c r="C294" i="1"/>
  <c r="E293" i="1"/>
  <c r="D293" i="1"/>
  <c r="C293" i="1"/>
  <c r="E290" i="1"/>
  <c r="D290" i="1"/>
  <c r="C290" i="1"/>
  <c r="E289" i="1"/>
  <c r="D289" i="1"/>
  <c r="C289" i="1"/>
  <c r="E288" i="1"/>
  <c r="D288" i="1"/>
  <c r="C288" i="1"/>
  <c r="E287" i="1"/>
  <c r="D287" i="1"/>
  <c r="C287" i="1"/>
  <c r="E286" i="1"/>
  <c r="D286" i="1"/>
  <c r="C286" i="1"/>
  <c r="E285" i="1"/>
  <c r="D285" i="1"/>
  <c r="C285" i="1"/>
  <c r="E284" i="1"/>
  <c r="D284" i="1"/>
  <c r="C284" i="1"/>
  <c r="E283" i="1"/>
  <c r="D283" i="1"/>
  <c r="C283" i="1"/>
  <c r="E282" i="1"/>
  <c r="D282" i="1"/>
  <c r="C282" i="1"/>
  <c r="E281" i="1"/>
  <c r="D281" i="1"/>
  <c r="C281" i="1"/>
  <c r="E280" i="1"/>
  <c r="D280" i="1"/>
  <c r="C280" i="1"/>
  <c r="E279" i="1"/>
  <c r="D279" i="1"/>
  <c r="C279" i="1"/>
  <c r="E278" i="1"/>
  <c r="D278" i="1"/>
  <c r="C278" i="1"/>
  <c r="E277" i="1"/>
  <c r="D277" i="1"/>
  <c r="C277" i="1"/>
  <c r="E276" i="1"/>
  <c r="D276" i="1"/>
  <c r="C276" i="1"/>
  <c r="E275" i="1"/>
  <c r="D275" i="1"/>
  <c r="C275" i="1"/>
  <c r="E274" i="1"/>
  <c r="D274" i="1"/>
  <c r="C274" i="1"/>
  <c r="E273" i="1"/>
  <c r="D273" i="1"/>
  <c r="C273" i="1"/>
  <c r="E272" i="1"/>
  <c r="D272" i="1"/>
  <c r="C272" i="1"/>
  <c r="E271" i="1"/>
  <c r="D271" i="1"/>
  <c r="C271" i="1"/>
  <c r="E270" i="1"/>
  <c r="D270" i="1"/>
  <c r="C270" i="1"/>
  <c r="E269" i="1"/>
  <c r="D269" i="1"/>
  <c r="C269" i="1"/>
  <c r="E268" i="1"/>
  <c r="D268" i="1"/>
  <c r="C268" i="1"/>
  <c r="E267" i="1"/>
  <c r="D267" i="1"/>
  <c r="C267" i="1"/>
  <c r="E266" i="1"/>
  <c r="D266" i="1"/>
  <c r="C266" i="1"/>
  <c r="E265" i="1"/>
  <c r="D265" i="1"/>
  <c r="C265" i="1"/>
  <c r="E264" i="1"/>
  <c r="D264" i="1"/>
  <c r="C264" i="1"/>
  <c r="E263" i="1"/>
  <c r="D263" i="1"/>
  <c r="C263" i="1"/>
  <c r="E262" i="1"/>
  <c r="D262" i="1"/>
  <c r="C262" i="1"/>
  <c r="E261" i="1"/>
  <c r="D261" i="1"/>
  <c r="C261" i="1"/>
  <c r="E260" i="1"/>
  <c r="D260" i="1"/>
  <c r="C260" i="1"/>
  <c r="E259" i="1"/>
  <c r="D259" i="1"/>
  <c r="C259" i="1"/>
  <c r="E258" i="1"/>
  <c r="D258" i="1"/>
  <c r="C258" i="1"/>
  <c r="E257" i="1"/>
  <c r="D257" i="1"/>
  <c r="C257" i="1"/>
  <c r="E256" i="1"/>
  <c r="D256" i="1"/>
  <c r="C256" i="1"/>
  <c r="E255" i="1"/>
  <c r="D255" i="1"/>
  <c r="C255" i="1"/>
  <c r="E254" i="1"/>
  <c r="D254" i="1"/>
  <c r="C254" i="1"/>
  <c r="E253" i="1"/>
  <c r="D253" i="1"/>
  <c r="C253" i="1"/>
  <c r="E250" i="1"/>
  <c r="D250" i="1"/>
  <c r="C250" i="1"/>
  <c r="E249" i="1"/>
  <c r="D249" i="1"/>
  <c r="C249" i="1"/>
  <c r="E248" i="1"/>
  <c r="D248" i="1"/>
  <c r="C248" i="1"/>
  <c r="E247" i="1"/>
  <c r="D247" i="1"/>
  <c r="C247" i="1"/>
  <c r="E246" i="1"/>
  <c r="D246" i="1"/>
  <c r="C246" i="1"/>
  <c r="E245" i="1"/>
  <c r="D245" i="1"/>
  <c r="C245" i="1"/>
  <c r="E244" i="1"/>
  <c r="D244" i="1"/>
  <c r="C244" i="1"/>
  <c r="E243" i="1"/>
  <c r="D243" i="1"/>
  <c r="C243" i="1"/>
  <c r="E242" i="1"/>
  <c r="D242" i="1"/>
  <c r="C242" i="1"/>
  <c r="E241" i="1"/>
  <c r="D241" i="1"/>
  <c r="C241" i="1"/>
  <c r="E240" i="1"/>
  <c r="D240" i="1"/>
  <c r="C240" i="1"/>
  <c r="E239" i="1"/>
  <c r="D239" i="1"/>
  <c r="C239" i="1"/>
  <c r="E238" i="1"/>
  <c r="D238" i="1"/>
  <c r="C238" i="1"/>
  <c r="E237" i="1"/>
  <c r="D237" i="1"/>
  <c r="C237" i="1"/>
  <c r="E236" i="1"/>
  <c r="D236" i="1"/>
  <c r="C236" i="1"/>
  <c r="E235" i="1"/>
  <c r="D235" i="1"/>
  <c r="C235" i="1"/>
  <c r="E234" i="1"/>
  <c r="D234" i="1"/>
  <c r="C234" i="1"/>
  <c r="E233" i="1"/>
  <c r="D233" i="1"/>
  <c r="C233" i="1"/>
  <c r="E232" i="1"/>
  <c r="D232" i="1"/>
  <c r="C232" i="1"/>
  <c r="E231" i="1"/>
  <c r="D231" i="1"/>
  <c r="C231" i="1"/>
  <c r="E230" i="1"/>
  <c r="D230" i="1"/>
  <c r="C230" i="1"/>
  <c r="E229" i="1"/>
  <c r="D229" i="1"/>
  <c r="C229" i="1"/>
  <c r="E228" i="1"/>
  <c r="D228" i="1"/>
  <c r="C228" i="1"/>
  <c r="E227" i="1"/>
  <c r="D227" i="1"/>
  <c r="C227" i="1"/>
  <c r="E226" i="1"/>
  <c r="D226" i="1"/>
  <c r="C226" i="1"/>
  <c r="E225" i="1"/>
  <c r="D225" i="1"/>
  <c r="C225" i="1"/>
  <c r="E224" i="1"/>
  <c r="D224" i="1"/>
  <c r="C224" i="1"/>
  <c r="E223" i="1"/>
  <c r="D223" i="1"/>
  <c r="C223" i="1"/>
  <c r="E222" i="1"/>
  <c r="D222" i="1"/>
  <c r="C222" i="1"/>
  <c r="E221" i="1"/>
  <c r="D221" i="1"/>
  <c r="C221" i="1"/>
  <c r="E220" i="1"/>
  <c r="D220" i="1"/>
  <c r="C220" i="1"/>
  <c r="E219" i="1"/>
  <c r="D219" i="1"/>
  <c r="C219" i="1"/>
  <c r="E218" i="1"/>
  <c r="D218" i="1"/>
  <c r="C218" i="1"/>
  <c r="E217" i="1"/>
  <c r="D217" i="1"/>
  <c r="C217" i="1"/>
  <c r="E216" i="1"/>
  <c r="D216" i="1"/>
  <c r="C216" i="1"/>
  <c r="E215" i="1"/>
  <c r="D215" i="1"/>
  <c r="C215" i="1"/>
  <c r="E214" i="1"/>
  <c r="D214" i="1"/>
  <c r="C214" i="1"/>
  <c r="E213" i="1"/>
  <c r="D213" i="1"/>
  <c r="C213" i="1"/>
  <c r="E212" i="1"/>
  <c r="D212" i="1"/>
  <c r="C212" i="1"/>
  <c r="E211" i="1"/>
  <c r="D211" i="1"/>
  <c r="C211" i="1"/>
  <c r="E210" i="1"/>
  <c r="D210" i="1"/>
  <c r="C210" i="1"/>
  <c r="E209" i="1"/>
  <c r="D209" i="1"/>
  <c r="C209" i="1"/>
  <c r="E208" i="1"/>
  <c r="D208" i="1"/>
  <c r="C208" i="1"/>
  <c r="E207" i="1"/>
  <c r="D207" i="1"/>
  <c r="C207" i="1"/>
  <c r="E206" i="1"/>
  <c r="D206" i="1"/>
  <c r="C206" i="1"/>
  <c r="E205" i="1"/>
  <c r="D205" i="1"/>
  <c r="C205" i="1"/>
  <c r="E204" i="1"/>
  <c r="D204" i="1"/>
  <c r="C204" i="1"/>
  <c r="E203" i="1"/>
  <c r="D203" i="1"/>
  <c r="C203" i="1"/>
  <c r="E202" i="1"/>
  <c r="D202" i="1"/>
  <c r="C202" i="1"/>
  <c r="E201" i="1"/>
  <c r="D201" i="1"/>
  <c r="C201" i="1"/>
  <c r="E200" i="1"/>
  <c r="D200" i="1"/>
  <c r="C200" i="1"/>
  <c r="E199" i="1"/>
  <c r="D199" i="1"/>
  <c r="C199" i="1"/>
  <c r="E198" i="1"/>
  <c r="D198" i="1"/>
  <c r="C198" i="1"/>
  <c r="E197" i="1"/>
  <c r="D197" i="1"/>
  <c r="C197" i="1"/>
  <c r="E196" i="1"/>
  <c r="D196" i="1"/>
  <c r="C196" i="1"/>
  <c r="E195" i="1"/>
  <c r="D195" i="1"/>
  <c r="C195" i="1"/>
  <c r="E194" i="1"/>
  <c r="D194" i="1"/>
  <c r="C194" i="1"/>
  <c r="E193" i="1"/>
  <c r="D193" i="1"/>
  <c r="C193" i="1"/>
  <c r="E192" i="1"/>
  <c r="D192" i="1"/>
  <c r="C192" i="1"/>
  <c r="E191" i="1"/>
  <c r="D191" i="1"/>
  <c r="C191" i="1"/>
  <c r="E190" i="1"/>
  <c r="D190" i="1"/>
  <c r="C190" i="1"/>
  <c r="E189" i="1"/>
  <c r="D189" i="1"/>
  <c r="C189" i="1"/>
  <c r="E188" i="1"/>
  <c r="D188" i="1"/>
  <c r="C188" i="1"/>
  <c r="E187" i="1"/>
  <c r="D187" i="1"/>
  <c r="C187" i="1"/>
  <c r="E186" i="1"/>
  <c r="D186" i="1"/>
  <c r="C186" i="1"/>
  <c r="E185" i="1"/>
  <c r="D185" i="1"/>
  <c r="C185" i="1"/>
  <c r="E184" i="1"/>
  <c r="D184" i="1"/>
  <c r="C184" i="1"/>
  <c r="E183" i="1"/>
  <c r="D183" i="1"/>
  <c r="C183" i="1"/>
  <c r="E182" i="1"/>
  <c r="D182" i="1"/>
  <c r="C182" i="1"/>
  <c r="E179" i="1"/>
  <c r="D179" i="1"/>
  <c r="C179" i="1"/>
  <c r="E178" i="1"/>
  <c r="D178" i="1"/>
  <c r="C178" i="1"/>
  <c r="E177" i="1"/>
  <c r="D177" i="1"/>
  <c r="C177" i="1"/>
  <c r="E176" i="1"/>
  <c r="D176" i="1"/>
  <c r="C176" i="1"/>
  <c r="E175" i="1"/>
  <c r="D175" i="1"/>
  <c r="C175" i="1"/>
  <c r="E174" i="1"/>
  <c r="D174" i="1"/>
  <c r="C174" i="1"/>
  <c r="E173" i="1"/>
  <c r="D173" i="1"/>
  <c r="C173" i="1"/>
  <c r="E172" i="1"/>
  <c r="D172" i="1"/>
  <c r="C172" i="1"/>
  <c r="E171" i="1"/>
  <c r="D171" i="1"/>
  <c r="C171" i="1"/>
  <c r="E170" i="1"/>
  <c r="D170" i="1"/>
  <c r="C170" i="1"/>
  <c r="E169" i="1"/>
  <c r="D169" i="1"/>
  <c r="C169" i="1"/>
  <c r="E168" i="1"/>
  <c r="D168" i="1"/>
  <c r="C168" i="1"/>
  <c r="E167" i="1"/>
  <c r="D167" i="1"/>
  <c r="C167" i="1"/>
  <c r="E166" i="1"/>
  <c r="D166" i="1"/>
  <c r="C166" i="1"/>
  <c r="E165" i="1"/>
  <c r="D165" i="1"/>
  <c r="C165" i="1"/>
  <c r="E162" i="1"/>
  <c r="D162" i="1"/>
  <c r="C162" i="1"/>
  <c r="E161" i="1"/>
  <c r="D161" i="1"/>
  <c r="C161" i="1"/>
  <c r="E160" i="1"/>
  <c r="D160" i="1"/>
  <c r="C160" i="1"/>
  <c r="E159" i="1"/>
  <c r="D159" i="1"/>
  <c r="C159" i="1"/>
  <c r="E158" i="1"/>
  <c r="D158" i="1"/>
  <c r="C158" i="1"/>
  <c r="E157" i="1"/>
  <c r="D157" i="1"/>
  <c r="C157" i="1"/>
  <c r="E156" i="1"/>
  <c r="D156" i="1"/>
  <c r="C156" i="1"/>
  <c r="E155" i="1"/>
  <c r="D155" i="1"/>
  <c r="C155" i="1"/>
  <c r="E154" i="1"/>
  <c r="D154" i="1"/>
  <c r="C154" i="1"/>
  <c r="E153" i="1"/>
  <c r="D153" i="1"/>
  <c r="C153" i="1"/>
  <c r="E152" i="1"/>
  <c r="D152" i="1"/>
  <c r="C152" i="1"/>
  <c r="E151" i="1"/>
  <c r="D151" i="1"/>
  <c r="C151" i="1"/>
  <c r="E150" i="1"/>
  <c r="D150" i="1"/>
  <c r="C150" i="1"/>
  <c r="E149" i="1"/>
  <c r="D149" i="1"/>
  <c r="C149" i="1"/>
  <c r="E148" i="1"/>
  <c r="D148" i="1"/>
  <c r="C148" i="1"/>
  <c r="E147" i="1"/>
  <c r="D147" i="1"/>
  <c r="C147" i="1"/>
  <c r="E146" i="1"/>
  <c r="D146" i="1"/>
  <c r="C146" i="1"/>
  <c r="E145" i="1"/>
  <c r="D145" i="1"/>
  <c r="C145" i="1"/>
  <c r="E144" i="1"/>
  <c r="D144" i="1"/>
  <c r="C144" i="1"/>
  <c r="E143" i="1"/>
  <c r="D143" i="1"/>
  <c r="C143" i="1"/>
  <c r="E142" i="1"/>
  <c r="D142" i="1"/>
  <c r="C142" i="1"/>
  <c r="E141" i="1"/>
  <c r="D141" i="1"/>
  <c r="C141" i="1"/>
  <c r="E140" i="1"/>
  <c r="D140" i="1"/>
  <c r="C140" i="1"/>
  <c r="E139" i="1"/>
  <c r="D139" i="1"/>
  <c r="C139" i="1"/>
  <c r="E138" i="1"/>
  <c r="D138" i="1"/>
  <c r="C138" i="1"/>
  <c r="E137" i="1"/>
  <c r="D137" i="1"/>
  <c r="C137" i="1"/>
  <c r="E136" i="1"/>
  <c r="D136" i="1"/>
  <c r="C136" i="1"/>
  <c r="E135" i="1"/>
  <c r="D135" i="1"/>
  <c r="C135" i="1"/>
  <c r="E134" i="1"/>
  <c r="D134" i="1"/>
  <c r="C134" i="1"/>
  <c r="E133" i="1"/>
  <c r="D133" i="1"/>
  <c r="C133" i="1"/>
  <c r="E132" i="1"/>
  <c r="D132" i="1"/>
  <c r="C132" i="1"/>
  <c r="E131" i="1"/>
  <c r="D131" i="1"/>
  <c r="C131" i="1"/>
  <c r="E130" i="1"/>
  <c r="D130" i="1"/>
  <c r="C130" i="1"/>
  <c r="E129" i="1"/>
  <c r="D129" i="1"/>
  <c r="C129" i="1"/>
  <c r="E128" i="1"/>
  <c r="D128" i="1"/>
  <c r="C128" i="1"/>
  <c r="E127" i="1"/>
  <c r="D127" i="1"/>
  <c r="C127" i="1"/>
  <c r="E126" i="1"/>
  <c r="D126" i="1"/>
  <c r="C126" i="1"/>
  <c r="E125" i="1"/>
  <c r="D125" i="1"/>
  <c r="C125" i="1"/>
  <c r="E124" i="1"/>
  <c r="D124" i="1"/>
  <c r="C124" i="1"/>
  <c r="E123" i="1"/>
  <c r="D123" i="1"/>
  <c r="C123" i="1"/>
  <c r="E120" i="1"/>
  <c r="D120" i="1"/>
  <c r="C120" i="1"/>
  <c r="E119" i="1"/>
  <c r="D119" i="1"/>
  <c r="C119" i="1"/>
  <c r="E118" i="1"/>
  <c r="D118" i="1"/>
  <c r="C118" i="1"/>
  <c r="E117" i="1"/>
  <c r="D117" i="1"/>
  <c r="C117" i="1"/>
  <c r="E116" i="1"/>
  <c r="D116" i="1"/>
  <c r="C116" i="1"/>
  <c r="E115" i="1"/>
  <c r="D115" i="1"/>
  <c r="C115" i="1"/>
  <c r="E114" i="1"/>
  <c r="D114" i="1"/>
  <c r="C114" i="1"/>
  <c r="E113" i="1"/>
  <c r="D113" i="1"/>
  <c r="C113" i="1"/>
  <c r="E112" i="1"/>
  <c r="D112" i="1"/>
  <c r="C112" i="1"/>
  <c r="E111" i="1"/>
  <c r="D111" i="1"/>
  <c r="C111" i="1"/>
  <c r="E110" i="1"/>
  <c r="D110" i="1"/>
  <c r="C110" i="1"/>
  <c r="E109" i="1"/>
  <c r="D109" i="1"/>
  <c r="C109" i="1"/>
  <c r="E108" i="1"/>
  <c r="D108" i="1"/>
  <c r="C108" i="1"/>
  <c r="E107" i="1"/>
  <c r="D107" i="1"/>
  <c r="C107" i="1"/>
  <c r="E106" i="1"/>
  <c r="D106" i="1"/>
  <c r="C106" i="1"/>
  <c r="E105" i="1"/>
  <c r="D105" i="1"/>
  <c r="C105" i="1"/>
  <c r="E104" i="1"/>
  <c r="D104" i="1"/>
  <c r="C104" i="1"/>
  <c r="E103" i="1"/>
  <c r="D103" i="1"/>
  <c r="C103" i="1"/>
  <c r="E102" i="1"/>
  <c r="D102" i="1"/>
  <c r="C102" i="1"/>
  <c r="E101" i="1"/>
  <c r="D101" i="1"/>
  <c r="C101" i="1"/>
  <c r="E100" i="1"/>
  <c r="D100" i="1"/>
  <c r="C100" i="1"/>
  <c r="E99" i="1"/>
  <c r="D99" i="1"/>
  <c r="C99" i="1"/>
  <c r="E98" i="1"/>
  <c r="D98" i="1"/>
  <c r="C98" i="1"/>
  <c r="E97" i="1"/>
  <c r="D97" i="1"/>
  <c r="C97" i="1"/>
  <c r="E96" i="1"/>
  <c r="D96" i="1"/>
  <c r="C96" i="1"/>
  <c r="E95" i="1"/>
  <c r="D95" i="1"/>
  <c r="C95" i="1"/>
  <c r="E94" i="1"/>
  <c r="D94" i="1"/>
  <c r="C94" i="1"/>
  <c r="E93" i="1"/>
  <c r="D93" i="1"/>
  <c r="C93" i="1"/>
  <c r="E92" i="1"/>
  <c r="D92" i="1"/>
  <c r="C92" i="1"/>
  <c r="E91" i="1"/>
  <c r="D91" i="1"/>
  <c r="C91" i="1"/>
  <c r="E90" i="1"/>
  <c r="D90" i="1"/>
  <c r="C90" i="1"/>
  <c r="E89" i="1"/>
  <c r="D89" i="1"/>
  <c r="C89" i="1"/>
  <c r="E88" i="1"/>
  <c r="D88" i="1"/>
  <c r="C88" i="1"/>
  <c r="E87" i="1"/>
  <c r="D87" i="1"/>
  <c r="C87" i="1"/>
  <c r="E86" i="1"/>
  <c r="D86" i="1"/>
  <c r="C86" i="1"/>
  <c r="E85" i="1"/>
  <c r="D85" i="1"/>
  <c r="C85" i="1"/>
  <c r="E84" i="1"/>
  <c r="D84" i="1"/>
  <c r="C84" i="1"/>
  <c r="E83" i="1"/>
  <c r="D83" i="1"/>
  <c r="C83" i="1"/>
  <c r="E82" i="1"/>
  <c r="D82" i="1"/>
  <c r="C82" i="1"/>
  <c r="E81" i="1"/>
  <c r="D81" i="1"/>
  <c r="C81" i="1"/>
  <c r="E78" i="1"/>
  <c r="D78" i="1"/>
  <c r="C78" i="1"/>
  <c r="E77" i="1"/>
  <c r="D77" i="1"/>
  <c r="C77" i="1"/>
  <c r="E76" i="1"/>
  <c r="D76" i="1"/>
  <c r="C76" i="1"/>
  <c r="E75" i="1"/>
  <c r="D75" i="1"/>
  <c r="C75" i="1"/>
  <c r="E74" i="1"/>
  <c r="D74" i="1"/>
  <c r="C74" i="1"/>
  <c r="E73" i="1"/>
  <c r="D73" i="1"/>
  <c r="C73" i="1"/>
  <c r="E72" i="1"/>
  <c r="D72" i="1"/>
  <c r="C72" i="1"/>
  <c r="E71" i="1"/>
  <c r="D71" i="1"/>
  <c r="C71" i="1"/>
  <c r="E70" i="1"/>
  <c r="D70" i="1"/>
  <c r="C70" i="1"/>
  <c r="E69" i="1"/>
  <c r="D69" i="1"/>
  <c r="C69" i="1"/>
  <c r="E68" i="1"/>
  <c r="D68" i="1"/>
  <c r="C68" i="1"/>
  <c r="E67" i="1"/>
  <c r="D67" i="1"/>
  <c r="C67" i="1"/>
  <c r="E66" i="1"/>
  <c r="D66" i="1"/>
  <c r="C66" i="1"/>
  <c r="E65" i="1"/>
  <c r="D65" i="1"/>
  <c r="C65" i="1"/>
  <c r="E64" i="1"/>
  <c r="D64" i="1"/>
  <c r="C64" i="1"/>
  <c r="E63" i="1"/>
  <c r="D63" i="1"/>
  <c r="C63" i="1"/>
  <c r="E62" i="1"/>
  <c r="D62" i="1"/>
  <c r="C62" i="1"/>
  <c r="E61" i="1"/>
  <c r="D61" i="1"/>
  <c r="C61" i="1"/>
  <c r="E60" i="1"/>
  <c r="D60" i="1"/>
  <c r="C60" i="1"/>
  <c r="E59" i="1"/>
  <c r="D59" i="1"/>
  <c r="C59" i="1"/>
  <c r="E58" i="1"/>
  <c r="D58" i="1"/>
  <c r="C58" i="1"/>
  <c r="E57" i="1"/>
  <c r="D57" i="1"/>
  <c r="C57" i="1"/>
  <c r="E56" i="1"/>
  <c r="D56" i="1"/>
  <c r="C56" i="1"/>
  <c r="E55" i="1"/>
  <c r="D55" i="1"/>
  <c r="C55" i="1"/>
  <c r="E54" i="1"/>
  <c r="D54" i="1"/>
  <c r="C54" i="1"/>
  <c r="E53" i="1"/>
  <c r="D53" i="1"/>
  <c r="C53" i="1"/>
  <c r="E52" i="1"/>
  <c r="D52" i="1"/>
  <c r="C52" i="1"/>
  <c r="E51" i="1"/>
  <c r="D51" i="1"/>
  <c r="C51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E45" i="1"/>
  <c r="D45" i="1"/>
  <c r="C45" i="1"/>
  <c r="C15" i="1"/>
  <c r="D15" i="1"/>
  <c r="E15" i="1"/>
  <c r="C16" i="1"/>
  <c r="D16" i="1"/>
  <c r="E16" i="1"/>
  <c r="C17" i="1"/>
  <c r="D17" i="1"/>
  <c r="E17" i="1"/>
  <c r="C18" i="1"/>
  <c r="D18" i="1"/>
  <c r="E18" i="1"/>
  <c r="C19" i="1"/>
  <c r="D19" i="1"/>
  <c r="E19" i="1"/>
  <c r="C20" i="1"/>
  <c r="D20" i="1"/>
  <c r="E20" i="1"/>
  <c r="C21" i="1"/>
  <c r="D21" i="1"/>
  <c r="E21" i="1"/>
  <c r="C22" i="1"/>
  <c r="D22" i="1"/>
  <c r="E22" i="1"/>
  <c r="C23" i="1"/>
  <c r="D23" i="1"/>
  <c r="E23" i="1"/>
  <c r="C24" i="1"/>
  <c r="D24" i="1"/>
  <c r="E24" i="1"/>
  <c r="C25" i="1"/>
  <c r="D25" i="1"/>
  <c r="E25" i="1"/>
  <c r="C26" i="1"/>
  <c r="D26" i="1"/>
  <c r="E26" i="1"/>
  <c r="C27" i="1"/>
  <c r="D27" i="1"/>
  <c r="E27" i="1"/>
  <c r="C28" i="1"/>
  <c r="D28" i="1"/>
  <c r="E28" i="1"/>
  <c r="C29" i="1"/>
  <c r="D29" i="1"/>
  <c r="E29" i="1"/>
  <c r="C30" i="1"/>
  <c r="D30" i="1"/>
  <c r="E30" i="1"/>
  <c r="C31" i="1"/>
  <c r="D31" i="1"/>
  <c r="E31" i="1"/>
  <c r="C32" i="1"/>
  <c r="D32" i="1"/>
  <c r="E32" i="1"/>
  <c r="C33" i="1"/>
  <c r="D33" i="1"/>
  <c r="E33" i="1"/>
  <c r="C34" i="1"/>
  <c r="D34" i="1"/>
  <c r="E34" i="1"/>
  <c r="C35" i="1"/>
  <c r="D35" i="1"/>
  <c r="E35" i="1"/>
  <c r="C36" i="1"/>
  <c r="D36" i="1"/>
  <c r="E36" i="1"/>
  <c r="C37" i="1"/>
  <c r="D37" i="1"/>
  <c r="E37" i="1"/>
  <c r="C38" i="1"/>
  <c r="D38" i="1"/>
  <c r="E38" i="1"/>
  <c r="C39" i="1"/>
  <c r="D39" i="1"/>
  <c r="E39" i="1"/>
  <c r="C40" i="1"/>
  <c r="D40" i="1"/>
  <c r="E40" i="1"/>
  <c r="C41" i="1"/>
  <c r="D41" i="1"/>
  <c r="E41" i="1"/>
  <c r="C42" i="1"/>
  <c r="D42" i="1"/>
  <c r="E42" i="1"/>
  <c r="C43" i="1"/>
  <c r="D43" i="1"/>
  <c r="E43" i="1"/>
  <c r="D14" i="1"/>
  <c r="E14" i="1"/>
  <c r="C14" i="1"/>
  <c r="A5" i="1"/>
  <c r="A3" i="1"/>
  <c r="A2" i="1"/>
  <c r="C549" i="1" l="1"/>
  <c r="C534" i="1"/>
  <c r="C542" i="1"/>
  <c r="C544" i="1"/>
  <c r="D122" i="1"/>
  <c r="E252" i="1"/>
  <c r="D13" i="1"/>
  <c r="E332" i="1"/>
  <c r="C533" i="1"/>
  <c r="C547" i="1"/>
  <c r="C541" i="1"/>
  <c r="D164" i="1"/>
  <c r="C315" i="1"/>
  <c r="E553" i="1"/>
  <c r="C80" i="1"/>
  <c r="C540" i="1"/>
  <c r="D44" i="1"/>
  <c r="E164" i="1"/>
  <c r="C181" i="1"/>
  <c r="D252" i="1"/>
  <c r="C292" i="1"/>
  <c r="C332" i="1"/>
  <c r="C341" i="1"/>
  <c r="E80" i="1"/>
  <c r="D181" i="1"/>
  <c r="C252" i="1"/>
  <c r="E292" i="1"/>
  <c r="D315" i="1"/>
  <c r="E341" i="1"/>
  <c r="C551" i="1"/>
  <c r="C13" i="1"/>
  <c r="E122" i="1"/>
  <c r="D332" i="1"/>
  <c r="D341" i="1"/>
  <c r="C543" i="1"/>
  <c r="C164" i="1"/>
  <c r="D292" i="1"/>
  <c r="E315" i="1"/>
  <c r="C44" i="1"/>
  <c r="E44" i="1"/>
  <c r="D80" i="1"/>
  <c r="C122" i="1"/>
  <c r="E181" i="1"/>
  <c r="C548" i="1"/>
  <c r="C550" i="1"/>
  <c r="C552" i="1"/>
  <c r="D553" i="1"/>
  <c r="D545" i="1"/>
  <c r="E545" i="1"/>
  <c r="C539" i="1"/>
  <c r="E13" i="1"/>
  <c r="C553" i="1" l="1"/>
  <c r="C545" i="1"/>
  <c r="D554" i="1"/>
  <c r="D555" i="1" s="1"/>
  <c r="E554" i="1"/>
  <c r="E555" i="1" s="1"/>
  <c r="C554" i="1" l="1"/>
  <c r="C555" i="1" s="1"/>
</calcChain>
</file>

<file path=xl/sharedStrings.xml><?xml version="1.0" encoding="utf-8"?>
<sst xmlns="http://schemas.openxmlformats.org/spreadsheetml/2006/main" count="13625" uniqueCount="1038">
  <si>
    <t>SERVICIO DE SALUD</t>
  </si>
  <si>
    <t>REM17C  -  LIBRO DE PRESTACIONES DE APOYO DIAGNÓSTICO Y TERAPÉUTICO</t>
  </si>
  <si>
    <t>PROCEDIMIENTOS MÉDICOS NO INCLUÍDOS EN EL REM 0</t>
  </si>
  <si>
    <t>TOTAL</t>
  </si>
  <si>
    <t>COMPRAS REALIZADAS AL SISTEMA</t>
  </si>
  <si>
    <t>VENTAS DE SERVICIOS</t>
  </si>
  <si>
    <t xml:space="preserve">CÓDIGOS </t>
  </si>
  <si>
    <t>GLOSA</t>
  </si>
  <si>
    <t>KINESIOLOGIA Y FISIOTERAPIA</t>
  </si>
  <si>
    <t>06-01-001</t>
  </si>
  <si>
    <t>Evaluacion Kinesiologica: muscular, articular, postural neurologica y funcional (maximo 2 por tratamiento)</t>
  </si>
  <si>
    <t>06-01-003</t>
  </si>
  <si>
    <t>*Examen de la funcion muscular, c/dinamometros o similares</t>
  </si>
  <si>
    <t>06-01-004</t>
  </si>
  <si>
    <t>*Piscina temperada (incluye ejercicios) (proc.aut)</t>
  </si>
  <si>
    <t>06-01-005</t>
  </si>
  <si>
    <t>*Radiacion infrarroja, horno, baño parafina, compresas humedas, c/u (proc. Aut)</t>
  </si>
  <si>
    <t>06-01-006</t>
  </si>
  <si>
    <t>Tanque de hubbard con ejercicios (hiper o hipo-termal sobre 1.000 lts de capacidad) (proc.aut.)</t>
  </si>
  <si>
    <t>06-01-007</t>
  </si>
  <si>
    <t>*Turbion, tanque con remolino (hiper o hipotermal, baño de contraste)</t>
  </si>
  <si>
    <t>06-01-008</t>
  </si>
  <si>
    <t>* Laserteria (Proc. Autónomo)</t>
  </si>
  <si>
    <t>06-01-009</t>
  </si>
  <si>
    <t>*Onda corta (ultratermia) , microondas, c/u (proc. aut)</t>
  </si>
  <si>
    <t>06-01-010</t>
  </si>
  <si>
    <t>* Radiacion ultravioleta localizada (proc.aut.)</t>
  </si>
  <si>
    <t>06-01-011</t>
  </si>
  <si>
    <t>*Ultrasonido (proc. Aut)</t>
  </si>
  <si>
    <t>06-01-012</t>
  </si>
  <si>
    <t>* Analgesia Transcutanea (tens) (proc.aut)</t>
  </si>
  <si>
    <t>06-01-013</t>
  </si>
  <si>
    <t>*Estimulacion eléctrica (interferencialm diadinamicas, exponenciales, galvanica, faradica, ultraexcitante</t>
  </si>
  <si>
    <t>06-01-014</t>
  </si>
  <si>
    <t>*Iontoforesis</t>
  </si>
  <si>
    <t>06-01-015</t>
  </si>
  <si>
    <t>*Retrolimentacion neuromuscular (miofeedback)</t>
  </si>
  <si>
    <t>06-01-016</t>
  </si>
  <si>
    <t>*Compresion neumática (masaje compresivo)</t>
  </si>
  <si>
    <t>06-01-023</t>
  </si>
  <si>
    <t>* Orientación y entrenamiento de ciegos (reeducacion postural, entrenamiento vicariante, desplazamiento)  (proc.aut.)</t>
  </si>
  <si>
    <t>06-01-027</t>
  </si>
  <si>
    <t>*Tracción cervical y/o lumbar (mecanica o manual)</t>
  </si>
  <si>
    <t>06-01-029</t>
  </si>
  <si>
    <t>Atencion kinesiologica integral</t>
  </si>
  <si>
    <t>06-01-017</t>
  </si>
  <si>
    <t>*Ejercicios respiratorios y procedimientos de kinesioterapia toracica</t>
  </si>
  <si>
    <t>06-01-028</t>
  </si>
  <si>
    <t>*Entrenamiento cardiorespiratorio (sesiones individuales, minimo 30 min.)</t>
  </si>
  <si>
    <t>06-01-018</t>
  </si>
  <si>
    <t>*Entrenamiento ergonometrico con treadmill o cicloergometro (proc.aut)</t>
  </si>
  <si>
    <t>06-01-019</t>
  </si>
  <si>
    <t>*Entrenamiento ortesico de gran incapacitado (proc.aut)</t>
  </si>
  <si>
    <t>06-01-020</t>
  </si>
  <si>
    <t>*Entrenamiento protesico extremidades (proc.aut)</t>
  </si>
  <si>
    <t>06-01-021</t>
  </si>
  <si>
    <t>*Manipulacion Osteopatica (liberacion articular, manipulacion vertebral)(proc.aut)</t>
  </si>
  <si>
    <t>06-01-022</t>
  </si>
  <si>
    <t>*Masoterapia por sesion (proc.aut)</t>
  </si>
  <si>
    <t>06-01-024</t>
  </si>
  <si>
    <t>*Reeducacion motriz (ejercicios terapeuticos para recuperacion muscular, capacidad de trabajo, coordinacion, gimnasia ortopedica, reeducacion funcional, de marcha) (individual y por sesion, minimo 30 min)</t>
  </si>
  <si>
    <t>06-01-025</t>
  </si>
  <si>
    <t>*Tecnicas de facilitacion, tecnicas de inhibicion (kabat y/o bobath)</t>
  </si>
  <si>
    <t>06-01-026</t>
  </si>
  <si>
    <t>*Tecnicas de relajacion (entrenamiento autogeno schultz-jacobson o similar) (proc.aut)</t>
  </si>
  <si>
    <t>06-01-030</t>
  </si>
  <si>
    <t>*Drenajes posturales bronquiales (proc.aut)</t>
  </si>
  <si>
    <t>06-01-031</t>
  </si>
  <si>
    <t xml:space="preserve">Atencion kinesiologica integral, al enfermo hosp. En uti o intermedio </t>
  </si>
  <si>
    <t>PROCEDIMIENTOS DE NEUROLOGÍA</t>
  </si>
  <si>
    <t>11-01-001</t>
  </si>
  <si>
    <t>Intraventricular por fontanela, cisternal o latero-cervical alta o de hematoma intracraneal</t>
  </si>
  <si>
    <t>11-01-002</t>
  </si>
  <si>
    <t>Subdural</t>
  </si>
  <si>
    <t>11-01-003</t>
  </si>
  <si>
    <t>Lumbar c/s manometria c/s queckensted</t>
  </si>
  <si>
    <t>11-01-005</t>
  </si>
  <si>
    <t>Electrocorticografia</t>
  </si>
  <si>
    <t>11-01-007</t>
  </si>
  <si>
    <t>Estereo-electroencefalografia (incluye uno o mas electrodos</t>
  </si>
  <si>
    <t>11-01-008</t>
  </si>
  <si>
    <t>Monitoreo e.e.g. (electrodos implantados) por sesion.</t>
  </si>
  <si>
    <t>11-01-040</t>
  </si>
  <si>
    <t>E.E.G. Post-privacion de sueno (incluye codigo 11-01-006). Equipo de 8 canales</t>
  </si>
  <si>
    <t>11-01-041</t>
  </si>
  <si>
    <t>E.E.G. Post-privacion de sueno (incluye codigo 11-01-004) equipo de 16 o mas canales</t>
  </si>
  <si>
    <t>11-01-042</t>
  </si>
  <si>
    <t>E.E.G. Digital (con activaciones) 20 canales</t>
  </si>
  <si>
    <t>11-01-043</t>
  </si>
  <si>
    <t>E.E.G. Digital (con activaciones) 32 canales</t>
  </si>
  <si>
    <t>11-01-046</t>
  </si>
  <si>
    <t>Electroencefalograma digital de 32 canales con "mapeo"</t>
  </si>
  <si>
    <t>11-01-044</t>
  </si>
  <si>
    <t>Monitoreo e.e.g. Continuo de 24 hrs.</t>
  </si>
  <si>
    <t>11-01-045</t>
  </si>
  <si>
    <t>Polisomnografia (estudio poligrafico del sueno),</t>
  </si>
  <si>
    <t>11-01-009</t>
  </si>
  <si>
    <t>Electromiografia de fibra unica</t>
  </si>
  <si>
    <t>11-01-010</t>
  </si>
  <si>
    <t>Electromiografias cualquier region, por ej.: musculos faciales, faringe, paravertebrales, vejiga y perone, test de miastenia (incluye el estudio clinico y muestreo suficiente para diagnosticar naturaleza del trastorno y estado evolutivo), c/u</t>
  </si>
  <si>
    <t>11-01-011</t>
  </si>
  <si>
    <t>Potenciales evocados en corteza ( por ej.: auditivo, ocular</t>
  </si>
  <si>
    <t>11-01-012</t>
  </si>
  <si>
    <t>Velocidad de conduccion (incluye reflejo h, onda f y otros)</t>
  </si>
  <si>
    <t>11-01-013</t>
  </si>
  <si>
    <t>Carotida-vertebral por cateterizacion de la subclavia, axilar, humeral o femoral (a.c 04-02-029)</t>
  </si>
  <si>
    <t>11-01-015</t>
  </si>
  <si>
    <t>Flebografia orbitaria ( a.c. 04-02-040 )</t>
  </si>
  <si>
    <t>11-01-018</t>
  </si>
  <si>
    <t>Yugulografia ( a.c. 04-02-040 )</t>
  </si>
  <si>
    <t>11-01-019</t>
  </si>
  <si>
    <t>Neumoencefalografia fraccionada, por puncion lumbar</t>
  </si>
  <si>
    <t>11-01-020</t>
  </si>
  <si>
    <t>Neumoencefalografia p/puncion suboccipital( a.c. 04-02-045 )</t>
  </si>
  <si>
    <t>11-01-025</t>
  </si>
  <si>
    <t>Por puncion lumbar, con medio de contraste gaseoso o hidrosoluble (A.C. 04-02-049 O 04-02-050 S/corresp.)</t>
  </si>
  <si>
    <t>11-01-026</t>
  </si>
  <si>
    <t>De nervios perifericos intramuscular (de punto motor)</t>
  </si>
  <si>
    <t>11-01-027</t>
  </si>
  <si>
    <t>De nervios perifericos troncular</t>
  </si>
  <si>
    <t>11-01-028</t>
  </si>
  <si>
    <t>De ramas del trigemino o del facial</t>
  </si>
  <si>
    <t>11-01-029</t>
  </si>
  <si>
    <t>Del ganglio estrellado</t>
  </si>
  <si>
    <t>11-01-030</t>
  </si>
  <si>
    <t>Epidural, cervical, lumbar o similares, cada sesion</t>
  </si>
  <si>
    <t>11-01-031</t>
  </si>
  <si>
    <t>Intercostales (cualquier numero)</t>
  </si>
  <si>
    <t>11-01-032</t>
  </si>
  <si>
    <t>Rizotomia quimica por medio de inyeccion intratecal.</t>
  </si>
  <si>
    <t>11-01-033</t>
  </si>
  <si>
    <t>Suboccipital u otros nervios cervicales</t>
  </si>
  <si>
    <t>11-01-034</t>
  </si>
  <si>
    <t>Intramuscular</t>
  </si>
  <si>
    <t>11-01-035</t>
  </si>
  <si>
    <t>Intratecal</t>
  </si>
  <si>
    <t>11-01-036</t>
  </si>
  <si>
    <t>Troncular</t>
  </si>
  <si>
    <t>PROCEDIMIENTOS DE OFTALMOLOGÍA</t>
  </si>
  <si>
    <t>12-01-001</t>
  </si>
  <si>
    <t>&amp; campimetria de proyeccion, c/ojo (proc.aut.)</t>
  </si>
  <si>
    <t>12-01-042</t>
  </si>
  <si>
    <t>&amp; campimetria computarizada, c/ojo</t>
  </si>
  <si>
    <t>12-01-002</t>
  </si>
  <si>
    <t>&amp; coordimetria, test de hess u otro, c/ojo</t>
  </si>
  <si>
    <t>12-01-003</t>
  </si>
  <si>
    <t>&amp; cuantificacion de lagrimacion (test de   schirmer),  uno o</t>
  </si>
  <si>
    <t>12-01-004</t>
  </si>
  <si>
    <t>&amp; curva de tension aplanatica (por cada dia), c/ojo</t>
  </si>
  <si>
    <t>12-01-005</t>
  </si>
  <si>
    <t>&amp; diploscopia cuantitativa, ambos ojos</t>
  </si>
  <si>
    <t>12-01-006</t>
  </si>
  <si>
    <t>&amp; electromiografia musculos oculares adultos, c/ojo</t>
  </si>
  <si>
    <t>12-01-007</t>
  </si>
  <si>
    <t>&amp; electromiografia musculos oculares ninos, c/ojo</t>
  </si>
  <si>
    <t>12-01-008</t>
  </si>
  <si>
    <t>&amp; electrooculografia, ambos ojos</t>
  </si>
  <si>
    <t>12-01-009</t>
  </si>
  <si>
    <t>&amp; exploracion sensoriomotora: estrabismo, estudio completo ,</t>
  </si>
  <si>
    <t>12-01-010</t>
  </si>
  <si>
    <t>&amp; perimetria estatica (con campimetria de  proyeccion) ,</t>
  </si>
  <si>
    <t>12-01-011</t>
  </si>
  <si>
    <t>&amp; pruebas de provocacion para glaucoma (prueba de oscuridad</t>
  </si>
  <si>
    <t>12-01-012</t>
  </si>
  <si>
    <t>&amp; retinografia, ambos ojos</t>
  </si>
  <si>
    <t>12-01-013</t>
  </si>
  <si>
    <t>&amp; tonografia electronica, c/ojo</t>
  </si>
  <si>
    <t>12-01-014</t>
  </si>
  <si>
    <t>&amp; tonometria ocular, cualquier tecnica, c/ojo</t>
  </si>
  <si>
    <t>12-01-015</t>
  </si>
  <si>
    <t>&amp; tratamiento ortoptico y/ o pleoptico (por sesion) ,</t>
  </si>
  <si>
    <t>12-01-016</t>
  </si>
  <si>
    <t>Angiografia de retina o de iris, (con fluoresceina o</t>
  </si>
  <si>
    <t>12-01-017</t>
  </si>
  <si>
    <t>Angioscopia retinal y/o iris (con fluoresceina o similar),</t>
  </si>
  <si>
    <t>12-01-018</t>
  </si>
  <si>
    <t xml:space="preserve">  Electrorretinografia, c/ojo</t>
  </si>
  <si>
    <t>12-01-019</t>
  </si>
  <si>
    <t xml:space="preserve">  Exploracion vitreorretinal, ambos ojos</t>
  </si>
  <si>
    <t>12-01-020</t>
  </si>
  <si>
    <t>Ecobiometria con calculo de lente intraocular, ambos ojos.</t>
  </si>
  <si>
    <t>12-01-023</t>
  </si>
  <si>
    <t>&amp; potencial visual evocado en adultos, ambos ojos</t>
  </si>
  <si>
    <t>12-01-024</t>
  </si>
  <si>
    <t>&amp; potencial visual evocado en ninos, ambos ojos</t>
  </si>
  <si>
    <t>12-01-043</t>
  </si>
  <si>
    <t>&amp; topografia corneal computarizada, c/ojo</t>
  </si>
  <si>
    <t>12-01-028</t>
  </si>
  <si>
    <t>Flebografia orbitaria (a.c. 04-02-040)</t>
  </si>
  <si>
    <t>12-01-029</t>
  </si>
  <si>
    <t>Cuerpo extrano conjuntival y/o corneal en adultos</t>
  </si>
  <si>
    <t>12-01-030</t>
  </si>
  <si>
    <t>Cuerpo extrano conjuntival y/o corneal en ninos</t>
  </si>
  <si>
    <t>12-01-031</t>
  </si>
  <si>
    <t>Via lagrimal,cateterismo o sondaje en adultos</t>
  </si>
  <si>
    <t>12-01-032</t>
  </si>
  <si>
    <t>Via lagrimal, cateterismo o sondaje en lactantes</t>
  </si>
  <si>
    <t>12-01-033</t>
  </si>
  <si>
    <t>Via lagrimal, cateterismo o sondaje en ninos</t>
  </si>
  <si>
    <t>12-01-034</t>
  </si>
  <si>
    <t>Tocacion corneal c/yodo y/o eter u otros, en ninos o adultos</t>
  </si>
  <si>
    <t>12-01-035</t>
  </si>
  <si>
    <t>Criocoagulacion conjuntival, corneal o palpebral en adultos</t>
  </si>
  <si>
    <t>12-01-036</t>
  </si>
  <si>
    <t>Criocoagulacion conjuntival, corneal o palpebral en ninos</t>
  </si>
  <si>
    <t>12-01-037</t>
  </si>
  <si>
    <t>Glaucoma, ciclodiatermia y/o ciclocrioterapia</t>
  </si>
  <si>
    <t>12-01-038</t>
  </si>
  <si>
    <t>Inyeccion retrobulbar</t>
  </si>
  <si>
    <t>12-01-039</t>
  </si>
  <si>
    <t>Pestanas, extirp. Por electrocoagulacion (cualquier numero)</t>
  </si>
  <si>
    <t>12-01-040</t>
  </si>
  <si>
    <t>Puntos lagrimales; electrotermocoagulacion</t>
  </si>
  <si>
    <t>12-01-041</t>
  </si>
  <si>
    <t>Sondaje vía lagrimal en niños (bajo anestesia general)</t>
  </si>
  <si>
    <t>Campimetría computarizada, c/ojo (excluye UAPO)</t>
  </si>
  <si>
    <t>Campimetría computarizada, c/ojo (en UAPO)</t>
  </si>
  <si>
    <t>PROCEDIMIENTOS DE OTORRINOLARINGOLOGÍA</t>
  </si>
  <si>
    <t>13-01-001</t>
  </si>
  <si>
    <t>Electrogustometria</t>
  </si>
  <si>
    <t>13-01-002</t>
  </si>
  <si>
    <t>&amp; rinomanometria c/s vasocontrictor</t>
  </si>
  <si>
    <t>13-01-003</t>
  </si>
  <si>
    <t>Nasofaringolaringofibroscopia</t>
  </si>
  <si>
    <t>13-01-004</t>
  </si>
  <si>
    <t>Rinoscopia posterior, con nasofaringoscopia c/s toma</t>
  </si>
  <si>
    <t>13-01-005</t>
  </si>
  <si>
    <t>Sinusoscopia de cada seno maxilar por puncion, c/s biopsia,</t>
  </si>
  <si>
    <t>13-01-006</t>
  </si>
  <si>
    <t xml:space="preserve"> Con microscopio</t>
  </si>
  <si>
    <t>13-01-007</t>
  </si>
  <si>
    <t xml:space="preserve"> Sin microscopio</t>
  </si>
  <si>
    <t>13-01-021</t>
  </si>
  <si>
    <t>&amp; - en adultos</t>
  </si>
  <si>
    <t>13-01-008</t>
  </si>
  <si>
    <t>&amp; - en ninos</t>
  </si>
  <si>
    <t>13-01-009</t>
  </si>
  <si>
    <t>&amp;  impedanciometria</t>
  </si>
  <si>
    <t>13-01-010</t>
  </si>
  <si>
    <t>&amp;  prueba de audifonos</t>
  </si>
  <si>
    <t>13-01-011</t>
  </si>
  <si>
    <t>&amp;  audiometria por potenciales evocados ( adultos o ninos )</t>
  </si>
  <si>
    <t>13-01-012</t>
  </si>
  <si>
    <t>&amp;  cocleovestibular con electronistagmografia</t>
  </si>
  <si>
    <t>13-01-015</t>
  </si>
  <si>
    <t>&amp;  electronistagmografia c/s nistag.de posicion (proc.aut.)</t>
  </si>
  <si>
    <t>13-01-016</t>
  </si>
  <si>
    <t>&amp;  permeabilidad tubaria, estudio instrumental de</t>
  </si>
  <si>
    <t>13-01-017</t>
  </si>
  <si>
    <t>&amp;  prueba calorica (proc.aut.)</t>
  </si>
  <si>
    <t>13-01-019</t>
  </si>
  <si>
    <t>&amp;  test de glicerol (con dos audiometrias )</t>
  </si>
  <si>
    <t>13-01-020</t>
  </si>
  <si>
    <t>&amp;  viii par, estudio de ( examen cocleovestibular)</t>
  </si>
  <si>
    <t>13-01-024</t>
  </si>
  <si>
    <t>Senos perinasales, puncion evacuadora c/s toma de muestras,</t>
  </si>
  <si>
    <t>13-01-025</t>
  </si>
  <si>
    <t>Taponamiento anterior (proc. Aut.)</t>
  </si>
  <si>
    <t>13-01-026</t>
  </si>
  <si>
    <t>Taponamiento posterior</t>
  </si>
  <si>
    <t>13-01-027</t>
  </si>
  <si>
    <t>Vaciamiento cavid. Perinasales (proetz y sim.) (10 sesiones)</t>
  </si>
  <si>
    <t>13-01-028</t>
  </si>
  <si>
    <t>Vasos y/o cornetes, electrocauterizacion (uni o bilateral)</t>
  </si>
  <si>
    <t>13-01-029</t>
  </si>
  <si>
    <t xml:space="preserve"> Cuerpo extraño en fosas nasales, extraccion de: En adultos</t>
  </si>
  <si>
    <t>13-01-030</t>
  </si>
  <si>
    <t xml:space="preserve"> Cuerpo extraño en fosas nasales, extraccion de: En ninos</t>
  </si>
  <si>
    <t>13-01-035</t>
  </si>
  <si>
    <t>Cuerpo extraño en laringe y/o traquea, extraccion de (incluyela endoscopia con tubo rigido): En adultos</t>
  </si>
  <si>
    <t>13-01-036</t>
  </si>
  <si>
    <t>Cuerpo extraño en laringe y/o traquea, extraccion de (incluyela endoscopia con tubo rigido): En ninos</t>
  </si>
  <si>
    <t>13-01-037</t>
  </si>
  <si>
    <t>Dilatacion esofagica por sesion</t>
  </si>
  <si>
    <t>13-01-038</t>
  </si>
  <si>
    <t xml:space="preserve"> En ninos</t>
  </si>
  <si>
    <t>13-01-039</t>
  </si>
  <si>
    <t xml:space="preserve"> En adultos</t>
  </si>
  <si>
    <t>13-01-040</t>
  </si>
  <si>
    <t>Lesiones del oido externo y/o medio, curacion bajo micros</t>
  </si>
  <si>
    <t>13-01-041</t>
  </si>
  <si>
    <t>Trompa de eustaquio, insuflacion instrumental (proc. Aut.)</t>
  </si>
  <si>
    <t>13-01-042</t>
  </si>
  <si>
    <t>13-01-043</t>
  </si>
  <si>
    <t>13-01-044</t>
  </si>
  <si>
    <t>Biopsia oido (proc. Aut.)</t>
  </si>
  <si>
    <t>13-03-001</t>
  </si>
  <si>
    <t>Evaluacion de la voz (incluye respiracion, tonicidad</t>
  </si>
  <si>
    <t>13-03-002</t>
  </si>
  <si>
    <t>Evaluacion del habla (incluye articulacion, prosodia,</t>
  </si>
  <si>
    <t>13-03-003</t>
  </si>
  <si>
    <t>Evaluacion del lenguaje (incluye voz, habla y aspecto</t>
  </si>
  <si>
    <t>13-03-004</t>
  </si>
  <si>
    <t>Rehabilitacion de la voz (maximo 15 sesiones anuales)  (cada sesion minimo 30'')</t>
  </si>
  <si>
    <t>13-03-005</t>
  </si>
  <si>
    <t>Rehabilitacion del habla y/o del lenguaje (maximo 30 sesiones anuales) (cada sesion minimo 30'')</t>
  </si>
  <si>
    <t>PROCEDIMIENTOS DE DERMATOLOGÍA</t>
  </si>
  <si>
    <t>16-01-110</t>
  </si>
  <si>
    <t xml:space="preserve">Curetaje de lesiones virales o similares hasta 10 lesiones </t>
  </si>
  <si>
    <t>16-01-111</t>
  </si>
  <si>
    <t>Aplicación de inmunomodulares, quimicos y similares hasta 10 lesiones</t>
  </si>
  <si>
    <t>16-01-112</t>
  </si>
  <si>
    <t xml:space="preserve">Fototerapia UVB, UVA localizada, por sesion </t>
  </si>
  <si>
    <t>16-01-113</t>
  </si>
  <si>
    <t>Fototerapia UVB, banda angosta y UVA por sesion  en cabina</t>
  </si>
  <si>
    <t>16-01-115</t>
  </si>
  <si>
    <t>Implantes subcutaneos</t>
  </si>
  <si>
    <t>16-01-116</t>
  </si>
  <si>
    <t>Crioterapia hasta 5 lesiones</t>
  </si>
  <si>
    <t>16-01-117</t>
  </si>
  <si>
    <t>Crioterapia 6 a 10 lesiones</t>
  </si>
  <si>
    <t>16-01-118</t>
  </si>
  <si>
    <t>Tumor maligno por criocirugia (por cada lesion)</t>
  </si>
  <si>
    <t>16-01-119</t>
  </si>
  <si>
    <t>Inyeccion intracutanea en areas hasta 9 cms2</t>
  </si>
  <si>
    <t>16-01-120</t>
  </si>
  <si>
    <t>Tratamiento abrasivo cutaneo mecanico</t>
  </si>
  <si>
    <t>16-01-121</t>
  </si>
  <si>
    <t>Tratamiento abrasivo cutaneo  quimico</t>
  </si>
  <si>
    <t>16-01-122</t>
  </si>
  <si>
    <t>Tricograma</t>
  </si>
  <si>
    <t>16-01-124</t>
  </si>
  <si>
    <t>Tratamiento por laser, IPL o similar por area hasta 16 cm2</t>
  </si>
  <si>
    <t>16-01-125</t>
  </si>
  <si>
    <t>Terapia fotodinamica ( no incluye medicamento)</t>
  </si>
  <si>
    <t>16-01-126</t>
  </si>
  <si>
    <t xml:space="preserve">Dermatoscopia digital con registro graficos hasta 5 lesiones </t>
  </si>
  <si>
    <t>PROCEDIM.CARDIOLOGIA, NEUMOLOG., CARDIOVASC. Y TORAX</t>
  </si>
  <si>
    <t>17-01-002</t>
  </si>
  <si>
    <t>Electrocardiograma esofagico</t>
  </si>
  <si>
    <t>17-01-004</t>
  </si>
  <si>
    <t>En adultos o ninos</t>
  </si>
  <si>
    <t>17-01-005</t>
  </si>
  <si>
    <t>Mapeo epicardico durante intervencion quirurgica.</t>
  </si>
  <si>
    <t>17-01-055</t>
  </si>
  <si>
    <t>Ecocardiagrama doppler color transesofagico</t>
  </si>
  <si>
    <t>17-01-009</t>
  </si>
  <si>
    <t>Monitoreo continuo de presion arterial</t>
  </si>
  <si>
    <t>17-01-013</t>
  </si>
  <si>
    <t>Cateterismo en recien nacido por arteria umbilical</t>
  </si>
  <si>
    <t>17-01-014</t>
  </si>
  <si>
    <t>Instalacion de cateter swan-ganz o similar, en adultos o ninos</t>
  </si>
  <si>
    <t>17-01-015</t>
  </si>
  <si>
    <t>Doppler con ergometria (por sesion)</t>
  </si>
  <si>
    <t>17-01-016</t>
  </si>
  <si>
    <t>Doppler simple de vasos perifericos (por sesion)</t>
  </si>
  <si>
    <t>17-01-017</t>
  </si>
  <si>
    <t>Pletismografia en reposo, esfuerzo c/u (por sesion)</t>
  </si>
  <si>
    <t>17-01-018</t>
  </si>
  <si>
    <t>Registro ecoarterial o ecovenoso periferico c/u (por sesion)</t>
  </si>
  <si>
    <t>17-01-025</t>
  </si>
  <si>
    <t>Cavografia (a.c. 04-02-035)</t>
  </si>
  <si>
    <t>17-01-026</t>
  </si>
  <si>
    <t>Flebografia de cada extremidad (a.c.04-02-038)</t>
  </si>
  <si>
    <t>17-01-027</t>
  </si>
  <si>
    <t>Flebografia yugular, suprarrenal, portografia transhepaticas, lumbar, espermatica o similar c/u (a.c. 04-02-041)</t>
  </si>
  <si>
    <t>17-01-030</t>
  </si>
  <si>
    <t>Punción evacuadora de pericardio, c/s toma de muestra c/s inyección de medicamento</t>
  </si>
  <si>
    <t>17-01-031</t>
  </si>
  <si>
    <t>Angioplastia intraluminal coronaria proc.cardiológico (a.c.04-02-022)</t>
  </si>
  <si>
    <t>17-01-032</t>
  </si>
  <si>
    <t>Angioplastia intraluminal periférica proc.cardiológico (a.c.04-02-023)</t>
  </si>
  <si>
    <t>17-01-034</t>
  </si>
  <si>
    <t>Cardioversion</t>
  </si>
  <si>
    <t>17-01-036</t>
  </si>
  <si>
    <t>Desfibrilacion</t>
  </si>
  <si>
    <t>17-01-037</t>
  </si>
  <si>
    <t>Puncion subclavia o yugular con colocacion de cateter</t>
  </si>
  <si>
    <t>17-01-039</t>
  </si>
  <si>
    <t>Trombolisis arterial periferica</t>
  </si>
  <si>
    <t>17-01-040</t>
  </si>
  <si>
    <t>Trombolisis intracoronaria</t>
  </si>
  <si>
    <t>17-01-041</t>
  </si>
  <si>
    <t>Valvuloplastia mitral (a.c. 04-02-033)</t>
  </si>
  <si>
    <t>17-01-042</t>
  </si>
  <si>
    <t>Valvuloplastia aortica y/o pulmonar,c/u (a.c. 04-02-033)</t>
  </si>
  <si>
    <t>17-01-046</t>
  </si>
  <si>
    <t>Estudio electrofisiologico endocardiaco de las arritmias</t>
  </si>
  <si>
    <t>17-01-050</t>
  </si>
  <si>
    <t>Ablacion con corriente continua o radiofrecuencia de nodulo</t>
  </si>
  <si>
    <t>17-01-051</t>
  </si>
  <si>
    <t>Ablacion con corriente continua o con radiofrecuencia de vias accesorias y otros</t>
  </si>
  <si>
    <t>17-07-001</t>
  </si>
  <si>
    <t>Espirometría Basal</t>
  </si>
  <si>
    <t>17-07-002</t>
  </si>
  <si>
    <t>Espirometria basal y con broncodilatador</t>
  </si>
  <si>
    <t>17-07-003</t>
  </si>
  <si>
    <t>Provocacion con antigeno (incluye el antigeno)</t>
  </si>
  <si>
    <t>17-07-004</t>
  </si>
  <si>
    <t>Provocacion con ejercicio, test de</t>
  </si>
  <si>
    <t>17-07-005</t>
  </si>
  <si>
    <t>Provocacion con histamina (pd 20),test de, (incluye la espirometría basal y el tratamiento de los efectos advesos de la histamina)</t>
  </si>
  <si>
    <t>17-07-050</t>
  </si>
  <si>
    <t>Provocacion bronquial con histamina y/o metacolina</t>
  </si>
  <si>
    <t>17-07-051</t>
  </si>
  <si>
    <t>Curva dosis respuesta a broncodilatadores.</t>
  </si>
  <si>
    <t>17-07-006</t>
  </si>
  <si>
    <t>Test espirometrico de posicion lateral</t>
  </si>
  <si>
    <t>17-07-007</t>
  </si>
  <si>
    <t>Analisis de gas espirado</t>
  </si>
  <si>
    <t>17-07-008</t>
  </si>
  <si>
    <t>Capacidad de difusion, estudio de</t>
  </si>
  <si>
    <t>17-07-009</t>
  </si>
  <si>
    <t>Capacidad fisica del trabajo</t>
  </si>
  <si>
    <t>17-07-010</t>
  </si>
  <si>
    <t>Curva de lavado de nitrogeno (n)</t>
  </si>
  <si>
    <t>17-07-011</t>
  </si>
  <si>
    <t xml:space="preserve">Curva de relajacion flujovolumen basal </t>
  </si>
  <si>
    <t>17-07-012</t>
  </si>
  <si>
    <t>Distensibilidad pulmonar, ("compliance"), estudio de</t>
  </si>
  <si>
    <t>17-07-013</t>
  </si>
  <si>
    <t>Medicion de presion de oclusion</t>
  </si>
  <si>
    <t>17-07-014</t>
  </si>
  <si>
    <t>Medicion de presion inspiratoria maxima (proc. Aut.)</t>
  </si>
  <si>
    <t>17-07-015</t>
  </si>
  <si>
    <t>Medicion de presion trans-diafragmatica</t>
  </si>
  <si>
    <t>17-07-016</t>
  </si>
  <si>
    <t>Registro flujometrico, por semana</t>
  </si>
  <si>
    <t>17-07-017</t>
  </si>
  <si>
    <t>Respuesta respiratoria al co2</t>
  </si>
  <si>
    <t>17-07-018</t>
  </si>
  <si>
    <t>Tiempo de tolerancia a la fatiga respiratoria</t>
  </si>
  <si>
    <t>17-07-019</t>
  </si>
  <si>
    <t>Ventilacion alveolar, estudio de (incluye ventilacion minuto</t>
  </si>
  <si>
    <t>17-07-020</t>
  </si>
  <si>
    <t>Volumen residual, estudio de medicion de volumenes y capacidades pulmonares (incluye volumen residual y capacidad vital)</t>
  </si>
  <si>
    <t>17-07-021</t>
  </si>
  <si>
    <t>Laringotraqueobroncoscopia con fibroscopio</t>
  </si>
  <si>
    <t>17-07-022</t>
  </si>
  <si>
    <t>Larigotraqueoscopia con tubo rigido</t>
  </si>
  <si>
    <t>17-07-023</t>
  </si>
  <si>
    <t>Mediastinoscopia c/s biopsia</t>
  </si>
  <si>
    <t>17-07-024</t>
  </si>
  <si>
    <t>Pleuroscopia (toracoscopia) c/s biopsia</t>
  </si>
  <si>
    <t>17-07-025</t>
  </si>
  <si>
    <t>Procedimiento para determinar gasometria arterial en  reposo</t>
  </si>
  <si>
    <t>17-07-026</t>
  </si>
  <si>
    <t>Procedimiento para determinar gasometria arterial respirando</t>
  </si>
  <si>
    <t>17-07-054</t>
  </si>
  <si>
    <t>Saturacion de O2 en reposo y/o ejercicio (con oximetro)</t>
  </si>
  <si>
    <t>17-07-055</t>
  </si>
  <si>
    <t>Saturacion de O2 en reposo y/o ejercicio y/o O2 100% (con  oximetro)</t>
  </si>
  <si>
    <t>17-07-027</t>
  </si>
  <si>
    <t>Broncoaspiración, c/s lavado y/o colocación de medicamentos por sonda traqueobronquial (proc. aut.)</t>
  </si>
  <si>
    <t>17-07-029</t>
  </si>
  <si>
    <t>Toracocentesis evacuadora,c/s toma de muestras</t>
  </si>
  <si>
    <t>17-07-030</t>
  </si>
  <si>
    <t>Aerosolterapia con aire comprimido y oxigeno (en atencion cerrada, incluida en valor dia cama)</t>
  </si>
  <si>
    <t>17-07-032</t>
  </si>
  <si>
    <t>Biopsia pleural (con aguja)</t>
  </si>
  <si>
    <t>17-07-033</t>
  </si>
  <si>
    <t>Biopsia pulmonar (con aguja) no incluye la radiologia</t>
  </si>
  <si>
    <t>17-07-034</t>
  </si>
  <si>
    <t>Cuerpo extrano de bronquio, extraccion por via</t>
  </si>
  <si>
    <t>17-07-035</t>
  </si>
  <si>
    <t>Inmunoterapia por bcg</t>
  </si>
  <si>
    <t>17-07-036</t>
  </si>
  <si>
    <t>Inmunoterapia por sesion (incluye el tratamiento de</t>
  </si>
  <si>
    <t>17-07-037</t>
  </si>
  <si>
    <t>Intubacion traqueal (proc. Aut.)</t>
  </si>
  <si>
    <t>17-07-038</t>
  </si>
  <si>
    <t>Monitoreo o estudio de apnea durante el sueno.</t>
  </si>
  <si>
    <t>17-07-052</t>
  </si>
  <si>
    <t>Monitorizacion saturacion de o2 durante el sueno.</t>
  </si>
  <si>
    <t>17-07-053</t>
  </si>
  <si>
    <t>Monitorizacion saturacion de o2 durante el sueno con presion positiva continua nasal</t>
  </si>
  <si>
    <t>PROCEDIMIENTOS DE GASTROENTEROLOGÍA</t>
  </si>
  <si>
    <t>18-01-037</t>
  </si>
  <si>
    <t>Ureasa, test de (para helicobacter pylori) o similar</t>
  </si>
  <si>
    <t>18-01-002</t>
  </si>
  <si>
    <t>Esofagoscopia</t>
  </si>
  <si>
    <t>18-01-004</t>
  </si>
  <si>
    <t>Ano-recto-sigmoidoscopia en adultos</t>
  </si>
  <si>
    <t>18-01-005</t>
  </si>
  <si>
    <t>Ano-recto-sigmoidescopia en niños (además anestesia cód. 22-01-001 si corresponde)</t>
  </si>
  <si>
    <t>18-01-007</t>
  </si>
  <si>
    <t>Sigmoidoscopia y colonoscopia izquierda con tubo flexible</t>
  </si>
  <si>
    <t>18-01-008</t>
  </si>
  <si>
    <t xml:space="preserve"> Coledocoscopia intraoperatoria c/s extraccion de calculos</t>
  </si>
  <si>
    <t>18-01-009</t>
  </si>
  <si>
    <t xml:space="preserve"> Peritoneoscopia transparietal (incluye el neumoperitoneo)</t>
  </si>
  <si>
    <t>18-01-010</t>
  </si>
  <si>
    <t xml:space="preserve"> Bernstein, test de</t>
  </si>
  <si>
    <t>18-01-011</t>
  </si>
  <si>
    <t xml:space="preserve"> Manometria esofagica</t>
  </si>
  <si>
    <t>18-01-012</t>
  </si>
  <si>
    <t xml:space="preserve"> Reflujo acido, test de (grossman o similar) o reflujo</t>
  </si>
  <si>
    <t>18-01-013</t>
  </si>
  <si>
    <t>Sondeo gastrico con estimulacion de insulina (hollander)</t>
  </si>
  <si>
    <t>18-01-014</t>
  </si>
  <si>
    <t>Vaciamiento gastrico, test de (goldstein o similar)</t>
  </si>
  <si>
    <t>18-01-015</t>
  </si>
  <si>
    <t>Biopsia de intestino delgado, por capsula (de rubin,crosby o sim)</t>
  </si>
  <si>
    <t>18-01-016</t>
  </si>
  <si>
    <t xml:space="preserve"> Puncion biopsia transparietal de organos abdominales c/u</t>
  </si>
  <si>
    <t>18-01-018</t>
  </si>
  <si>
    <t>Colangiopancreatografia retrograda, por intubacion endoscopica con la ampolla de vater (incluye endoscopia) (a.c 04-02-009)</t>
  </si>
  <si>
    <t>18-01-019</t>
  </si>
  <si>
    <t>Drenaje de la via biliar transhepatica y/o percutaneo (a.c.</t>
  </si>
  <si>
    <t>18-01-020</t>
  </si>
  <si>
    <t>Fistulografia (a.c. 04-02-009)</t>
  </si>
  <si>
    <t>18-01-021</t>
  </si>
  <si>
    <t>Neumoperitoneo por puncion transparietal</t>
  </si>
  <si>
    <t>18-01-022</t>
  </si>
  <si>
    <t>Intubacion sonda de sengstaken</t>
  </si>
  <si>
    <t>18-01-023</t>
  </si>
  <si>
    <t>Intubacion con sonda gastrica</t>
  </si>
  <si>
    <t>18-01-024</t>
  </si>
  <si>
    <t>Intubacion con sonda de miller-abbot o de alimentacion</t>
  </si>
  <si>
    <t>18-01-025</t>
  </si>
  <si>
    <t>Dilatacion essofagica por balon neumatico (de mosher o similar)</t>
  </si>
  <si>
    <t>18-01-026</t>
  </si>
  <si>
    <t>Dilatacion esofagica por bujia de hg (hurst o similar)</t>
  </si>
  <si>
    <t>18-01-027</t>
  </si>
  <si>
    <t>Colocacion endoscopica de tubo  transtumoral en via biliar</t>
  </si>
  <si>
    <t>18-01-028</t>
  </si>
  <si>
    <t>Cuerpo extrano de esofago y/o estomago, extraccion</t>
  </si>
  <si>
    <t>18-01-029</t>
  </si>
  <si>
    <t>Devolvulacion del sigmoides por endoscopia (incluye ano-recto-sigmoidoscopia) (proc. Aut)</t>
  </si>
  <si>
    <t>18-01-030</t>
  </si>
  <si>
    <t>Dilatacion ano-rectal, por sesion</t>
  </si>
  <si>
    <t>18-01-031</t>
  </si>
  <si>
    <t>Polipos de esofago y/o estomago o intestino delgado,</t>
  </si>
  <si>
    <t>18-01-045</t>
  </si>
  <si>
    <t>Polipos rectales, rectosigmoideos o de colon trat. Completo</t>
  </si>
  <si>
    <t>18-01-032</t>
  </si>
  <si>
    <t>Escleroterapia de hemorroides, cualquier numero (incluye cod. 18-01-004 al 18-01-007 según corresp)</t>
  </si>
  <si>
    <t>18-01-033</t>
  </si>
  <si>
    <t>Escleroterapia o hemostasia de varices esofagicas y/o ulcera</t>
  </si>
  <si>
    <t>18-01-034</t>
  </si>
  <si>
    <t>Extraccion percutanea incruenta de calculos biliares</t>
  </si>
  <si>
    <t>18-01-035</t>
  </si>
  <si>
    <t>Ligadura hemorroides</t>
  </si>
  <si>
    <t>18-01-036</t>
  </si>
  <si>
    <t>Papilotomia endoscopica c/s extraccion de calculos, c/s</t>
  </si>
  <si>
    <t>18-01-038</t>
  </si>
  <si>
    <t>Puncion evacuadora de absceso intraabdominales (hepatico u otros), c/s toma de muestra, c/s inyeccion de medicamentos</t>
  </si>
  <si>
    <t>18-01-041</t>
  </si>
  <si>
    <t>Puncion evacuadora de liquido ascitico, con colocacion de expansores de plasma, c/s tomada de muestra, c/s inyeccion de medicamentos (no incluye el valor de los expansores ni otros medicamentos)</t>
  </si>
  <si>
    <t>18-01-042</t>
  </si>
  <si>
    <t>Vaciamiento manual de fecaloma</t>
  </si>
  <si>
    <t>18-01-043</t>
  </si>
  <si>
    <t>Manometria anorrectal</t>
  </si>
  <si>
    <t>PROCEDIMIENTOS DE UROLOGÍA Y NEFROLOGÍA</t>
  </si>
  <si>
    <t>19-01-001</t>
  </si>
  <si>
    <t>Exploracion de uretra antero-posterior con bujia y/o explo -</t>
  </si>
  <si>
    <t>19-01-002</t>
  </si>
  <si>
    <t>Cistoscopia con sondeo de uno o ambos ureteres</t>
  </si>
  <si>
    <t>19-01-003</t>
  </si>
  <si>
    <t>Cistoscopia y/o uretrocistoscopia y/o uretroscopia</t>
  </si>
  <si>
    <t>19-01-004</t>
  </si>
  <si>
    <t>Ureteronefroscopia</t>
  </si>
  <si>
    <t>19-01-005</t>
  </si>
  <si>
    <t>Prostatica transparietal o transrectal (ademas anestesia</t>
  </si>
  <si>
    <t>19-01-006</t>
  </si>
  <si>
    <t>Renal transparietal</t>
  </si>
  <si>
    <t>19-01-007</t>
  </si>
  <si>
    <t>Cistometria (proc.aut.)</t>
  </si>
  <si>
    <t>19-01-008</t>
  </si>
  <si>
    <t>Electromiografia perineal y del esfinter uretral en adultos</t>
  </si>
  <si>
    <t>19-01-009</t>
  </si>
  <si>
    <t>Electromiografia perineal y del esfinter uretral en ninos</t>
  </si>
  <si>
    <t>19-01-010</t>
  </si>
  <si>
    <t>Perfil uretral (proc.aut.)</t>
  </si>
  <si>
    <t>19-01-011</t>
  </si>
  <si>
    <t>Uroflujometria (proc.aut.)</t>
  </si>
  <si>
    <t>19-01-030</t>
  </si>
  <si>
    <t>Estudio urodinamico (incluye cistometria, emg perineal y del</t>
  </si>
  <si>
    <t>19-01-012</t>
  </si>
  <si>
    <t>Cistografia por sonda (de relleno) o por puncion  hipo-</t>
  </si>
  <si>
    <t>19-01-013</t>
  </si>
  <si>
    <t>Inyeccion de medio de contraste en cuerpo cavernoso</t>
  </si>
  <si>
    <t>19-01-015</t>
  </si>
  <si>
    <t>Ureteropielografia ascendente (directa) por cateterismo</t>
  </si>
  <si>
    <t>19-01-016</t>
  </si>
  <si>
    <t>Uretrografia retrograda o cistouretrografia (miccional)</t>
  </si>
  <si>
    <t>19-01-018</t>
  </si>
  <si>
    <t>Dilatacion uretra c/s masaje, c/s instilacion o inyeccion de</t>
  </si>
  <si>
    <t>19-01-019</t>
  </si>
  <si>
    <t>Instilacion vesical (incluye colocacion de sonda) proc. Aut.</t>
  </si>
  <si>
    <t>19-01-020</t>
  </si>
  <si>
    <t>Inyeccion de medicamentos en el pene</t>
  </si>
  <si>
    <t>19-01-021</t>
  </si>
  <si>
    <t>Vac. Vesical p/puncion hipogastrica o cistostomia p/puncion</t>
  </si>
  <si>
    <t>19-01-022</t>
  </si>
  <si>
    <t>Vac. Vesical por sonda uretral, (proc. Aut.)</t>
  </si>
  <si>
    <t>PROCEDIMIENTOS DE TRAUMATOLOGÍA</t>
  </si>
  <si>
    <t>21-01-001</t>
  </si>
  <si>
    <t>Infiltracion local medicamentos (bursas, tendones, yuxtaarticulares y/o intraarticulares</t>
  </si>
  <si>
    <t>21-01-002</t>
  </si>
  <si>
    <t>Procedimiento para exploraciones radiologicas (incluye maniobra e inyeccion del medio de contraste)</t>
  </si>
  <si>
    <t>21-01-003</t>
  </si>
  <si>
    <t>Movilizacion articular bajo anestesia general.</t>
  </si>
  <si>
    <t>21-05-001</t>
  </si>
  <si>
    <t>Calzon corto de yeso</t>
  </si>
  <si>
    <t>21-05-002</t>
  </si>
  <si>
    <t>Corbata tipo schantz</t>
  </si>
  <si>
    <t>21-05-003</t>
  </si>
  <si>
    <t>Minerva de yeso</t>
  </si>
  <si>
    <t>21-05-004</t>
  </si>
  <si>
    <t>Rodillera, bota larga o corta de yeso</t>
  </si>
  <si>
    <t>21-05-005</t>
  </si>
  <si>
    <t>Velpeau</t>
  </si>
  <si>
    <t>21-05-006</t>
  </si>
  <si>
    <t>Yeso antebraquial c/s ferula digital</t>
  </si>
  <si>
    <t>21-05-007</t>
  </si>
  <si>
    <t>Yeso braquicarpiano</t>
  </si>
  <si>
    <t>21-05-008</t>
  </si>
  <si>
    <t>Yeso pelvipedio bilateral</t>
  </si>
  <si>
    <t>21-05-009</t>
  </si>
  <si>
    <t>Yeso pelvipedio unilateral</t>
  </si>
  <si>
    <t>21-05-010</t>
  </si>
  <si>
    <t>Yeso toracobraquial</t>
  </si>
  <si>
    <t>21-05-011</t>
  </si>
  <si>
    <t>Corsets de milwaukee o similares (incluye la toma de molde )</t>
  </si>
  <si>
    <t>21-05-012</t>
  </si>
  <si>
    <t>Corsets de risser o similares</t>
  </si>
  <si>
    <t>21-05-013</t>
  </si>
  <si>
    <t>Corsets de yeso simple (tipo watson jones)</t>
  </si>
  <si>
    <t>PROTESIS</t>
  </si>
  <si>
    <t>23-01-036</t>
  </si>
  <si>
    <t>Ortesis corta de posicion (digitales)</t>
  </si>
  <si>
    <t>23-01-037</t>
  </si>
  <si>
    <t>Ortesis uso nocturno en miembro inferior</t>
  </si>
  <si>
    <t>23-01-038</t>
  </si>
  <si>
    <t>Ortesis larga de posicion (ext. Superior)</t>
  </si>
  <si>
    <t>23-01-002</t>
  </si>
  <si>
    <t>Ortesis cervicales (collares blandos y duros)</t>
  </si>
  <si>
    <t>23-01-029</t>
  </si>
  <si>
    <t>Cojin de abduccion o paulik</t>
  </si>
  <si>
    <t>23-01-032</t>
  </si>
  <si>
    <t>Ortesis de columna (milwaukee, taylor o similares)</t>
  </si>
  <si>
    <t>23-01-034</t>
  </si>
  <si>
    <t>Ortesis palmar activa (ucla)</t>
  </si>
  <si>
    <t>23-01-035</t>
  </si>
  <si>
    <t>Ortesis radial de posicion</t>
  </si>
  <si>
    <t>OTROS PROCEDIMIENTOS</t>
  </si>
  <si>
    <t>03-07-011</t>
  </si>
  <si>
    <t>Toma de muestra de sangre venosa en adultos</t>
  </si>
  <si>
    <t>03-07-012</t>
  </si>
  <si>
    <t>Toma de muestra de sangre venosa en niños y lactantes</t>
  </si>
  <si>
    <t>50-99-001</t>
  </si>
  <si>
    <t>Paquimetría ultrasónica</t>
  </si>
  <si>
    <t>50-99-002</t>
  </si>
  <si>
    <t>Paquimetría optica</t>
  </si>
  <si>
    <t>50-99-003</t>
  </si>
  <si>
    <t>Biopsia estereotáxica de mama</t>
  </si>
  <si>
    <t>50-99-004</t>
  </si>
  <si>
    <t>Biopsia core (BC) guiada por ultrasonido (US)</t>
  </si>
  <si>
    <t>50-99-005</t>
  </si>
  <si>
    <t>Gastrectomía en Manga o Gastrectomía Vertical Tipo Sleeve</t>
  </si>
  <si>
    <t>50-99-006</t>
  </si>
  <si>
    <t>Banda gástrica ajustable (Banding)</t>
  </si>
  <si>
    <t>50-99-007</t>
  </si>
  <si>
    <t>Balón Intragástrico</t>
  </si>
  <si>
    <t>50-99-020</t>
  </si>
  <si>
    <t xml:space="preserve">Gastroenterología: Phmetria </t>
  </si>
  <si>
    <t>50-99-099</t>
  </si>
  <si>
    <t>Gastroenterologia-endosonografia rectal</t>
  </si>
  <si>
    <t>50-99-100</t>
  </si>
  <si>
    <t>Gastroenterologia-endosonografia con puncion</t>
  </si>
  <si>
    <t>50-99-101</t>
  </si>
  <si>
    <t>Gastroenterologia-endosonografia compleja</t>
  </si>
  <si>
    <t>50-99-102</t>
  </si>
  <si>
    <t>Gastroenterologia-endosonografia alta lineal</t>
  </si>
  <si>
    <t>50-99-103</t>
  </si>
  <si>
    <t>Gastroenterologia-endosonografia alta radial</t>
  </si>
  <si>
    <t>50-99-104</t>
  </si>
  <si>
    <t>Gastroenterologia-endosonografia con sonda radial</t>
  </si>
  <si>
    <t>50-99-105</t>
  </si>
  <si>
    <t>Gastroenterologia-instalacion de sonda nasogastrica</t>
  </si>
  <si>
    <t>50-99-106</t>
  </si>
  <si>
    <t>Gastroenterologia-litotripsia biliar</t>
  </si>
  <si>
    <t>50-99-107</t>
  </si>
  <si>
    <t>Gastroenterologia-mucosectomia</t>
  </si>
  <si>
    <t>50-99-108</t>
  </si>
  <si>
    <t xml:space="preserve">Gastroenterologia-dilatacion neumática de la acalasia por balón  </t>
  </si>
  <si>
    <t>50-99-008</t>
  </si>
  <si>
    <t>Medicina Fisica: Actividad Básica</t>
  </si>
  <si>
    <t>50-99-009</t>
  </si>
  <si>
    <t>Medicina Fisica: Actividad Terapeutica</t>
  </si>
  <si>
    <t>50-99-010</t>
  </si>
  <si>
    <t>Medicina Fisica: Evaluacion Actividad</t>
  </si>
  <si>
    <t>50-99-011</t>
  </si>
  <si>
    <t>Medicina Fisica: Evaluacion  prevocacional</t>
  </si>
  <si>
    <t>50-99-061</t>
  </si>
  <si>
    <t>Medicina fisica y rehabilitacion -collar cervical semirígido</t>
  </si>
  <si>
    <t>50-99-062</t>
  </si>
  <si>
    <t>Medicina fisica y rehabilitacion -collar cervical blando</t>
  </si>
  <si>
    <t>50-99-063</t>
  </si>
  <si>
    <t>Medicina fisica y rehabilitacion -evaluación cognitiva</t>
  </si>
  <si>
    <t>50-99-064</t>
  </si>
  <si>
    <t>Medicina fisica y rehabilitacion -estimulación cognitiva</t>
  </si>
  <si>
    <t>50-99-065</t>
  </si>
  <si>
    <t>Medicina fisica y rehabilitacion -canaletas  bipedestación</t>
  </si>
  <si>
    <t>50-99-066</t>
  </si>
  <si>
    <t xml:space="preserve">Medicina fisica y rehabilitacion -correas desrotadoras </t>
  </si>
  <si>
    <t>50-99-067</t>
  </si>
  <si>
    <t>Medicina fisica y rehabilitacion -correa dorsiflexion pie</t>
  </si>
  <si>
    <t>50-99-068</t>
  </si>
  <si>
    <t>Medicina fisica y rehabilitacion -férula abducción hombro</t>
  </si>
  <si>
    <t>50-99-069</t>
  </si>
  <si>
    <t>Medicina fisica y rehabilitacion -ferula extension codo</t>
  </si>
  <si>
    <t>50-99-070</t>
  </si>
  <si>
    <t>Medicina fisica y rehabilitacion -ferula extension muñeca</t>
  </si>
  <si>
    <t>50-99-071</t>
  </si>
  <si>
    <t>Medicina fisica y rehabilitacion -ferula flexion muñeca</t>
  </si>
  <si>
    <t>50-99-072</t>
  </si>
  <si>
    <t>Medicina fisica y rehabilitacion -palmeta extensión muñeca y dedos</t>
  </si>
  <si>
    <t>50-99-073</t>
  </si>
  <si>
    <t>Medicina fisica y rehabilitacion -correas desrotadoras parálisis braquial obstétrica</t>
  </si>
  <si>
    <t>50-99-074</t>
  </si>
  <si>
    <t>Medicina fisica y rehabilitacion -ortesis parálisis cubital</t>
  </si>
  <si>
    <t>50-99-075</t>
  </si>
  <si>
    <t>Medicina fisica y rehabilitacion -ortesis tendones flexores</t>
  </si>
  <si>
    <t>50-99-076</t>
  </si>
  <si>
    <t>Medicina fisica y rehabilitacion -ortesis digital dinámica</t>
  </si>
  <si>
    <t>50-99-077</t>
  </si>
  <si>
    <t xml:space="preserve">Medicina fisica y rehabilitacion -camiseta manga larga </t>
  </si>
  <si>
    <t>50-99-078</t>
  </si>
  <si>
    <t>Medicina fisica y rehabilitacion -camiseta manga corta</t>
  </si>
  <si>
    <t>50-99-079</t>
  </si>
  <si>
    <t xml:space="preserve">Medicina fisica y rehabilitacion -manga larga </t>
  </si>
  <si>
    <t>50-99-080</t>
  </si>
  <si>
    <t>Medicina fisica y rehabilitacion -manga corta</t>
  </si>
  <si>
    <t>50-99-081</t>
  </si>
  <si>
    <t xml:space="preserve">Medicina fisica y rehabilitacion -pantalón largo </t>
  </si>
  <si>
    <t>50-99-082</t>
  </si>
  <si>
    <t xml:space="preserve">Medicina fisica y rehabilitacion -pantalón corto </t>
  </si>
  <si>
    <t>50-99-083</t>
  </si>
  <si>
    <t>Medicina fisica y rehabilitacion -media larga</t>
  </si>
  <si>
    <t>50-99-084</t>
  </si>
  <si>
    <t>Medicina fisica y rehabilitacion -media corta</t>
  </si>
  <si>
    <t>50-99-085</t>
  </si>
  <si>
    <t>Medicina fisica y rehabilitacion -media tipo calcetín</t>
  </si>
  <si>
    <t>50-99-086</t>
  </si>
  <si>
    <t>Medicina fisica y rehabilitacion -guante tipo mitón</t>
  </si>
  <si>
    <t>50-99-087</t>
  </si>
  <si>
    <t>Medicina fisica y rehabilitacion -guante con dedos</t>
  </si>
  <si>
    <t>50-99-088</t>
  </si>
  <si>
    <t>Medicina fisica y rehabilitacion -máscara</t>
  </si>
  <si>
    <t>50-99-089</t>
  </si>
  <si>
    <t>Medicina fisica y rehabilitacion -mentonera</t>
  </si>
  <si>
    <t>50-99-090</t>
  </si>
  <si>
    <t>Medicina fisica y rehabilitacion -cintillo</t>
  </si>
  <si>
    <t>50-99-012</t>
  </si>
  <si>
    <t>Oftalmología: Tomografia coherencia optica</t>
  </si>
  <si>
    <t>50-99-013</t>
  </si>
  <si>
    <t>Oftalmología: Inyeccion intravitrea  avastin</t>
  </si>
  <si>
    <t>50-99-014</t>
  </si>
  <si>
    <t>Oftalmología: Toma agudeza visual (ambos ojos)</t>
  </si>
  <si>
    <t>50-99-015</t>
  </si>
  <si>
    <t>Oftalmología: Autorefractometria</t>
  </si>
  <si>
    <t>50-99-016</t>
  </si>
  <si>
    <t>Oftalmología: Lensometria</t>
  </si>
  <si>
    <t>50-99-049</t>
  </si>
  <si>
    <t>Oftalmologia-tomografia de coherencia optica</t>
  </si>
  <si>
    <t>50-99-050</t>
  </si>
  <si>
    <t>Oftalmologia-campimetria de goldman</t>
  </si>
  <si>
    <t>50-99-051</t>
  </si>
  <si>
    <t>Oftalmologia-test de ishihara</t>
  </si>
  <si>
    <t>50-99-052</t>
  </si>
  <si>
    <t>Oftalmologia-campo visual</t>
  </si>
  <si>
    <t>50-99-017</t>
  </si>
  <si>
    <t xml:space="preserve">Cardiología: TILT TEST </t>
  </si>
  <si>
    <t>50-99-098</t>
  </si>
  <si>
    <t>Cardiologia-eco estres</t>
  </si>
  <si>
    <t>50-99-018</t>
  </si>
  <si>
    <t>Neurología: Inyeccion toxina butolinica</t>
  </si>
  <si>
    <t>50-99-019</t>
  </si>
  <si>
    <t>Neurología: Inyeccion interferon</t>
  </si>
  <si>
    <t>50-99-096</t>
  </si>
  <si>
    <t>Neurologia-puncion lumbar</t>
  </si>
  <si>
    <t>50-99-021</t>
  </si>
  <si>
    <t>Urología:Urodinamia</t>
  </si>
  <si>
    <t>50-99-109</t>
  </si>
  <si>
    <t>Urologia-instalacion de sonda vesical</t>
  </si>
  <si>
    <t>50-99-022</t>
  </si>
  <si>
    <t xml:space="preserve">Dental cirugia maxilofacial: Frenectomia </t>
  </si>
  <si>
    <t>50-99-023</t>
  </si>
  <si>
    <t>Dental cirugia maxilofacial: Fenestracion</t>
  </si>
  <si>
    <t>50-99-024</t>
  </si>
  <si>
    <t>Dental cirugia maxilofacial: Drenaje Abceso intra-extroral</t>
  </si>
  <si>
    <t>50-99-025</t>
  </si>
  <si>
    <t xml:space="preserve">Dental cirugia maxilofacial: Cirugía preprotesica </t>
  </si>
  <si>
    <t>50-99-026</t>
  </si>
  <si>
    <t>Dental cirugia maxilofacial: Bloqueo Anestesico</t>
  </si>
  <si>
    <t>50-99-028</t>
  </si>
  <si>
    <t>Dental odontologia general: Actividad interseptiva de anomalias dentomaxilares OPI</t>
  </si>
  <si>
    <t>50-99-029</t>
  </si>
  <si>
    <t>Dental odontologia general: Instalacion de aparato intercepcion de anomalias dentomaxilares</t>
  </si>
  <si>
    <t>50-99-030</t>
  </si>
  <si>
    <t>Dental odontologia general: Examen diagnostico OPI</t>
  </si>
  <si>
    <t>50-99-031</t>
  </si>
  <si>
    <t xml:space="preserve">Dental odontologia general: Alta mantencion </t>
  </si>
  <si>
    <t>50-99-032</t>
  </si>
  <si>
    <t>Dental Odontopediatria: Corona metalica</t>
  </si>
  <si>
    <t>50-99-033</t>
  </si>
  <si>
    <t>Dental Ortodoncia: Instalacion aparato removible</t>
  </si>
  <si>
    <t>50-99-034</t>
  </si>
  <si>
    <t>Dental Ortodoncia: Instalacion aparato ortopedia prequirurgica (fisura labiopalatina)</t>
  </si>
  <si>
    <t>50-99-035</t>
  </si>
  <si>
    <t>Dental Ortodoncia: Ortopedia prequirurgica actividad (fisura labiopalatina)</t>
  </si>
  <si>
    <t>50-99-036</t>
  </si>
  <si>
    <t>Dental Endodoncia: Tratamiento de induccion al cierre</t>
  </si>
  <si>
    <t>50-99-037</t>
  </si>
  <si>
    <t>Dental Endodoncia: Desobturacion de conductos</t>
  </si>
  <si>
    <t>50-99-038</t>
  </si>
  <si>
    <t>Dental Periodoncia: Terapia articular especifica</t>
  </si>
  <si>
    <t>50-99-039</t>
  </si>
  <si>
    <t>Dental Periodoncia: Terapia cognitiva conductual y autocontrol TTM (trastornos temporomandibulares)</t>
  </si>
  <si>
    <t>50-99-041</t>
  </si>
  <si>
    <t>Dental Radiologia: Telerradiografia perfil</t>
  </si>
  <si>
    <t>50-99-042</t>
  </si>
  <si>
    <t>Dental Radiologia: Telerradiografia frente</t>
  </si>
  <si>
    <t>50-99-043</t>
  </si>
  <si>
    <t>Dental Radiologia: Radiografia articulacion temporo mandibular</t>
  </si>
  <si>
    <t>50-99-056</t>
  </si>
  <si>
    <t>Odontología-desobturacion de conductos</t>
  </si>
  <si>
    <t>50-99-057</t>
  </si>
  <si>
    <t>Odontología-instalacion aparotologia fija</t>
  </si>
  <si>
    <t>50-99-058</t>
  </si>
  <si>
    <t>Odontología-instalacion aparato removible</t>
  </si>
  <si>
    <t>50-99-059</t>
  </si>
  <si>
    <t xml:space="preserve">Odontología-examen y diagnostico ttm eje I  </t>
  </si>
  <si>
    <t>50-99-060</t>
  </si>
  <si>
    <t>Odontología-examen y diagnostico ttm eje I y II montaje</t>
  </si>
  <si>
    <t>50-99-045</t>
  </si>
  <si>
    <t>Insercion Implante Anticonceptivo</t>
  </si>
  <si>
    <t>50-99-046</t>
  </si>
  <si>
    <t>Remocion Implante Anticonceptivo</t>
  </si>
  <si>
    <t>50-99-047</t>
  </si>
  <si>
    <t xml:space="preserve">Insercion Pellets subcutáneo </t>
  </si>
  <si>
    <t>50-99-048</t>
  </si>
  <si>
    <t>Hemoglucotest instantáneo</t>
  </si>
  <si>
    <t>50-99-053</t>
  </si>
  <si>
    <t>Deramatologia-curetaje de lesiones y similares hasta 10 lesiones</t>
  </si>
  <si>
    <t>50-99-091</t>
  </si>
  <si>
    <t>Otorrinolaringologia-audiometria campo libre</t>
  </si>
  <si>
    <t>50-99-092</t>
  </si>
  <si>
    <t>Otorrinolaringologia-retiro de taponaje anterior</t>
  </si>
  <si>
    <t>50-99-093</t>
  </si>
  <si>
    <t>Otorrinolaringologia-retiro de yeso</t>
  </si>
  <si>
    <t>50-99-094</t>
  </si>
  <si>
    <t>Otorrinolaringologia-cambio de canula traqueostomia (enfermera Otorrino)</t>
  </si>
  <si>
    <t>50-99-095</t>
  </si>
  <si>
    <t>Otorrinolaringologia-estroboscopia</t>
  </si>
  <si>
    <t>50-99-097</t>
  </si>
  <si>
    <t>Broncopulmonar-clorhidrometria</t>
  </si>
  <si>
    <t>50-99-110</t>
  </si>
  <si>
    <t>Procedimiento hemodinamia-ablacion renal   </t>
  </si>
  <si>
    <t>50-99-111</t>
  </si>
  <si>
    <t>Curacion avanzada de herida</t>
  </si>
  <si>
    <t>50-99-112</t>
  </si>
  <si>
    <t>Infiltración intramuscular (Fenol y Toxina Botulínica)</t>
  </si>
  <si>
    <t>50-99-113</t>
  </si>
  <si>
    <t>Infiltración  perineural</t>
  </si>
  <si>
    <t>50-99-114</t>
  </si>
  <si>
    <t>Infiltración intraarticular</t>
  </si>
  <si>
    <t>50-99-115</t>
  </si>
  <si>
    <t>50-99-116</t>
  </si>
  <si>
    <t xml:space="preserve">Radiografía torax por sospecha neumonía </t>
  </si>
  <si>
    <t>50-99-117</t>
  </si>
  <si>
    <t>Examen: Carga viral Hepatitis B por técnica de PCR</t>
  </si>
  <si>
    <t>50-99-118</t>
  </si>
  <si>
    <t>Examen: Carga Viral Hepatitis C por técnica de PCR</t>
  </si>
  <si>
    <t>50-99-119</t>
  </si>
  <si>
    <t>Examen: Carga Viral VIH por técnica de PCR</t>
  </si>
  <si>
    <t>50-99-120</t>
  </si>
  <si>
    <t>Examen: PCR detección y genotipo Virus papiloma huma (HPV)</t>
  </si>
  <si>
    <t>50-99-121</t>
  </si>
  <si>
    <t>Examen: PCR Traslocación t(9:22) cromosoma Filadelfia</t>
  </si>
  <si>
    <t>50-99-122</t>
  </si>
  <si>
    <t>Examen: PCR Traslocación t(15:17) gen de fusión PML-RARA</t>
  </si>
  <si>
    <t>50-99-123</t>
  </si>
  <si>
    <t>Examen: PCR Bordetella Pertussis</t>
  </si>
  <si>
    <t>50-99-124</t>
  </si>
  <si>
    <t>Examen: PCR Mycoplasma</t>
  </si>
  <si>
    <t>50-99-125</t>
  </si>
  <si>
    <t>Examen: PCR Chlamydia</t>
  </si>
  <si>
    <t>50-99-126</t>
  </si>
  <si>
    <t>Examen: PCR Clostridium difficile</t>
  </si>
  <si>
    <t>50-99-127</t>
  </si>
  <si>
    <t xml:space="preserve">Examen: PCR otros virus respiratorios: Metaneumovirus, Bocavirus, VRS, Coronavirus, Enterovirus, Parainfluenza A, Parainfluenza B, Rhinovirus, Adenovirus. </t>
  </si>
  <si>
    <t>50-99-128</t>
  </si>
  <si>
    <t>Examen: Detección genes BRCA1 y BRCA2 (cáncer de mamas)</t>
  </si>
  <si>
    <t>50-99-129</t>
  </si>
  <si>
    <t>Examen: Determinación Toxina Clostridium difficile</t>
  </si>
  <si>
    <t>50-99-130</t>
  </si>
  <si>
    <t>Examen: Virus HANTA (Técnica de PCR)</t>
  </si>
  <si>
    <t>50-99-131</t>
  </si>
  <si>
    <t>Examen: Virus HANTA (Detección de IgM))</t>
  </si>
  <si>
    <t>50-99-132</t>
  </si>
  <si>
    <t>Examen: HELICOBACTER PILORY (test de ureasa)</t>
  </si>
  <si>
    <t>50-99-133</t>
  </si>
  <si>
    <t>Examen: Anticuerpos anti Helicobacter pylori</t>
  </si>
  <si>
    <t>50-99-134</t>
  </si>
  <si>
    <t>Examen: Bartonella (Anticuerpos IgG e IgM)</t>
  </si>
  <si>
    <t>50-99-135</t>
  </si>
  <si>
    <t>Examen: SEROTIPICACION (ESCHERICHIA COLI, SALMONELLA, SHIGELLA)</t>
  </si>
  <si>
    <t>50-99-136</t>
  </si>
  <si>
    <t>Examen: BORDETELLA POR  Inmunofluorescencia</t>
  </si>
  <si>
    <t>50-99-137</t>
  </si>
  <si>
    <t>Examen: Prealbúmina</t>
  </si>
  <si>
    <t>50-99-138</t>
  </si>
  <si>
    <t>Examen: Mioglobina</t>
  </si>
  <si>
    <t>50-99-139</t>
  </si>
  <si>
    <t>Examen: NT-proBNP</t>
  </si>
  <si>
    <t>50-99-140</t>
  </si>
  <si>
    <t>Examen: Procalcitonina</t>
  </si>
  <si>
    <t>50-99-141</t>
  </si>
  <si>
    <t>Examen: Aminoácidos en sangre</t>
  </si>
  <si>
    <t>50-99-142</t>
  </si>
  <si>
    <t xml:space="preserve">Examen: Plomo </t>
  </si>
  <si>
    <t>50-99-143</t>
  </si>
  <si>
    <t>Examen: Oxalatos en orina</t>
  </si>
  <si>
    <t>50-99-144</t>
  </si>
  <si>
    <t>Examen: Citratos en orina</t>
  </si>
  <si>
    <t>50-99-145</t>
  </si>
  <si>
    <t>Examen: Aminoácidos en orina (cuantitativa)</t>
  </si>
  <si>
    <t>50-99-146</t>
  </si>
  <si>
    <t>Examen: Viscosidad sanguínea</t>
  </si>
  <si>
    <t>50-99-147</t>
  </si>
  <si>
    <t>Examen: INR capilar por técnica electroquímica</t>
  </si>
  <si>
    <t>50-99-148</t>
  </si>
  <si>
    <t>Examen: Péptido C</t>
  </si>
  <si>
    <t>50-99-149</t>
  </si>
  <si>
    <t>Examen: Anticuerpos antiendomiso</t>
  </si>
  <si>
    <t>50-99-150</t>
  </si>
  <si>
    <t>Examen: Anticuerpos antigliadina</t>
  </si>
  <si>
    <t>50-99-151</t>
  </si>
  <si>
    <t>Examen: MIELOPEROXIDASA (MPO)</t>
  </si>
  <si>
    <t>50-99-152</t>
  </si>
  <si>
    <t>Examen: PROTEINASA (PR3)</t>
  </si>
  <si>
    <t>50-99-153</t>
  </si>
  <si>
    <t>Examen: ANTI-B2 GLICOPROTEINA I IgG</t>
  </si>
  <si>
    <t>50-99-154</t>
  </si>
  <si>
    <t>Examen: ANTIC. ANTI PEROXIDASA</t>
  </si>
  <si>
    <t>50-99-155</t>
  </si>
  <si>
    <t>Examen: OXCARBAZEPINA</t>
  </si>
  <si>
    <t>50-99-156</t>
  </si>
  <si>
    <t>Examen: COCAINA-MARIHUANA-ANFETAMINAS c/u</t>
  </si>
  <si>
    <t>50-99-157</t>
  </si>
  <si>
    <t>Examen: ANT.ANTIPEPTIDO CITRULINADO</t>
  </si>
  <si>
    <t>50-99-158</t>
  </si>
  <si>
    <t>Examen: Calcitonina</t>
  </si>
  <si>
    <t>50-99-159</t>
  </si>
  <si>
    <t>Examen: Enolasa (NSE)</t>
  </si>
  <si>
    <t>50-99-160</t>
  </si>
  <si>
    <t>Examen: Antígeno inhibidor del melanoma (MIA)</t>
  </si>
  <si>
    <t>50-99-161</t>
  </si>
  <si>
    <t>Examen: Antígeno asociado a los carcinomas escamosos (SCCA- y SSCA-2)</t>
  </si>
  <si>
    <t>50-99-162</t>
  </si>
  <si>
    <t>Examen: CYFRA  21.1</t>
  </si>
  <si>
    <t>50-99-163</t>
  </si>
  <si>
    <t>Examen: HER-2/neu</t>
  </si>
  <si>
    <t>50-99-164</t>
  </si>
  <si>
    <t>Examen: He4 Proteína 4 Del Epididimo Humano</t>
  </si>
  <si>
    <t>50-99-165</t>
  </si>
  <si>
    <t>Examen: Ki65</t>
  </si>
  <si>
    <t>50-99-166</t>
  </si>
  <si>
    <t>Examen: TAG-72 Glicoproteína 72 asociada a tumores</t>
  </si>
  <si>
    <t>50-99-167</t>
  </si>
  <si>
    <t>Examen: TRAB.=ANTIC.ANTIRECEPTOR TSH</t>
  </si>
  <si>
    <t>50-99-168</t>
  </si>
  <si>
    <t>Examen: ANTI-B2 GLICOPROTEINA I IgM</t>
  </si>
  <si>
    <t>50-99-169</t>
  </si>
  <si>
    <t>Examen: Dímero D</t>
  </si>
  <si>
    <t>50-99-170</t>
  </si>
  <si>
    <t>Examen: Marcadores inmunológicos en Diabetes (anticuerpo anti-islote pancreatico: ICA, Ac. Antiinsulina, Antic. Antidecarboxilasa del ác. Glutamico,  Antic. Anti ICA512</t>
  </si>
  <si>
    <t>50-99-171</t>
  </si>
  <si>
    <t>Examen: Parvovirus B19 IgG, Ig M</t>
  </si>
  <si>
    <t>50-99-172</t>
  </si>
  <si>
    <t>Examen: PCR parvovirus B19</t>
  </si>
  <si>
    <t>50-99-173</t>
  </si>
  <si>
    <t>Examen: Metanefrinas (plasmáticas y urinarias)</t>
  </si>
  <si>
    <t>50-99-174</t>
  </si>
  <si>
    <t>Examen: Antígeno prostático Libre</t>
  </si>
  <si>
    <t>50-99-175</t>
  </si>
  <si>
    <t>Examen: Anticuerpos antifosfolípidos</t>
  </si>
  <si>
    <t>50-99-176</t>
  </si>
  <si>
    <t>Examen: Anticuerpos antiplaquetarios</t>
  </si>
  <si>
    <t>50-99-177</t>
  </si>
  <si>
    <t xml:space="preserve">Examen: Homocysteina total </t>
  </si>
  <si>
    <t>50-99-178</t>
  </si>
  <si>
    <t>Examen: Anticuerpo antiproteína P ribosomal</t>
  </si>
  <si>
    <t>50-99-179</t>
  </si>
  <si>
    <t>Examen: Antifungigrama para levaduras</t>
  </si>
  <si>
    <t>50-99-180</t>
  </si>
  <si>
    <t>Examen: Anticuerpo antineumococo</t>
  </si>
  <si>
    <t>50-99-181</t>
  </si>
  <si>
    <t>Examen: Anticuerpo antisaccharomyces cerevisiae (ASCA)</t>
  </si>
  <si>
    <t>50-99-182</t>
  </si>
  <si>
    <t>Examen: Antigeno Urinario para Legionella y Neumococo</t>
  </si>
  <si>
    <t>50-99-183</t>
  </si>
  <si>
    <t>Examen: Triptasa serica</t>
  </si>
  <si>
    <t>50-99-184</t>
  </si>
  <si>
    <t>Examen: Test de nugent (cortisol serico post dexametasona)</t>
  </si>
  <si>
    <t>50-99-185</t>
  </si>
  <si>
    <t>Examen: PCR Toxoplasmosis</t>
  </si>
  <si>
    <t>50-99-186</t>
  </si>
  <si>
    <t>Examen: PCR Streptococcus Agalactiae</t>
  </si>
  <si>
    <t>50-99-187</t>
  </si>
  <si>
    <t>Examen: Arilsulfatasa (A y B)</t>
  </si>
  <si>
    <t>50-99-188</t>
  </si>
  <si>
    <t>Examen: Hexosaminidasa  (A y B)</t>
  </si>
  <si>
    <t>50-99-189</t>
  </si>
  <si>
    <t>Examen: Hexosaminidasa  Total</t>
  </si>
  <si>
    <t>PROCEDIMIENTOS DE PSIQUIATRIA</t>
  </si>
  <si>
    <t>PRESTACIONES</t>
  </si>
  <si>
    <t>SEGÚN PREVISIÓN</t>
  </si>
  <si>
    <t>No Beneficarios</t>
  </si>
  <si>
    <t>Beneficiarios</t>
  </si>
  <si>
    <t>09-01-002</t>
  </si>
  <si>
    <t>Desintoxicacion alcohol y drogas ( procedimiento)</t>
  </si>
  <si>
    <t>09-01-003</t>
  </si>
  <si>
    <t>Electroshocks e Insulino-Terapia (efectuada y controlada por el médico psiquiatra)</t>
  </si>
  <si>
    <t>TELEMEDICINA</t>
  </si>
  <si>
    <t>Institucional</t>
  </si>
  <si>
    <t>Compra de Servicio o Convenio</t>
  </si>
  <si>
    <t>SOLICITUDES</t>
  </si>
  <si>
    <t>Nº de exámenes radiológicos simples</t>
  </si>
  <si>
    <t>Nº de otros exámenes radiológicos complejos</t>
  </si>
  <si>
    <t>Nº de Telelectrocardiogramas</t>
  </si>
  <si>
    <t>Nº de Radiografías Osteopulmonares</t>
  </si>
  <si>
    <t>Nº de Radiografías Odontológicas</t>
  </si>
  <si>
    <t>Nº de Tomografías de Urgencia y UPC</t>
  </si>
  <si>
    <t>TOTAL DE SOLICITUDES</t>
  </si>
  <si>
    <t>EMISIONES DE INFORME (Uso exclusivo de Establecimientos de Mayor Complejidad)</t>
  </si>
  <si>
    <t>TOTAL DE INFORMES</t>
  </si>
  <si>
    <t>Radiografía de pelvis, cadera o coxofemoral de 1er screening  (entre 3 -6 meses)</t>
  </si>
  <si>
    <t>50-99-190</t>
  </si>
  <si>
    <t>Radiografía torax por sospecha otra patología crónica</t>
  </si>
  <si>
    <t>PROCEDENCIA</t>
  </si>
  <si>
    <t>ATENCION CERRADA</t>
  </si>
  <si>
    <t>ATENCION ABIERTA</t>
  </si>
  <si>
    <t>EMERGENCIA</t>
  </si>
  <si>
    <t xml:space="preserve">Radiografía de pelvis, cadera o coxofemoral de SCREENING A LOS 3 MESES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</si>
</sst>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64" formatCode="_(&quot;$&quot;\ * #,##0.00_);_(&quot;$&quot;\ * \(#,##0.00\);_(&quot;$&quot;\ * &quot;-&quot;??_);_(@_)"/>
    <numFmt numFmtId="165" formatCode="#,##0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Verdana"/>
      <family val="2"/>
    </font>
    <font>
      <b/>
      <sz val="10"/>
      <name val="Arial"/>
      <family val="2"/>
    </font>
    <font>
      <sz val="8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sz val="10"/>
      <name val="Verdana"/>
      <family val="2"/>
    </font>
    <font>
      <sz val="9"/>
      <name val="Verdana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 applyFont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0" fillId="0" borderId="0"/>
  </cellStyleXfs>
  <cellXfs count="251">
    <xf numFmtId="0" fontId="0" fillId="0" borderId="0" xfId="0"/>
    <xf numFmtId="0" fontId="2" fillId="0" borderId="0" xfId="1" applyNumberFormat="1" applyFont="1" applyFill="1" applyAlignment="1" applyProtection="1">
      <alignment horizontal="left"/>
    </xf>
    <xf numFmtId="0" fontId="4" fillId="0" borderId="0" xfId="2" applyNumberFormat="1" applyFont="1" applyFill="1" applyAlignment="1" applyProtection="1">
      <alignment wrapText="1"/>
    </xf>
    <xf numFmtId="0" fontId="1" fillId="0" borderId="0" xfId="0" applyFont="1"/>
    <xf numFmtId="165" fontId="4" fillId="0" borderId="0" xfId="3" applyNumberFormat="1" applyFont="1" applyFill="1" applyAlignment="1" applyProtection="1"/>
    <xf numFmtId="0" fontId="4" fillId="0" borderId="0" xfId="2" applyNumberFormat="1" applyFont="1" applyFill="1" applyAlignment="1" applyProtection="1"/>
    <xf numFmtId="0" fontId="4" fillId="0" borderId="0" xfId="2" applyNumberFormat="1" applyFont="1" applyFill="1" applyBorder="1" applyAlignment="1" applyProtection="1"/>
    <xf numFmtId="0" fontId="4" fillId="0" borderId="0" xfId="3" applyNumberFormat="1" applyFont="1" applyFill="1" applyAlignment="1" applyProtection="1"/>
    <xf numFmtId="0" fontId="5" fillId="0" borderId="0" xfId="2" applyNumberFormat="1" applyFont="1" applyFill="1" applyAlignment="1" applyProtection="1">
      <alignment horizontal="center"/>
    </xf>
    <xf numFmtId="0" fontId="5" fillId="0" borderId="0" xfId="2" applyNumberFormat="1" applyFont="1" applyFill="1" applyAlignment="1" applyProtection="1"/>
    <xf numFmtId="0" fontId="5" fillId="0" borderId="0" xfId="2" applyNumberFormat="1" applyFont="1" applyFill="1" applyAlignment="1" applyProtection="1">
      <alignment horizontal="center" wrapText="1"/>
    </xf>
    <xf numFmtId="0" fontId="7" fillId="0" borderId="0" xfId="0" applyFont="1"/>
    <xf numFmtId="0" fontId="7" fillId="0" borderId="0" xfId="3" applyNumberFormat="1" applyFont="1" applyFill="1" applyAlignment="1" applyProtection="1"/>
    <xf numFmtId="0" fontId="2" fillId="0" borderId="0" xfId="3" applyNumberFormat="1" applyFont="1" applyFill="1" applyAlignment="1" applyProtection="1"/>
    <xf numFmtId="0" fontId="2" fillId="0" borderId="0" xfId="3" applyNumberFormat="1" applyFont="1" applyFill="1" applyBorder="1" applyAlignment="1" applyProtection="1"/>
    <xf numFmtId="0" fontId="9" fillId="0" borderId="0" xfId="0" applyFont="1" applyProtection="1"/>
    <xf numFmtId="0" fontId="9" fillId="0" borderId="0" xfId="0" applyFont="1"/>
    <xf numFmtId="0" fontId="9" fillId="0" borderId="5" xfId="0" applyFont="1" applyBorder="1" applyProtection="1"/>
    <xf numFmtId="0" fontId="9" fillId="0" borderId="5" xfId="0" applyFont="1" applyBorder="1"/>
    <xf numFmtId="0" fontId="7" fillId="0" borderId="0" xfId="2" applyNumberFormat="1" applyFont="1" applyFill="1" applyAlignment="1" applyProtection="1">
      <alignment horizontal="center"/>
    </xf>
    <xf numFmtId="0" fontId="7" fillId="0" borderId="0" xfId="2" applyNumberFormat="1" applyFont="1" applyFill="1" applyAlignment="1" applyProtection="1">
      <alignment wrapText="1"/>
    </xf>
    <xf numFmtId="0" fontId="7" fillId="0" borderId="0" xfId="0" applyFont="1" applyProtection="1"/>
    <xf numFmtId="41" fontId="5" fillId="0" borderId="5" xfId="4" applyFont="1" applyBorder="1" applyAlignment="1" applyProtection="1">
      <alignment vertical="center"/>
    </xf>
    <xf numFmtId="41" fontId="5" fillId="0" borderId="5" xfId="4" applyFont="1" applyBorder="1" applyAlignment="1">
      <alignment vertical="center"/>
    </xf>
    <xf numFmtId="41" fontId="5" fillId="0" borderId="6" xfId="4" applyFont="1" applyBorder="1" applyAlignment="1">
      <alignment vertical="center"/>
    </xf>
    <xf numFmtId="41" fontId="8" fillId="0" borderId="23" xfId="4" applyFont="1" applyBorder="1" applyAlignment="1"/>
    <xf numFmtId="41" fontId="8" fillId="0" borderId="58" xfId="4" applyFont="1" applyBorder="1" applyAlignment="1"/>
    <xf numFmtId="41" fontId="8" fillId="0" borderId="54" xfId="4" applyFont="1" applyBorder="1" applyAlignment="1"/>
    <xf numFmtId="41" fontId="8" fillId="0" borderId="60" xfId="4" applyFont="1" applyBorder="1" applyAlignment="1"/>
    <xf numFmtId="165" fontId="7" fillId="3" borderId="26" xfId="5" applyNumberFormat="1" applyFont="1" applyFill="1" applyBorder="1" applyAlignment="1" applyProtection="1">
      <protection locked="0"/>
    </xf>
    <xf numFmtId="165" fontId="7" fillId="3" borderId="28" xfId="5" applyNumberFormat="1" applyFont="1" applyFill="1" applyBorder="1" applyAlignment="1" applyProtection="1">
      <protection locked="0"/>
    </xf>
    <xf numFmtId="0" fontId="11" fillId="0" borderId="0" xfId="5" applyNumberFormat="1" applyFont="1" applyFill="1" applyAlignment="1" applyProtection="1"/>
    <xf numFmtId="0" fontId="2" fillId="0" borderId="0" xfId="5" applyNumberFormat="1" applyFont="1" applyFill="1" applyAlignment="1" applyProtection="1"/>
    <xf numFmtId="41" fontId="8" fillId="0" borderId="56" xfId="4" applyFont="1" applyBorder="1" applyAlignment="1"/>
    <xf numFmtId="41" fontId="8" fillId="0" borderId="61" xfId="4" applyFont="1" applyBorder="1" applyAlignment="1"/>
    <xf numFmtId="165" fontId="7" fillId="0" borderId="44" xfId="3" applyNumberFormat="1" applyFont="1" applyFill="1" applyBorder="1" applyAlignment="1" applyProtection="1"/>
    <xf numFmtId="165" fontId="7" fillId="3" borderId="49" xfId="5" applyNumberFormat="1" applyFont="1" applyFill="1" applyBorder="1" applyAlignment="1" applyProtection="1">
      <protection locked="0"/>
    </xf>
    <xf numFmtId="165" fontId="7" fillId="3" borderId="46" xfId="5" applyNumberFormat="1" applyFont="1" applyFill="1" applyBorder="1" applyAlignment="1" applyProtection="1">
      <protection locked="0"/>
    </xf>
    <xf numFmtId="41" fontId="5" fillId="0" borderId="4" xfId="4" applyFont="1" applyBorder="1" applyAlignment="1" applyProtection="1">
      <alignment vertical="center"/>
    </xf>
    <xf numFmtId="165" fontId="5" fillId="0" borderId="44" xfId="3" applyNumberFormat="1" applyFont="1" applyFill="1" applyBorder="1" applyAlignment="1" applyProtection="1"/>
    <xf numFmtId="165" fontId="5" fillId="0" borderId="49" xfId="5" applyNumberFormat="1" applyFont="1" applyFill="1" applyBorder="1" applyAlignment="1" applyProtection="1"/>
    <xf numFmtId="165" fontId="5" fillId="0" borderId="46" xfId="5" applyNumberFormat="1" applyFont="1" applyFill="1" applyBorder="1" applyAlignment="1" applyProtection="1"/>
    <xf numFmtId="41" fontId="7" fillId="0" borderId="5" xfId="4" applyFont="1" applyBorder="1" applyAlignment="1" applyProtection="1">
      <alignment vertical="center"/>
    </xf>
    <xf numFmtId="41" fontId="5" fillId="0" borderId="6" xfId="4" applyFont="1" applyBorder="1" applyAlignment="1" applyProtection="1">
      <alignment vertical="center"/>
    </xf>
    <xf numFmtId="41" fontId="8" fillId="0" borderId="51" xfId="4" applyFont="1" applyBorder="1" applyAlignment="1"/>
    <xf numFmtId="41" fontId="8" fillId="0" borderId="62" xfId="4" applyFont="1" applyBorder="1" applyAlignment="1"/>
    <xf numFmtId="41" fontId="8" fillId="0" borderId="43" xfId="4" applyFont="1" applyBorder="1" applyAlignment="1"/>
    <xf numFmtId="41" fontId="8" fillId="0" borderId="63" xfId="4" applyFont="1" applyBorder="1" applyAlignment="1"/>
    <xf numFmtId="41" fontId="8" fillId="0" borderId="48" xfId="4" applyFont="1" applyBorder="1" applyAlignment="1"/>
    <xf numFmtId="41" fontId="8" fillId="0" borderId="64" xfId="4" applyFont="1" applyBorder="1" applyAlignment="1"/>
    <xf numFmtId="41" fontId="5" fillId="0" borderId="4" xfId="4" applyFont="1" applyBorder="1" applyAlignment="1">
      <alignment vertical="center"/>
    </xf>
    <xf numFmtId="165" fontId="5" fillId="0" borderId="49" xfId="5" applyNumberFormat="1" applyFont="1" applyFill="1" applyBorder="1" applyAlignment="1" applyProtection="1">
      <protection locked="0"/>
    </xf>
    <xf numFmtId="165" fontId="5" fillId="0" borderId="46" xfId="5" applyNumberFormat="1" applyFont="1" applyFill="1" applyBorder="1" applyAlignment="1" applyProtection="1">
      <protection locked="0"/>
    </xf>
    <xf numFmtId="0" fontId="4" fillId="0" borderId="0" xfId="2" applyNumberFormat="1" applyFont="1" applyFill="1" applyAlignment="1" applyProtection="1">
      <alignment horizontal="center"/>
    </xf>
    <xf numFmtId="41" fontId="5" fillId="2" borderId="1" xfId="4" applyFont="1" applyFill="1" applyBorder="1" applyAlignment="1" applyProtection="1">
      <alignment horizontal="center" vertical="center" wrapText="1"/>
    </xf>
    <xf numFmtId="41" fontId="5" fillId="2" borderId="2" xfId="4" applyFont="1" applyFill="1" applyBorder="1" applyAlignment="1" applyProtection="1">
      <alignment horizontal="center" vertical="center" wrapText="1"/>
    </xf>
    <xf numFmtId="41" fontId="7" fillId="0" borderId="0" xfId="4" applyFont="1" applyFill="1" applyAlignment="1" applyProtection="1"/>
    <xf numFmtId="41" fontId="5" fillId="2" borderId="8" xfId="4" applyFont="1" applyFill="1" applyBorder="1" applyAlignment="1" applyProtection="1">
      <alignment horizontal="center" vertical="center" wrapText="1"/>
    </xf>
    <xf numFmtId="41" fontId="5" fillId="2" borderId="9" xfId="4" applyFont="1" applyFill="1" applyBorder="1" applyAlignment="1" applyProtection="1">
      <alignment horizontal="center" vertical="center" wrapText="1"/>
    </xf>
    <xf numFmtId="41" fontId="7" fillId="0" borderId="0" xfId="4" applyFont="1" applyAlignment="1">
      <alignment horizontal="center"/>
    </xf>
    <xf numFmtId="41" fontId="7" fillId="0" borderId="10" xfId="4" applyFont="1" applyBorder="1" applyAlignment="1">
      <alignment horizontal="center"/>
    </xf>
    <xf numFmtId="41" fontId="5" fillId="0" borderId="11" xfId="4" applyFont="1" applyBorder="1" applyAlignment="1">
      <alignment horizontal="centerContinuous"/>
    </xf>
    <xf numFmtId="41" fontId="5" fillId="0" borderId="12" xfId="4" applyFont="1" applyBorder="1" applyAlignment="1">
      <alignment horizontal="centerContinuous"/>
    </xf>
    <xf numFmtId="165" fontId="8" fillId="0" borderId="19" xfId="4" applyNumberFormat="1" applyFont="1" applyFill="1" applyBorder="1" applyAlignment="1" applyProtection="1"/>
    <xf numFmtId="165" fontId="8" fillId="0" borderId="20" xfId="4" applyNumberFormat="1" applyFont="1" applyFill="1" applyBorder="1" applyAlignment="1" applyProtection="1"/>
    <xf numFmtId="165" fontId="8" fillId="0" borderId="21" xfId="4" applyNumberFormat="1" applyFont="1" applyFill="1" applyBorder="1" applyAlignment="1" applyProtection="1"/>
    <xf numFmtId="165" fontId="8" fillId="0" borderId="22" xfId="4" applyNumberFormat="1" applyFont="1" applyFill="1" applyBorder="1" applyAlignment="1" applyProtection="1"/>
    <xf numFmtId="165" fontId="8" fillId="0" borderId="5" xfId="4" applyNumberFormat="1" applyFont="1" applyFill="1" applyBorder="1" applyAlignment="1" applyProtection="1"/>
    <xf numFmtId="41" fontId="8" fillId="0" borderId="23" xfId="4" applyFont="1" applyFill="1" applyBorder="1" applyAlignment="1">
      <alignment horizontal="center" wrapText="1"/>
    </xf>
    <xf numFmtId="41" fontId="8" fillId="0" borderId="24" xfId="4" applyFont="1" applyFill="1" applyBorder="1" applyAlignment="1">
      <alignment wrapText="1"/>
    </xf>
    <xf numFmtId="165" fontId="8" fillId="0" borderId="25" xfId="4" applyNumberFormat="1" applyFont="1" applyFill="1" applyBorder="1" applyAlignment="1" applyProtection="1"/>
    <xf numFmtId="41" fontId="8" fillId="3" borderId="26" xfId="4" applyFont="1" applyFill="1" applyBorder="1" applyAlignment="1" applyProtection="1">
      <protection locked="0"/>
    </xf>
    <xf numFmtId="41" fontId="8" fillId="3" borderId="27" xfId="4" applyFont="1" applyFill="1" applyBorder="1" applyAlignment="1" applyProtection="1">
      <protection locked="0"/>
    </xf>
    <xf numFmtId="41" fontId="8" fillId="3" borderId="28" xfId="4" applyFont="1" applyFill="1" applyBorder="1" applyAlignment="1" applyProtection="1">
      <protection locked="0"/>
    </xf>
    <xf numFmtId="41" fontId="8" fillId="0" borderId="29" xfId="4" applyFont="1" applyFill="1" applyBorder="1" applyAlignment="1">
      <alignment horizontal="center" wrapText="1"/>
    </xf>
    <xf numFmtId="41" fontId="8" fillId="0" borderId="30" xfId="4" applyFont="1" applyFill="1" applyBorder="1" applyAlignment="1">
      <alignment wrapText="1"/>
    </xf>
    <xf numFmtId="41" fontId="8" fillId="0" borderId="31" xfId="4" applyFont="1" applyFill="1" applyBorder="1" applyAlignment="1">
      <alignment horizontal="center" wrapText="1"/>
    </xf>
    <xf numFmtId="41" fontId="8" fillId="0" borderId="28" xfId="4" applyFont="1" applyFill="1" applyBorder="1" applyAlignment="1">
      <alignment wrapText="1"/>
    </xf>
    <xf numFmtId="41" fontId="8" fillId="0" borderId="32" xfId="4" applyFont="1" applyFill="1" applyBorder="1" applyAlignment="1">
      <alignment wrapText="1"/>
    </xf>
    <xf numFmtId="41" fontId="8" fillId="0" borderId="27" xfId="4" applyFont="1" applyFill="1" applyBorder="1" applyAlignment="1">
      <alignment wrapText="1"/>
    </xf>
    <xf numFmtId="41" fontId="8" fillId="0" borderId="33" xfId="4" applyFont="1" applyFill="1" applyBorder="1" applyAlignment="1">
      <alignment wrapText="1"/>
    </xf>
    <xf numFmtId="41" fontId="8" fillId="3" borderId="34" xfId="4" applyFont="1" applyFill="1" applyBorder="1" applyAlignment="1" applyProtection="1">
      <protection locked="0"/>
    </xf>
    <xf numFmtId="41" fontId="8" fillId="3" borderId="33" xfId="4" applyFont="1" applyFill="1" applyBorder="1" applyAlignment="1" applyProtection="1">
      <protection locked="0"/>
    </xf>
    <xf numFmtId="41" fontId="8" fillId="3" borderId="35" xfId="4" applyFont="1" applyFill="1" applyBorder="1" applyAlignment="1" applyProtection="1">
      <protection locked="0"/>
    </xf>
    <xf numFmtId="14" fontId="8" fillId="0" borderId="31" xfId="4" applyNumberFormat="1" applyFont="1" applyFill="1" applyBorder="1" applyAlignment="1">
      <alignment horizontal="center" wrapText="1"/>
    </xf>
    <xf numFmtId="41" fontId="8" fillId="3" borderId="36" xfId="4" applyFont="1" applyFill="1" applyBorder="1" applyAlignment="1" applyProtection="1">
      <protection locked="0"/>
    </xf>
    <xf numFmtId="41" fontId="8" fillId="3" borderId="25" xfId="4" applyFont="1" applyFill="1" applyBorder="1" applyAlignment="1" applyProtection="1">
      <protection locked="0"/>
    </xf>
    <xf numFmtId="41" fontId="7" fillId="0" borderId="0" xfId="4" applyFont="1" applyFill="1" applyBorder="1" applyAlignment="1" applyProtection="1"/>
    <xf numFmtId="165" fontId="8" fillId="0" borderId="37" xfId="4" applyNumberFormat="1" applyFont="1" applyFill="1" applyBorder="1" applyAlignment="1" applyProtection="1"/>
    <xf numFmtId="41" fontId="8" fillId="3" borderId="38" xfId="4" applyFont="1" applyFill="1" applyBorder="1" applyAlignment="1" applyProtection="1">
      <protection locked="0"/>
    </xf>
    <xf numFmtId="41" fontId="8" fillId="3" borderId="32" xfId="4" applyFont="1" applyFill="1" applyBorder="1" applyAlignment="1" applyProtection="1">
      <protection locked="0"/>
    </xf>
    <xf numFmtId="41" fontId="8" fillId="3" borderId="30" xfId="4" applyFont="1" applyFill="1" applyBorder="1" applyAlignment="1" applyProtection="1">
      <protection locked="0"/>
    </xf>
    <xf numFmtId="41" fontId="8" fillId="0" borderId="31" xfId="4" applyFont="1" applyBorder="1" applyAlignment="1">
      <alignment horizontal="center" wrapText="1"/>
    </xf>
    <xf numFmtId="41" fontId="8" fillId="0" borderId="27" xfId="4" applyFont="1" applyBorder="1" applyAlignment="1">
      <alignment wrapText="1"/>
    </xf>
    <xf numFmtId="41" fontId="8" fillId="0" borderId="33" xfId="4" applyFont="1" applyBorder="1" applyAlignment="1">
      <alignment wrapText="1"/>
    </xf>
    <xf numFmtId="165" fontId="8" fillId="0" borderId="39" xfId="4" applyNumberFormat="1" applyFont="1" applyFill="1" applyBorder="1" applyAlignment="1" applyProtection="1"/>
    <xf numFmtId="41" fontId="8" fillId="0" borderId="40" xfId="4" applyFont="1" applyBorder="1" applyAlignment="1">
      <alignment horizontal="center"/>
    </xf>
    <xf numFmtId="41" fontId="8" fillId="0" borderId="41" xfId="4" applyFont="1" applyBorder="1" applyAlignment="1">
      <alignment wrapText="1"/>
    </xf>
    <xf numFmtId="165" fontId="8" fillId="0" borderId="42" xfId="4" applyNumberFormat="1" applyFont="1" applyFill="1" applyBorder="1" applyAlignment="1" applyProtection="1"/>
    <xf numFmtId="41" fontId="8" fillId="0" borderId="43" xfId="4" applyFont="1" applyBorder="1" applyAlignment="1">
      <alignment horizontal="center"/>
    </xf>
    <xf numFmtId="41" fontId="8" fillId="0" borderId="27" xfId="4" applyFont="1" applyBorder="1"/>
    <xf numFmtId="41" fontId="8" fillId="0" borderId="8" xfId="4" applyFont="1" applyBorder="1" applyAlignment="1">
      <alignment horizontal="center"/>
    </xf>
    <xf numFmtId="41" fontId="8" fillId="0" borderId="16" xfId="4" applyFont="1" applyBorder="1"/>
    <xf numFmtId="165" fontId="8" fillId="0" borderId="44" xfId="4" applyNumberFormat="1" applyFont="1" applyFill="1" applyBorder="1" applyAlignment="1" applyProtection="1"/>
    <xf numFmtId="41" fontId="8" fillId="3" borderId="44" xfId="4" applyFont="1" applyFill="1" applyBorder="1" applyAlignment="1" applyProtection="1">
      <protection locked="0"/>
    </xf>
    <xf numFmtId="41" fontId="8" fillId="3" borderId="45" xfId="4" applyFont="1" applyFill="1" applyBorder="1" applyAlignment="1" applyProtection="1">
      <protection locked="0"/>
    </xf>
    <xf numFmtId="41" fontId="8" fillId="3" borderId="46" xfId="4" applyFont="1" applyFill="1" applyBorder="1" applyAlignment="1" applyProtection="1">
      <protection locked="0"/>
    </xf>
    <xf numFmtId="41" fontId="7" fillId="0" borderId="0" xfId="4" applyFont="1"/>
    <xf numFmtId="165" fontId="8" fillId="4" borderId="47" xfId="4" applyNumberFormat="1" applyFont="1" applyFill="1" applyBorder="1" applyAlignment="1" applyProtection="1"/>
    <xf numFmtId="165" fontId="8" fillId="4" borderId="5" xfId="4" applyNumberFormat="1" applyFont="1" applyFill="1" applyBorder="1" applyAlignment="1" applyProtection="1"/>
    <xf numFmtId="165" fontId="8" fillId="4" borderId="19" xfId="4" applyNumberFormat="1" applyFont="1" applyFill="1" applyBorder="1" applyAlignment="1" applyProtection="1"/>
    <xf numFmtId="41" fontId="8" fillId="0" borderId="41" xfId="4" applyFont="1" applyBorder="1"/>
    <xf numFmtId="165" fontId="8" fillId="4" borderId="21" xfId="4" applyNumberFormat="1" applyFont="1" applyFill="1" applyBorder="1" applyAlignment="1" applyProtection="1"/>
    <xf numFmtId="165" fontId="8" fillId="4" borderId="22" xfId="4" applyNumberFormat="1" applyFont="1" applyFill="1" applyBorder="1" applyAlignment="1" applyProtection="1"/>
    <xf numFmtId="41" fontId="8" fillId="0" borderId="16" xfId="4" applyFont="1" applyBorder="1" applyAlignment="1">
      <alignment wrapText="1"/>
    </xf>
    <xf numFmtId="41" fontId="7" fillId="0" borderId="0" xfId="4" applyFont="1" applyBorder="1" applyAlignment="1">
      <alignment horizontal="center"/>
    </xf>
    <xf numFmtId="41" fontId="7" fillId="0" borderId="0" xfId="4" applyFont="1" applyBorder="1"/>
    <xf numFmtId="41" fontId="8" fillId="3" borderId="42" xfId="4" applyFont="1" applyFill="1" applyBorder="1" applyAlignment="1" applyProtection="1">
      <protection locked="0"/>
    </xf>
    <xf numFmtId="41" fontId="8" fillId="0" borderId="27" xfId="4" applyFont="1" applyBorder="1" applyAlignment="1"/>
    <xf numFmtId="41" fontId="8" fillId="0" borderId="43" xfId="4" applyFont="1" applyBorder="1" applyAlignment="1">
      <alignment horizontal="center" wrapText="1"/>
    </xf>
    <xf numFmtId="41" fontId="8" fillId="0" borderId="48" xfId="4" applyFont="1" applyBorder="1" applyAlignment="1">
      <alignment horizontal="center"/>
    </xf>
    <xf numFmtId="41" fontId="8" fillId="0" borderId="45" xfId="4" applyFont="1" applyBorder="1"/>
    <xf numFmtId="41" fontId="8" fillId="3" borderId="49" xfId="4" applyFont="1" applyFill="1" applyBorder="1" applyAlignment="1" applyProtection="1">
      <protection locked="0"/>
    </xf>
    <xf numFmtId="165" fontId="8" fillId="0" borderId="47" xfId="4" applyNumberFormat="1" applyFont="1" applyFill="1" applyBorder="1" applyAlignment="1" applyProtection="1"/>
    <xf numFmtId="165" fontId="8" fillId="0" borderId="50" xfId="4" applyNumberFormat="1" applyFont="1" applyFill="1" applyBorder="1" applyAlignment="1" applyProtection="1"/>
    <xf numFmtId="41" fontId="8" fillId="0" borderId="28" xfId="4" applyFont="1" applyBorder="1" applyAlignment="1">
      <alignment horizontal="left"/>
    </xf>
    <xf numFmtId="41" fontId="8" fillId="0" borderId="27" xfId="4" applyFont="1" applyBorder="1" applyAlignment="1">
      <alignment horizontal="left"/>
    </xf>
    <xf numFmtId="41" fontId="7" fillId="0" borderId="0" xfId="4" applyFont="1" applyBorder="1" applyAlignment="1" applyProtection="1">
      <alignment horizontal="center"/>
    </xf>
    <xf numFmtId="41" fontId="7" fillId="0" borderId="0" xfId="4" applyFont="1" applyBorder="1" applyProtection="1"/>
    <xf numFmtId="41" fontId="8" fillId="0" borderId="0" xfId="4" applyFont="1" applyFill="1" applyBorder="1" applyAlignment="1" applyProtection="1"/>
    <xf numFmtId="41" fontId="7" fillId="0" borderId="5" xfId="4" applyFont="1" applyBorder="1" applyAlignment="1">
      <alignment horizontal="center"/>
    </xf>
    <xf numFmtId="165" fontId="8" fillId="0" borderId="10" xfId="4" applyNumberFormat="1" applyFont="1" applyFill="1" applyBorder="1" applyAlignment="1" applyProtection="1"/>
    <xf numFmtId="41" fontId="8" fillId="0" borderId="51" xfId="4" applyFont="1" applyBorder="1" applyAlignment="1">
      <alignment horizontal="center"/>
    </xf>
    <xf numFmtId="41" fontId="8" fillId="0" borderId="52" xfId="4" applyFont="1" applyBorder="1"/>
    <xf numFmtId="41" fontId="8" fillId="0" borderId="53" xfId="4" applyFont="1" applyBorder="1" applyAlignment="1">
      <alignment horizontal="center"/>
    </xf>
    <xf numFmtId="41" fontId="8" fillId="0" borderId="31" xfId="4" applyFont="1" applyBorder="1" applyAlignment="1">
      <alignment horizontal="center"/>
    </xf>
    <xf numFmtId="41" fontId="8" fillId="0" borderId="32" xfId="4" applyFont="1" applyBorder="1"/>
    <xf numFmtId="41" fontId="5" fillId="0" borderId="20" xfId="4" applyFont="1" applyBorder="1" applyAlignment="1" applyProtection="1">
      <alignment horizontal="centerContinuous"/>
    </xf>
    <xf numFmtId="41" fontId="5" fillId="0" borderId="21" xfId="4" applyFont="1" applyBorder="1" applyAlignment="1" applyProtection="1">
      <alignment horizontal="centerContinuous"/>
    </xf>
    <xf numFmtId="165" fontId="8" fillId="0" borderId="6" xfId="4" applyNumberFormat="1" applyFont="1" applyFill="1" applyBorder="1" applyAlignment="1" applyProtection="1"/>
    <xf numFmtId="41" fontId="8" fillId="0" borderId="32" xfId="4" applyFont="1" applyFill="1" applyBorder="1"/>
    <xf numFmtId="41" fontId="8" fillId="0" borderId="27" xfId="4" applyFont="1" applyFill="1" applyBorder="1"/>
    <xf numFmtId="41" fontId="8" fillId="0" borderId="33" xfId="4" applyFont="1" applyBorder="1"/>
    <xf numFmtId="41" fontId="8" fillId="0" borderId="28" xfId="4" applyFont="1" applyBorder="1"/>
    <xf numFmtId="41" fontId="8" fillId="0" borderId="54" xfId="4" applyFont="1" applyBorder="1" applyAlignment="1">
      <alignment horizontal="center"/>
    </xf>
    <xf numFmtId="41" fontId="8" fillId="0" borderId="55" xfId="4" applyFont="1" applyBorder="1"/>
    <xf numFmtId="41" fontId="8" fillId="0" borderId="35" xfId="4" applyFont="1" applyBorder="1" applyAlignment="1">
      <alignment vertical="top" wrapText="1"/>
    </xf>
    <xf numFmtId="41" fontId="8" fillId="0" borderId="28" xfId="4" applyFont="1" applyBorder="1" applyAlignment="1">
      <alignment wrapText="1"/>
    </xf>
    <xf numFmtId="41" fontId="8" fillId="0" borderId="56" xfId="4" applyFont="1" applyBorder="1" applyAlignment="1">
      <alignment horizontal="center"/>
    </xf>
    <xf numFmtId="41" fontId="8" fillId="0" borderId="46" xfId="4" applyFont="1" applyBorder="1"/>
    <xf numFmtId="41" fontId="7" fillId="0" borderId="0" xfId="4" applyFont="1" applyAlignment="1" applyProtection="1">
      <alignment horizontal="center"/>
    </xf>
    <xf numFmtId="41" fontId="7" fillId="0" borderId="0" xfId="4" applyFont="1" applyProtection="1"/>
    <xf numFmtId="41" fontId="7" fillId="0" borderId="4" xfId="4" applyFont="1" applyFill="1" applyBorder="1" applyAlignment="1" applyProtection="1">
      <alignment horizontal="centerContinuous" vertical="center" wrapText="1"/>
    </xf>
    <xf numFmtId="41" fontId="7" fillId="0" borderId="5" xfId="4" applyFont="1" applyFill="1" applyBorder="1" applyAlignment="1" applyProtection="1">
      <alignment horizontal="centerContinuous" vertical="center" wrapText="1"/>
    </xf>
    <xf numFmtId="41" fontId="7" fillId="0" borderId="6" xfId="4" applyFont="1" applyFill="1" applyBorder="1" applyAlignment="1" applyProtection="1">
      <alignment horizontal="centerContinuous" vertical="center" wrapText="1"/>
    </xf>
    <xf numFmtId="41" fontId="7" fillId="0" borderId="47" xfId="4" applyFont="1" applyFill="1" applyBorder="1" applyAlignment="1" applyProtection="1">
      <alignment horizontal="center" vertical="center" wrapText="1"/>
    </xf>
    <xf numFmtId="41" fontId="7" fillId="0" borderId="6" xfId="4" applyFont="1" applyFill="1" applyBorder="1" applyAlignment="1" applyProtection="1">
      <alignment horizontal="center" vertical="center" wrapText="1"/>
    </xf>
    <xf numFmtId="41" fontId="8" fillId="0" borderId="4" xfId="4" applyFont="1" applyBorder="1" applyAlignment="1">
      <alignment horizontal="center"/>
    </xf>
    <xf numFmtId="41" fontId="8" fillId="0" borderId="50" xfId="4" applyFont="1" applyBorder="1" applyAlignment="1">
      <alignment horizontal="left"/>
    </xf>
    <xf numFmtId="165" fontId="7" fillId="0" borderId="39" xfId="4" applyNumberFormat="1" applyFont="1" applyFill="1" applyBorder="1" applyAlignment="1" applyProtection="1"/>
    <xf numFmtId="165" fontId="7" fillId="3" borderId="47" xfId="4" applyNumberFormat="1" applyFont="1" applyFill="1" applyBorder="1" applyAlignment="1" applyProtection="1">
      <protection locked="0"/>
    </xf>
    <xf numFmtId="165" fontId="7" fillId="3" borderId="22" xfId="4" applyNumberFormat="1" applyFont="1" applyFill="1" applyBorder="1" applyAlignment="1" applyProtection="1">
      <protection locked="0"/>
    </xf>
    <xf numFmtId="165" fontId="7" fillId="0" borderId="19" xfId="4" applyNumberFormat="1" applyFont="1" applyFill="1" applyBorder="1" applyAlignment="1" applyProtection="1"/>
    <xf numFmtId="165" fontId="7" fillId="0" borderId="42" xfId="4" applyNumberFormat="1" applyFont="1" applyFill="1" applyBorder="1" applyAlignment="1" applyProtection="1"/>
    <xf numFmtId="165" fontId="7" fillId="3" borderId="59" xfId="4" applyNumberFormat="1" applyFont="1" applyFill="1" applyBorder="1" applyAlignment="1" applyProtection="1">
      <protection locked="0"/>
    </xf>
    <xf numFmtId="165" fontId="7" fillId="3" borderId="24" xfId="4" applyNumberFormat="1" applyFont="1" applyFill="1" applyBorder="1" applyAlignment="1" applyProtection="1">
      <protection locked="0"/>
    </xf>
    <xf numFmtId="165" fontId="7" fillId="0" borderId="25" xfId="4" applyNumberFormat="1" applyFont="1" applyFill="1" applyBorder="1" applyAlignment="1" applyProtection="1"/>
    <xf numFmtId="165" fontId="7" fillId="3" borderId="26" xfId="4" applyNumberFormat="1" applyFont="1" applyFill="1" applyBorder="1" applyAlignment="1" applyProtection="1">
      <protection locked="0"/>
    </xf>
    <xf numFmtId="165" fontId="7" fillId="3" borderId="28" xfId="4" applyNumberFormat="1" applyFont="1" applyFill="1" applyBorder="1" applyAlignment="1" applyProtection="1">
      <protection locked="0"/>
    </xf>
    <xf numFmtId="41" fontId="8" fillId="0" borderId="58" xfId="4" applyFont="1" applyFill="1" applyBorder="1" applyAlignment="1">
      <alignment wrapText="1"/>
    </xf>
    <xf numFmtId="41" fontId="8" fillId="3" borderId="23" xfId="4" applyFont="1" applyFill="1" applyBorder="1" applyAlignment="1" applyProtection="1">
      <protection locked="0"/>
    </xf>
    <xf numFmtId="41" fontId="8" fillId="3" borderId="52" xfId="4" applyFont="1" applyFill="1" applyBorder="1" applyAlignment="1" applyProtection="1">
      <protection locked="0"/>
    </xf>
    <xf numFmtId="41" fontId="8" fillId="3" borderId="24" xfId="4" applyFont="1" applyFill="1" applyBorder="1" applyAlignment="1" applyProtection="1">
      <protection locked="0"/>
    </xf>
    <xf numFmtId="41" fontId="8" fillId="0" borderId="65" xfId="4" applyFont="1" applyFill="1" applyBorder="1" applyAlignment="1">
      <alignment wrapText="1"/>
    </xf>
    <xf numFmtId="41" fontId="8" fillId="3" borderId="54" xfId="4" applyFont="1" applyFill="1" applyBorder="1" applyAlignment="1" applyProtection="1">
      <protection locked="0"/>
    </xf>
    <xf numFmtId="41" fontId="8" fillId="0" borderId="60" xfId="4" applyFont="1" applyFill="1" applyBorder="1" applyAlignment="1">
      <alignment wrapText="1"/>
    </xf>
    <xf numFmtId="41" fontId="8" fillId="0" borderId="55" xfId="4" applyFont="1" applyFill="1" applyBorder="1" applyAlignment="1">
      <alignment wrapText="1"/>
    </xf>
    <xf numFmtId="41" fontId="8" fillId="3" borderId="66" xfId="4" applyFont="1" applyFill="1" applyBorder="1" applyAlignment="1" applyProtection="1">
      <protection locked="0"/>
    </xf>
    <xf numFmtId="41" fontId="8" fillId="3" borderId="29" xfId="4" applyFont="1" applyFill="1" applyBorder="1" applyAlignment="1" applyProtection="1">
      <protection locked="0"/>
    </xf>
    <xf numFmtId="41" fontId="8" fillId="0" borderId="60" xfId="4" applyFont="1" applyBorder="1" applyAlignment="1">
      <alignment wrapText="1"/>
    </xf>
    <xf numFmtId="41" fontId="8" fillId="0" borderId="55" xfId="4" applyFont="1" applyBorder="1" applyAlignment="1">
      <alignment wrapText="1"/>
    </xf>
    <xf numFmtId="165" fontId="8" fillId="0" borderId="4" xfId="4" applyNumberFormat="1" applyFont="1" applyFill="1" applyBorder="1" applyAlignment="1" applyProtection="1"/>
    <xf numFmtId="41" fontId="8" fillId="0" borderId="67" xfId="4" applyFont="1" applyBorder="1" applyAlignment="1">
      <alignment wrapText="1"/>
    </xf>
    <xf numFmtId="41" fontId="8" fillId="0" borderId="60" xfId="4" applyFont="1" applyBorder="1"/>
    <xf numFmtId="41" fontId="8" fillId="0" borderId="68" xfId="4" applyFont="1" applyBorder="1"/>
    <xf numFmtId="0" fontId="9" fillId="0" borderId="40" xfId="0" applyFont="1" applyBorder="1"/>
    <xf numFmtId="0" fontId="9" fillId="0" borderId="0" xfId="0" applyFont="1" applyBorder="1"/>
    <xf numFmtId="0" fontId="9" fillId="0" borderId="57" xfId="0" applyFont="1" applyBorder="1"/>
    <xf numFmtId="165" fontId="8" fillId="4" borderId="20" xfId="4" applyNumberFormat="1" applyFont="1" applyFill="1" applyBorder="1" applyAlignment="1" applyProtection="1"/>
    <xf numFmtId="165" fontId="8" fillId="4" borderId="6" xfId="4" applyNumberFormat="1" applyFont="1" applyFill="1" applyBorder="1" applyAlignment="1" applyProtection="1"/>
    <xf numFmtId="41" fontId="8" fillId="0" borderId="67" xfId="4" applyFont="1" applyBorder="1"/>
    <xf numFmtId="41" fontId="8" fillId="3" borderId="69" xfId="4" applyFont="1" applyFill="1" applyBorder="1" applyAlignment="1" applyProtection="1">
      <protection locked="0"/>
    </xf>
    <xf numFmtId="41" fontId="8" fillId="0" borderId="68" xfId="4" applyFont="1" applyBorder="1" applyAlignment="1">
      <alignment wrapText="1"/>
    </xf>
    <xf numFmtId="41" fontId="8" fillId="0" borderId="61" xfId="4" applyFont="1" applyBorder="1"/>
    <xf numFmtId="41" fontId="8" fillId="3" borderId="56" xfId="4" applyFont="1" applyFill="1" applyBorder="1" applyAlignment="1" applyProtection="1">
      <protection locked="0"/>
    </xf>
    <xf numFmtId="41" fontId="8" fillId="0" borderId="60" xfId="4" applyFont="1" applyBorder="1" applyAlignment="1">
      <alignment horizontal="left"/>
    </xf>
    <xf numFmtId="41" fontId="8" fillId="0" borderId="40" xfId="4" applyFont="1" applyFill="1" applyBorder="1" applyAlignment="1" applyProtection="1"/>
    <xf numFmtId="41" fontId="8" fillId="0" borderId="57" xfId="4" applyFont="1" applyFill="1" applyBorder="1" applyAlignment="1" applyProtection="1"/>
    <xf numFmtId="0" fontId="9" fillId="0" borderId="4" xfId="0" applyFont="1" applyBorder="1"/>
    <xf numFmtId="0" fontId="9" fillId="0" borderId="6" xfId="0" applyFont="1" applyBorder="1"/>
    <xf numFmtId="41" fontId="8" fillId="0" borderId="58" xfId="4" applyFont="1" applyBorder="1"/>
    <xf numFmtId="41" fontId="8" fillId="0" borderId="65" xfId="4" applyFont="1" applyBorder="1"/>
    <xf numFmtId="41" fontId="5" fillId="0" borderId="50" xfId="4" applyFont="1" applyBorder="1" applyAlignment="1" applyProtection="1">
      <alignment horizontal="centerContinuous"/>
    </xf>
    <xf numFmtId="41" fontId="8" fillId="0" borderId="65" xfId="4" applyFont="1" applyFill="1" applyBorder="1"/>
    <xf numFmtId="41" fontId="8" fillId="0" borderId="60" xfId="4" applyFont="1" applyFill="1" applyBorder="1"/>
    <xf numFmtId="41" fontId="8" fillId="0" borderId="55" xfId="4" applyFont="1" applyBorder="1" applyAlignment="1">
      <alignment vertical="top" wrapText="1"/>
    </xf>
    <xf numFmtId="165" fontId="1" fillId="0" borderId="0" xfId="0" applyNumberFormat="1" applyFont="1"/>
    <xf numFmtId="41" fontId="8" fillId="5" borderId="54" xfId="4" applyFont="1" applyFill="1" applyBorder="1" applyAlignment="1">
      <alignment horizontal="center"/>
    </xf>
    <xf numFmtId="41" fontId="8" fillId="5" borderId="60" xfId="4" applyFont="1" applyFill="1" applyBorder="1" applyAlignment="1">
      <alignment wrapText="1"/>
    </xf>
    <xf numFmtId="41" fontId="5" fillId="0" borderId="4" xfId="4" applyFont="1" applyBorder="1" applyAlignment="1" applyProtection="1">
      <alignment horizontal="center"/>
    </xf>
    <xf numFmtId="41" fontId="5" fillId="0" borderId="5" xfId="4" applyFont="1" applyBorder="1" applyAlignment="1" applyProtection="1">
      <alignment horizontal="center"/>
    </xf>
    <xf numFmtId="41" fontId="5" fillId="0" borderId="4" xfId="4" applyFont="1" applyBorder="1" applyAlignment="1">
      <alignment horizontal="center"/>
    </xf>
    <xf numFmtId="41" fontId="5" fillId="0" borderId="5" xfId="4" applyFont="1" applyBorder="1" applyAlignment="1">
      <alignment horizontal="center"/>
    </xf>
    <xf numFmtId="41" fontId="5" fillId="0" borderId="4" xfId="4" applyFont="1" applyFill="1" applyBorder="1" applyAlignment="1">
      <alignment horizontal="center"/>
    </xf>
    <xf numFmtId="41" fontId="5" fillId="0" borderId="5" xfId="4" applyFont="1" applyFill="1" applyBorder="1" applyAlignment="1">
      <alignment horizontal="center"/>
    </xf>
    <xf numFmtId="0" fontId="6" fillId="0" borderId="0" xfId="2" applyNumberFormat="1" applyFont="1" applyFill="1" applyAlignment="1" applyProtection="1">
      <alignment horizontal="center" wrapText="1"/>
    </xf>
    <xf numFmtId="41" fontId="8" fillId="0" borderId="1" xfId="4" applyFont="1" applyFill="1" applyBorder="1" applyAlignment="1" applyProtection="1">
      <alignment horizontal="center" vertical="center" wrapText="1"/>
    </xf>
    <xf numFmtId="41" fontId="8" fillId="0" borderId="40" xfId="4" applyFont="1" applyFill="1" applyBorder="1" applyAlignment="1" applyProtection="1">
      <alignment horizontal="center" vertical="center" wrapText="1"/>
    </xf>
    <xf numFmtId="41" fontId="8" fillId="0" borderId="8" xfId="4" applyFont="1" applyFill="1" applyBorder="1" applyAlignment="1" applyProtection="1">
      <alignment horizontal="center" vertical="center" wrapText="1"/>
    </xf>
    <xf numFmtId="41" fontId="8" fillId="0" borderId="3" xfId="4" applyFont="1" applyFill="1" applyBorder="1" applyAlignment="1" applyProtection="1">
      <alignment horizontal="center" vertical="center" wrapText="1"/>
    </xf>
    <xf numFmtId="41" fontId="8" fillId="0" borderId="10" xfId="4" applyFont="1" applyFill="1" applyBorder="1" applyAlignment="1" applyProtection="1">
      <alignment horizontal="center" vertical="center" wrapText="1"/>
    </xf>
    <xf numFmtId="41" fontId="8" fillId="0" borderId="14" xfId="4" applyFont="1" applyFill="1" applyBorder="1" applyAlignment="1" applyProtection="1">
      <alignment horizontal="center" vertical="center" wrapText="1"/>
    </xf>
    <xf numFmtId="41" fontId="7" fillId="0" borderId="3" xfId="4" applyFont="1" applyFill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</xf>
    <xf numFmtId="41" fontId="5" fillId="0" borderId="1" xfId="4" applyFont="1" applyBorder="1" applyAlignment="1">
      <alignment horizontal="center" vertical="center"/>
    </xf>
    <xf numFmtId="41" fontId="5" fillId="0" borderId="2" xfId="4" applyFont="1" applyBorder="1" applyAlignment="1">
      <alignment horizontal="center" vertical="center"/>
    </xf>
    <xf numFmtId="41" fontId="5" fillId="0" borderId="8" xfId="4" applyFont="1" applyBorder="1" applyAlignment="1">
      <alignment horizontal="center" vertical="center"/>
    </xf>
    <xf numFmtId="41" fontId="5" fillId="0" borderId="9" xfId="4" applyFont="1" applyBorder="1" applyAlignment="1">
      <alignment horizontal="center" vertical="center"/>
    </xf>
    <xf numFmtId="0" fontId="7" fillId="0" borderId="14" xfId="0" applyFont="1" applyBorder="1" applyAlignment="1" applyProtection="1">
      <alignment horizontal="center" vertical="center" wrapText="1"/>
    </xf>
    <xf numFmtId="41" fontId="7" fillId="0" borderId="14" xfId="4" applyFont="1" applyFill="1" applyBorder="1" applyAlignment="1" applyProtection="1">
      <alignment horizontal="center" vertical="center" wrapText="1"/>
    </xf>
    <xf numFmtId="41" fontId="5" fillId="0" borderId="4" xfId="4" applyFont="1" applyBorder="1" applyAlignment="1">
      <alignment horizontal="left" vertical="center"/>
    </xf>
    <xf numFmtId="41" fontId="5" fillId="0" borderId="5" xfId="4" applyFont="1" applyBorder="1" applyAlignment="1">
      <alignment horizontal="left" vertical="center"/>
    </xf>
    <xf numFmtId="41" fontId="5" fillId="0" borderId="40" xfId="4" applyFont="1" applyBorder="1" applyAlignment="1">
      <alignment horizontal="center" vertical="center"/>
    </xf>
    <xf numFmtId="41" fontId="5" fillId="0" borderId="57" xfId="4" applyFont="1" applyBorder="1" applyAlignment="1">
      <alignment horizontal="center" vertical="center"/>
    </xf>
    <xf numFmtId="41" fontId="5" fillId="0" borderId="47" xfId="4" applyFont="1" applyBorder="1" applyAlignment="1">
      <alignment horizontal="center"/>
    </xf>
    <xf numFmtId="41" fontId="7" fillId="0" borderId="19" xfId="4" applyFont="1" applyFill="1" applyBorder="1" applyAlignment="1" applyProtection="1">
      <alignment horizontal="center" vertical="center" wrapText="1"/>
    </xf>
    <xf numFmtId="41" fontId="8" fillId="0" borderId="4" xfId="4" applyFont="1" applyFill="1" applyBorder="1" applyAlignment="1" applyProtection="1">
      <alignment horizontal="center" vertical="center" wrapText="1"/>
    </xf>
    <xf numFmtId="41" fontId="8" fillId="0" borderId="5" xfId="4" applyFont="1" applyFill="1" applyBorder="1" applyAlignment="1" applyProtection="1">
      <alignment horizontal="center" vertical="center" wrapText="1"/>
    </xf>
    <xf numFmtId="41" fontId="8" fillId="0" borderId="6" xfId="4" applyFont="1" applyFill="1" applyBorder="1" applyAlignment="1" applyProtection="1">
      <alignment horizontal="center" vertical="center" wrapText="1"/>
    </xf>
    <xf numFmtId="41" fontId="8" fillId="0" borderId="7" xfId="4" applyFont="1" applyFill="1" applyBorder="1" applyAlignment="1" applyProtection="1">
      <alignment horizontal="center" vertical="center" wrapText="1"/>
    </xf>
    <xf numFmtId="41" fontId="8" fillId="0" borderId="0" xfId="4" applyFont="1" applyFill="1" applyBorder="1" applyAlignment="1" applyProtection="1">
      <alignment horizontal="center" vertical="center" wrapText="1"/>
    </xf>
    <xf numFmtId="41" fontId="8" fillId="0" borderId="18" xfId="4" applyFont="1" applyFill="1" applyBorder="1" applyAlignment="1" applyProtection="1">
      <alignment horizontal="center" vertical="center" wrapText="1"/>
    </xf>
    <xf numFmtId="41" fontId="5" fillId="0" borderId="6" xfId="4" applyFont="1" applyBorder="1" applyAlignment="1">
      <alignment horizontal="center"/>
    </xf>
    <xf numFmtId="41" fontId="8" fillId="0" borderId="11" xfId="4" applyFont="1" applyFill="1" applyBorder="1" applyAlignment="1" applyProtection="1">
      <alignment horizontal="center" vertical="center" wrapText="1"/>
    </xf>
    <xf numFmtId="41" fontId="8" fillId="0" borderId="15" xfId="4" applyFont="1" applyFill="1" applyBorder="1" applyAlignment="1" applyProtection="1">
      <alignment horizontal="center" vertical="center" wrapText="1"/>
    </xf>
    <xf numFmtId="41" fontId="8" fillId="0" borderId="12" xfId="4" applyFont="1" applyFill="1" applyBorder="1" applyAlignment="1" applyProtection="1">
      <alignment horizontal="center" vertical="center" wrapText="1"/>
    </xf>
    <xf numFmtId="41" fontId="8" fillId="0" borderId="16" xfId="4" applyFont="1" applyFill="1" applyBorder="1" applyAlignment="1" applyProtection="1">
      <alignment horizontal="center" vertical="center" wrapText="1"/>
    </xf>
    <xf numFmtId="41" fontId="8" fillId="0" borderId="13" xfId="4" applyFont="1" applyFill="1" applyBorder="1" applyAlignment="1" applyProtection="1">
      <alignment horizontal="center" vertical="center" wrapText="1"/>
    </xf>
    <xf numFmtId="41" fontId="8" fillId="0" borderId="17" xfId="4" applyFont="1" applyFill="1" applyBorder="1" applyAlignment="1" applyProtection="1">
      <alignment horizontal="center" vertical="center" wrapText="1"/>
    </xf>
    <xf numFmtId="41" fontId="5" fillId="0" borderId="47" xfId="4" applyFont="1" applyBorder="1" applyAlignment="1" applyProtection="1">
      <alignment horizontal="center"/>
    </xf>
    <xf numFmtId="41" fontId="5" fillId="0" borderId="47" xfId="4" applyFont="1" applyFill="1" applyBorder="1" applyAlignment="1">
      <alignment horizontal="center"/>
    </xf>
  </cellXfs>
  <cellStyles count="6">
    <cellStyle name="Millares [0] 2 2" xfId="4"/>
    <cellStyle name="Moneda_08a" xfId="3"/>
    <cellStyle name="Normal" xfId="0" builtinId="0"/>
    <cellStyle name="Normal_08a" xfId="2"/>
    <cellStyle name="Normal_REM 18A-2002" xfId="5"/>
    <cellStyle name="Normal_RMC_0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nunez\Desktop\2016\REM%202016\ENERO\116108BS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2016-12\GLORIA%20NILO\116108BS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2016-12\GLORIA%20NILO\116108BS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2016-12\GLORIA%20NILO\116108BS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2016-12\GLORIA%20NILO\116108BS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2016-12\GLORIA%20NILO\116108BS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2016-12\GLORIA%20NILO\116108BS0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2016-12\GLORIA%20NILO\116108BS0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2016-12\GLORIA%20NILO\116108BS0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2016-12\GLORIA%20NILO\116108BS0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2016-12\GLORIA%20NILO\116108BS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2016-12\GLORIA%20NILO\116108BS1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2016-12\GLORIA%20NILO\116108BS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7">
          <cell r="B7">
            <v>2016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5"/>
  <sheetViews>
    <sheetView tabSelected="1" topLeftCell="A115" workbookViewId="0">
      <selection activeCell="I132" sqref="I132"/>
    </sheetView>
  </sheetViews>
  <sheetFormatPr baseColWidth="10" defaultRowHeight="12.75" x14ac:dyDescent="0.2"/>
  <cols>
    <col min="1" max="1" width="12.7109375" style="53" customWidth="1"/>
    <col min="2" max="2" width="93" style="2" customWidth="1"/>
    <col min="3" max="3" width="11.7109375" style="3" customWidth="1"/>
    <col min="4" max="4" width="14.7109375" style="4" customWidth="1"/>
    <col min="5" max="5" width="13.85546875" style="5" customWidth="1"/>
    <col min="6" max="6" width="14" style="5" customWidth="1"/>
    <col min="7" max="7" width="15.28515625" style="5" customWidth="1"/>
    <col min="8" max="8" width="14.5703125" style="5" customWidth="1"/>
    <col min="9" max="9" width="14" style="6" customWidth="1"/>
    <col min="10" max="10" width="16.28515625" style="6" customWidth="1"/>
    <col min="11" max="11" width="22.140625" style="7" customWidth="1"/>
    <col min="12" max="13" width="11.42578125" style="5"/>
    <col min="14" max="16" width="14.5703125" style="5" customWidth="1"/>
    <col min="17" max="17" width="11.42578125" style="6"/>
    <col min="18" max="256" width="11.42578125" style="5"/>
    <col min="257" max="257" width="12.7109375" style="5" customWidth="1"/>
    <col min="258" max="258" width="93" style="5" customWidth="1"/>
    <col min="259" max="259" width="11.7109375" style="5" customWidth="1"/>
    <col min="260" max="260" width="14.7109375" style="5" customWidth="1"/>
    <col min="261" max="261" width="13.85546875" style="5" customWidth="1"/>
    <col min="262" max="262" width="14" style="5" customWidth="1"/>
    <col min="263" max="263" width="15.28515625" style="5" customWidth="1"/>
    <col min="264" max="264" width="14.5703125" style="5" customWidth="1"/>
    <col min="265" max="265" width="14" style="5" customWidth="1"/>
    <col min="266" max="266" width="16.28515625" style="5" customWidth="1"/>
    <col min="267" max="267" width="22.140625" style="5" customWidth="1"/>
    <col min="268" max="269" width="11.42578125" style="5"/>
    <col min="270" max="272" width="14.5703125" style="5" customWidth="1"/>
    <col min="273" max="512" width="11.42578125" style="5"/>
    <col min="513" max="513" width="12.7109375" style="5" customWidth="1"/>
    <col min="514" max="514" width="93" style="5" customWidth="1"/>
    <col min="515" max="515" width="11.7109375" style="5" customWidth="1"/>
    <col min="516" max="516" width="14.7109375" style="5" customWidth="1"/>
    <col min="517" max="517" width="13.85546875" style="5" customWidth="1"/>
    <col min="518" max="518" width="14" style="5" customWidth="1"/>
    <col min="519" max="519" width="15.28515625" style="5" customWidth="1"/>
    <col min="520" max="520" width="14.5703125" style="5" customWidth="1"/>
    <col min="521" max="521" width="14" style="5" customWidth="1"/>
    <col min="522" max="522" width="16.28515625" style="5" customWidth="1"/>
    <col min="523" max="523" width="22.140625" style="5" customWidth="1"/>
    <col min="524" max="525" width="11.42578125" style="5"/>
    <col min="526" max="528" width="14.5703125" style="5" customWidth="1"/>
    <col min="529" max="768" width="11.42578125" style="5"/>
    <col min="769" max="769" width="12.7109375" style="5" customWidth="1"/>
    <col min="770" max="770" width="93" style="5" customWidth="1"/>
    <col min="771" max="771" width="11.7109375" style="5" customWidth="1"/>
    <col min="772" max="772" width="14.7109375" style="5" customWidth="1"/>
    <col min="773" max="773" width="13.85546875" style="5" customWidth="1"/>
    <col min="774" max="774" width="14" style="5" customWidth="1"/>
    <col min="775" max="775" width="15.28515625" style="5" customWidth="1"/>
    <col min="776" max="776" width="14.5703125" style="5" customWidth="1"/>
    <col min="777" max="777" width="14" style="5" customWidth="1"/>
    <col min="778" max="778" width="16.28515625" style="5" customWidth="1"/>
    <col min="779" max="779" width="22.140625" style="5" customWidth="1"/>
    <col min="780" max="781" width="11.42578125" style="5"/>
    <col min="782" max="784" width="14.5703125" style="5" customWidth="1"/>
    <col min="785" max="1024" width="11.42578125" style="5"/>
    <col min="1025" max="1025" width="12.7109375" style="5" customWidth="1"/>
    <col min="1026" max="1026" width="93" style="5" customWidth="1"/>
    <col min="1027" max="1027" width="11.7109375" style="5" customWidth="1"/>
    <col min="1028" max="1028" width="14.7109375" style="5" customWidth="1"/>
    <col min="1029" max="1029" width="13.85546875" style="5" customWidth="1"/>
    <col min="1030" max="1030" width="14" style="5" customWidth="1"/>
    <col min="1031" max="1031" width="15.28515625" style="5" customWidth="1"/>
    <col min="1032" max="1032" width="14.5703125" style="5" customWidth="1"/>
    <col min="1033" max="1033" width="14" style="5" customWidth="1"/>
    <col min="1034" max="1034" width="16.28515625" style="5" customWidth="1"/>
    <col min="1035" max="1035" width="22.140625" style="5" customWidth="1"/>
    <col min="1036" max="1037" width="11.42578125" style="5"/>
    <col min="1038" max="1040" width="14.5703125" style="5" customWidth="1"/>
    <col min="1041" max="1280" width="11.42578125" style="5"/>
    <col min="1281" max="1281" width="12.7109375" style="5" customWidth="1"/>
    <col min="1282" max="1282" width="93" style="5" customWidth="1"/>
    <col min="1283" max="1283" width="11.7109375" style="5" customWidth="1"/>
    <col min="1284" max="1284" width="14.7109375" style="5" customWidth="1"/>
    <col min="1285" max="1285" width="13.85546875" style="5" customWidth="1"/>
    <col min="1286" max="1286" width="14" style="5" customWidth="1"/>
    <col min="1287" max="1287" width="15.28515625" style="5" customWidth="1"/>
    <col min="1288" max="1288" width="14.5703125" style="5" customWidth="1"/>
    <col min="1289" max="1289" width="14" style="5" customWidth="1"/>
    <col min="1290" max="1290" width="16.28515625" style="5" customWidth="1"/>
    <col min="1291" max="1291" width="22.140625" style="5" customWidth="1"/>
    <col min="1292" max="1293" width="11.42578125" style="5"/>
    <col min="1294" max="1296" width="14.5703125" style="5" customWidth="1"/>
    <col min="1297" max="1536" width="11.42578125" style="5"/>
    <col min="1537" max="1537" width="12.7109375" style="5" customWidth="1"/>
    <col min="1538" max="1538" width="93" style="5" customWidth="1"/>
    <col min="1539" max="1539" width="11.7109375" style="5" customWidth="1"/>
    <col min="1540" max="1540" width="14.7109375" style="5" customWidth="1"/>
    <col min="1541" max="1541" width="13.85546875" style="5" customWidth="1"/>
    <col min="1542" max="1542" width="14" style="5" customWidth="1"/>
    <col min="1543" max="1543" width="15.28515625" style="5" customWidth="1"/>
    <col min="1544" max="1544" width="14.5703125" style="5" customWidth="1"/>
    <col min="1545" max="1545" width="14" style="5" customWidth="1"/>
    <col min="1546" max="1546" width="16.28515625" style="5" customWidth="1"/>
    <col min="1547" max="1547" width="22.140625" style="5" customWidth="1"/>
    <col min="1548" max="1549" width="11.42578125" style="5"/>
    <col min="1550" max="1552" width="14.5703125" style="5" customWidth="1"/>
    <col min="1553" max="1792" width="11.42578125" style="5"/>
    <col min="1793" max="1793" width="12.7109375" style="5" customWidth="1"/>
    <col min="1794" max="1794" width="93" style="5" customWidth="1"/>
    <col min="1795" max="1795" width="11.7109375" style="5" customWidth="1"/>
    <col min="1796" max="1796" width="14.7109375" style="5" customWidth="1"/>
    <col min="1797" max="1797" width="13.85546875" style="5" customWidth="1"/>
    <col min="1798" max="1798" width="14" style="5" customWidth="1"/>
    <col min="1799" max="1799" width="15.28515625" style="5" customWidth="1"/>
    <col min="1800" max="1800" width="14.5703125" style="5" customWidth="1"/>
    <col min="1801" max="1801" width="14" style="5" customWidth="1"/>
    <col min="1802" max="1802" width="16.28515625" style="5" customWidth="1"/>
    <col min="1803" max="1803" width="22.140625" style="5" customWidth="1"/>
    <col min="1804" max="1805" width="11.42578125" style="5"/>
    <col min="1806" max="1808" width="14.5703125" style="5" customWidth="1"/>
    <col min="1809" max="2048" width="11.42578125" style="5"/>
    <col min="2049" max="2049" width="12.7109375" style="5" customWidth="1"/>
    <col min="2050" max="2050" width="93" style="5" customWidth="1"/>
    <col min="2051" max="2051" width="11.7109375" style="5" customWidth="1"/>
    <col min="2052" max="2052" width="14.7109375" style="5" customWidth="1"/>
    <col min="2053" max="2053" width="13.85546875" style="5" customWidth="1"/>
    <col min="2054" max="2054" width="14" style="5" customWidth="1"/>
    <col min="2055" max="2055" width="15.28515625" style="5" customWidth="1"/>
    <col min="2056" max="2056" width="14.5703125" style="5" customWidth="1"/>
    <col min="2057" max="2057" width="14" style="5" customWidth="1"/>
    <col min="2058" max="2058" width="16.28515625" style="5" customWidth="1"/>
    <col min="2059" max="2059" width="22.140625" style="5" customWidth="1"/>
    <col min="2060" max="2061" width="11.42578125" style="5"/>
    <col min="2062" max="2064" width="14.5703125" style="5" customWidth="1"/>
    <col min="2065" max="2304" width="11.42578125" style="5"/>
    <col min="2305" max="2305" width="12.7109375" style="5" customWidth="1"/>
    <col min="2306" max="2306" width="93" style="5" customWidth="1"/>
    <col min="2307" max="2307" width="11.7109375" style="5" customWidth="1"/>
    <col min="2308" max="2308" width="14.7109375" style="5" customWidth="1"/>
    <col min="2309" max="2309" width="13.85546875" style="5" customWidth="1"/>
    <col min="2310" max="2310" width="14" style="5" customWidth="1"/>
    <col min="2311" max="2311" width="15.28515625" style="5" customWidth="1"/>
    <col min="2312" max="2312" width="14.5703125" style="5" customWidth="1"/>
    <col min="2313" max="2313" width="14" style="5" customWidth="1"/>
    <col min="2314" max="2314" width="16.28515625" style="5" customWidth="1"/>
    <col min="2315" max="2315" width="22.140625" style="5" customWidth="1"/>
    <col min="2316" max="2317" width="11.42578125" style="5"/>
    <col min="2318" max="2320" width="14.5703125" style="5" customWidth="1"/>
    <col min="2321" max="2560" width="11.42578125" style="5"/>
    <col min="2561" max="2561" width="12.7109375" style="5" customWidth="1"/>
    <col min="2562" max="2562" width="93" style="5" customWidth="1"/>
    <col min="2563" max="2563" width="11.7109375" style="5" customWidth="1"/>
    <col min="2564" max="2564" width="14.7109375" style="5" customWidth="1"/>
    <col min="2565" max="2565" width="13.85546875" style="5" customWidth="1"/>
    <col min="2566" max="2566" width="14" style="5" customWidth="1"/>
    <col min="2567" max="2567" width="15.28515625" style="5" customWidth="1"/>
    <col min="2568" max="2568" width="14.5703125" style="5" customWidth="1"/>
    <col min="2569" max="2569" width="14" style="5" customWidth="1"/>
    <col min="2570" max="2570" width="16.28515625" style="5" customWidth="1"/>
    <col min="2571" max="2571" width="22.140625" style="5" customWidth="1"/>
    <col min="2572" max="2573" width="11.42578125" style="5"/>
    <col min="2574" max="2576" width="14.5703125" style="5" customWidth="1"/>
    <col min="2577" max="2816" width="11.42578125" style="5"/>
    <col min="2817" max="2817" width="12.7109375" style="5" customWidth="1"/>
    <col min="2818" max="2818" width="93" style="5" customWidth="1"/>
    <col min="2819" max="2819" width="11.7109375" style="5" customWidth="1"/>
    <col min="2820" max="2820" width="14.7109375" style="5" customWidth="1"/>
    <col min="2821" max="2821" width="13.85546875" style="5" customWidth="1"/>
    <col min="2822" max="2822" width="14" style="5" customWidth="1"/>
    <col min="2823" max="2823" width="15.28515625" style="5" customWidth="1"/>
    <col min="2824" max="2824" width="14.5703125" style="5" customWidth="1"/>
    <col min="2825" max="2825" width="14" style="5" customWidth="1"/>
    <col min="2826" max="2826" width="16.28515625" style="5" customWidth="1"/>
    <col min="2827" max="2827" width="22.140625" style="5" customWidth="1"/>
    <col min="2828" max="2829" width="11.42578125" style="5"/>
    <col min="2830" max="2832" width="14.5703125" style="5" customWidth="1"/>
    <col min="2833" max="3072" width="11.42578125" style="5"/>
    <col min="3073" max="3073" width="12.7109375" style="5" customWidth="1"/>
    <col min="3074" max="3074" width="93" style="5" customWidth="1"/>
    <col min="3075" max="3075" width="11.7109375" style="5" customWidth="1"/>
    <col min="3076" max="3076" width="14.7109375" style="5" customWidth="1"/>
    <col min="3077" max="3077" width="13.85546875" style="5" customWidth="1"/>
    <col min="3078" max="3078" width="14" style="5" customWidth="1"/>
    <col min="3079" max="3079" width="15.28515625" style="5" customWidth="1"/>
    <col min="3080" max="3080" width="14.5703125" style="5" customWidth="1"/>
    <col min="3081" max="3081" width="14" style="5" customWidth="1"/>
    <col min="3082" max="3082" width="16.28515625" style="5" customWidth="1"/>
    <col min="3083" max="3083" width="22.140625" style="5" customWidth="1"/>
    <col min="3084" max="3085" width="11.42578125" style="5"/>
    <col min="3086" max="3088" width="14.5703125" style="5" customWidth="1"/>
    <col min="3089" max="3328" width="11.42578125" style="5"/>
    <col min="3329" max="3329" width="12.7109375" style="5" customWidth="1"/>
    <col min="3330" max="3330" width="93" style="5" customWidth="1"/>
    <col min="3331" max="3331" width="11.7109375" style="5" customWidth="1"/>
    <col min="3332" max="3332" width="14.7109375" style="5" customWidth="1"/>
    <col min="3333" max="3333" width="13.85546875" style="5" customWidth="1"/>
    <col min="3334" max="3334" width="14" style="5" customWidth="1"/>
    <col min="3335" max="3335" width="15.28515625" style="5" customWidth="1"/>
    <col min="3336" max="3336" width="14.5703125" style="5" customWidth="1"/>
    <col min="3337" max="3337" width="14" style="5" customWidth="1"/>
    <col min="3338" max="3338" width="16.28515625" style="5" customWidth="1"/>
    <col min="3339" max="3339" width="22.140625" style="5" customWidth="1"/>
    <col min="3340" max="3341" width="11.42578125" style="5"/>
    <col min="3342" max="3344" width="14.5703125" style="5" customWidth="1"/>
    <col min="3345" max="3584" width="11.42578125" style="5"/>
    <col min="3585" max="3585" width="12.7109375" style="5" customWidth="1"/>
    <col min="3586" max="3586" width="93" style="5" customWidth="1"/>
    <col min="3587" max="3587" width="11.7109375" style="5" customWidth="1"/>
    <col min="3588" max="3588" width="14.7109375" style="5" customWidth="1"/>
    <col min="3589" max="3589" width="13.85546875" style="5" customWidth="1"/>
    <col min="3590" max="3590" width="14" style="5" customWidth="1"/>
    <col min="3591" max="3591" width="15.28515625" style="5" customWidth="1"/>
    <col min="3592" max="3592" width="14.5703125" style="5" customWidth="1"/>
    <col min="3593" max="3593" width="14" style="5" customWidth="1"/>
    <col min="3594" max="3594" width="16.28515625" style="5" customWidth="1"/>
    <col min="3595" max="3595" width="22.140625" style="5" customWidth="1"/>
    <col min="3596" max="3597" width="11.42578125" style="5"/>
    <col min="3598" max="3600" width="14.5703125" style="5" customWidth="1"/>
    <col min="3601" max="3840" width="11.42578125" style="5"/>
    <col min="3841" max="3841" width="12.7109375" style="5" customWidth="1"/>
    <col min="3842" max="3842" width="93" style="5" customWidth="1"/>
    <col min="3843" max="3843" width="11.7109375" style="5" customWidth="1"/>
    <col min="3844" max="3844" width="14.7109375" style="5" customWidth="1"/>
    <col min="3845" max="3845" width="13.85546875" style="5" customWidth="1"/>
    <col min="3846" max="3846" width="14" style="5" customWidth="1"/>
    <col min="3847" max="3847" width="15.28515625" style="5" customWidth="1"/>
    <col min="3848" max="3848" width="14.5703125" style="5" customWidth="1"/>
    <col min="3849" max="3849" width="14" style="5" customWidth="1"/>
    <col min="3850" max="3850" width="16.28515625" style="5" customWidth="1"/>
    <col min="3851" max="3851" width="22.140625" style="5" customWidth="1"/>
    <col min="3852" max="3853" width="11.42578125" style="5"/>
    <col min="3854" max="3856" width="14.5703125" style="5" customWidth="1"/>
    <col min="3857" max="4096" width="11.42578125" style="5"/>
    <col min="4097" max="4097" width="12.7109375" style="5" customWidth="1"/>
    <col min="4098" max="4098" width="93" style="5" customWidth="1"/>
    <col min="4099" max="4099" width="11.7109375" style="5" customWidth="1"/>
    <col min="4100" max="4100" width="14.7109375" style="5" customWidth="1"/>
    <col min="4101" max="4101" width="13.85546875" style="5" customWidth="1"/>
    <col min="4102" max="4102" width="14" style="5" customWidth="1"/>
    <col min="4103" max="4103" width="15.28515625" style="5" customWidth="1"/>
    <col min="4104" max="4104" width="14.5703125" style="5" customWidth="1"/>
    <col min="4105" max="4105" width="14" style="5" customWidth="1"/>
    <col min="4106" max="4106" width="16.28515625" style="5" customWidth="1"/>
    <col min="4107" max="4107" width="22.140625" style="5" customWidth="1"/>
    <col min="4108" max="4109" width="11.42578125" style="5"/>
    <col min="4110" max="4112" width="14.5703125" style="5" customWidth="1"/>
    <col min="4113" max="4352" width="11.42578125" style="5"/>
    <col min="4353" max="4353" width="12.7109375" style="5" customWidth="1"/>
    <col min="4354" max="4354" width="93" style="5" customWidth="1"/>
    <col min="4355" max="4355" width="11.7109375" style="5" customWidth="1"/>
    <col min="4356" max="4356" width="14.7109375" style="5" customWidth="1"/>
    <col min="4357" max="4357" width="13.85546875" style="5" customWidth="1"/>
    <col min="4358" max="4358" width="14" style="5" customWidth="1"/>
    <col min="4359" max="4359" width="15.28515625" style="5" customWidth="1"/>
    <col min="4360" max="4360" width="14.5703125" style="5" customWidth="1"/>
    <col min="4361" max="4361" width="14" style="5" customWidth="1"/>
    <col min="4362" max="4362" width="16.28515625" style="5" customWidth="1"/>
    <col min="4363" max="4363" width="22.140625" style="5" customWidth="1"/>
    <col min="4364" max="4365" width="11.42578125" style="5"/>
    <col min="4366" max="4368" width="14.5703125" style="5" customWidth="1"/>
    <col min="4369" max="4608" width="11.42578125" style="5"/>
    <col min="4609" max="4609" width="12.7109375" style="5" customWidth="1"/>
    <col min="4610" max="4610" width="93" style="5" customWidth="1"/>
    <col min="4611" max="4611" width="11.7109375" style="5" customWidth="1"/>
    <col min="4612" max="4612" width="14.7109375" style="5" customWidth="1"/>
    <col min="4613" max="4613" width="13.85546875" style="5" customWidth="1"/>
    <col min="4614" max="4614" width="14" style="5" customWidth="1"/>
    <col min="4615" max="4615" width="15.28515625" style="5" customWidth="1"/>
    <col min="4616" max="4616" width="14.5703125" style="5" customWidth="1"/>
    <col min="4617" max="4617" width="14" style="5" customWidth="1"/>
    <col min="4618" max="4618" width="16.28515625" style="5" customWidth="1"/>
    <col min="4619" max="4619" width="22.140625" style="5" customWidth="1"/>
    <col min="4620" max="4621" width="11.42578125" style="5"/>
    <col min="4622" max="4624" width="14.5703125" style="5" customWidth="1"/>
    <col min="4625" max="4864" width="11.42578125" style="5"/>
    <col min="4865" max="4865" width="12.7109375" style="5" customWidth="1"/>
    <col min="4866" max="4866" width="93" style="5" customWidth="1"/>
    <col min="4867" max="4867" width="11.7109375" style="5" customWidth="1"/>
    <col min="4868" max="4868" width="14.7109375" style="5" customWidth="1"/>
    <col min="4869" max="4869" width="13.85546875" style="5" customWidth="1"/>
    <col min="4870" max="4870" width="14" style="5" customWidth="1"/>
    <col min="4871" max="4871" width="15.28515625" style="5" customWidth="1"/>
    <col min="4872" max="4872" width="14.5703125" style="5" customWidth="1"/>
    <col min="4873" max="4873" width="14" style="5" customWidth="1"/>
    <col min="4874" max="4874" width="16.28515625" style="5" customWidth="1"/>
    <col min="4875" max="4875" width="22.140625" style="5" customWidth="1"/>
    <col min="4876" max="4877" width="11.42578125" style="5"/>
    <col min="4878" max="4880" width="14.5703125" style="5" customWidth="1"/>
    <col min="4881" max="5120" width="11.42578125" style="5"/>
    <col min="5121" max="5121" width="12.7109375" style="5" customWidth="1"/>
    <col min="5122" max="5122" width="93" style="5" customWidth="1"/>
    <col min="5123" max="5123" width="11.7109375" style="5" customWidth="1"/>
    <col min="5124" max="5124" width="14.7109375" style="5" customWidth="1"/>
    <col min="5125" max="5125" width="13.85546875" style="5" customWidth="1"/>
    <col min="5126" max="5126" width="14" style="5" customWidth="1"/>
    <col min="5127" max="5127" width="15.28515625" style="5" customWidth="1"/>
    <col min="5128" max="5128" width="14.5703125" style="5" customWidth="1"/>
    <col min="5129" max="5129" width="14" style="5" customWidth="1"/>
    <col min="5130" max="5130" width="16.28515625" style="5" customWidth="1"/>
    <col min="5131" max="5131" width="22.140625" style="5" customWidth="1"/>
    <col min="5132" max="5133" width="11.42578125" style="5"/>
    <col min="5134" max="5136" width="14.5703125" style="5" customWidth="1"/>
    <col min="5137" max="5376" width="11.42578125" style="5"/>
    <col min="5377" max="5377" width="12.7109375" style="5" customWidth="1"/>
    <col min="5378" max="5378" width="93" style="5" customWidth="1"/>
    <col min="5379" max="5379" width="11.7109375" style="5" customWidth="1"/>
    <col min="5380" max="5380" width="14.7109375" style="5" customWidth="1"/>
    <col min="5381" max="5381" width="13.85546875" style="5" customWidth="1"/>
    <col min="5382" max="5382" width="14" style="5" customWidth="1"/>
    <col min="5383" max="5383" width="15.28515625" style="5" customWidth="1"/>
    <col min="5384" max="5384" width="14.5703125" style="5" customWidth="1"/>
    <col min="5385" max="5385" width="14" style="5" customWidth="1"/>
    <col min="5386" max="5386" width="16.28515625" style="5" customWidth="1"/>
    <col min="5387" max="5387" width="22.140625" style="5" customWidth="1"/>
    <col min="5388" max="5389" width="11.42578125" style="5"/>
    <col min="5390" max="5392" width="14.5703125" style="5" customWidth="1"/>
    <col min="5393" max="5632" width="11.42578125" style="5"/>
    <col min="5633" max="5633" width="12.7109375" style="5" customWidth="1"/>
    <col min="5634" max="5634" width="93" style="5" customWidth="1"/>
    <col min="5635" max="5635" width="11.7109375" style="5" customWidth="1"/>
    <col min="5636" max="5636" width="14.7109375" style="5" customWidth="1"/>
    <col min="5637" max="5637" width="13.85546875" style="5" customWidth="1"/>
    <col min="5638" max="5638" width="14" style="5" customWidth="1"/>
    <col min="5639" max="5639" width="15.28515625" style="5" customWidth="1"/>
    <col min="5640" max="5640" width="14.5703125" style="5" customWidth="1"/>
    <col min="5641" max="5641" width="14" style="5" customWidth="1"/>
    <col min="5642" max="5642" width="16.28515625" style="5" customWidth="1"/>
    <col min="5643" max="5643" width="22.140625" style="5" customWidth="1"/>
    <col min="5644" max="5645" width="11.42578125" style="5"/>
    <col min="5646" max="5648" width="14.5703125" style="5" customWidth="1"/>
    <col min="5649" max="5888" width="11.42578125" style="5"/>
    <col min="5889" max="5889" width="12.7109375" style="5" customWidth="1"/>
    <col min="5890" max="5890" width="93" style="5" customWidth="1"/>
    <col min="5891" max="5891" width="11.7109375" style="5" customWidth="1"/>
    <col min="5892" max="5892" width="14.7109375" style="5" customWidth="1"/>
    <col min="5893" max="5893" width="13.85546875" style="5" customWidth="1"/>
    <col min="5894" max="5894" width="14" style="5" customWidth="1"/>
    <col min="5895" max="5895" width="15.28515625" style="5" customWidth="1"/>
    <col min="5896" max="5896" width="14.5703125" style="5" customWidth="1"/>
    <col min="5897" max="5897" width="14" style="5" customWidth="1"/>
    <col min="5898" max="5898" width="16.28515625" style="5" customWidth="1"/>
    <col min="5899" max="5899" width="22.140625" style="5" customWidth="1"/>
    <col min="5900" max="5901" width="11.42578125" style="5"/>
    <col min="5902" max="5904" width="14.5703125" style="5" customWidth="1"/>
    <col min="5905" max="6144" width="11.42578125" style="5"/>
    <col min="6145" max="6145" width="12.7109375" style="5" customWidth="1"/>
    <col min="6146" max="6146" width="93" style="5" customWidth="1"/>
    <col min="6147" max="6147" width="11.7109375" style="5" customWidth="1"/>
    <col min="6148" max="6148" width="14.7109375" style="5" customWidth="1"/>
    <col min="6149" max="6149" width="13.85546875" style="5" customWidth="1"/>
    <col min="6150" max="6150" width="14" style="5" customWidth="1"/>
    <col min="6151" max="6151" width="15.28515625" style="5" customWidth="1"/>
    <col min="6152" max="6152" width="14.5703125" style="5" customWidth="1"/>
    <col min="6153" max="6153" width="14" style="5" customWidth="1"/>
    <col min="6154" max="6154" width="16.28515625" style="5" customWidth="1"/>
    <col min="6155" max="6155" width="22.140625" style="5" customWidth="1"/>
    <col min="6156" max="6157" width="11.42578125" style="5"/>
    <col min="6158" max="6160" width="14.5703125" style="5" customWidth="1"/>
    <col min="6161" max="6400" width="11.42578125" style="5"/>
    <col min="6401" max="6401" width="12.7109375" style="5" customWidth="1"/>
    <col min="6402" max="6402" width="93" style="5" customWidth="1"/>
    <col min="6403" max="6403" width="11.7109375" style="5" customWidth="1"/>
    <col min="6404" max="6404" width="14.7109375" style="5" customWidth="1"/>
    <col min="6405" max="6405" width="13.85546875" style="5" customWidth="1"/>
    <col min="6406" max="6406" width="14" style="5" customWidth="1"/>
    <col min="6407" max="6407" width="15.28515625" style="5" customWidth="1"/>
    <col min="6408" max="6408" width="14.5703125" style="5" customWidth="1"/>
    <col min="6409" max="6409" width="14" style="5" customWidth="1"/>
    <col min="6410" max="6410" width="16.28515625" style="5" customWidth="1"/>
    <col min="6411" max="6411" width="22.140625" style="5" customWidth="1"/>
    <col min="6412" max="6413" width="11.42578125" style="5"/>
    <col min="6414" max="6416" width="14.5703125" style="5" customWidth="1"/>
    <col min="6417" max="6656" width="11.42578125" style="5"/>
    <col min="6657" max="6657" width="12.7109375" style="5" customWidth="1"/>
    <col min="6658" max="6658" width="93" style="5" customWidth="1"/>
    <col min="6659" max="6659" width="11.7109375" style="5" customWidth="1"/>
    <col min="6660" max="6660" width="14.7109375" style="5" customWidth="1"/>
    <col min="6661" max="6661" width="13.85546875" style="5" customWidth="1"/>
    <col min="6662" max="6662" width="14" style="5" customWidth="1"/>
    <col min="6663" max="6663" width="15.28515625" style="5" customWidth="1"/>
    <col min="6664" max="6664" width="14.5703125" style="5" customWidth="1"/>
    <col min="6665" max="6665" width="14" style="5" customWidth="1"/>
    <col min="6666" max="6666" width="16.28515625" style="5" customWidth="1"/>
    <col min="6667" max="6667" width="22.140625" style="5" customWidth="1"/>
    <col min="6668" max="6669" width="11.42578125" style="5"/>
    <col min="6670" max="6672" width="14.5703125" style="5" customWidth="1"/>
    <col min="6673" max="6912" width="11.42578125" style="5"/>
    <col min="6913" max="6913" width="12.7109375" style="5" customWidth="1"/>
    <col min="6914" max="6914" width="93" style="5" customWidth="1"/>
    <col min="6915" max="6915" width="11.7109375" style="5" customWidth="1"/>
    <col min="6916" max="6916" width="14.7109375" style="5" customWidth="1"/>
    <col min="6917" max="6917" width="13.85546875" style="5" customWidth="1"/>
    <col min="6918" max="6918" width="14" style="5" customWidth="1"/>
    <col min="6919" max="6919" width="15.28515625" style="5" customWidth="1"/>
    <col min="6920" max="6920" width="14.5703125" style="5" customWidth="1"/>
    <col min="6921" max="6921" width="14" style="5" customWidth="1"/>
    <col min="6922" max="6922" width="16.28515625" style="5" customWidth="1"/>
    <col min="6923" max="6923" width="22.140625" style="5" customWidth="1"/>
    <col min="6924" max="6925" width="11.42578125" style="5"/>
    <col min="6926" max="6928" width="14.5703125" style="5" customWidth="1"/>
    <col min="6929" max="7168" width="11.42578125" style="5"/>
    <col min="7169" max="7169" width="12.7109375" style="5" customWidth="1"/>
    <col min="7170" max="7170" width="93" style="5" customWidth="1"/>
    <col min="7171" max="7171" width="11.7109375" style="5" customWidth="1"/>
    <col min="7172" max="7172" width="14.7109375" style="5" customWidth="1"/>
    <col min="7173" max="7173" width="13.85546875" style="5" customWidth="1"/>
    <col min="7174" max="7174" width="14" style="5" customWidth="1"/>
    <col min="7175" max="7175" width="15.28515625" style="5" customWidth="1"/>
    <col min="7176" max="7176" width="14.5703125" style="5" customWidth="1"/>
    <col min="7177" max="7177" width="14" style="5" customWidth="1"/>
    <col min="7178" max="7178" width="16.28515625" style="5" customWidth="1"/>
    <col min="7179" max="7179" width="22.140625" style="5" customWidth="1"/>
    <col min="7180" max="7181" width="11.42578125" style="5"/>
    <col min="7182" max="7184" width="14.5703125" style="5" customWidth="1"/>
    <col min="7185" max="7424" width="11.42578125" style="5"/>
    <col min="7425" max="7425" width="12.7109375" style="5" customWidth="1"/>
    <col min="7426" max="7426" width="93" style="5" customWidth="1"/>
    <col min="7427" max="7427" width="11.7109375" style="5" customWidth="1"/>
    <col min="7428" max="7428" width="14.7109375" style="5" customWidth="1"/>
    <col min="7429" max="7429" width="13.85546875" style="5" customWidth="1"/>
    <col min="7430" max="7430" width="14" style="5" customWidth="1"/>
    <col min="7431" max="7431" width="15.28515625" style="5" customWidth="1"/>
    <col min="7432" max="7432" width="14.5703125" style="5" customWidth="1"/>
    <col min="7433" max="7433" width="14" style="5" customWidth="1"/>
    <col min="7434" max="7434" width="16.28515625" style="5" customWidth="1"/>
    <col min="7435" max="7435" width="22.140625" style="5" customWidth="1"/>
    <col min="7436" max="7437" width="11.42578125" style="5"/>
    <col min="7438" max="7440" width="14.5703125" style="5" customWidth="1"/>
    <col min="7441" max="7680" width="11.42578125" style="5"/>
    <col min="7681" max="7681" width="12.7109375" style="5" customWidth="1"/>
    <col min="7682" max="7682" width="93" style="5" customWidth="1"/>
    <col min="7683" max="7683" width="11.7109375" style="5" customWidth="1"/>
    <col min="7684" max="7684" width="14.7109375" style="5" customWidth="1"/>
    <col min="7685" max="7685" width="13.85546875" style="5" customWidth="1"/>
    <col min="7686" max="7686" width="14" style="5" customWidth="1"/>
    <col min="7687" max="7687" width="15.28515625" style="5" customWidth="1"/>
    <col min="7688" max="7688" width="14.5703125" style="5" customWidth="1"/>
    <col min="7689" max="7689" width="14" style="5" customWidth="1"/>
    <col min="7690" max="7690" width="16.28515625" style="5" customWidth="1"/>
    <col min="7691" max="7691" width="22.140625" style="5" customWidth="1"/>
    <col min="7692" max="7693" width="11.42578125" style="5"/>
    <col min="7694" max="7696" width="14.5703125" style="5" customWidth="1"/>
    <col min="7697" max="7936" width="11.42578125" style="5"/>
    <col min="7937" max="7937" width="12.7109375" style="5" customWidth="1"/>
    <col min="7938" max="7938" width="93" style="5" customWidth="1"/>
    <col min="7939" max="7939" width="11.7109375" style="5" customWidth="1"/>
    <col min="7940" max="7940" width="14.7109375" style="5" customWidth="1"/>
    <col min="7941" max="7941" width="13.85546875" style="5" customWidth="1"/>
    <col min="7942" max="7942" width="14" style="5" customWidth="1"/>
    <col min="7943" max="7943" width="15.28515625" style="5" customWidth="1"/>
    <col min="7944" max="7944" width="14.5703125" style="5" customWidth="1"/>
    <col min="7945" max="7945" width="14" style="5" customWidth="1"/>
    <col min="7946" max="7946" width="16.28515625" style="5" customWidth="1"/>
    <col min="7947" max="7947" width="22.140625" style="5" customWidth="1"/>
    <col min="7948" max="7949" width="11.42578125" style="5"/>
    <col min="7950" max="7952" width="14.5703125" style="5" customWidth="1"/>
    <col min="7953" max="8192" width="11.42578125" style="5"/>
    <col min="8193" max="8193" width="12.7109375" style="5" customWidth="1"/>
    <col min="8194" max="8194" width="93" style="5" customWidth="1"/>
    <col min="8195" max="8195" width="11.7109375" style="5" customWidth="1"/>
    <col min="8196" max="8196" width="14.7109375" style="5" customWidth="1"/>
    <col min="8197" max="8197" width="13.85546875" style="5" customWidth="1"/>
    <col min="8198" max="8198" width="14" style="5" customWidth="1"/>
    <col min="8199" max="8199" width="15.28515625" style="5" customWidth="1"/>
    <col min="8200" max="8200" width="14.5703125" style="5" customWidth="1"/>
    <col min="8201" max="8201" width="14" style="5" customWidth="1"/>
    <col min="8202" max="8202" width="16.28515625" style="5" customWidth="1"/>
    <col min="8203" max="8203" width="22.140625" style="5" customWidth="1"/>
    <col min="8204" max="8205" width="11.42578125" style="5"/>
    <col min="8206" max="8208" width="14.5703125" style="5" customWidth="1"/>
    <col min="8209" max="8448" width="11.42578125" style="5"/>
    <col min="8449" max="8449" width="12.7109375" style="5" customWidth="1"/>
    <col min="8450" max="8450" width="93" style="5" customWidth="1"/>
    <col min="8451" max="8451" width="11.7109375" style="5" customWidth="1"/>
    <col min="8452" max="8452" width="14.7109375" style="5" customWidth="1"/>
    <col min="8453" max="8453" width="13.85546875" style="5" customWidth="1"/>
    <col min="8454" max="8454" width="14" style="5" customWidth="1"/>
    <col min="8455" max="8455" width="15.28515625" style="5" customWidth="1"/>
    <col min="8456" max="8456" width="14.5703125" style="5" customWidth="1"/>
    <col min="8457" max="8457" width="14" style="5" customWidth="1"/>
    <col min="8458" max="8458" width="16.28515625" style="5" customWidth="1"/>
    <col min="8459" max="8459" width="22.140625" style="5" customWidth="1"/>
    <col min="8460" max="8461" width="11.42578125" style="5"/>
    <col min="8462" max="8464" width="14.5703125" style="5" customWidth="1"/>
    <col min="8465" max="8704" width="11.42578125" style="5"/>
    <col min="8705" max="8705" width="12.7109375" style="5" customWidth="1"/>
    <col min="8706" max="8706" width="93" style="5" customWidth="1"/>
    <col min="8707" max="8707" width="11.7109375" style="5" customWidth="1"/>
    <col min="8708" max="8708" width="14.7109375" style="5" customWidth="1"/>
    <col min="8709" max="8709" width="13.85546875" style="5" customWidth="1"/>
    <col min="8710" max="8710" width="14" style="5" customWidth="1"/>
    <col min="8711" max="8711" width="15.28515625" style="5" customWidth="1"/>
    <col min="8712" max="8712" width="14.5703125" style="5" customWidth="1"/>
    <col min="8713" max="8713" width="14" style="5" customWidth="1"/>
    <col min="8714" max="8714" width="16.28515625" style="5" customWidth="1"/>
    <col min="8715" max="8715" width="22.140625" style="5" customWidth="1"/>
    <col min="8716" max="8717" width="11.42578125" style="5"/>
    <col min="8718" max="8720" width="14.5703125" style="5" customWidth="1"/>
    <col min="8721" max="8960" width="11.42578125" style="5"/>
    <col min="8961" max="8961" width="12.7109375" style="5" customWidth="1"/>
    <col min="8962" max="8962" width="93" style="5" customWidth="1"/>
    <col min="8963" max="8963" width="11.7109375" style="5" customWidth="1"/>
    <col min="8964" max="8964" width="14.7109375" style="5" customWidth="1"/>
    <col min="8965" max="8965" width="13.85546875" style="5" customWidth="1"/>
    <col min="8966" max="8966" width="14" style="5" customWidth="1"/>
    <col min="8967" max="8967" width="15.28515625" style="5" customWidth="1"/>
    <col min="8968" max="8968" width="14.5703125" style="5" customWidth="1"/>
    <col min="8969" max="8969" width="14" style="5" customWidth="1"/>
    <col min="8970" max="8970" width="16.28515625" style="5" customWidth="1"/>
    <col min="8971" max="8971" width="22.140625" style="5" customWidth="1"/>
    <col min="8972" max="8973" width="11.42578125" style="5"/>
    <col min="8974" max="8976" width="14.5703125" style="5" customWidth="1"/>
    <col min="8977" max="9216" width="11.42578125" style="5"/>
    <col min="9217" max="9217" width="12.7109375" style="5" customWidth="1"/>
    <col min="9218" max="9218" width="93" style="5" customWidth="1"/>
    <col min="9219" max="9219" width="11.7109375" style="5" customWidth="1"/>
    <col min="9220" max="9220" width="14.7109375" style="5" customWidth="1"/>
    <col min="9221" max="9221" width="13.85546875" style="5" customWidth="1"/>
    <col min="9222" max="9222" width="14" style="5" customWidth="1"/>
    <col min="9223" max="9223" width="15.28515625" style="5" customWidth="1"/>
    <col min="9224" max="9224" width="14.5703125" style="5" customWidth="1"/>
    <col min="9225" max="9225" width="14" style="5" customWidth="1"/>
    <col min="9226" max="9226" width="16.28515625" style="5" customWidth="1"/>
    <col min="9227" max="9227" width="22.140625" style="5" customWidth="1"/>
    <col min="9228" max="9229" width="11.42578125" style="5"/>
    <col min="9230" max="9232" width="14.5703125" style="5" customWidth="1"/>
    <col min="9233" max="9472" width="11.42578125" style="5"/>
    <col min="9473" max="9473" width="12.7109375" style="5" customWidth="1"/>
    <col min="9474" max="9474" width="93" style="5" customWidth="1"/>
    <col min="9475" max="9475" width="11.7109375" style="5" customWidth="1"/>
    <col min="9476" max="9476" width="14.7109375" style="5" customWidth="1"/>
    <col min="9477" max="9477" width="13.85546875" style="5" customWidth="1"/>
    <col min="9478" max="9478" width="14" style="5" customWidth="1"/>
    <col min="9479" max="9479" width="15.28515625" style="5" customWidth="1"/>
    <col min="9480" max="9480" width="14.5703125" style="5" customWidth="1"/>
    <col min="9481" max="9481" width="14" style="5" customWidth="1"/>
    <col min="9482" max="9482" width="16.28515625" style="5" customWidth="1"/>
    <col min="9483" max="9483" width="22.140625" style="5" customWidth="1"/>
    <col min="9484" max="9485" width="11.42578125" style="5"/>
    <col min="9486" max="9488" width="14.5703125" style="5" customWidth="1"/>
    <col min="9489" max="9728" width="11.42578125" style="5"/>
    <col min="9729" max="9729" width="12.7109375" style="5" customWidth="1"/>
    <col min="9730" max="9730" width="93" style="5" customWidth="1"/>
    <col min="9731" max="9731" width="11.7109375" style="5" customWidth="1"/>
    <col min="9732" max="9732" width="14.7109375" style="5" customWidth="1"/>
    <col min="9733" max="9733" width="13.85546875" style="5" customWidth="1"/>
    <col min="9734" max="9734" width="14" style="5" customWidth="1"/>
    <col min="9735" max="9735" width="15.28515625" style="5" customWidth="1"/>
    <col min="9736" max="9736" width="14.5703125" style="5" customWidth="1"/>
    <col min="9737" max="9737" width="14" style="5" customWidth="1"/>
    <col min="9738" max="9738" width="16.28515625" style="5" customWidth="1"/>
    <col min="9739" max="9739" width="22.140625" style="5" customWidth="1"/>
    <col min="9740" max="9741" width="11.42578125" style="5"/>
    <col min="9742" max="9744" width="14.5703125" style="5" customWidth="1"/>
    <col min="9745" max="9984" width="11.42578125" style="5"/>
    <col min="9985" max="9985" width="12.7109375" style="5" customWidth="1"/>
    <col min="9986" max="9986" width="93" style="5" customWidth="1"/>
    <col min="9987" max="9987" width="11.7109375" style="5" customWidth="1"/>
    <col min="9988" max="9988" width="14.7109375" style="5" customWidth="1"/>
    <col min="9989" max="9989" width="13.85546875" style="5" customWidth="1"/>
    <col min="9990" max="9990" width="14" style="5" customWidth="1"/>
    <col min="9991" max="9991" width="15.28515625" style="5" customWidth="1"/>
    <col min="9992" max="9992" width="14.5703125" style="5" customWidth="1"/>
    <col min="9993" max="9993" width="14" style="5" customWidth="1"/>
    <col min="9994" max="9994" width="16.28515625" style="5" customWidth="1"/>
    <col min="9995" max="9995" width="22.140625" style="5" customWidth="1"/>
    <col min="9996" max="9997" width="11.42578125" style="5"/>
    <col min="9998" max="10000" width="14.5703125" style="5" customWidth="1"/>
    <col min="10001" max="10240" width="11.42578125" style="5"/>
    <col min="10241" max="10241" width="12.7109375" style="5" customWidth="1"/>
    <col min="10242" max="10242" width="93" style="5" customWidth="1"/>
    <col min="10243" max="10243" width="11.7109375" style="5" customWidth="1"/>
    <col min="10244" max="10244" width="14.7109375" style="5" customWidth="1"/>
    <col min="10245" max="10245" width="13.85546875" style="5" customWidth="1"/>
    <col min="10246" max="10246" width="14" style="5" customWidth="1"/>
    <col min="10247" max="10247" width="15.28515625" style="5" customWidth="1"/>
    <col min="10248" max="10248" width="14.5703125" style="5" customWidth="1"/>
    <col min="10249" max="10249" width="14" style="5" customWidth="1"/>
    <col min="10250" max="10250" width="16.28515625" style="5" customWidth="1"/>
    <col min="10251" max="10251" width="22.140625" style="5" customWidth="1"/>
    <col min="10252" max="10253" width="11.42578125" style="5"/>
    <col min="10254" max="10256" width="14.5703125" style="5" customWidth="1"/>
    <col min="10257" max="10496" width="11.42578125" style="5"/>
    <col min="10497" max="10497" width="12.7109375" style="5" customWidth="1"/>
    <col min="10498" max="10498" width="93" style="5" customWidth="1"/>
    <col min="10499" max="10499" width="11.7109375" style="5" customWidth="1"/>
    <col min="10500" max="10500" width="14.7109375" style="5" customWidth="1"/>
    <col min="10501" max="10501" width="13.85546875" style="5" customWidth="1"/>
    <col min="10502" max="10502" width="14" style="5" customWidth="1"/>
    <col min="10503" max="10503" width="15.28515625" style="5" customWidth="1"/>
    <col min="10504" max="10504" width="14.5703125" style="5" customWidth="1"/>
    <col min="10505" max="10505" width="14" style="5" customWidth="1"/>
    <col min="10506" max="10506" width="16.28515625" style="5" customWidth="1"/>
    <col min="10507" max="10507" width="22.140625" style="5" customWidth="1"/>
    <col min="10508" max="10509" width="11.42578125" style="5"/>
    <col min="10510" max="10512" width="14.5703125" style="5" customWidth="1"/>
    <col min="10513" max="10752" width="11.42578125" style="5"/>
    <col min="10753" max="10753" width="12.7109375" style="5" customWidth="1"/>
    <col min="10754" max="10754" width="93" style="5" customWidth="1"/>
    <col min="10755" max="10755" width="11.7109375" style="5" customWidth="1"/>
    <col min="10756" max="10756" width="14.7109375" style="5" customWidth="1"/>
    <col min="10757" max="10757" width="13.85546875" style="5" customWidth="1"/>
    <col min="10758" max="10758" width="14" style="5" customWidth="1"/>
    <col min="10759" max="10759" width="15.28515625" style="5" customWidth="1"/>
    <col min="10760" max="10760" width="14.5703125" style="5" customWidth="1"/>
    <col min="10761" max="10761" width="14" style="5" customWidth="1"/>
    <col min="10762" max="10762" width="16.28515625" style="5" customWidth="1"/>
    <col min="10763" max="10763" width="22.140625" style="5" customWidth="1"/>
    <col min="10764" max="10765" width="11.42578125" style="5"/>
    <col min="10766" max="10768" width="14.5703125" style="5" customWidth="1"/>
    <col min="10769" max="11008" width="11.42578125" style="5"/>
    <col min="11009" max="11009" width="12.7109375" style="5" customWidth="1"/>
    <col min="11010" max="11010" width="93" style="5" customWidth="1"/>
    <col min="11011" max="11011" width="11.7109375" style="5" customWidth="1"/>
    <col min="11012" max="11012" width="14.7109375" style="5" customWidth="1"/>
    <col min="11013" max="11013" width="13.85546875" style="5" customWidth="1"/>
    <col min="11014" max="11014" width="14" style="5" customWidth="1"/>
    <col min="11015" max="11015" width="15.28515625" style="5" customWidth="1"/>
    <col min="11016" max="11016" width="14.5703125" style="5" customWidth="1"/>
    <col min="11017" max="11017" width="14" style="5" customWidth="1"/>
    <col min="11018" max="11018" width="16.28515625" style="5" customWidth="1"/>
    <col min="11019" max="11019" width="22.140625" style="5" customWidth="1"/>
    <col min="11020" max="11021" width="11.42578125" style="5"/>
    <col min="11022" max="11024" width="14.5703125" style="5" customWidth="1"/>
    <col min="11025" max="11264" width="11.42578125" style="5"/>
    <col min="11265" max="11265" width="12.7109375" style="5" customWidth="1"/>
    <col min="11266" max="11266" width="93" style="5" customWidth="1"/>
    <col min="11267" max="11267" width="11.7109375" style="5" customWidth="1"/>
    <col min="11268" max="11268" width="14.7109375" style="5" customWidth="1"/>
    <col min="11269" max="11269" width="13.85546875" style="5" customWidth="1"/>
    <col min="11270" max="11270" width="14" style="5" customWidth="1"/>
    <col min="11271" max="11271" width="15.28515625" style="5" customWidth="1"/>
    <col min="11272" max="11272" width="14.5703125" style="5" customWidth="1"/>
    <col min="11273" max="11273" width="14" style="5" customWidth="1"/>
    <col min="11274" max="11274" width="16.28515625" style="5" customWidth="1"/>
    <col min="11275" max="11275" width="22.140625" style="5" customWidth="1"/>
    <col min="11276" max="11277" width="11.42578125" style="5"/>
    <col min="11278" max="11280" width="14.5703125" style="5" customWidth="1"/>
    <col min="11281" max="11520" width="11.42578125" style="5"/>
    <col min="11521" max="11521" width="12.7109375" style="5" customWidth="1"/>
    <col min="11522" max="11522" width="93" style="5" customWidth="1"/>
    <col min="11523" max="11523" width="11.7109375" style="5" customWidth="1"/>
    <col min="11524" max="11524" width="14.7109375" style="5" customWidth="1"/>
    <col min="11525" max="11525" width="13.85546875" style="5" customWidth="1"/>
    <col min="11526" max="11526" width="14" style="5" customWidth="1"/>
    <col min="11527" max="11527" width="15.28515625" style="5" customWidth="1"/>
    <col min="11528" max="11528" width="14.5703125" style="5" customWidth="1"/>
    <col min="11529" max="11529" width="14" style="5" customWidth="1"/>
    <col min="11530" max="11530" width="16.28515625" style="5" customWidth="1"/>
    <col min="11531" max="11531" width="22.140625" style="5" customWidth="1"/>
    <col min="11532" max="11533" width="11.42578125" style="5"/>
    <col min="11534" max="11536" width="14.5703125" style="5" customWidth="1"/>
    <col min="11537" max="11776" width="11.42578125" style="5"/>
    <col min="11777" max="11777" width="12.7109375" style="5" customWidth="1"/>
    <col min="11778" max="11778" width="93" style="5" customWidth="1"/>
    <col min="11779" max="11779" width="11.7109375" style="5" customWidth="1"/>
    <col min="11780" max="11780" width="14.7109375" style="5" customWidth="1"/>
    <col min="11781" max="11781" width="13.85546875" style="5" customWidth="1"/>
    <col min="11782" max="11782" width="14" style="5" customWidth="1"/>
    <col min="11783" max="11783" width="15.28515625" style="5" customWidth="1"/>
    <col min="11784" max="11784" width="14.5703125" style="5" customWidth="1"/>
    <col min="11785" max="11785" width="14" style="5" customWidth="1"/>
    <col min="11786" max="11786" width="16.28515625" style="5" customWidth="1"/>
    <col min="11787" max="11787" width="22.140625" style="5" customWidth="1"/>
    <col min="11788" max="11789" width="11.42578125" style="5"/>
    <col min="11790" max="11792" width="14.5703125" style="5" customWidth="1"/>
    <col min="11793" max="12032" width="11.42578125" style="5"/>
    <col min="12033" max="12033" width="12.7109375" style="5" customWidth="1"/>
    <col min="12034" max="12034" width="93" style="5" customWidth="1"/>
    <col min="12035" max="12035" width="11.7109375" style="5" customWidth="1"/>
    <col min="12036" max="12036" width="14.7109375" style="5" customWidth="1"/>
    <col min="12037" max="12037" width="13.85546875" style="5" customWidth="1"/>
    <col min="12038" max="12038" width="14" style="5" customWidth="1"/>
    <col min="12039" max="12039" width="15.28515625" style="5" customWidth="1"/>
    <col min="12040" max="12040" width="14.5703125" style="5" customWidth="1"/>
    <col min="12041" max="12041" width="14" style="5" customWidth="1"/>
    <col min="12042" max="12042" width="16.28515625" style="5" customWidth="1"/>
    <col min="12043" max="12043" width="22.140625" style="5" customWidth="1"/>
    <col min="12044" max="12045" width="11.42578125" style="5"/>
    <col min="12046" max="12048" width="14.5703125" style="5" customWidth="1"/>
    <col min="12049" max="12288" width="11.42578125" style="5"/>
    <col min="12289" max="12289" width="12.7109375" style="5" customWidth="1"/>
    <col min="12290" max="12290" width="93" style="5" customWidth="1"/>
    <col min="12291" max="12291" width="11.7109375" style="5" customWidth="1"/>
    <col min="12292" max="12292" width="14.7109375" style="5" customWidth="1"/>
    <col min="12293" max="12293" width="13.85546875" style="5" customWidth="1"/>
    <col min="12294" max="12294" width="14" style="5" customWidth="1"/>
    <col min="12295" max="12295" width="15.28515625" style="5" customWidth="1"/>
    <col min="12296" max="12296" width="14.5703125" style="5" customWidth="1"/>
    <col min="12297" max="12297" width="14" style="5" customWidth="1"/>
    <col min="12298" max="12298" width="16.28515625" style="5" customWidth="1"/>
    <col min="12299" max="12299" width="22.140625" style="5" customWidth="1"/>
    <col min="12300" max="12301" width="11.42578125" style="5"/>
    <col min="12302" max="12304" width="14.5703125" style="5" customWidth="1"/>
    <col min="12305" max="12544" width="11.42578125" style="5"/>
    <col min="12545" max="12545" width="12.7109375" style="5" customWidth="1"/>
    <col min="12546" max="12546" width="93" style="5" customWidth="1"/>
    <col min="12547" max="12547" width="11.7109375" style="5" customWidth="1"/>
    <col min="12548" max="12548" width="14.7109375" style="5" customWidth="1"/>
    <col min="12549" max="12549" width="13.85546875" style="5" customWidth="1"/>
    <col min="12550" max="12550" width="14" style="5" customWidth="1"/>
    <col min="12551" max="12551" width="15.28515625" style="5" customWidth="1"/>
    <col min="12552" max="12552" width="14.5703125" style="5" customWidth="1"/>
    <col min="12553" max="12553" width="14" style="5" customWidth="1"/>
    <col min="12554" max="12554" width="16.28515625" style="5" customWidth="1"/>
    <col min="12555" max="12555" width="22.140625" style="5" customWidth="1"/>
    <col min="12556" max="12557" width="11.42578125" style="5"/>
    <col min="12558" max="12560" width="14.5703125" style="5" customWidth="1"/>
    <col min="12561" max="12800" width="11.42578125" style="5"/>
    <col min="12801" max="12801" width="12.7109375" style="5" customWidth="1"/>
    <col min="12802" max="12802" width="93" style="5" customWidth="1"/>
    <col min="12803" max="12803" width="11.7109375" style="5" customWidth="1"/>
    <col min="12804" max="12804" width="14.7109375" style="5" customWidth="1"/>
    <col min="12805" max="12805" width="13.85546875" style="5" customWidth="1"/>
    <col min="12806" max="12806" width="14" style="5" customWidth="1"/>
    <col min="12807" max="12807" width="15.28515625" style="5" customWidth="1"/>
    <col min="12808" max="12808" width="14.5703125" style="5" customWidth="1"/>
    <col min="12809" max="12809" width="14" style="5" customWidth="1"/>
    <col min="12810" max="12810" width="16.28515625" style="5" customWidth="1"/>
    <col min="12811" max="12811" width="22.140625" style="5" customWidth="1"/>
    <col min="12812" max="12813" width="11.42578125" style="5"/>
    <col min="12814" max="12816" width="14.5703125" style="5" customWidth="1"/>
    <col min="12817" max="13056" width="11.42578125" style="5"/>
    <col min="13057" max="13057" width="12.7109375" style="5" customWidth="1"/>
    <col min="13058" max="13058" width="93" style="5" customWidth="1"/>
    <col min="13059" max="13059" width="11.7109375" style="5" customWidth="1"/>
    <col min="13060" max="13060" width="14.7109375" style="5" customWidth="1"/>
    <col min="13061" max="13061" width="13.85546875" style="5" customWidth="1"/>
    <col min="13062" max="13062" width="14" style="5" customWidth="1"/>
    <col min="13063" max="13063" width="15.28515625" style="5" customWidth="1"/>
    <col min="13064" max="13064" width="14.5703125" style="5" customWidth="1"/>
    <col min="13065" max="13065" width="14" style="5" customWidth="1"/>
    <col min="13066" max="13066" width="16.28515625" style="5" customWidth="1"/>
    <col min="13067" max="13067" width="22.140625" style="5" customWidth="1"/>
    <col min="13068" max="13069" width="11.42578125" style="5"/>
    <col min="13070" max="13072" width="14.5703125" style="5" customWidth="1"/>
    <col min="13073" max="13312" width="11.42578125" style="5"/>
    <col min="13313" max="13313" width="12.7109375" style="5" customWidth="1"/>
    <col min="13314" max="13314" width="93" style="5" customWidth="1"/>
    <col min="13315" max="13315" width="11.7109375" style="5" customWidth="1"/>
    <col min="13316" max="13316" width="14.7109375" style="5" customWidth="1"/>
    <col min="13317" max="13317" width="13.85546875" style="5" customWidth="1"/>
    <col min="13318" max="13318" width="14" style="5" customWidth="1"/>
    <col min="13319" max="13319" width="15.28515625" style="5" customWidth="1"/>
    <col min="13320" max="13320" width="14.5703125" style="5" customWidth="1"/>
    <col min="13321" max="13321" width="14" style="5" customWidth="1"/>
    <col min="13322" max="13322" width="16.28515625" style="5" customWidth="1"/>
    <col min="13323" max="13323" width="22.140625" style="5" customWidth="1"/>
    <col min="13324" max="13325" width="11.42578125" style="5"/>
    <col min="13326" max="13328" width="14.5703125" style="5" customWidth="1"/>
    <col min="13329" max="13568" width="11.42578125" style="5"/>
    <col min="13569" max="13569" width="12.7109375" style="5" customWidth="1"/>
    <col min="13570" max="13570" width="93" style="5" customWidth="1"/>
    <col min="13571" max="13571" width="11.7109375" style="5" customWidth="1"/>
    <col min="13572" max="13572" width="14.7109375" style="5" customWidth="1"/>
    <col min="13573" max="13573" width="13.85546875" style="5" customWidth="1"/>
    <col min="13574" max="13574" width="14" style="5" customWidth="1"/>
    <col min="13575" max="13575" width="15.28515625" style="5" customWidth="1"/>
    <col min="13576" max="13576" width="14.5703125" style="5" customWidth="1"/>
    <col min="13577" max="13577" width="14" style="5" customWidth="1"/>
    <col min="13578" max="13578" width="16.28515625" style="5" customWidth="1"/>
    <col min="13579" max="13579" width="22.140625" style="5" customWidth="1"/>
    <col min="13580" max="13581" width="11.42578125" style="5"/>
    <col min="13582" max="13584" width="14.5703125" style="5" customWidth="1"/>
    <col min="13585" max="13824" width="11.42578125" style="5"/>
    <col min="13825" max="13825" width="12.7109375" style="5" customWidth="1"/>
    <col min="13826" max="13826" width="93" style="5" customWidth="1"/>
    <col min="13827" max="13827" width="11.7109375" style="5" customWidth="1"/>
    <col min="13828" max="13828" width="14.7109375" style="5" customWidth="1"/>
    <col min="13829" max="13829" width="13.85546875" style="5" customWidth="1"/>
    <col min="13830" max="13830" width="14" style="5" customWidth="1"/>
    <col min="13831" max="13831" width="15.28515625" style="5" customWidth="1"/>
    <col min="13832" max="13832" width="14.5703125" style="5" customWidth="1"/>
    <col min="13833" max="13833" width="14" style="5" customWidth="1"/>
    <col min="13834" max="13834" width="16.28515625" style="5" customWidth="1"/>
    <col min="13835" max="13835" width="22.140625" style="5" customWidth="1"/>
    <col min="13836" max="13837" width="11.42578125" style="5"/>
    <col min="13838" max="13840" width="14.5703125" style="5" customWidth="1"/>
    <col min="13841" max="14080" width="11.42578125" style="5"/>
    <col min="14081" max="14081" width="12.7109375" style="5" customWidth="1"/>
    <col min="14082" max="14082" width="93" style="5" customWidth="1"/>
    <col min="14083" max="14083" width="11.7109375" style="5" customWidth="1"/>
    <col min="14084" max="14084" width="14.7109375" style="5" customWidth="1"/>
    <col min="14085" max="14085" width="13.85546875" style="5" customWidth="1"/>
    <col min="14086" max="14086" width="14" style="5" customWidth="1"/>
    <col min="14087" max="14087" width="15.28515625" style="5" customWidth="1"/>
    <col min="14088" max="14088" width="14.5703125" style="5" customWidth="1"/>
    <col min="14089" max="14089" width="14" style="5" customWidth="1"/>
    <col min="14090" max="14090" width="16.28515625" style="5" customWidth="1"/>
    <col min="14091" max="14091" width="22.140625" style="5" customWidth="1"/>
    <col min="14092" max="14093" width="11.42578125" style="5"/>
    <col min="14094" max="14096" width="14.5703125" style="5" customWidth="1"/>
    <col min="14097" max="14336" width="11.42578125" style="5"/>
    <col min="14337" max="14337" width="12.7109375" style="5" customWidth="1"/>
    <col min="14338" max="14338" width="93" style="5" customWidth="1"/>
    <col min="14339" max="14339" width="11.7109375" style="5" customWidth="1"/>
    <col min="14340" max="14340" width="14.7109375" style="5" customWidth="1"/>
    <col min="14341" max="14341" width="13.85546875" style="5" customWidth="1"/>
    <col min="14342" max="14342" width="14" style="5" customWidth="1"/>
    <col min="14343" max="14343" width="15.28515625" style="5" customWidth="1"/>
    <col min="14344" max="14344" width="14.5703125" style="5" customWidth="1"/>
    <col min="14345" max="14345" width="14" style="5" customWidth="1"/>
    <col min="14346" max="14346" width="16.28515625" style="5" customWidth="1"/>
    <col min="14347" max="14347" width="22.140625" style="5" customWidth="1"/>
    <col min="14348" max="14349" width="11.42578125" style="5"/>
    <col min="14350" max="14352" width="14.5703125" style="5" customWidth="1"/>
    <col min="14353" max="14592" width="11.42578125" style="5"/>
    <col min="14593" max="14593" width="12.7109375" style="5" customWidth="1"/>
    <col min="14594" max="14594" width="93" style="5" customWidth="1"/>
    <col min="14595" max="14595" width="11.7109375" style="5" customWidth="1"/>
    <col min="14596" max="14596" width="14.7109375" style="5" customWidth="1"/>
    <col min="14597" max="14597" width="13.85546875" style="5" customWidth="1"/>
    <col min="14598" max="14598" width="14" style="5" customWidth="1"/>
    <col min="14599" max="14599" width="15.28515625" style="5" customWidth="1"/>
    <col min="14600" max="14600" width="14.5703125" style="5" customWidth="1"/>
    <col min="14601" max="14601" width="14" style="5" customWidth="1"/>
    <col min="14602" max="14602" width="16.28515625" style="5" customWidth="1"/>
    <col min="14603" max="14603" width="22.140625" style="5" customWidth="1"/>
    <col min="14604" max="14605" width="11.42578125" style="5"/>
    <col min="14606" max="14608" width="14.5703125" style="5" customWidth="1"/>
    <col min="14609" max="14848" width="11.42578125" style="5"/>
    <col min="14849" max="14849" width="12.7109375" style="5" customWidth="1"/>
    <col min="14850" max="14850" width="93" style="5" customWidth="1"/>
    <col min="14851" max="14851" width="11.7109375" style="5" customWidth="1"/>
    <col min="14852" max="14852" width="14.7109375" style="5" customWidth="1"/>
    <col min="14853" max="14853" width="13.85546875" style="5" customWidth="1"/>
    <col min="14854" max="14854" width="14" style="5" customWidth="1"/>
    <col min="14855" max="14855" width="15.28515625" style="5" customWidth="1"/>
    <col min="14856" max="14856" width="14.5703125" style="5" customWidth="1"/>
    <col min="14857" max="14857" width="14" style="5" customWidth="1"/>
    <col min="14858" max="14858" width="16.28515625" style="5" customWidth="1"/>
    <col min="14859" max="14859" width="22.140625" style="5" customWidth="1"/>
    <col min="14860" max="14861" width="11.42578125" style="5"/>
    <col min="14862" max="14864" width="14.5703125" style="5" customWidth="1"/>
    <col min="14865" max="15104" width="11.42578125" style="5"/>
    <col min="15105" max="15105" width="12.7109375" style="5" customWidth="1"/>
    <col min="15106" max="15106" width="93" style="5" customWidth="1"/>
    <col min="15107" max="15107" width="11.7109375" style="5" customWidth="1"/>
    <col min="15108" max="15108" width="14.7109375" style="5" customWidth="1"/>
    <col min="15109" max="15109" width="13.85546875" style="5" customWidth="1"/>
    <col min="15110" max="15110" width="14" style="5" customWidth="1"/>
    <col min="15111" max="15111" width="15.28515625" style="5" customWidth="1"/>
    <col min="15112" max="15112" width="14.5703125" style="5" customWidth="1"/>
    <col min="15113" max="15113" width="14" style="5" customWidth="1"/>
    <col min="15114" max="15114" width="16.28515625" style="5" customWidth="1"/>
    <col min="15115" max="15115" width="22.140625" style="5" customWidth="1"/>
    <col min="15116" max="15117" width="11.42578125" style="5"/>
    <col min="15118" max="15120" width="14.5703125" style="5" customWidth="1"/>
    <col min="15121" max="15360" width="11.42578125" style="5"/>
    <col min="15361" max="15361" width="12.7109375" style="5" customWidth="1"/>
    <col min="15362" max="15362" width="93" style="5" customWidth="1"/>
    <col min="15363" max="15363" width="11.7109375" style="5" customWidth="1"/>
    <col min="15364" max="15364" width="14.7109375" style="5" customWidth="1"/>
    <col min="15365" max="15365" width="13.85546875" style="5" customWidth="1"/>
    <col min="15366" max="15366" width="14" style="5" customWidth="1"/>
    <col min="15367" max="15367" width="15.28515625" style="5" customWidth="1"/>
    <col min="15368" max="15368" width="14.5703125" style="5" customWidth="1"/>
    <col min="15369" max="15369" width="14" style="5" customWidth="1"/>
    <col min="15370" max="15370" width="16.28515625" style="5" customWidth="1"/>
    <col min="15371" max="15371" width="22.140625" style="5" customWidth="1"/>
    <col min="15372" max="15373" width="11.42578125" style="5"/>
    <col min="15374" max="15376" width="14.5703125" style="5" customWidth="1"/>
    <col min="15377" max="15616" width="11.42578125" style="5"/>
    <col min="15617" max="15617" width="12.7109375" style="5" customWidth="1"/>
    <col min="15618" max="15618" width="93" style="5" customWidth="1"/>
    <col min="15619" max="15619" width="11.7109375" style="5" customWidth="1"/>
    <col min="15620" max="15620" width="14.7109375" style="5" customWidth="1"/>
    <col min="15621" max="15621" width="13.85546875" style="5" customWidth="1"/>
    <col min="15622" max="15622" width="14" style="5" customWidth="1"/>
    <col min="15623" max="15623" width="15.28515625" style="5" customWidth="1"/>
    <col min="15624" max="15624" width="14.5703125" style="5" customWidth="1"/>
    <col min="15625" max="15625" width="14" style="5" customWidth="1"/>
    <col min="15626" max="15626" width="16.28515625" style="5" customWidth="1"/>
    <col min="15627" max="15627" width="22.140625" style="5" customWidth="1"/>
    <col min="15628" max="15629" width="11.42578125" style="5"/>
    <col min="15630" max="15632" width="14.5703125" style="5" customWidth="1"/>
    <col min="15633" max="15872" width="11.42578125" style="5"/>
    <col min="15873" max="15873" width="12.7109375" style="5" customWidth="1"/>
    <col min="15874" max="15874" width="93" style="5" customWidth="1"/>
    <col min="15875" max="15875" width="11.7109375" style="5" customWidth="1"/>
    <col min="15876" max="15876" width="14.7109375" style="5" customWidth="1"/>
    <col min="15877" max="15877" width="13.85546875" style="5" customWidth="1"/>
    <col min="15878" max="15878" width="14" style="5" customWidth="1"/>
    <col min="15879" max="15879" width="15.28515625" style="5" customWidth="1"/>
    <col min="15880" max="15880" width="14.5703125" style="5" customWidth="1"/>
    <col min="15881" max="15881" width="14" style="5" customWidth="1"/>
    <col min="15882" max="15882" width="16.28515625" style="5" customWidth="1"/>
    <col min="15883" max="15883" width="22.140625" style="5" customWidth="1"/>
    <col min="15884" max="15885" width="11.42578125" style="5"/>
    <col min="15886" max="15888" width="14.5703125" style="5" customWidth="1"/>
    <col min="15889" max="16128" width="11.42578125" style="5"/>
    <col min="16129" max="16129" width="12.7109375" style="5" customWidth="1"/>
    <col min="16130" max="16130" width="93" style="5" customWidth="1"/>
    <col min="16131" max="16131" width="11.7109375" style="5" customWidth="1"/>
    <col min="16132" max="16132" width="14.7109375" style="5" customWidth="1"/>
    <col min="16133" max="16133" width="13.85546875" style="5" customWidth="1"/>
    <col min="16134" max="16134" width="14" style="5" customWidth="1"/>
    <col min="16135" max="16135" width="15.28515625" style="5" customWidth="1"/>
    <col min="16136" max="16136" width="14.5703125" style="5" customWidth="1"/>
    <col min="16137" max="16137" width="14" style="5" customWidth="1"/>
    <col min="16138" max="16138" width="16.28515625" style="5" customWidth="1"/>
    <col min="16139" max="16139" width="22.140625" style="5" customWidth="1"/>
    <col min="16140" max="16141" width="11.42578125" style="5"/>
    <col min="16142" max="16144" width="14.5703125" style="5" customWidth="1"/>
    <col min="16145" max="16384" width="11.42578125" style="5"/>
  </cols>
  <sheetData>
    <row r="1" spans="1:19" x14ac:dyDescent="0.2">
      <c r="A1" s="1" t="s">
        <v>0</v>
      </c>
      <c r="I1" s="5"/>
    </row>
    <row r="2" spans="1:19" x14ac:dyDescent="0.2">
      <c r="A2" s="1" t="str">
        <f>CONCATENATE("COMUNA: ",[1]NOMBRE!B2," - ","( ",[1]NOMBRE!C2,[1]NOMBRE!D2,[1]NOMBRE!E2,[1]NOMBRE!F2,[1]NOMBRE!G2," )")</f>
        <v>COMUNA: Linares - ( 07401 )</v>
      </c>
      <c r="I2" s="5"/>
    </row>
    <row r="3" spans="1:19" x14ac:dyDescent="0.2">
      <c r="A3" s="1" t="str">
        <f>CONCATENATE("ESTABLECIMIENTO/ESTRATEGIA: ",[1]NOMBRE!B3," - ","( ",[1]NOMBRE!C3,[1]NOMBRE!D3,[1]NOMBRE!E3,[1]NOMBRE!F3,[1]NOMBRE!G3,[1]NOMBRE!H3," )")</f>
        <v>ESTABLECIMIENTO/ESTRATEGIA: Hospital Presidente Carlos Ibáñez del Campo - ( 116108 )</v>
      </c>
      <c r="I3" s="8"/>
    </row>
    <row r="4" spans="1:19" x14ac:dyDescent="0.2">
      <c r="A4" s="1"/>
      <c r="I4" s="9"/>
    </row>
    <row r="5" spans="1:19" ht="12.75" customHeight="1" x14ac:dyDescent="0.2">
      <c r="A5" s="1" t="str">
        <f>CONCATENATE("AÑO: ",[1]NOMBRE!B7)</f>
        <v>AÑO: 2016</v>
      </c>
      <c r="I5" s="5"/>
    </row>
    <row r="6" spans="1:19" ht="12.75" customHeight="1" x14ac:dyDescent="0.15">
      <c r="A6" s="215" t="s">
        <v>1</v>
      </c>
      <c r="B6" s="215"/>
      <c r="C6" s="215"/>
      <c r="D6" s="215"/>
      <c r="E6" s="215"/>
      <c r="F6" s="215"/>
      <c r="I6" s="5"/>
    </row>
    <row r="7" spans="1:19" ht="12.75" customHeight="1" x14ac:dyDescent="0.15">
      <c r="A7" s="215"/>
      <c r="B7" s="215"/>
      <c r="C7" s="215"/>
      <c r="D7" s="215"/>
      <c r="E7" s="215"/>
      <c r="F7" s="215"/>
      <c r="I7" s="5"/>
    </row>
    <row r="8" spans="1:19" ht="12.75" customHeight="1" x14ac:dyDescent="0.2">
      <c r="A8" s="10"/>
      <c r="B8" s="10"/>
      <c r="C8" s="10"/>
      <c r="D8" s="10"/>
      <c r="E8" s="10"/>
      <c r="F8" s="10"/>
      <c r="I8" s="5"/>
    </row>
    <row r="9" spans="1:19" x14ac:dyDescent="0.2">
      <c r="A9" s="11"/>
      <c r="B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19" ht="12.75" customHeight="1" x14ac:dyDescent="0.2">
      <c r="A10" s="54" t="s">
        <v>2</v>
      </c>
      <c r="B10" s="55"/>
      <c r="C10" s="216" t="s">
        <v>3</v>
      </c>
      <c r="D10" s="219" t="s">
        <v>4</v>
      </c>
      <c r="E10" s="219" t="s">
        <v>5</v>
      </c>
      <c r="H10" s="12"/>
      <c r="I10" s="5"/>
      <c r="J10" s="5"/>
      <c r="K10" s="5"/>
      <c r="M10" s="56"/>
      <c r="N10" s="6"/>
      <c r="Q10" s="5"/>
    </row>
    <row r="11" spans="1:19" ht="15.75" customHeight="1" x14ac:dyDescent="0.2">
      <c r="A11" s="57"/>
      <c r="B11" s="58"/>
      <c r="C11" s="217"/>
      <c r="D11" s="220"/>
      <c r="E11" s="220"/>
      <c r="H11" s="12"/>
      <c r="I11" s="5"/>
      <c r="J11" s="5"/>
      <c r="K11" s="5"/>
      <c r="M11" s="56"/>
      <c r="N11" s="6"/>
      <c r="Q11" s="5"/>
    </row>
    <row r="12" spans="1:19" ht="14.25" customHeight="1" x14ac:dyDescent="0.2">
      <c r="A12" s="59" t="s">
        <v>6</v>
      </c>
      <c r="B12" s="60" t="s">
        <v>7</v>
      </c>
      <c r="C12" s="218"/>
      <c r="D12" s="221"/>
      <c r="E12" s="221"/>
      <c r="H12" s="12"/>
      <c r="I12" s="5"/>
      <c r="J12" s="5"/>
      <c r="K12" s="5"/>
      <c r="M12" s="56"/>
      <c r="N12" s="6"/>
      <c r="Q12" s="5"/>
    </row>
    <row r="13" spans="1:19" x14ac:dyDescent="0.2">
      <c r="A13" s="61" t="s">
        <v>8</v>
      </c>
      <c r="B13" s="62"/>
      <c r="C13" s="64">
        <f>+SUM(C14:C43)</f>
        <v>61917</v>
      </c>
      <c r="D13" s="65">
        <f>+SUM(D14:D43)</f>
        <v>27516</v>
      </c>
      <c r="E13" s="66">
        <f>+SUM(E14:E43)</f>
        <v>26331</v>
      </c>
      <c r="F13" s="12"/>
      <c r="I13" s="5"/>
      <c r="J13" s="5"/>
      <c r="K13" s="56"/>
      <c r="L13" s="6"/>
      <c r="Q13" s="5"/>
    </row>
    <row r="14" spans="1:19" ht="27" customHeight="1" x14ac:dyDescent="0.2">
      <c r="A14" s="68" t="s">
        <v>9</v>
      </c>
      <c r="B14" s="169" t="s">
        <v>10</v>
      </c>
      <c r="C14" s="170">
        <f>+Enero!C14+Febrero!C14+'Marzo '!C14+'Abril '!C14+'Mayo '!C14+Junio!C14+Julio!C14+Agosto!C14+Septiembre!C14+'Octubre '!C14+Noviembre!C14+'Diciembre '!C14</f>
        <v>12393</v>
      </c>
      <c r="D14" s="170">
        <f>+Enero!D14+Febrero!D14+'Marzo '!D14+'Abril '!D14+'Mayo '!D14+Junio!D14+Julio!D14+Agosto!D14+Septiembre!D14+'Octubre '!D14+Noviembre!D14+'Diciembre '!D14</f>
        <v>6147</v>
      </c>
      <c r="E14" s="170">
        <f>+Enero!E14+Febrero!E14+'Marzo '!E14+'Abril '!E14+'Mayo '!E14+Junio!E14+Julio!E14+Agosto!E14+Septiembre!E14+'Octubre '!E14+Noviembre!E14+'Diciembre '!E14</f>
        <v>4219</v>
      </c>
      <c r="F14" s="13"/>
      <c r="I14" s="5"/>
      <c r="J14" s="5"/>
      <c r="K14" s="56"/>
      <c r="L14" s="6"/>
      <c r="Q14" s="5"/>
    </row>
    <row r="15" spans="1:19" x14ac:dyDescent="0.2">
      <c r="A15" s="74" t="s">
        <v>11</v>
      </c>
      <c r="B15" s="173" t="s">
        <v>12</v>
      </c>
      <c r="C15" s="170">
        <f>+Enero!C15+Febrero!C15+'Marzo '!C15+'Abril '!C15+'Mayo '!C15+Junio!C15+Julio!C15+Agosto!C15+Septiembre!C15+'Octubre '!C15+Noviembre!C15+'Diciembre '!C15</f>
        <v>0</v>
      </c>
      <c r="D15" s="170">
        <f>+Enero!D15+Febrero!D15+'Marzo '!D15+'Abril '!D15+'Mayo '!D15+Junio!D15+Julio!D15+Agosto!D15+Septiembre!D15+'Octubre '!D15+Noviembre!D15+'Diciembre '!D15</f>
        <v>0</v>
      </c>
      <c r="E15" s="170">
        <f>+Enero!E15+Febrero!E15+'Marzo '!E15+'Abril '!E15+'Mayo '!E15+Junio!E15+Julio!E15+Agosto!E15+Septiembre!E15+'Octubre '!E15+Noviembre!E15+'Diciembre '!E15</f>
        <v>0</v>
      </c>
      <c r="F15" s="13"/>
      <c r="I15" s="5"/>
      <c r="J15" s="5"/>
      <c r="K15" s="56"/>
      <c r="L15" s="6"/>
      <c r="Q15" s="5"/>
    </row>
    <row r="16" spans="1:19" x14ac:dyDescent="0.2">
      <c r="A16" s="74" t="s">
        <v>13</v>
      </c>
      <c r="B16" s="173" t="s">
        <v>14</v>
      </c>
      <c r="C16" s="170">
        <f>+Enero!C16+Febrero!C16+'Marzo '!C16+'Abril '!C16+'Mayo '!C16+Junio!C16+Julio!C16+Agosto!C16+Septiembre!C16+'Octubre '!C16+Noviembre!C16+'Diciembre '!C16</f>
        <v>21</v>
      </c>
      <c r="D16" s="170">
        <f>+Enero!D16+Febrero!D16+'Marzo '!D16+'Abril '!D16+'Mayo '!D16+Junio!D16+Julio!D16+Agosto!D16+Septiembre!D16+'Octubre '!D16+Noviembre!D16+'Diciembre '!D16</f>
        <v>0</v>
      </c>
      <c r="E16" s="170">
        <f>+Enero!E16+Febrero!E16+'Marzo '!E16+'Abril '!E16+'Mayo '!E16+Junio!E16+Julio!E16+Agosto!E16+Septiembre!E16+'Octubre '!E16+Noviembre!E16+'Diciembre '!E16</f>
        <v>19</v>
      </c>
      <c r="F16" s="13"/>
      <c r="I16" s="5"/>
      <c r="J16" s="5"/>
      <c r="K16" s="56"/>
      <c r="L16" s="6"/>
      <c r="Q16" s="5"/>
    </row>
    <row r="17" spans="1:17" x14ac:dyDescent="0.2">
      <c r="A17" s="76" t="s">
        <v>15</v>
      </c>
      <c r="B17" s="175" t="s">
        <v>16</v>
      </c>
      <c r="C17" s="170">
        <f>+Enero!C17+Febrero!C17+'Marzo '!C17+'Abril '!C17+'Mayo '!C17+Junio!C17+Julio!C17+Agosto!C17+Septiembre!C17+'Octubre '!C17+Noviembre!C17+'Diciembre '!C17</f>
        <v>2126</v>
      </c>
      <c r="D17" s="170">
        <f>+Enero!D17+Febrero!D17+'Marzo '!D17+'Abril '!D17+'Mayo '!D17+Junio!D17+Julio!D17+Agosto!D17+Septiembre!D17+'Octubre '!D17+Noviembre!D17+'Diciembre '!D17</f>
        <v>0</v>
      </c>
      <c r="E17" s="170">
        <f>+Enero!E17+Febrero!E17+'Marzo '!E17+'Abril '!E17+'Mayo '!E17+Junio!E17+Julio!E17+Agosto!E17+Septiembre!E17+'Octubre '!E17+Noviembre!E17+'Diciembre '!E17</f>
        <v>1928</v>
      </c>
      <c r="F17" s="13"/>
      <c r="I17" s="5"/>
      <c r="J17" s="5"/>
      <c r="K17" s="56"/>
      <c r="L17" s="6"/>
      <c r="Q17" s="5"/>
    </row>
    <row r="18" spans="1:17" x14ac:dyDescent="0.2">
      <c r="A18" s="76" t="s">
        <v>17</v>
      </c>
      <c r="B18" s="175" t="s">
        <v>18</v>
      </c>
      <c r="C18" s="170">
        <f>+Enero!C18+Febrero!C18+'Marzo '!C18+'Abril '!C18+'Mayo '!C18+Junio!C18+Julio!C18+Agosto!C18+Septiembre!C18+'Octubre '!C18+Noviembre!C18+'Diciembre '!C18</f>
        <v>10</v>
      </c>
      <c r="D18" s="170">
        <f>+Enero!D18+Febrero!D18+'Marzo '!D18+'Abril '!D18+'Mayo '!D18+Junio!D18+Julio!D18+Agosto!D18+Septiembre!D18+'Octubre '!D18+Noviembre!D18+'Diciembre '!D18</f>
        <v>0</v>
      </c>
      <c r="E18" s="170">
        <f>+Enero!E18+Febrero!E18+'Marzo '!E18+'Abril '!E18+'Mayo '!E18+Junio!E18+Julio!E18+Agosto!E18+Septiembre!E18+'Octubre '!E18+Noviembre!E18+'Diciembre '!E18</f>
        <v>10</v>
      </c>
      <c r="F18" s="13"/>
      <c r="I18" s="5"/>
      <c r="J18" s="5"/>
      <c r="K18" s="56"/>
      <c r="L18" s="6"/>
      <c r="Q18" s="5"/>
    </row>
    <row r="19" spans="1:17" x14ac:dyDescent="0.2">
      <c r="A19" s="76" t="s">
        <v>19</v>
      </c>
      <c r="B19" s="173" t="s">
        <v>20</v>
      </c>
      <c r="C19" s="170">
        <f>+Enero!C19+Febrero!C19+'Marzo '!C19+'Abril '!C19+'Mayo '!C19+Junio!C19+Julio!C19+Agosto!C19+Septiembre!C19+'Octubre '!C19+Noviembre!C19+'Diciembre '!C19</f>
        <v>1726</v>
      </c>
      <c r="D19" s="170">
        <f>+Enero!D19+Febrero!D19+'Marzo '!D19+'Abril '!D19+'Mayo '!D19+Junio!D19+Julio!D19+Agosto!D19+Septiembre!D19+'Octubre '!D19+Noviembre!D19+'Diciembre '!D19</f>
        <v>4</v>
      </c>
      <c r="E19" s="170">
        <f>+Enero!E19+Febrero!E19+'Marzo '!E19+'Abril '!E19+'Mayo '!E19+Junio!E19+Julio!E19+Agosto!E19+Septiembre!E19+'Octubre '!E19+Noviembre!E19+'Diciembre '!E19</f>
        <v>1592</v>
      </c>
      <c r="F19" s="13"/>
      <c r="I19" s="5"/>
      <c r="J19" s="5"/>
      <c r="K19" s="56"/>
      <c r="L19" s="6"/>
      <c r="Q19" s="5"/>
    </row>
    <row r="20" spans="1:17" x14ac:dyDescent="0.2">
      <c r="A20" s="76" t="s">
        <v>21</v>
      </c>
      <c r="B20" s="173" t="s">
        <v>22</v>
      </c>
      <c r="C20" s="170">
        <f>+Enero!C20+Febrero!C20+'Marzo '!C20+'Abril '!C20+'Mayo '!C20+Junio!C20+Julio!C20+Agosto!C20+Septiembre!C20+'Octubre '!C20+Noviembre!C20+'Diciembre '!C20</f>
        <v>49</v>
      </c>
      <c r="D20" s="170">
        <f>+Enero!D20+Febrero!D20+'Marzo '!D20+'Abril '!D20+'Mayo '!D20+Junio!D20+Julio!D20+Agosto!D20+Septiembre!D20+'Octubre '!D20+Noviembre!D20+'Diciembre '!D20</f>
        <v>0</v>
      </c>
      <c r="E20" s="170">
        <f>+Enero!E20+Febrero!E20+'Marzo '!E20+'Abril '!E20+'Mayo '!E20+Junio!E20+Julio!E20+Agosto!E20+Septiembre!E20+'Octubre '!E20+Noviembre!E20+'Diciembre '!E20</f>
        <v>35</v>
      </c>
      <c r="F20" s="13"/>
      <c r="I20" s="5"/>
      <c r="J20" s="5"/>
      <c r="K20" s="56"/>
      <c r="L20" s="6"/>
      <c r="Q20" s="5"/>
    </row>
    <row r="21" spans="1:17" x14ac:dyDescent="0.2">
      <c r="A21" s="76" t="s">
        <v>23</v>
      </c>
      <c r="B21" s="175" t="s">
        <v>24</v>
      </c>
      <c r="C21" s="170">
        <f>+Enero!C21+Febrero!C21+'Marzo '!C21+'Abril '!C21+'Mayo '!C21+Junio!C21+Julio!C21+Agosto!C21+Septiembre!C21+'Octubre '!C21+Noviembre!C21+'Diciembre '!C21</f>
        <v>2843</v>
      </c>
      <c r="D21" s="170">
        <f>+Enero!D21+Febrero!D21+'Marzo '!D21+'Abril '!D21+'Mayo '!D21+Junio!D21+Julio!D21+Agosto!D21+Septiembre!D21+'Octubre '!D21+Noviembre!D21+'Diciembre '!D21</f>
        <v>0</v>
      </c>
      <c r="E21" s="170">
        <f>+Enero!E21+Febrero!E21+'Marzo '!E21+'Abril '!E21+'Mayo '!E21+Junio!E21+Julio!E21+Agosto!E21+Septiembre!E21+'Octubre '!E21+Noviembre!E21+'Diciembre '!E21</f>
        <v>2518</v>
      </c>
      <c r="F21" s="13"/>
      <c r="I21" s="5"/>
      <c r="J21" s="5"/>
      <c r="K21" s="56"/>
      <c r="L21" s="6"/>
      <c r="Q21" s="5"/>
    </row>
    <row r="22" spans="1:17" x14ac:dyDescent="0.2">
      <c r="A22" s="76" t="s">
        <v>25</v>
      </c>
      <c r="B22" s="175" t="s">
        <v>26</v>
      </c>
      <c r="C22" s="170">
        <f>+Enero!C22+Febrero!C22+'Marzo '!C22+'Abril '!C22+'Mayo '!C22+Junio!C22+Julio!C22+Agosto!C22+Septiembre!C22+'Octubre '!C22+Noviembre!C22+'Diciembre '!C22</f>
        <v>58</v>
      </c>
      <c r="D22" s="170">
        <f>+Enero!D22+Febrero!D22+'Marzo '!D22+'Abril '!D22+'Mayo '!D22+Junio!D22+Julio!D22+Agosto!D22+Septiembre!D22+'Octubre '!D22+Noviembre!D22+'Diciembre '!D22</f>
        <v>0</v>
      </c>
      <c r="E22" s="170">
        <f>+Enero!E22+Febrero!E22+'Marzo '!E22+'Abril '!E22+'Mayo '!E22+Junio!E22+Julio!E22+Agosto!E22+Septiembre!E22+'Octubre '!E22+Noviembre!E22+'Diciembre '!E22</f>
        <v>31</v>
      </c>
      <c r="F22" s="13"/>
      <c r="I22" s="5"/>
      <c r="J22" s="5"/>
      <c r="K22" s="56"/>
      <c r="L22" s="6"/>
      <c r="Q22" s="5"/>
    </row>
    <row r="23" spans="1:17" x14ac:dyDescent="0.2">
      <c r="A23" s="76" t="s">
        <v>27</v>
      </c>
      <c r="B23" s="175" t="s">
        <v>28</v>
      </c>
      <c r="C23" s="170">
        <f>+Enero!C23+Febrero!C23+'Marzo '!C23+'Abril '!C23+'Mayo '!C23+Junio!C23+Julio!C23+Agosto!C23+Septiembre!C23+'Octubre '!C23+Noviembre!C23+'Diciembre '!C23</f>
        <v>179</v>
      </c>
      <c r="D23" s="170">
        <f>+Enero!D23+Febrero!D23+'Marzo '!D23+'Abril '!D23+'Mayo '!D23+Junio!D23+Julio!D23+Agosto!D23+Septiembre!D23+'Octubre '!D23+Noviembre!D23+'Diciembre '!D23</f>
        <v>3</v>
      </c>
      <c r="E23" s="170">
        <f>+Enero!E23+Febrero!E23+'Marzo '!E23+'Abril '!E23+'Mayo '!E23+Junio!E23+Julio!E23+Agosto!E23+Septiembre!E23+'Octubre '!E23+Noviembre!E23+'Diciembre '!E23</f>
        <v>175</v>
      </c>
      <c r="F23" s="13"/>
      <c r="I23" s="5"/>
      <c r="J23" s="5"/>
      <c r="K23" s="56"/>
      <c r="L23" s="6"/>
      <c r="Q23" s="5"/>
    </row>
    <row r="24" spans="1:17" x14ac:dyDescent="0.2">
      <c r="A24" s="76" t="s">
        <v>29</v>
      </c>
      <c r="B24" s="175" t="s">
        <v>30</v>
      </c>
      <c r="C24" s="170">
        <f>+Enero!C24+Febrero!C24+'Marzo '!C24+'Abril '!C24+'Mayo '!C24+Junio!C24+Julio!C24+Agosto!C24+Septiembre!C24+'Octubre '!C24+Noviembre!C24+'Diciembre '!C24</f>
        <v>1568</v>
      </c>
      <c r="D24" s="170">
        <f>+Enero!D24+Febrero!D24+'Marzo '!D24+'Abril '!D24+'Mayo '!D24+Junio!D24+Julio!D24+Agosto!D24+Septiembre!D24+'Octubre '!D24+Noviembre!D24+'Diciembre '!D24</f>
        <v>7</v>
      </c>
      <c r="E24" s="170">
        <f>+Enero!E24+Febrero!E24+'Marzo '!E24+'Abril '!E24+'Mayo '!E24+Junio!E24+Julio!E24+Agosto!E24+Septiembre!E24+'Octubre '!E24+Noviembre!E24+'Diciembre '!E24</f>
        <v>1342</v>
      </c>
      <c r="F24" s="13"/>
      <c r="I24" s="5"/>
      <c r="J24" s="5"/>
      <c r="K24" s="56"/>
      <c r="L24" s="6"/>
      <c r="Q24" s="5"/>
    </row>
    <row r="25" spans="1:17" ht="23.25" x14ac:dyDescent="0.2">
      <c r="A25" s="76" t="s">
        <v>31</v>
      </c>
      <c r="B25" s="176" t="s">
        <v>32</v>
      </c>
      <c r="C25" s="170">
        <f>+Enero!C25+Febrero!C25+'Marzo '!C25+'Abril '!C25+'Mayo '!C25+Junio!C25+Julio!C25+Agosto!C25+Septiembre!C25+'Octubre '!C25+Noviembre!C25+'Diciembre '!C25</f>
        <v>182</v>
      </c>
      <c r="D25" s="170">
        <f>+Enero!D25+Febrero!D25+'Marzo '!D25+'Abril '!D25+'Mayo '!D25+Junio!D25+Julio!D25+Agosto!D25+Septiembre!D25+'Octubre '!D25+Noviembre!D25+'Diciembre '!D25</f>
        <v>0</v>
      </c>
      <c r="E25" s="170">
        <f>+Enero!E25+Febrero!E25+'Marzo '!E25+'Abril '!E25+'Mayo '!E25+Junio!E25+Julio!E25+Agosto!E25+Septiembre!E25+'Octubre '!E25+Noviembre!E25+'Diciembre '!E25</f>
        <v>182</v>
      </c>
      <c r="F25" s="13"/>
      <c r="I25" s="5"/>
      <c r="J25" s="5"/>
      <c r="K25" s="56"/>
      <c r="L25" s="6"/>
      <c r="Q25" s="5"/>
    </row>
    <row r="26" spans="1:17" x14ac:dyDescent="0.2">
      <c r="A26" s="76" t="s">
        <v>33</v>
      </c>
      <c r="B26" s="176" t="s">
        <v>34</v>
      </c>
      <c r="C26" s="170">
        <f>+Enero!C26+Febrero!C26+'Marzo '!C26+'Abril '!C26+'Mayo '!C26+Junio!C26+Julio!C26+Agosto!C26+Septiembre!C26+'Octubre '!C26+Noviembre!C26+'Diciembre '!C26</f>
        <v>15</v>
      </c>
      <c r="D26" s="170">
        <f>+Enero!D26+Febrero!D26+'Marzo '!D26+'Abril '!D26+'Mayo '!D26+Junio!D26+Julio!D26+Agosto!D26+Septiembre!D26+'Octubre '!D26+Noviembre!D26+'Diciembre '!D26</f>
        <v>0</v>
      </c>
      <c r="E26" s="170">
        <f>+Enero!E26+Febrero!E26+'Marzo '!E26+'Abril '!E26+'Mayo '!E26+Junio!E26+Julio!E26+Agosto!E26+Septiembre!E26+'Octubre '!E26+Noviembre!E26+'Diciembre '!E26</f>
        <v>15</v>
      </c>
      <c r="F26" s="13"/>
      <c r="I26" s="5"/>
      <c r="J26" s="5"/>
      <c r="K26" s="56"/>
      <c r="L26" s="6"/>
      <c r="Q26" s="5"/>
    </row>
    <row r="27" spans="1:17" x14ac:dyDescent="0.2">
      <c r="A27" s="76" t="s">
        <v>35</v>
      </c>
      <c r="B27" s="176" t="s">
        <v>36</v>
      </c>
      <c r="C27" s="170">
        <f>+Enero!C27+Febrero!C27+'Marzo '!C27+'Abril '!C27+'Mayo '!C27+Junio!C27+Julio!C27+Agosto!C27+Septiembre!C27+'Octubre '!C27+Noviembre!C27+'Diciembre '!C27</f>
        <v>26</v>
      </c>
      <c r="D27" s="170">
        <f>+Enero!D27+Febrero!D27+'Marzo '!D27+'Abril '!D27+'Mayo '!D27+Junio!D27+Julio!D27+Agosto!D27+Septiembre!D27+'Octubre '!D27+Noviembre!D27+'Diciembre '!D27</f>
        <v>0</v>
      </c>
      <c r="E27" s="170">
        <f>+Enero!E27+Febrero!E27+'Marzo '!E27+'Abril '!E27+'Mayo '!E27+Junio!E27+Julio!E27+Agosto!E27+Septiembre!E27+'Octubre '!E27+Noviembre!E27+'Diciembre '!E27</f>
        <v>26</v>
      </c>
      <c r="F27" s="13"/>
      <c r="I27" s="5"/>
      <c r="J27" s="5"/>
      <c r="K27" s="56"/>
      <c r="L27" s="6"/>
      <c r="Q27" s="5"/>
    </row>
    <row r="28" spans="1:17" x14ac:dyDescent="0.2">
      <c r="A28" s="76" t="s">
        <v>37</v>
      </c>
      <c r="B28" s="176" t="s">
        <v>38</v>
      </c>
      <c r="C28" s="170">
        <f>+Enero!C28+Febrero!C28+'Marzo '!C28+'Abril '!C28+'Mayo '!C28+Junio!C28+Julio!C28+Agosto!C28+Septiembre!C28+'Octubre '!C28+Noviembre!C28+'Diciembre '!C28</f>
        <v>590</v>
      </c>
      <c r="D28" s="170">
        <f>+Enero!D28+Febrero!D28+'Marzo '!D28+'Abril '!D28+'Mayo '!D28+Junio!D28+Julio!D28+Agosto!D28+Septiembre!D28+'Octubre '!D28+Noviembre!D28+'Diciembre '!D28</f>
        <v>0</v>
      </c>
      <c r="E28" s="170">
        <f>+Enero!E28+Febrero!E28+'Marzo '!E28+'Abril '!E28+'Mayo '!E28+Junio!E28+Julio!E28+Agosto!E28+Septiembre!E28+'Octubre '!E28+Noviembre!E28+'Diciembre '!E28</f>
        <v>538</v>
      </c>
      <c r="F28" s="13"/>
      <c r="I28" s="5"/>
      <c r="J28" s="5"/>
      <c r="K28" s="56"/>
      <c r="L28" s="6"/>
      <c r="Q28" s="5"/>
    </row>
    <row r="29" spans="1:17" ht="23.25" x14ac:dyDescent="0.2">
      <c r="A29" s="76" t="s">
        <v>39</v>
      </c>
      <c r="B29" s="176" t="s">
        <v>40</v>
      </c>
      <c r="C29" s="170">
        <f>+Enero!C29+Febrero!C29+'Marzo '!C29+'Abril '!C29+'Mayo '!C29+Junio!C29+Julio!C29+Agosto!C29+Septiembre!C29+'Octubre '!C29+Noviembre!C29+'Diciembre '!C29</f>
        <v>7</v>
      </c>
      <c r="D29" s="170">
        <f>+Enero!D29+Febrero!D29+'Marzo '!D29+'Abril '!D29+'Mayo '!D29+Junio!D29+Julio!D29+Agosto!D29+Septiembre!D29+'Octubre '!D29+Noviembre!D29+'Diciembre '!D29</f>
        <v>0</v>
      </c>
      <c r="E29" s="170">
        <f>+Enero!E29+Febrero!E29+'Marzo '!E29+'Abril '!E29+'Mayo '!E29+Junio!E29+Julio!E29+Agosto!E29+Septiembre!E29+'Octubre '!E29+Noviembre!E29+'Diciembre '!E29</f>
        <v>4</v>
      </c>
      <c r="F29" s="13"/>
      <c r="I29" s="5"/>
      <c r="J29" s="5"/>
      <c r="K29" s="56"/>
      <c r="L29" s="6"/>
      <c r="Q29" s="5"/>
    </row>
    <row r="30" spans="1:17" x14ac:dyDescent="0.2">
      <c r="A30" s="76" t="s">
        <v>41</v>
      </c>
      <c r="B30" s="176" t="s">
        <v>42</v>
      </c>
      <c r="C30" s="170">
        <f>+Enero!C30+Febrero!C30+'Marzo '!C30+'Abril '!C30+'Mayo '!C30+Junio!C30+Julio!C30+Agosto!C30+Septiembre!C30+'Octubre '!C30+Noviembre!C30+'Diciembre '!C30</f>
        <v>9</v>
      </c>
      <c r="D30" s="170">
        <f>+Enero!D30+Febrero!D30+'Marzo '!D30+'Abril '!D30+'Mayo '!D30+Junio!D30+Julio!D30+Agosto!D30+Septiembre!D30+'Octubre '!D30+Noviembre!D30+'Diciembre '!D30</f>
        <v>4</v>
      </c>
      <c r="E30" s="170">
        <f>+Enero!E30+Febrero!E30+'Marzo '!E30+'Abril '!E30+'Mayo '!E30+Junio!E30+Julio!E30+Agosto!E30+Septiembre!E30+'Octubre '!E30+Noviembre!E30+'Diciembre '!E30</f>
        <v>5</v>
      </c>
      <c r="F30" s="13"/>
      <c r="I30" s="5"/>
      <c r="J30" s="5"/>
      <c r="K30" s="56"/>
      <c r="L30" s="6"/>
      <c r="Q30" s="5"/>
    </row>
    <row r="31" spans="1:17" x14ac:dyDescent="0.2">
      <c r="A31" s="84" t="s">
        <v>43</v>
      </c>
      <c r="B31" s="176" t="s">
        <v>44</v>
      </c>
      <c r="C31" s="170">
        <f>+Enero!C31+Febrero!C31+'Marzo '!C31+'Abril '!C31+'Mayo '!C31+Junio!C31+Julio!C31+Agosto!C31+Septiembre!C31+'Octubre '!C31+Noviembre!C31+'Diciembre '!C31</f>
        <v>469</v>
      </c>
      <c r="D31" s="170">
        <f>+Enero!D31+Febrero!D31+'Marzo '!D31+'Abril '!D31+'Mayo '!D31+Junio!D31+Julio!D31+Agosto!D31+Septiembre!D31+'Octubre '!D31+Noviembre!D31+'Diciembre '!D31</f>
        <v>333</v>
      </c>
      <c r="E31" s="170">
        <f>+Enero!E31+Febrero!E31+'Marzo '!E31+'Abril '!E31+'Mayo '!E31+Junio!E31+Julio!E31+Agosto!E31+Septiembre!E31+'Octubre '!E31+Noviembre!E31+'Diciembre '!E31</f>
        <v>136</v>
      </c>
      <c r="F31" s="13"/>
      <c r="I31" s="5"/>
      <c r="J31" s="5"/>
      <c r="K31" s="56"/>
      <c r="L31" s="6"/>
      <c r="Q31" s="5"/>
    </row>
    <row r="32" spans="1:17" x14ac:dyDescent="0.2">
      <c r="A32" s="76" t="s">
        <v>45</v>
      </c>
      <c r="B32" s="176" t="s">
        <v>46</v>
      </c>
      <c r="C32" s="170">
        <f>+Enero!C32+Febrero!C32+'Marzo '!C32+'Abril '!C32+'Mayo '!C32+Junio!C32+Julio!C32+Agosto!C32+Septiembre!C32+'Octubre '!C32+Noviembre!C32+'Diciembre '!C32</f>
        <v>7726</v>
      </c>
      <c r="D32" s="170">
        <f>+Enero!D32+Febrero!D32+'Marzo '!D32+'Abril '!D32+'Mayo '!D32+Junio!D32+Julio!D32+Agosto!D32+Septiembre!D32+'Octubre '!D32+Noviembre!D32+'Diciembre '!D32</f>
        <v>6331</v>
      </c>
      <c r="E32" s="170">
        <f>+Enero!E32+Febrero!E32+'Marzo '!E32+'Abril '!E32+'Mayo '!E32+Junio!E32+Julio!E32+Agosto!E32+Septiembre!E32+'Octubre '!E32+Noviembre!E32+'Diciembre '!E32</f>
        <v>649</v>
      </c>
      <c r="F32" s="13"/>
      <c r="I32" s="5"/>
      <c r="J32" s="5"/>
      <c r="K32" s="56"/>
      <c r="L32" s="6"/>
      <c r="Q32" s="5"/>
    </row>
    <row r="33" spans="1:17" x14ac:dyDescent="0.2">
      <c r="A33" s="76" t="s">
        <v>47</v>
      </c>
      <c r="B33" s="175" t="s">
        <v>48</v>
      </c>
      <c r="C33" s="170">
        <f>+Enero!C33+Febrero!C33+'Marzo '!C33+'Abril '!C33+'Mayo '!C33+Junio!C33+Julio!C33+Agosto!C33+Septiembre!C33+'Octubre '!C33+Noviembre!C33+'Diciembre '!C33</f>
        <v>327</v>
      </c>
      <c r="D33" s="170">
        <f>+Enero!D33+Febrero!D33+'Marzo '!D33+'Abril '!D33+'Mayo '!D33+Junio!D33+Julio!D33+Agosto!D33+Septiembre!D33+'Octubre '!D33+Noviembre!D33+'Diciembre '!D33</f>
        <v>291</v>
      </c>
      <c r="E33" s="170">
        <f>+Enero!E33+Febrero!E33+'Marzo '!E33+'Abril '!E33+'Mayo '!E33+Junio!E33+Julio!E33+Agosto!E33+Septiembre!E33+'Octubre '!E33+Noviembre!E33+'Diciembre '!E33</f>
        <v>31</v>
      </c>
      <c r="F33" s="13"/>
      <c r="I33" s="5"/>
      <c r="J33" s="5"/>
      <c r="K33" s="56"/>
      <c r="L33" s="6"/>
      <c r="Q33" s="5"/>
    </row>
    <row r="34" spans="1:17" x14ac:dyDescent="0.2">
      <c r="A34" s="76" t="s">
        <v>49</v>
      </c>
      <c r="B34" s="176" t="s">
        <v>50</v>
      </c>
      <c r="C34" s="170">
        <f>+Enero!C34+Febrero!C34+'Marzo '!C34+'Abril '!C34+'Mayo '!C34+Junio!C34+Julio!C34+Agosto!C34+Septiembre!C34+'Octubre '!C34+Noviembre!C34+'Diciembre '!C34</f>
        <v>939</v>
      </c>
      <c r="D34" s="170">
        <f>+Enero!D34+Febrero!D34+'Marzo '!D34+'Abril '!D34+'Mayo '!D34+Junio!D34+Julio!D34+Agosto!D34+Septiembre!D34+'Octubre '!D34+Noviembre!D34+'Diciembre '!D34</f>
        <v>0</v>
      </c>
      <c r="E34" s="170">
        <f>+Enero!E34+Febrero!E34+'Marzo '!E34+'Abril '!E34+'Mayo '!E34+Junio!E34+Julio!E34+Agosto!E34+Septiembre!E34+'Octubre '!E34+Noviembre!E34+'Diciembre '!E34</f>
        <v>939</v>
      </c>
      <c r="F34" s="13"/>
      <c r="I34" s="5"/>
      <c r="J34" s="5"/>
      <c r="K34" s="56"/>
      <c r="L34" s="6"/>
      <c r="Q34" s="5"/>
    </row>
    <row r="35" spans="1:17" x14ac:dyDescent="0.2">
      <c r="A35" s="76" t="s">
        <v>51</v>
      </c>
      <c r="B35" s="176" t="s">
        <v>52</v>
      </c>
      <c r="C35" s="170">
        <f>+Enero!C35+Febrero!C35+'Marzo '!C35+'Abril '!C35+'Mayo '!C35+Junio!C35+Julio!C35+Agosto!C35+Septiembre!C35+'Octubre '!C35+Noviembre!C35+'Diciembre '!C35</f>
        <v>13</v>
      </c>
      <c r="D35" s="170">
        <f>+Enero!D35+Febrero!D35+'Marzo '!D35+'Abril '!D35+'Mayo '!D35+Junio!D35+Julio!D35+Agosto!D35+Septiembre!D35+'Octubre '!D35+Noviembre!D35+'Diciembre '!D35</f>
        <v>3</v>
      </c>
      <c r="E35" s="170">
        <f>+Enero!E35+Febrero!E35+'Marzo '!E35+'Abril '!E35+'Mayo '!E35+Junio!E35+Julio!E35+Agosto!E35+Septiembre!E35+'Octubre '!E35+Noviembre!E35+'Diciembre '!E35</f>
        <v>10</v>
      </c>
      <c r="F35" s="13"/>
      <c r="I35" s="5"/>
      <c r="J35" s="5"/>
      <c r="K35" s="56"/>
      <c r="L35" s="6"/>
      <c r="Q35" s="5"/>
    </row>
    <row r="36" spans="1:17" x14ac:dyDescent="0.2">
      <c r="A36" s="76" t="s">
        <v>53</v>
      </c>
      <c r="B36" s="176" t="s">
        <v>54</v>
      </c>
      <c r="C36" s="170">
        <f>+Enero!C36+Febrero!C36+'Marzo '!C36+'Abril '!C36+'Mayo '!C36+Junio!C36+Julio!C36+Agosto!C36+Septiembre!C36+'Octubre '!C36+Noviembre!C36+'Diciembre '!C36</f>
        <v>1</v>
      </c>
      <c r="D36" s="170">
        <f>+Enero!D36+Febrero!D36+'Marzo '!D36+'Abril '!D36+'Mayo '!D36+Junio!D36+Julio!D36+Agosto!D36+Septiembre!D36+'Octubre '!D36+Noviembre!D36+'Diciembre '!D36</f>
        <v>1</v>
      </c>
      <c r="E36" s="170">
        <f>+Enero!E36+Febrero!E36+'Marzo '!E36+'Abril '!E36+'Mayo '!E36+Junio!E36+Julio!E36+Agosto!E36+Septiembre!E36+'Octubre '!E36+Noviembre!E36+'Diciembre '!E36</f>
        <v>0</v>
      </c>
      <c r="F36" s="13"/>
      <c r="I36" s="5"/>
      <c r="J36" s="5"/>
      <c r="K36" s="56"/>
      <c r="L36" s="6"/>
      <c r="Q36" s="5"/>
    </row>
    <row r="37" spans="1:17" s="6" customFormat="1" x14ac:dyDescent="0.2">
      <c r="A37" s="76" t="s">
        <v>55</v>
      </c>
      <c r="B37" s="175" t="s">
        <v>56</v>
      </c>
      <c r="C37" s="170">
        <f>+Enero!C37+Febrero!C37+'Marzo '!C37+'Abril '!C37+'Mayo '!C37+Junio!C37+Julio!C37+Agosto!C37+Septiembre!C37+'Octubre '!C37+Noviembre!C37+'Diciembre '!C37</f>
        <v>27</v>
      </c>
      <c r="D37" s="170">
        <f>+Enero!D37+Febrero!D37+'Marzo '!D37+'Abril '!D37+'Mayo '!D37+Junio!D37+Julio!D37+Agosto!D37+Septiembre!D37+'Octubre '!D37+Noviembre!D37+'Diciembre '!D37</f>
        <v>0</v>
      </c>
      <c r="E37" s="170">
        <f>+Enero!E37+Febrero!E37+'Marzo '!E37+'Abril '!E37+'Mayo '!E37+Junio!E37+Julio!E37+Agosto!E37+Septiembre!E37+'Octubre '!E37+Noviembre!E37+'Diciembre '!E37</f>
        <v>27</v>
      </c>
      <c r="F37" s="14"/>
      <c r="K37" s="87"/>
    </row>
    <row r="38" spans="1:17" x14ac:dyDescent="0.2">
      <c r="A38" s="76" t="s">
        <v>57</v>
      </c>
      <c r="B38" s="175" t="s">
        <v>58</v>
      </c>
      <c r="C38" s="170">
        <f>+Enero!C38+Febrero!C38+'Marzo '!C38+'Abril '!C38+'Mayo '!C38+Junio!C38+Julio!C38+Agosto!C38+Septiembre!C38+'Octubre '!C38+Noviembre!C38+'Diciembre '!C38</f>
        <v>2258</v>
      </c>
      <c r="D38" s="170">
        <f>+Enero!D38+Febrero!D38+'Marzo '!D38+'Abril '!D38+'Mayo '!D38+Junio!D38+Julio!D38+Agosto!D38+Septiembre!D38+'Octubre '!D38+Noviembre!D38+'Diciembre '!D38</f>
        <v>882</v>
      </c>
      <c r="E38" s="170">
        <f>+Enero!E38+Febrero!E38+'Marzo '!E38+'Abril '!E38+'Mayo '!E38+Junio!E38+Julio!E38+Agosto!E38+Septiembre!E38+'Octubre '!E38+Noviembre!E38+'Diciembre '!E38</f>
        <v>1069</v>
      </c>
      <c r="F38" s="13"/>
      <c r="I38" s="5"/>
      <c r="J38" s="5"/>
      <c r="K38" s="56"/>
      <c r="L38" s="6"/>
      <c r="Q38" s="5"/>
    </row>
    <row r="39" spans="1:17" ht="34.5" x14ac:dyDescent="0.2">
      <c r="A39" s="92" t="s">
        <v>59</v>
      </c>
      <c r="B39" s="179" t="s">
        <v>60</v>
      </c>
      <c r="C39" s="170">
        <f>+Enero!C39+Febrero!C39+'Marzo '!C39+'Abril '!C39+'Mayo '!C39+Junio!C39+Julio!C39+Agosto!C39+Septiembre!C39+'Octubre '!C39+Noviembre!C39+'Diciembre '!C39</f>
        <v>16209</v>
      </c>
      <c r="D39" s="170">
        <f>+Enero!D39+Febrero!D39+'Marzo '!D39+'Abril '!D39+'Mayo '!D39+Junio!D39+Julio!D39+Agosto!D39+Septiembre!D39+'Octubre '!D39+Noviembre!D39+'Diciembre '!D39</f>
        <v>5312</v>
      </c>
      <c r="E39" s="170">
        <f>+Enero!E39+Febrero!E39+'Marzo '!E39+'Abril '!E39+'Mayo '!E39+Junio!E39+Julio!E39+Agosto!E39+Septiembre!E39+'Octubre '!E39+Noviembre!E39+'Diciembre '!E39</f>
        <v>8665</v>
      </c>
      <c r="F39" s="13"/>
      <c r="I39" s="5"/>
      <c r="J39" s="5"/>
      <c r="K39" s="56"/>
      <c r="L39" s="6"/>
      <c r="Q39" s="5"/>
    </row>
    <row r="40" spans="1:17" x14ac:dyDescent="0.2">
      <c r="A40" s="92" t="s">
        <v>61</v>
      </c>
      <c r="B40" s="179" t="s">
        <v>62</v>
      </c>
      <c r="C40" s="170">
        <f>+Enero!C40+Febrero!C40+'Marzo '!C40+'Abril '!C40+'Mayo '!C40+Junio!C40+Julio!C40+Agosto!C40+Septiembre!C40+'Octubre '!C40+Noviembre!C40+'Diciembre '!C40</f>
        <v>701</v>
      </c>
      <c r="D40" s="170">
        <f>+Enero!D40+Febrero!D40+'Marzo '!D40+'Abril '!D40+'Mayo '!D40+Junio!D40+Julio!D40+Agosto!D40+Septiembre!D40+'Octubre '!D40+Noviembre!D40+'Diciembre '!D40</f>
        <v>51</v>
      </c>
      <c r="E40" s="170">
        <f>+Enero!E40+Febrero!E40+'Marzo '!E40+'Abril '!E40+'Mayo '!E40+Junio!E40+Julio!E40+Agosto!E40+Septiembre!E40+'Octubre '!E40+Noviembre!E40+'Diciembre '!E40</f>
        <v>546</v>
      </c>
      <c r="F40" s="13"/>
      <c r="I40" s="5"/>
      <c r="J40" s="5"/>
      <c r="K40" s="56"/>
      <c r="L40" s="6"/>
      <c r="Q40" s="5"/>
    </row>
    <row r="41" spans="1:17" x14ac:dyDescent="0.2">
      <c r="A41" s="92" t="s">
        <v>63</v>
      </c>
      <c r="B41" s="179" t="s">
        <v>64</v>
      </c>
      <c r="C41" s="170">
        <f>+Enero!C41+Febrero!C41+'Marzo '!C41+'Abril '!C41+'Mayo '!C41+Junio!C41+Julio!C41+Agosto!C41+Septiembre!C41+'Octubre '!C41+Noviembre!C41+'Diciembre '!C41</f>
        <v>655</v>
      </c>
      <c r="D41" s="170">
        <f>+Enero!D41+Febrero!D41+'Marzo '!D41+'Abril '!D41+'Mayo '!D41+Junio!D41+Julio!D41+Agosto!D41+Septiembre!D41+'Octubre '!D41+Noviembre!D41+'Diciembre '!D41</f>
        <v>272</v>
      </c>
      <c r="E41" s="170">
        <f>+Enero!E41+Febrero!E41+'Marzo '!E41+'Abril '!E41+'Mayo '!E41+Junio!E41+Julio!E41+Agosto!E41+Septiembre!E41+'Octubre '!E41+Noviembre!E41+'Diciembre '!E41</f>
        <v>66</v>
      </c>
      <c r="F41" s="13"/>
      <c r="I41" s="5"/>
      <c r="J41" s="5"/>
      <c r="K41" s="56"/>
      <c r="L41" s="6"/>
      <c r="Q41" s="5"/>
    </row>
    <row r="42" spans="1:17" x14ac:dyDescent="0.2">
      <c r="A42" s="92" t="s">
        <v>65</v>
      </c>
      <c r="B42" s="179" t="s">
        <v>66</v>
      </c>
      <c r="C42" s="170">
        <f>+Enero!C42+Febrero!C42+'Marzo '!C42+'Abril '!C42+'Mayo '!C42+Junio!C42+Julio!C42+Agosto!C42+Septiembre!C42+'Octubre '!C42+Noviembre!C42+'Diciembre '!C42</f>
        <v>7610</v>
      </c>
      <c r="D42" s="170">
        <f>+Enero!D42+Febrero!D42+'Marzo '!D42+'Abril '!D42+'Mayo '!D42+Junio!D42+Julio!D42+Agosto!D42+Septiembre!D42+'Octubre '!D42+Noviembre!D42+'Diciembre '!D42</f>
        <v>6052</v>
      </c>
      <c r="E42" s="170">
        <f>+Enero!E42+Febrero!E42+'Marzo '!E42+'Abril '!E42+'Mayo '!E42+Junio!E42+Julio!E42+Agosto!E42+Septiembre!E42+'Octubre '!E42+Noviembre!E42+'Diciembre '!E42</f>
        <v>542</v>
      </c>
      <c r="F42" s="13"/>
      <c r="I42" s="5"/>
      <c r="J42" s="5"/>
      <c r="K42" s="56"/>
      <c r="L42" s="6"/>
      <c r="Q42" s="5"/>
    </row>
    <row r="43" spans="1:17" x14ac:dyDescent="0.2">
      <c r="A43" s="92" t="s">
        <v>67</v>
      </c>
      <c r="B43" s="180" t="s">
        <v>68</v>
      </c>
      <c r="C43" s="170">
        <f>+Enero!C43+Febrero!C43+'Marzo '!C43+'Abril '!C43+'Mayo '!C43+Junio!C43+Julio!C43+Agosto!C43+Septiembre!C43+'Octubre '!C43+Noviembre!C43+'Diciembre '!C43</f>
        <v>3180</v>
      </c>
      <c r="D43" s="170">
        <f>+Enero!D43+Febrero!D43+'Marzo '!D43+'Abril '!D43+'Mayo '!D43+Junio!D43+Julio!D43+Agosto!D43+Septiembre!D43+'Octubre '!D43+Noviembre!D43+'Diciembre '!D43</f>
        <v>1823</v>
      </c>
      <c r="E43" s="170">
        <f>+Enero!E43+Febrero!E43+'Marzo '!E43+'Abril '!E43+'Mayo '!E43+Junio!E43+Julio!E43+Agosto!E43+Septiembre!E43+'Octubre '!E43+Noviembre!E43+'Diciembre '!E43</f>
        <v>1012</v>
      </c>
      <c r="F43" s="13"/>
      <c r="I43" s="5"/>
      <c r="J43" s="5"/>
      <c r="K43" s="56"/>
      <c r="L43" s="6"/>
      <c r="Q43" s="5"/>
    </row>
    <row r="44" spans="1:17" x14ac:dyDescent="0.2">
      <c r="A44" s="211" t="s">
        <v>69</v>
      </c>
      <c r="B44" s="212"/>
      <c r="C44" s="181">
        <f>SUM(C45:C78)</f>
        <v>7</v>
      </c>
      <c r="D44" s="65">
        <f>SUM(D45:D78)</f>
        <v>3</v>
      </c>
      <c r="E44" s="139">
        <f>SUM(E45:E78)</f>
        <v>0</v>
      </c>
      <c r="F44" s="13"/>
      <c r="I44" s="5"/>
      <c r="J44" s="5"/>
      <c r="K44" s="56"/>
      <c r="L44" s="6"/>
      <c r="Q44" s="5"/>
    </row>
    <row r="45" spans="1:17" x14ac:dyDescent="0.2">
      <c r="A45" s="96" t="s">
        <v>70</v>
      </c>
      <c r="B45" s="182" t="s">
        <v>71</v>
      </c>
      <c r="C45" s="86">
        <f>+Enero!C45+Febrero!C45+'Marzo '!C45+'Abril '!C45+'Mayo '!C45+Junio!C45+Julio!C45+Agosto!C45+Septiembre!C45+'Octubre '!C45+Noviembre!C45+'Diciembre '!C45</f>
        <v>0</v>
      </c>
      <c r="D45" s="90">
        <f>+Enero!D45+Febrero!D45+'Marzo '!D45+'Abril '!D45+'Mayo '!D45+Junio!D45+Julio!D45+Agosto!D45+Septiembre!D45+'Octubre '!D45+Noviembre!D45+'Diciembre '!D45</f>
        <v>0</v>
      </c>
      <c r="E45" s="91">
        <f>+Enero!E45+Febrero!E45+'Marzo '!E45+'Abril '!E45+'Mayo '!E45+Junio!E45+Julio!E45+Agosto!E45+Septiembre!E45+'Octubre '!E45+Noviembre!E45+'Diciembre '!E45</f>
        <v>0</v>
      </c>
      <c r="F45" s="13"/>
      <c r="I45" s="5"/>
      <c r="J45" s="5"/>
      <c r="K45" s="56"/>
      <c r="L45" s="6"/>
      <c r="Q45" s="5"/>
    </row>
    <row r="46" spans="1:17" x14ac:dyDescent="0.2">
      <c r="A46" s="99" t="s">
        <v>72</v>
      </c>
      <c r="B46" s="183" t="s">
        <v>73</v>
      </c>
      <c r="C46" s="86">
        <f>+Enero!C46+Febrero!C46+'Marzo '!C46+'Abril '!C46+'Mayo '!C46+Junio!C46+Julio!C46+Agosto!C46+Septiembre!C46+'Octubre '!C46+Noviembre!C46+'Diciembre '!C46</f>
        <v>0</v>
      </c>
      <c r="D46" s="72">
        <f>+Enero!D46+Febrero!D46+'Marzo '!D46+'Abril '!D46+'Mayo '!D46+Junio!D46+Julio!D46+Agosto!D46+Septiembre!D46+'Octubre '!D46+Noviembre!D46+'Diciembre '!D46</f>
        <v>0</v>
      </c>
      <c r="E46" s="73">
        <f>+Enero!E46+Febrero!E46+'Marzo '!E46+'Abril '!E46+'Mayo '!E46+Junio!E46+Julio!E46+Agosto!E46+Septiembre!E46+'Octubre '!E46+Noviembre!E46+'Diciembre '!E46</f>
        <v>0</v>
      </c>
      <c r="F46" s="13"/>
      <c r="I46" s="5"/>
      <c r="J46" s="5"/>
      <c r="K46" s="56"/>
      <c r="L46" s="6"/>
      <c r="Q46" s="5"/>
    </row>
    <row r="47" spans="1:17" x14ac:dyDescent="0.2">
      <c r="A47" s="99" t="s">
        <v>74</v>
      </c>
      <c r="B47" s="183" t="s">
        <v>75</v>
      </c>
      <c r="C47" s="86">
        <f>+Enero!C47+Febrero!C47+'Marzo '!C47+'Abril '!C47+'Mayo '!C47+Junio!C47+Julio!C47+Agosto!C47+Septiembre!C47+'Octubre '!C47+Noviembre!C47+'Diciembre '!C47</f>
        <v>6</v>
      </c>
      <c r="D47" s="72">
        <f>+Enero!D47+Febrero!D47+'Marzo '!D47+'Abril '!D47+'Mayo '!D47+Junio!D47+Julio!D47+Agosto!D47+Septiembre!D47+'Octubre '!D47+Noviembre!D47+'Diciembre '!D47</f>
        <v>2</v>
      </c>
      <c r="E47" s="73">
        <f>+Enero!E47+Febrero!E47+'Marzo '!E47+'Abril '!E47+'Mayo '!E47+Junio!E47+Julio!E47+Agosto!E47+Septiembre!E47+'Octubre '!E47+Noviembre!E47+'Diciembre '!E47</f>
        <v>0</v>
      </c>
      <c r="F47" s="13"/>
      <c r="I47" s="5"/>
      <c r="J47" s="5"/>
      <c r="K47" s="56"/>
      <c r="L47" s="6"/>
      <c r="Q47" s="5"/>
    </row>
    <row r="48" spans="1:17" x14ac:dyDescent="0.2">
      <c r="A48" s="99" t="s">
        <v>76</v>
      </c>
      <c r="B48" s="183" t="s">
        <v>77</v>
      </c>
      <c r="C48" s="86">
        <f>+Enero!C48+Febrero!C48+'Marzo '!C48+'Abril '!C48+'Mayo '!C48+Junio!C48+Julio!C48+Agosto!C48+Septiembre!C48+'Octubre '!C48+Noviembre!C48+'Diciembre '!C48</f>
        <v>0</v>
      </c>
      <c r="D48" s="72">
        <f>+Enero!D48+Febrero!D48+'Marzo '!D48+'Abril '!D48+'Mayo '!D48+Junio!D48+Julio!D48+Agosto!D48+Septiembre!D48+'Octubre '!D48+Noviembre!D48+'Diciembre '!D48</f>
        <v>0</v>
      </c>
      <c r="E48" s="73">
        <f>+Enero!E48+Febrero!E48+'Marzo '!E48+'Abril '!E48+'Mayo '!E48+Junio!E48+Julio!E48+Agosto!E48+Septiembre!E48+'Octubre '!E48+Noviembre!E48+'Diciembre '!E48</f>
        <v>0</v>
      </c>
      <c r="F48" s="13"/>
      <c r="I48" s="5"/>
      <c r="J48" s="5"/>
      <c r="K48" s="56"/>
      <c r="L48" s="6"/>
      <c r="Q48" s="5"/>
    </row>
    <row r="49" spans="1:17" x14ac:dyDescent="0.2">
      <c r="A49" s="99" t="s">
        <v>78</v>
      </c>
      <c r="B49" s="183" t="s">
        <v>79</v>
      </c>
      <c r="C49" s="86">
        <f>+Enero!C49+Febrero!C49+'Marzo '!C49+'Abril '!C49+'Mayo '!C49+Junio!C49+Julio!C49+Agosto!C49+Septiembre!C49+'Octubre '!C49+Noviembre!C49+'Diciembre '!C49</f>
        <v>0</v>
      </c>
      <c r="D49" s="72">
        <f>+Enero!D49+Febrero!D49+'Marzo '!D49+'Abril '!D49+'Mayo '!D49+Junio!D49+Julio!D49+Agosto!D49+Septiembre!D49+'Octubre '!D49+Noviembre!D49+'Diciembre '!D49</f>
        <v>0</v>
      </c>
      <c r="E49" s="73">
        <f>+Enero!E49+Febrero!E49+'Marzo '!E49+'Abril '!E49+'Mayo '!E49+Junio!E49+Julio!E49+Agosto!E49+Septiembre!E49+'Octubre '!E49+Noviembre!E49+'Diciembre '!E49</f>
        <v>0</v>
      </c>
      <c r="F49" s="13"/>
      <c r="I49" s="5"/>
      <c r="J49" s="5"/>
      <c r="K49" s="56"/>
      <c r="L49" s="6"/>
      <c r="Q49" s="5"/>
    </row>
    <row r="50" spans="1:17" x14ac:dyDescent="0.2">
      <c r="A50" s="99" t="s">
        <v>80</v>
      </c>
      <c r="B50" s="183" t="s">
        <v>81</v>
      </c>
      <c r="C50" s="86">
        <f>+Enero!C50+Febrero!C50+'Marzo '!C50+'Abril '!C50+'Mayo '!C50+Junio!C50+Julio!C50+Agosto!C50+Septiembre!C50+'Octubre '!C50+Noviembre!C50+'Diciembre '!C50</f>
        <v>0</v>
      </c>
      <c r="D50" s="72">
        <f>+Enero!D50+Febrero!D50+'Marzo '!D50+'Abril '!D50+'Mayo '!D50+Junio!D50+Julio!D50+Agosto!D50+Septiembre!D50+'Octubre '!D50+Noviembre!D50+'Diciembre '!D50</f>
        <v>0</v>
      </c>
      <c r="E50" s="73">
        <f>+Enero!E50+Febrero!E50+'Marzo '!E50+'Abril '!E50+'Mayo '!E50+Junio!E50+Julio!E50+Agosto!E50+Septiembre!E50+'Octubre '!E50+Noviembre!E50+'Diciembre '!E50</f>
        <v>0</v>
      </c>
      <c r="F50" s="13"/>
      <c r="I50" s="5"/>
      <c r="J50" s="5"/>
      <c r="K50" s="56"/>
      <c r="L50" s="6"/>
      <c r="Q50" s="5"/>
    </row>
    <row r="51" spans="1:17" x14ac:dyDescent="0.2">
      <c r="A51" s="99" t="s">
        <v>82</v>
      </c>
      <c r="B51" s="183" t="s">
        <v>83</v>
      </c>
      <c r="C51" s="86">
        <f>+Enero!C51+Febrero!C51+'Marzo '!C51+'Abril '!C51+'Mayo '!C51+Junio!C51+Julio!C51+Agosto!C51+Septiembre!C51+'Octubre '!C51+Noviembre!C51+'Diciembre '!C51</f>
        <v>0</v>
      </c>
      <c r="D51" s="72">
        <f>+Enero!D51+Febrero!D51+'Marzo '!D51+'Abril '!D51+'Mayo '!D51+Junio!D51+Julio!D51+Agosto!D51+Septiembre!D51+'Octubre '!D51+Noviembre!D51+'Diciembre '!D51</f>
        <v>0</v>
      </c>
      <c r="E51" s="73">
        <f>+Enero!E51+Febrero!E51+'Marzo '!E51+'Abril '!E51+'Mayo '!E51+Junio!E51+Julio!E51+Agosto!E51+Septiembre!E51+'Octubre '!E51+Noviembre!E51+'Diciembre '!E51</f>
        <v>0</v>
      </c>
      <c r="F51" s="13"/>
      <c r="I51" s="5"/>
      <c r="J51" s="5"/>
      <c r="K51" s="56"/>
      <c r="L51" s="6"/>
      <c r="Q51" s="5"/>
    </row>
    <row r="52" spans="1:17" x14ac:dyDescent="0.2">
      <c r="A52" s="99" t="s">
        <v>84</v>
      </c>
      <c r="B52" s="183" t="s">
        <v>85</v>
      </c>
      <c r="C52" s="86">
        <f>+Enero!C52+Febrero!C52+'Marzo '!C52+'Abril '!C52+'Mayo '!C52+Junio!C52+Julio!C52+Agosto!C52+Septiembre!C52+'Octubre '!C52+Noviembre!C52+'Diciembre '!C52</f>
        <v>0</v>
      </c>
      <c r="D52" s="72">
        <f>+Enero!D52+Febrero!D52+'Marzo '!D52+'Abril '!D52+'Mayo '!D52+Junio!D52+Julio!D52+Agosto!D52+Septiembre!D52+'Octubre '!D52+Noviembre!D52+'Diciembre '!D52</f>
        <v>0</v>
      </c>
      <c r="E52" s="73">
        <f>+Enero!E52+Febrero!E52+'Marzo '!E52+'Abril '!E52+'Mayo '!E52+Junio!E52+Julio!E52+Agosto!E52+Septiembre!E52+'Octubre '!E52+Noviembre!E52+'Diciembre '!E52</f>
        <v>0</v>
      </c>
      <c r="F52" s="13"/>
      <c r="I52" s="5"/>
      <c r="J52" s="5"/>
      <c r="K52" s="56"/>
      <c r="L52" s="6"/>
      <c r="Q52" s="5"/>
    </row>
    <row r="53" spans="1:17" x14ac:dyDescent="0.2">
      <c r="A53" s="99" t="s">
        <v>86</v>
      </c>
      <c r="B53" s="183" t="s">
        <v>87</v>
      </c>
      <c r="C53" s="86">
        <f>+Enero!C53+Febrero!C53+'Marzo '!C53+'Abril '!C53+'Mayo '!C53+Junio!C53+Julio!C53+Agosto!C53+Septiembre!C53+'Octubre '!C53+Noviembre!C53+'Diciembre '!C53</f>
        <v>0</v>
      </c>
      <c r="D53" s="72">
        <f>+Enero!D53+Febrero!D53+'Marzo '!D53+'Abril '!D53+'Mayo '!D53+Junio!D53+Julio!D53+Agosto!D53+Septiembre!D53+'Octubre '!D53+Noviembre!D53+'Diciembre '!D53</f>
        <v>0</v>
      </c>
      <c r="E53" s="73">
        <f>+Enero!E53+Febrero!E53+'Marzo '!E53+'Abril '!E53+'Mayo '!E53+Junio!E53+Julio!E53+Agosto!E53+Septiembre!E53+'Octubre '!E53+Noviembre!E53+'Diciembre '!E53</f>
        <v>0</v>
      </c>
      <c r="F53" s="13"/>
      <c r="I53" s="5"/>
      <c r="J53" s="5"/>
      <c r="K53" s="56"/>
      <c r="L53" s="6"/>
      <c r="Q53" s="5"/>
    </row>
    <row r="54" spans="1:17" x14ac:dyDescent="0.2">
      <c r="A54" s="99" t="s">
        <v>88</v>
      </c>
      <c r="B54" s="183" t="s">
        <v>89</v>
      </c>
      <c r="C54" s="86">
        <f>+Enero!C54+Febrero!C54+'Marzo '!C54+'Abril '!C54+'Mayo '!C54+Junio!C54+Julio!C54+Agosto!C54+Septiembre!C54+'Octubre '!C54+Noviembre!C54+'Diciembre '!C54</f>
        <v>0</v>
      </c>
      <c r="D54" s="72">
        <f>+Enero!D54+Febrero!D54+'Marzo '!D54+'Abril '!D54+'Mayo '!D54+Junio!D54+Julio!D54+Agosto!D54+Septiembre!D54+'Octubre '!D54+Noviembre!D54+'Diciembre '!D54</f>
        <v>0</v>
      </c>
      <c r="E54" s="73">
        <f>+Enero!E54+Febrero!E54+'Marzo '!E54+'Abril '!E54+'Mayo '!E54+Junio!E54+Julio!E54+Agosto!E54+Septiembre!E54+'Octubre '!E54+Noviembre!E54+'Diciembre '!E54</f>
        <v>0</v>
      </c>
      <c r="F54" s="13"/>
      <c r="I54" s="5"/>
      <c r="J54" s="5"/>
      <c r="K54" s="56"/>
      <c r="L54" s="6"/>
      <c r="Q54" s="5"/>
    </row>
    <row r="55" spans="1:17" x14ac:dyDescent="0.2">
      <c r="A55" s="99" t="s">
        <v>90</v>
      </c>
      <c r="B55" s="183" t="s">
        <v>91</v>
      </c>
      <c r="C55" s="86">
        <f>+Enero!C55+Febrero!C55+'Marzo '!C55+'Abril '!C55+'Mayo '!C55+Junio!C55+Julio!C55+Agosto!C55+Septiembre!C55+'Octubre '!C55+Noviembre!C55+'Diciembre '!C55</f>
        <v>0</v>
      </c>
      <c r="D55" s="72">
        <f>+Enero!D55+Febrero!D55+'Marzo '!D55+'Abril '!D55+'Mayo '!D55+Junio!D55+Julio!D55+Agosto!D55+Septiembre!D55+'Octubre '!D55+Noviembre!D55+'Diciembre '!D55</f>
        <v>0</v>
      </c>
      <c r="E55" s="73">
        <f>+Enero!E55+Febrero!E55+'Marzo '!E55+'Abril '!E55+'Mayo '!E55+Junio!E55+Julio!E55+Agosto!E55+Septiembre!E55+'Octubre '!E55+Noviembre!E55+'Diciembre '!E55</f>
        <v>0</v>
      </c>
      <c r="F55" s="13"/>
      <c r="I55" s="5"/>
      <c r="J55" s="5"/>
      <c r="K55" s="56"/>
      <c r="L55" s="6"/>
      <c r="Q55" s="5"/>
    </row>
    <row r="56" spans="1:17" x14ac:dyDescent="0.2">
      <c r="A56" s="99" t="s">
        <v>92</v>
      </c>
      <c r="B56" s="183" t="s">
        <v>93</v>
      </c>
      <c r="C56" s="86">
        <f>+Enero!C56+Febrero!C56+'Marzo '!C56+'Abril '!C56+'Mayo '!C56+Junio!C56+Julio!C56+Agosto!C56+Septiembre!C56+'Octubre '!C56+Noviembre!C56+'Diciembre '!C56</f>
        <v>0</v>
      </c>
      <c r="D56" s="72">
        <f>+Enero!D56+Febrero!D56+'Marzo '!D56+'Abril '!D56+'Mayo '!D56+Junio!D56+Julio!D56+Agosto!D56+Septiembre!D56+'Octubre '!D56+Noviembre!D56+'Diciembre '!D56</f>
        <v>0</v>
      </c>
      <c r="E56" s="73">
        <f>+Enero!E56+Febrero!E56+'Marzo '!E56+'Abril '!E56+'Mayo '!E56+Junio!E56+Julio!E56+Agosto!E56+Septiembre!E56+'Octubre '!E56+Noviembre!E56+'Diciembre '!E56</f>
        <v>0</v>
      </c>
      <c r="F56" s="13"/>
      <c r="I56" s="5"/>
      <c r="J56" s="5"/>
      <c r="K56" s="56"/>
      <c r="L56" s="6"/>
      <c r="Q56" s="5"/>
    </row>
    <row r="57" spans="1:17" x14ac:dyDescent="0.2">
      <c r="A57" s="99" t="s">
        <v>94</v>
      </c>
      <c r="B57" s="183" t="s">
        <v>95</v>
      </c>
      <c r="C57" s="86">
        <f>+Enero!C57+Febrero!C57+'Marzo '!C57+'Abril '!C57+'Mayo '!C57+Junio!C57+Julio!C57+Agosto!C57+Septiembre!C57+'Octubre '!C57+Noviembre!C57+'Diciembre '!C57</f>
        <v>0</v>
      </c>
      <c r="D57" s="72">
        <f>+Enero!D57+Febrero!D57+'Marzo '!D57+'Abril '!D57+'Mayo '!D57+Junio!D57+Julio!D57+Agosto!D57+Septiembre!D57+'Octubre '!D57+Noviembre!D57+'Diciembre '!D57</f>
        <v>0</v>
      </c>
      <c r="E57" s="73">
        <f>+Enero!E57+Febrero!E57+'Marzo '!E57+'Abril '!E57+'Mayo '!E57+Junio!E57+Julio!E57+Agosto!E57+Septiembre!E57+'Octubre '!E57+Noviembre!E57+'Diciembre '!E57</f>
        <v>0</v>
      </c>
      <c r="F57" s="13"/>
      <c r="I57" s="5"/>
      <c r="J57" s="5"/>
      <c r="K57" s="56"/>
      <c r="L57" s="6"/>
      <c r="Q57" s="5"/>
    </row>
    <row r="58" spans="1:17" x14ac:dyDescent="0.2">
      <c r="A58" s="99" t="s">
        <v>96</v>
      </c>
      <c r="B58" s="183" t="s">
        <v>97</v>
      </c>
      <c r="C58" s="86">
        <f>+Enero!C58+Febrero!C58+'Marzo '!C58+'Abril '!C58+'Mayo '!C58+Junio!C58+Julio!C58+Agosto!C58+Septiembre!C58+'Octubre '!C58+Noviembre!C58+'Diciembre '!C58</f>
        <v>0</v>
      </c>
      <c r="D58" s="72">
        <f>+Enero!D58+Febrero!D58+'Marzo '!D58+'Abril '!D58+'Mayo '!D58+Junio!D58+Julio!D58+Agosto!D58+Septiembre!D58+'Octubre '!D58+Noviembre!D58+'Diciembre '!D58</f>
        <v>0</v>
      </c>
      <c r="E58" s="73">
        <f>+Enero!E58+Febrero!E58+'Marzo '!E58+'Abril '!E58+'Mayo '!E58+Junio!E58+Julio!E58+Agosto!E58+Septiembre!E58+'Octubre '!E58+Noviembre!E58+'Diciembre '!E58</f>
        <v>0</v>
      </c>
      <c r="F58" s="13"/>
      <c r="I58" s="5"/>
      <c r="J58" s="5"/>
      <c r="K58" s="56"/>
      <c r="L58" s="6"/>
      <c r="Q58" s="5"/>
    </row>
    <row r="59" spans="1:17" ht="34.5" x14ac:dyDescent="0.2">
      <c r="A59" s="99" t="s">
        <v>98</v>
      </c>
      <c r="B59" s="179" t="s">
        <v>99</v>
      </c>
      <c r="C59" s="86">
        <f>+Enero!C59+Febrero!C59+'Marzo '!C59+'Abril '!C59+'Mayo '!C59+Junio!C59+Julio!C59+Agosto!C59+Septiembre!C59+'Octubre '!C59+Noviembre!C59+'Diciembre '!C59</f>
        <v>0</v>
      </c>
      <c r="D59" s="72">
        <f>+Enero!D59+Febrero!D59+'Marzo '!D59+'Abril '!D59+'Mayo '!D59+Junio!D59+Julio!D59+Agosto!D59+Septiembre!D59+'Octubre '!D59+Noviembre!D59+'Diciembre '!D59</f>
        <v>0</v>
      </c>
      <c r="E59" s="73">
        <f>+Enero!E59+Febrero!E59+'Marzo '!E59+'Abril '!E59+'Mayo '!E59+Junio!E59+Julio!E59+Agosto!E59+Septiembre!E59+'Octubre '!E59+Noviembre!E59+'Diciembre '!E59</f>
        <v>0</v>
      </c>
      <c r="F59" s="13"/>
      <c r="I59" s="5"/>
      <c r="J59" s="5"/>
      <c r="K59" s="56"/>
      <c r="L59" s="6"/>
      <c r="Q59" s="5"/>
    </row>
    <row r="60" spans="1:17" x14ac:dyDescent="0.2">
      <c r="A60" s="99" t="s">
        <v>100</v>
      </c>
      <c r="B60" s="183" t="s">
        <v>101</v>
      </c>
      <c r="C60" s="86">
        <f>+Enero!C60+Febrero!C60+'Marzo '!C60+'Abril '!C60+'Mayo '!C60+Junio!C60+Julio!C60+Agosto!C60+Septiembre!C60+'Octubre '!C60+Noviembre!C60+'Diciembre '!C60</f>
        <v>0</v>
      </c>
      <c r="D60" s="72">
        <f>+Enero!D60+Febrero!D60+'Marzo '!D60+'Abril '!D60+'Mayo '!D60+Junio!D60+Julio!D60+Agosto!D60+Septiembre!D60+'Octubre '!D60+Noviembre!D60+'Diciembre '!D60</f>
        <v>0</v>
      </c>
      <c r="E60" s="73">
        <f>+Enero!E60+Febrero!E60+'Marzo '!E60+'Abril '!E60+'Mayo '!E60+Junio!E60+Julio!E60+Agosto!E60+Septiembre!E60+'Octubre '!E60+Noviembre!E60+'Diciembre '!E60</f>
        <v>0</v>
      </c>
      <c r="F60" s="13"/>
      <c r="I60" s="5"/>
      <c r="J60" s="5"/>
      <c r="K60" s="56"/>
      <c r="L60" s="6"/>
      <c r="Q60" s="5"/>
    </row>
    <row r="61" spans="1:17" x14ac:dyDescent="0.2">
      <c r="A61" s="99" t="s">
        <v>102</v>
      </c>
      <c r="B61" s="183" t="s">
        <v>103</v>
      </c>
      <c r="C61" s="86">
        <f>+Enero!C61+Febrero!C61+'Marzo '!C61+'Abril '!C61+'Mayo '!C61+Junio!C61+Julio!C61+Agosto!C61+Septiembre!C61+'Octubre '!C61+Noviembre!C61+'Diciembre '!C61</f>
        <v>0</v>
      </c>
      <c r="D61" s="72">
        <f>+Enero!D61+Febrero!D61+'Marzo '!D61+'Abril '!D61+'Mayo '!D61+Junio!D61+Julio!D61+Agosto!D61+Septiembre!D61+'Octubre '!D61+Noviembre!D61+'Diciembre '!D61</f>
        <v>0</v>
      </c>
      <c r="E61" s="73">
        <f>+Enero!E61+Febrero!E61+'Marzo '!E61+'Abril '!E61+'Mayo '!E61+Junio!E61+Julio!E61+Agosto!E61+Septiembre!E61+'Octubre '!E61+Noviembre!E61+'Diciembre '!E61</f>
        <v>0</v>
      </c>
      <c r="F61" s="13"/>
      <c r="I61" s="5"/>
      <c r="J61" s="5"/>
      <c r="K61" s="56"/>
      <c r="L61" s="6"/>
      <c r="Q61" s="5"/>
    </row>
    <row r="62" spans="1:17" x14ac:dyDescent="0.2">
      <c r="A62" s="99" t="s">
        <v>104</v>
      </c>
      <c r="B62" s="179" t="s">
        <v>105</v>
      </c>
      <c r="C62" s="86">
        <f>+Enero!C62+Febrero!C62+'Marzo '!C62+'Abril '!C62+'Mayo '!C62+Junio!C62+Julio!C62+Agosto!C62+Septiembre!C62+'Octubre '!C62+Noviembre!C62+'Diciembre '!C62</f>
        <v>0</v>
      </c>
      <c r="D62" s="72">
        <f>+Enero!D62+Febrero!D62+'Marzo '!D62+'Abril '!D62+'Mayo '!D62+Junio!D62+Julio!D62+Agosto!D62+Septiembre!D62+'Octubre '!D62+Noviembre!D62+'Diciembre '!D62</f>
        <v>0</v>
      </c>
      <c r="E62" s="73">
        <f>+Enero!E62+Febrero!E62+'Marzo '!E62+'Abril '!E62+'Mayo '!E62+Junio!E62+Julio!E62+Agosto!E62+Septiembre!E62+'Octubre '!E62+Noviembre!E62+'Diciembre '!E62</f>
        <v>0</v>
      </c>
      <c r="F62" s="13"/>
      <c r="I62" s="5"/>
      <c r="J62" s="5"/>
      <c r="K62" s="56"/>
      <c r="L62" s="6"/>
      <c r="Q62" s="5"/>
    </row>
    <row r="63" spans="1:17" x14ac:dyDescent="0.2">
      <c r="A63" s="99" t="s">
        <v>106</v>
      </c>
      <c r="B63" s="183" t="s">
        <v>107</v>
      </c>
      <c r="C63" s="86">
        <f>+Enero!C63+Febrero!C63+'Marzo '!C63+'Abril '!C63+'Mayo '!C63+Junio!C63+Julio!C63+Agosto!C63+Septiembre!C63+'Octubre '!C63+Noviembre!C63+'Diciembre '!C63</f>
        <v>0</v>
      </c>
      <c r="D63" s="72">
        <f>+Enero!D63+Febrero!D63+'Marzo '!D63+'Abril '!D63+'Mayo '!D63+Junio!D63+Julio!D63+Agosto!D63+Septiembre!D63+'Octubre '!D63+Noviembre!D63+'Diciembre '!D63</f>
        <v>0</v>
      </c>
      <c r="E63" s="73">
        <f>+Enero!E63+Febrero!E63+'Marzo '!E63+'Abril '!E63+'Mayo '!E63+Junio!E63+Julio!E63+Agosto!E63+Septiembre!E63+'Octubre '!E63+Noviembre!E63+'Diciembre '!E63</f>
        <v>0</v>
      </c>
      <c r="F63" s="13"/>
      <c r="I63" s="5"/>
      <c r="J63" s="5"/>
      <c r="K63" s="56"/>
      <c r="L63" s="6"/>
      <c r="Q63" s="5"/>
    </row>
    <row r="64" spans="1:17" x14ac:dyDescent="0.2">
      <c r="A64" s="99" t="s">
        <v>108</v>
      </c>
      <c r="B64" s="183" t="s">
        <v>109</v>
      </c>
      <c r="C64" s="86">
        <f>+Enero!C64+Febrero!C64+'Marzo '!C64+'Abril '!C64+'Mayo '!C64+Junio!C64+Julio!C64+Agosto!C64+Septiembre!C64+'Octubre '!C64+Noviembre!C64+'Diciembre '!C64</f>
        <v>0</v>
      </c>
      <c r="D64" s="72">
        <f>+Enero!D64+Febrero!D64+'Marzo '!D64+'Abril '!D64+'Mayo '!D64+Junio!D64+Julio!D64+Agosto!D64+Septiembre!D64+'Octubre '!D64+Noviembre!D64+'Diciembre '!D64</f>
        <v>0</v>
      </c>
      <c r="E64" s="73">
        <f>+Enero!E64+Febrero!E64+'Marzo '!E64+'Abril '!E64+'Mayo '!E64+Junio!E64+Julio!E64+Agosto!E64+Septiembre!E64+'Octubre '!E64+Noviembre!E64+'Diciembre '!E64</f>
        <v>0</v>
      </c>
      <c r="F64" s="13"/>
      <c r="I64" s="5"/>
      <c r="J64" s="5"/>
      <c r="K64" s="56"/>
      <c r="L64" s="6"/>
      <c r="Q64" s="5"/>
    </row>
    <row r="65" spans="1:17" x14ac:dyDescent="0.2">
      <c r="A65" s="99" t="s">
        <v>110</v>
      </c>
      <c r="B65" s="183" t="s">
        <v>111</v>
      </c>
      <c r="C65" s="86">
        <f>+Enero!C65+Febrero!C65+'Marzo '!C65+'Abril '!C65+'Mayo '!C65+Junio!C65+Julio!C65+Agosto!C65+Septiembre!C65+'Octubre '!C65+Noviembre!C65+'Diciembre '!C65</f>
        <v>0</v>
      </c>
      <c r="D65" s="72">
        <f>+Enero!D65+Febrero!D65+'Marzo '!D65+'Abril '!D65+'Mayo '!D65+Junio!D65+Julio!D65+Agosto!D65+Septiembre!D65+'Octubre '!D65+Noviembre!D65+'Diciembre '!D65</f>
        <v>0</v>
      </c>
      <c r="E65" s="73">
        <f>+Enero!E65+Febrero!E65+'Marzo '!E65+'Abril '!E65+'Mayo '!E65+Junio!E65+Julio!E65+Agosto!E65+Septiembre!E65+'Octubre '!E65+Noviembre!E65+'Diciembre '!E65</f>
        <v>0</v>
      </c>
      <c r="F65" s="13"/>
      <c r="I65" s="5"/>
      <c r="J65" s="5"/>
      <c r="K65" s="56"/>
      <c r="L65" s="6"/>
      <c r="Q65" s="5"/>
    </row>
    <row r="66" spans="1:17" x14ac:dyDescent="0.2">
      <c r="A66" s="99" t="s">
        <v>112</v>
      </c>
      <c r="B66" s="183" t="s">
        <v>113</v>
      </c>
      <c r="C66" s="86">
        <f>+Enero!C66+Febrero!C66+'Marzo '!C66+'Abril '!C66+'Mayo '!C66+Junio!C66+Julio!C66+Agosto!C66+Septiembre!C66+'Octubre '!C66+Noviembre!C66+'Diciembre '!C66</f>
        <v>0</v>
      </c>
      <c r="D66" s="72">
        <f>+Enero!D66+Febrero!D66+'Marzo '!D66+'Abril '!D66+'Mayo '!D66+Junio!D66+Julio!D66+Agosto!D66+Septiembre!D66+'Octubre '!D66+Noviembre!D66+'Diciembre '!D66</f>
        <v>0</v>
      </c>
      <c r="E66" s="73">
        <f>+Enero!E66+Febrero!E66+'Marzo '!E66+'Abril '!E66+'Mayo '!E66+Junio!E66+Julio!E66+Agosto!E66+Septiembre!E66+'Octubre '!E66+Noviembre!E66+'Diciembre '!E66</f>
        <v>0</v>
      </c>
      <c r="F66" s="13"/>
      <c r="I66" s="5"/>
      <c r="J66" s="5"/>
      <c r="K66" s="56"/>
      <c r="L66" s="6"/>
      <c r="Q66" s="5"/>
    </row>
    <row r="67" spans="1:17" ht="25.5" customHeight="1" x14ac:dyDescent="0.2">
      <c r="A67" s="99" t="s">
        <v>114</v>
      </c>
      <c r="B67" s="179" t="s">
        <v>115</v>
      </c>
      <c r="C67" s="86">
        <f>+Enero!C67+Febrero!C67+'Marzo '!C67+'Abril '!C67+'Mayo '!C67+Junio!C67+Julio!C67+Agosto!C67+Septiembre!C67+'Octubre '!C67+Noviembre!C67+'Diciembre '!C67</f>
        <v>0</v>
      </c>
      <c r="D67" s="72">
        <f>+Enero!D67+Febrero!D67+'Marzo '!D67+'Abril '!D67+'Mayo '!D67+Junio!D67+Julio!D67+Agosto!D67+Septiembre!D67+'Octubre '!D67+Noviembre!D67+'Diciembre '!D67</f>
        <v>0</v>
      </c>
      <c r="E67" s="73">
        <f>+Enero!E67+Febrero!E67+'Marzo '!E67+'Abril '!E67+'Mayo '!E67+Junio!E67+Julio!E67+Agosto!E67+Septiembre!E67+'Octubre '!E67+Noviembre!E67+'Diciembre '!E67</f>
        <v>0</v>
      </c>
      <c r="F67" s="13"/>
      <c r="I67" s="5"/>
      <c r="J67" s="5"/>
      <c r="K67" s="56"/>
      <c r="L67" s="6"/>
      <c r="Q67" s="5"/>
    </row>
    <row r="68" spans="1:17" x14ac:dyDescent="0.2">
      <c r="A68" s="99" t="s">
        <v>116</v>
      </c>
      <c r="B68" s="183" t="s">
        <v>117</v>
      </c>
      <c r="C68" s="86">
        <f>+Enero!C68+Febrero!C68+'Marzo '!C68+'Abril '!C68+'Mayo '!C68+Junio!C68+Julio!C68+Agosto!C68+Septiembre!C68+'Octubre '!C68+Noviembre!C68+'Diciembre '!C68</f>
        <v>0</v>
      </c>
      <c r="D68" s="72">
        <f>+Enero!D68+Febrero!D68+'Marzo '!D68+'Abril '!D68+'Mayo '!D68+Junio!D68+Julio!D68+Agosto!D68+Septiembre!D68+'Octubre '!D68+Noviembre!D68+'Diciembre '!D68</f>
        <v>0</v>
      </c>
      <c r="E68" s="73">
        <f>+Enero!E68+Febrero!E68+'Marzo '!E68+'Abril '!E68+'Mayo '!E68+Junio!E68+Julio!E68+Agosto!E68+Septiembre!E68+'Octubre '!E68+Noviembre!E68+'Diciembre '!E68</f>
        <v>0</v>
      </c>
      <c r="F68" s="13"/>
      <c r="I68" s="5"/>
      <c r="J68" s="5"/>
      <c r="K68" s="56"/>
      <c r="L68" s="6"/>
      <c r="Q68" s="5"/>
    </row>
    <row r="69" spans="1:17" x14ac:dyDescent="0.2">
      <c r="A69" s="99" t="s">
        <v>118</v>
      </c>
      <c r="B69" s="183" t="s">
        <v>119</v>
      </c>
      <c r="C69" s="86">
        <f>+Enero!C69+Febrero!C69+'Marzo '!C69+'Abril '!C69+'Mayo '!C69+Junio!C69+Julio!C69+Agosto!C69+Septiembre!C69+'Octubre '!C69+Noviembre!C69+'Diciembre '!C69</f>
        <v>0</v>
      </c>
      <c r="D69" s="72">
        <f>+Enero!D69+Febrero!D69+'Marzo '!D69+'Abril '!D69+'Mayo '!D69+Junio!D69+Julio!D69+Agosto!D69+Septiembre!D69+'Octubre '!D69+Noviembre!D69+'Diciembre '!D69</f>
        <v>0</v>
      </c>
      <c r="E69" s="73">
        <f>+Enero!E69+Febrero!E69+'Marzo '!E69+'Abril '!E69+'Mayo '!E69+Junio!E69+Julio!E69+Agosto!E69+Septiembre!E69+'Octubre '!E69+Noviembre!E69+'Diciembre '!E69</f>
        <v>0</v>
      </c>
      <c r="F69" s="13"/>
      <c r="I69" s="5"/>
      <c r="J69" s="5"/>
      <c r="K69" s="56"/>
      <c r="L69" s="6"/>
      <c r="Q69" s="5"/>
    </row>
    <row r="70" spans="1:17" x14ac:dyDescent="0.2">
      <c r="A70" s="99" t="s">
        <v>120</v>
      </c>
      <c r="B70" s="183" t="s">
        <v>121</v>
      </c>
      <c r="C70" s="86">
        <f>+Enero!C70+Febrero!C70+'Marzo '!C70+'Abril '!C70+'Mayo '!C70+Junio!C70+Julio!C70+Agosto!C70+Septiembre!C70+'Octubre '!C70+Noviembre!C70+'Diciembre '!C70</f>
        <v>0</v>
      </c>
      <c r="D70" s="72">
        <f>+Enero!D70+Febrero!D70+'Marzo '!D70+'Abril '!D70+'Mayo '!D70+Junio!D70+Julio!D70+Agosto!D70+Septiembre!D70+'Octubre '!D70+Noviembre!D70+'Diciembre '!D70</f>
        <v>0</v>
      </c>
      <c r="E70" s="73">
        <f>+Enero!E70+Febrero!E70+'Marzo '!E70+'Abril '!E70+'Mayo '!E70+Junio!E70+Julio!E70+Agosto!E70+Septiembre!E70+'Octubre '!E70+Noviembre!E70+'Diciembre '!E70</f>
        <v>0</v>
      </c>
      <c r="F70" s="13"/>
      <c r="I70" s="5"/>
      <c r="J70" s="5"/>
      <c r="K70" s="56"/>
      <c r="L70" s="6"/>
      <c r="Q70" s="5"/>
    </row>
    <row r="71" spans="1:17" x14ac:dyDescent="0.2">
      <c r="A71" s="99" t="s">
        <v>122</v>
      </c>
      <c r="B71" s="183" t="s">
        <v>123</v>
      </c>
      <c r="C71" s="86">
        <f>+Enero!C71+Febrero!C71+'Marzo '!C71+'Abril '!C71+'Mayo '!C71+Junio!C71+Julio!C71+Agosto!C71+Septiembre!C71+'Octubre '!C71+Noviembre!C71+'Diciembre '!C71</f>
        <v>1</v>
      </c>
      <c r="D71" s="72">
        <f>+Enero!D71+Febrero!D71+'Marzo '!D71+'Abril '!D71+'Mayo '!D71+Junio!D71+Julio!D71+Agosto!D71+Septiembre!D71+'Octubre '!D71+Noviembre!D71+'Diciembre '!D71</f>
        <v>1</v>
      </c>
      <c r="E71" s="73">
        <f>+Enero!E71+Febrero!E71+'Marzo '!E71+'Abril '!E71+'Mayo '!E71+Junio!E71+Julio!E71+Agosto!E71+Septiembre!E71+'Octubre '!E71+Noviembre!E71+'Diciembre '!E71</f>
        <v>0</v>
      </c>
      <c r="F71" s="13"/>
      <c r="I71" s="5"/>
      <c r="J71" s="5"/>
      <c r="K71" s="56"/>
      <c r="L71" s="6"/>
      <c r="Q71" s="5"/>
    </row>
    <row r="72" spans="1:17" x14ac:dyDescent="0.2">
      <c r="A72" s="99" t="s">
        <v>124</v>
      </c>
      <c r="B72" s="183" t="s">
        <v>125</v>
      </c>
      <c r="C72" s="86">
        <f>+Enero!C72+Febrero!C72+'Marzo '!C72+'Abril '!C72+'Mayo '!C72+Junio!C72+Julio!C72+Agosto!C72+Septiembre!C72+'Octubre '!C72+Noviembre!C72+'Diciembre '!C72</f>
        <v>0</v>
      </c>
      <c r="D72" s="72">
        <f>+Enero!D72+Febrero!D72+'Marzo '!D72+'Abril '!D72+'Mayo '!D72+Junio!D72+Julio!D72+Agosto!D72+Septiembre!D72+'Octubre '!D72+Noviembre!D72+'Diciembre '!D72</f>
        <v>0</v>
      </c>
      <c r="E72" s="73">
        <f>+Enero!E72+Febrero!E72+'Marzo '!E72+'Abril '!E72+'Mayo '!E72+Junio!E72+Julio!E72+Agosto!E72+Septiembre!E72+'Octubre '!E72+Noviembre!E72+'Diciembre '!E72</f>
        <v>0</v>
      </c>
      <c r="F72" s="13"/>
      <c r="I72" s="5"/>
      <c r="J72" s="5"/>
      <c r="K72" s="56"/>
      <c r="L72" s="6"/>
      <c r="Q72" s="5"/>
    </row>
    <row r="73" spans="1:17" x14ac:dyDescent="0.2">
      <c r="A73" s="99" t="s">
        <v>126</v>
      </c>
      <c r="B73" s="183" t="s">
        <v>127</v>
      </c>
      <c r="C73" s="86">
        <f>+Enero!C73+Febrero!C73+'Marzo '!C73+'Abril '!C73+'Mayo '!C73+Junio!C73+Julio!C73+Agosto!C73+Septiembre!C73+'Octubre '!C73+Noviembre!C73+'Diciembre '!C73</f>
        <v>0</v>
      </c>
      <c r="D73" s="72">
        <f>+Enero!D73+Febrero!D73+'Marzo '!D73+'Abril '!D73+'Mayo '!D73+Junio!D73+Julio!D73+Agosto!D73+Septiembre!D73+'Octubre '!D73+Noviembre!D73+'Diciembre '!D73</f>
        <v>0</v>
      </c>
      <c r="E73" s="73">
        <f>+Enero!E73+Febrero!E73+'Marzo '!E73+'Abril '!E73+'Mayo '!E73+Junio!E73+Julio!E73+Agosto!E73+Septiembre!E73+'Octubre '!E73+Noviembre!E73+'Diciembre '!E73</f>
        <v>0</v>
      </c>
      <c r="F73" s="13"/>
      <c r="I73" s="5"/>
      <c r="J73" s="5"/>
      <c r="K73" s="56"/>
      <c r="L73" s="6"/>
      <c r="Q73" s="5"/>
    </row>
    <row r="74" spans="1:17" x14ac:dyDescent="0.2">
      <c r="A74" s="99" t="s">
        <v>128</v>
      </c>
      <c r="B74" s="183" t="s">
        <v>129</v>
      </c>
      <c r="C74" s="86">
        <f>+Enero!C74+Febrero!C74+'Marzo '!C74+'Abril '!C74+'Mayo '!C74+Junio!C74+Julio!C74+Agosto!C74+Septiembre!C74+'Octubre '!C74+Noviembre!C74+'Diciembre '!C74</f>
        <v>0</v>
      </c>
      <c r="D74" s="72">
        <f>+Enero!D74+Febrero!D74+'Marzo '!D74+'Abril '!D74+'Mayo '!D74+Junio!D74+Julio!D74+Agosto!D74+Septiembre!D74+'Octubre '!D74+Noviembre!D74+'Diciembre '!D74</f>
        <v>0</v>
      </c>
      <c r="E74" s="73">
        <f>+Enero!E74+Febrero!E74+'Marzo '!E74+'Abril '!E74+'Mayo '!E74+Junio!E74+Julio!E74+Agosto!E74+Septiembre!E74+'Octubre '!E74+Noviembre!E74+'Diciembre '!E74</f>
        <v>0</v>
      </c>
      <c r="F74" s="13"/>
      <c r="I74" s="5"/>
      <c r="J74" s="5"/>
      <c r="K74" s="56"/>
      <c r="L74" s="6"/>
      <c r="Q74" s="5"/>
    </row>
    <row r="75" spans="1:17" x14ac:dyDescent="0.2">
      <c r="A75" s="99" t="s">
        <v>130</v>
      </c>
      <c r="B75" s="183" t="s">
        <v>131</v>
      </c>
      <c r="C75" s="86">
        <f>+Enero!C75+Febrero!C75+'Marzo '!C75+'Abril '!C75+'Mayo '!C75+Junio!C75+Julio!C75+Agosto!C75+Septiembre!C75+'Octubre '!C75+Noviembre!C75+'Diciembre '!C75</f>
        <v>0</v>
      </c>
      <c r="D75" s="72">
        <f>+Enero!D75+Febrero!D75+'Marzo '!D75+'Abril '!D75+'Mayo '!D75+Junio!D75+Julio!D75+Agosto!D75+Septiembre!D75+'Octubre '!D75+Noviembre!D75+'Diciembre '!D75</f>
        <v>0</v>
      </c>
      <c r="E75" s="73">
        <f>+Enero!E75+Febrero!E75+'Marzo '!E75+'Abril '!E75+'Mayo '!E75+Junio!E75+Julio!E75+Agosto!E75+Septiembre!E75+'Octubre '!E75+Noviembre!E75+'Diciembre '!E75</f>
        <v>0</v>
      </c>
      <c r="F75" s="13"/>
      <c r="I75" s="5"/>
      <c r="J75" s="5"/>
      <c r="K75" s="56"/>
      <c r="L75" s="6"/>
      <c r="Q75" s="5"/>
    </row>
    <row r="76" spans="1:17" x14ac:dyDescent="0.2">
      <c r="A76" s="99" t="s">
        <v>132</v>
      </c>
      <c r="B76" s="183" t="s">
        <v>133</v>
      </c>
      <c r="C76" s="86">
        <f>+Enero!C76+Febrero!C76+'Marzo '!C76+'Abril '!C76+'Mayo '!C76+Junio!C76+Julio!C76+Agosto!C76+Septiembre!C76+'Octubre '!C76+Noviembre!C76+'Diciembre '!C76</f>
        <v>0</v>
      </c>
      <c r="D76" s="72">
        <f>+Enero!D76+Febrero!D76+'Marzo '!D76+'Abril '!D76+'Mayo '!D76+Junio!D76+Julio!D76+Agosto!D76+Septiembre!D76+'Octubre '!D76+Noviembre!D76+'Diciembre '!D76</f>
        <v>0</v>
      </c>
      <c r="E76" s="73">
        <f>+Enero!E76+Febrero!E76+'Marzo '!E76+'Abril '!E76+'Mayo '!E76+Junio!E76+Julio!E76+Agosto!E76+Septiembre!E76+'Octubre '!E76+Noviembre!E76+'Diciembre '!E76</f>
        <v>0</v>
      </c>
      <c r="F76" s="13"/>
      <c r="I76" s="5"/>
      <c r="J76" s="5"/>
      <c r="K76" s="56"/>
      <c r="L76" s="6"/>
      <c r="Q76" s="5"/>
    </row>
    <row r="77" spans="1:17" x14ac:dyDescent="0.2">
      <c r="A77" s="99" t="s">
        <v>134</v>
      </c>
      <c r="B77" s="183" t="s">
        <v>135</v>
      </c>
      <c r="C77" s="86">
        <f>+Enero!C77+Febrero!C77+'Marzo '!C77+'Abril '!C77+'Mayo '!C77+Junio!C77+Julio!C77+Agosto!C77+Septiembre!C77+'Octubre '!C77+Noviembre!C77+'Diciembre '!C77</f>
        <v>0</v>
      </c>
      <c r="D77" s="72">
        <f>+Enero!D77+Febrero!D77+'Marzo '!D77+'Abril '!D77+'Mayo '!D77+Junio!D77+Julio!D77+Agosto!D77+Septiembre!D77+'Octubre '!D77+Noviembre!D77+'Diciembre '!D77</f>
        <v>0</v>
      </c>
      <c r="E77" s="73">
        <f>+Enero!E77+Febrero!E77+'Marzo '!E77+'Abril '!E77+'Mayo '!E77+Junio!E77+Julio!E77+Agosto!E77+Septiembre!E77+'Octubre '!E77+Noviembre!E77+'Diciembre '!E77</f>
        <v>0</v>
      </c>
      <c r="F77" s="13"/>
      <c r="I77" s="5"/>
      <c r="J77" s="5"/>
      <c r="K77" s="56"/>
      <c r="L77" s="6"/>
      <c r="Q77" s="5"/>
    </row>
    <row r="78" spans="1:17" x14ac:dyDescent="0.2">
      <c r="A78" s="101" t="s">
        <v>136</v>
      </c>
      <c r="B78" s="184" t="s">
        <v>137</v>
      </c>
      <c r="C78" s="104">
        <f>+Enero!C78+Febrero!C78+'Marzo '!C78+'Abril '!C78+'Mayo '!C78+Junio!C78+Julio!C78+Agosto!C78+Septiembre!C78+'Octubre '!C78+Noviembre!C78+'Diciembre '!C78</f>
        <v>0</v>
      </c>
      <c r="D78" s="105">
        <f>+Enero!D78+Febrero!D78+'Marzo '!D78+'Abril '!D78+'Mayo '!D78+Junio!D78+Julio!D78+Agosto!D78+Septiembre!D78+'Octubre '!D78+Noviembre!D78+'Diciembre '!D78</f>
        <v>0</v>
      </c>
      <c r="E78" s="106">
        <f>+Enero!E78+Febrero!E78+'Marzo '!E78+'Abril '!E78+'Mayo '!E78+Junio!E78+Julio!E78+Agosto!E78+Septiembre!E78+'Octubre '!E78+Noviembre!E78+'Diciembre '!E78</f>
        <v>0</v>
      </c>
      <c r="F78" s="13"/>
      <c r="I78" s="5"/>
      <c r="J78" s="5"/>
      <c r="K78" s="56"/>
      <c r="L78" s="6"/>
      <c r="Q78" s="5"/>
    </row>
    <row r="79" spans="1:17" x14ac:dyDescent="0.2">
      <c r="A79" s="59"/>
      <c r="B79" s="107"/>
      <c r="C79" s="185"/>
      <c r="D79" s="186"/>
      <c r="E79" s="187"/>
      <c r="F79" s="13"/>
      <c r="I79" s="5"/>
      <c r="J79" s="5"/>
      <c r="K79" s="56"/>
      <c r="L79" s="6"/>
      <c r="Q79" s="5"/>
    </row>
    <row r="80" spans="1:17" x14ac:dyDescent="0.2">
      <c r="A80" s="211" t="s">
        <v>138</v>
      </c>
      <c r="B80" s="212"/>
      <c r="C80" s="188">
        <f>+SUM(C81:C120)</f>
        <v>12258</v>
      </c>
      <c r="D80" s="108">
        <f>+SUM(D81:D120)</f>
        <v>20</v>
      </c>
      <c r="E80" s="189">
        <f>+SUM(E81:E120)</f>
        <v>10240</v>
      </c>
      <c r="F80" s="13"/>
      <c r="I80" s="5"/>
      <c r="J80" s="5"/>
      <c r="K80" s="56"/>
      <c r="L80" s="6"/>
      <c r="Q80" s="5"/>
    </row>
    <row r="81" spans="1:17" x14ac:dyDescent="0.2">
      <c r="A81" s="96" t="s">
        <v>139</v>
      </c>
      <c r="B81" s="190" t="s">
        <v>140</v>
      </c>
      <c r="C81" s="174">
        <f>+Enero!C81+Febrero!C81+'Marzo '!C81+'Abril '!C81+'Mayo '!C81+Junio!C81+Julio!C81+Agosto!C81+Septiembre!C81+'Octubre '!C81+Noviembre!C81+'Diciembre '!C81</f>
        <v>0</v>
      </c>
      <c r="D81" s="71">
        <f>+Enero!D81+Febrero!D81+'Marzo '!D81+'Abril '!D81+'Mayo '!D81+Junio!D81+Julio!D81+Agosto!D81+Septiembre!D81+'Octubre '!D81+Noviembre!D81+'Diciembre '!D81</f>
        <v>0</v>
      </c>
      <c r="E81" s="191">
        <f>+Enero!E81+Febrero!E81+'Marzo '!E81+'Abril '!E81+'Mayo '!E81+Junio!E81+Julio!E81+Agosto!E81+Septiembre!E81+'Octubre '!E81+Noviembre!E81+'Diciembre '!E81</f>
        <v>0</v>
      </c>
      <c r="F81" s="13"/>
      <c r="I81" s="5"/>
      <c r="J81" s="5"/>
      <c r="K81" s="56"/>
      <c r="L81" s="6"/>
      <c r="Q81" s="5"/>
    </row>
    <row r="82" spans="1:17" x14ac:dyDescent="0.2">
      <c r="A82" s="99" t="s">
        <v>141</v>
      </c>
      <c r="B82" s="183" t="s">
        <v>142</v>
      </c>
      <c r="C82" s="174">
        <f>+Enero!C82+Febrero!C82+'Marzo '!C82+'Abril '!C82+'Mayo '!C82+Junio!C82+Julio!C82+Agosto!C82+Septiembre!C82+'Octubre '!C82+Noviembre!C82+'Diciembre '!C82</f>
        <v>1349</v>
      </c>
      <c r="D82" s="71">
        <f>+Enero!D82+Febrero!D82+'Marzo '!D82+'Abril '!D82+'Mayo '!D82+Junio!D82+Julio!D82+Agosto!D82+Septiembre!D82+'Octubre '!D82+Noviembre!D82+'Diciembre '!D82</f>
        <v>0</v>
      </c>
      <c r="E82" s="191">
        <f>+Enero!E82+Febrero!E82+'Marzo '!E82+'Abril '!E82+'Mayo '!E82+Junio!E82+Julio!E82+Agosto!E82+Septiembre!E82+'Octubre '!E82+Noviembre!E82+'Diciembre '!E82</f>
        <v>1174</v>
      </c>
      <c r="F82" s="13"/>
      <c r="I82" s="5"/>
      <c r="J82" s="5"/>
      <c r="K82" s="56"/>
      <c r="L82" s="6"/>
      <c r="Q82" s="5"/>
    </row>
    <row r="83" spans="1:17" x14ac:dyDescent="0.2">
      <c r="A83" s="99" t="s">
        <v>143</v>
      </c>
      <c r="B83" s="183" t="s">
        <v>144</v>
      </c>
      <c r="C83" s="174">
        <f>+Enero!C83+Febrero!C83+'Marzo '!C83+'Abril '!C83+'Mayo '!C83+Junio!C83+Julio!C83+Agosto!C83+Septiembre!C83+'Octubre '!C83+Noviembre!C83+'Diciembre '!C83</f>
        <v>0</v>
      </c>
      <c r="D83" s="71">
        <f>+Enero!D83+Febrero!D83+'Marzo '!D83+'Abril '!D83+'Mayo '!D83+Junio!D83+Julio!D83+Agosto!D83+Septiembre!D83+'Octubre '!D83+Noviembre!D83+'Diciembre '!D83</f>
        <v>0</v>
      </c>
      <c r="E83" s="191">
        <f>+Enero!E83+Febrero!E83+'Marzo '!E83+'Abril '!E83+'Mayo '!E83+Junio!E83+Julio!E83+Agosto!E83+Septiembre!E83+'Octubre '!E83+Noviembre!E83+'Diciembre '!E83</f>
        <v>0</v>
      </c>
      <c r="F83" s="13"/>
      <c r="I83" s="5"/>
      <c r="J83" s="5"/>
      <c r="K83" s="56"/>
      <c r="L83" s="6"/>
      <c r="Q83" s="5"/>
    </row>
    <row r="84" spans="1:17" x14ac:dyDescent="0.2">
      <c r="A84" s="99" t="s">
        <v>145</v>
      </c>
      <c r="B84" s="183" t="s">
        <v>146</v>
      </c>
      <c r="C84" s="174">
        <f>+Enero!C84+Febrero!C84+'Marzo '!C84+'Abril '!C84+'Mayo '!C84+Junio!C84+Julio!C84+Agosto!C84+Septiembre!C84+'Octubre '!C84+Noviembre!C84+'Diciembre '!C84</f>
        <v>0</v>
      </c>
      <c r="D84" s="71">
        <f>+Enero!D84+Febrero!D84+'Marzo '!D84+'Abril '!D84+'Mayo '!D84+Junio!D84+Julio!D84+Agosto!D84+Septiembre!D84+'Octubre '!D84+Noviembre!D84+'Diciembre '!D84</f>
        <v>0</v>
      </c>
      <c r="E84" s="191">
        <f>+Enero!E84+Febrero!E84+'Marzo '!E84+'Abril '!E84+'Mayo '!E84+Junio!E84+Julio!E84+Agosto!E84+Septiembre!E84+'Octubre '!E84+Noviembre!E84+'Diciembre '!E84</f>
        <v>0</v>
      </c>
      <c r="F84" s="13"/>
      <c r="I84" s="5"/>
      <c r="J84" s="5"/>
      <c r="K84" s="56"/>
      <c r="L84" s="6"/>
      <c r="Q84" s="5"/>
    </row>
    <row r="85" spans="1:17" x14ac:dyDescent="0.2">
      <c r="A85" s="99" t="s">
        <v>147</v>
      </c>
      <c r="B85" s="183" t="s">
        <v>148</v>
      </c>
      <c r="C85" s="174">
        <f>+Enero!C85+Febrero!C85+'Marzo '!C85+'Abril '!C85+'Mayo '!C85+Junio!C85+Julio!C85+Agosto!C85+Septiembre!C85+'Octubre '!C85+Noviembre!C85+'Diciembre '!C85</f>
        <v>1065</v>
      </c>
      <c r="D85" s="71">
        <f>+Enero!D85+Febrero!D85+'Marzo '!D85+'Abril '!D85+'Mayo '!D85+Junio!D85+Julio!D85+Agosto!D85+Septiembre!D85+'Octubre '!D85+Noviembre!D85+'Diciembre '!D85</f>
        <v>0</v>
      </c>
      <c r="E85" s="191">
        <f>+Enero!E85+Febrero!E85+'Marzo '!E85+'Abril '!E85+'Mayo '!E85+Junio!E85+Julio!E85+Agosto!E85+Septiembre!E85+'Octubre '!E85+Noviembre!E85+'Diciembre '!E85</f>
        <v>901</v>
      </c>
      <c r="F85" s="13"/>
      <c r="I85" s="5"/>
      <c r="J85" s="5"/>
      <c r="K85" s="56"/>
      <c r="L85" s="6"/>
      <c r="Q85" s="5"/>
    </row>
    <row r="86" spans="1:17" x14ac:dyDescent="0.2">
      <c r="A86" s="99" t="s">
        <v>149</v>
      </c>
      <c r="B86" s="183" t="s">
        <v>150</v>
      </c>
      <c r="C86" s="174">
        <f>+Enero!C86+Febrero!C86+'Marzo '!C86+'Abril '!C86+'Mayo '!C86+Junio!C86+Julio!C86+Agosto!C86+Septiembre!C86+'Octubre '!C86+Noviembre!C86+'Diciembre '!C86</f>
        <v>3</v>
      </c>
      <c r="D86" s="71">
        <f>+Enero!D86+Febrero!D86+'Marzo '!D86+'Abril '!D86+'Mayo '!D86+Junio!D86+Julio!D86+Agosto!D86+Septiembre!D86+'Octubre '!D86+Noviembre!D86+'Diciembre '!D86</f>
        <v>0</v>
      </c>
      <c r="E86" s="191">
        <f>+Enero!E86+Febrero!E86+'Marzo '!E86+'Abril '!E86+'Mayo '!E86+Junio!E86+Julio!E86+Agosto!E86+Septiembre!E86+'Octubre '!E86+Noviembre!E86+'Diciembre '!E86</f>
        <v>3</v>
      </c>
      <c r="F86" s="13"/>
      <c r="I86" s="5"/>
      <c r="J86" s="5"/>
      <c r="K86" s="56"/>
      <c r="L86" s="6"/>
      <c r="Q86" s="5"/>
    </row>
    <row r="87" spans="1:17" x14ac:dyDescent="0.2">
      <c r="A87" s="99" t="s">
        <v>151</v>
      </c>
      <c r="B87" s="183" t="s">
        <v>152</v>
      </c>
      <c r="C87" s="174">
        <f>+Enero!C87+Febrero!C87+'Marzo '!C87+'Abril '!C87+'Mayo '!C87+Junio!C87+Julio!C87+Agosto!C87+Septiembre!C87+'Octubre '!C87+Noviembre!C87+'Diciembre '!C87</f>
        <v>0</v>
      </c>
      <c r="D87" s="71">
        <f>+Enero!D87+Febrero!D87+'Marzo '!D87+'Abril '!D87+'Mayo '!D87+Junio!D87+Julio!D87+Agosto!D87+Septiembre!D87+'Octubre '!D87+Noviembre!D87+'Diciembre '!D87</f>
        <v>0</v>
      </c>
      <c r="E87" s="191">
        <f>+Enero!E87+Febrero!E87+'Marzo '!E87+'Abril '!E87+'Mayo '!E87+Junio!E87+Julio!E87+Agosto!E87+Septiembre!E87+'Octubre '!E87+Noviembre!E87+'Diciembre '!E87</f>
        <v>0</v>
      </c>
      <c r="F87" s="13"/>
      <c r="I87" s="5"/>
      <c r="J87" s="5"/>
      <c r="K87" s="56"/>
      <c r="L87" s="6"/>
      <c r="Q87" s="5"/>
    </row>
    <row r="88" spans="1:17" x14ac:dyDescent="0.2">
      <c r="A88" s="99" t="s">
        <v>153</v>
      </c>
      <c r="B88" s="183" t="s">
        <v>154</v>
      </c>
      <c r="C88" s="174">
        <f>+Enero!C88+Febrero!C88+'Marzo '!C88+'Abril '!C88+'Mayo '!C88+Junio!C88+Julio!C88+Agosto!C88+Septiembre!C88+'Octubre '!C88+Noviembre!C88+'Diciembre '!C88</f>
        <v>0</v>
      </c>
      <c r="D88" s="71">
        <f>+Enero!D88+Febrero!D88+'Marzo '!D88+'Abril '!D88+'Mayo '!D88+Junio!D88+Julio!D88+Agosto!D88+Septiembre!D88+'Octubre '!D88+Noviembre!D88+'Diciembre '!D88</f>
        <v>0</v>
      </c>
      <c r="E88" s="191">
        <f>+Enero!E88+Febrero!E88+'Marzo '!E88+'Abril '!E88+'Mayo '!E88+Junio!E88+Julio!E88+Agosto!E88+Septiembre!E88+'Octubre '!E88+Noviembre!E88+'Diciembre '!E88</f>
        <v>0</v>
      </c>
      <c r="F88" s="13"/>
      <c r="I88" s="5"/>
      <c r="J88" s="5"/>
      <c r="K88" s="56"/>
      <c r="L88" s="6"/>
      <c r="Q88" s="5"/>
    </row>
    <row r="89" spans="1:17" x14ac:dyDescent="0.2">
      <c r="A89" s="99" t="s">
        <v>155</v>
      </c>
      <c r="B89" s="183" t="s">
        <v>156</v>
      </c>
      <c r="C89" s="174">
        <f>+Enero!C89+Febrero!C89+'Marzo '!C89+'Abril '!C89+'Mayo '!C89+Junio!C89+Julio!C89+Agosto!C89+Septiembre!C89+'Octubre '!C89+Noviembre!C89+'Diciembre '!C89</f>
        <v>0</v>
      </c>
      <c r="D89" s="71">
        <f>+Enero!D89+Febrero!D89+'Marzo '!D89+'Abril '!D89+'Mayo '!D89+Junio!D89+Julio!D89+Agosto!D89+Septiembre!D89+'Octubre '!D89+Noviembre!D89+'Diciembre '!D89</f>
        <v>0</v>
      </c>
      <c r="E89" s="191">
        <f>+Enero!E89+Febrero!E89+'Marzo '!E89+'Abril '!E89+'Mayo '!E89+Junio!E89+Julio!E89+Agosto!E89+Septiembre!E89+'Octubre '!E89+Noviembre!E89+'Diciembre '!E89</f>
        <v>0</v>
      </c>
      <c r="F89" s="13"/>
      <c r="I89" s="5"/>
      <c r="J89" s="5"/>
      <c r="K89" s="56"/>
      <c r="L89" s="6"/>
      <c r="Q89" s="5"/>
    </row>
    <row r="90" spans="1:17" x14ac:dyDescent="0.2">
      <c r="A90" s="99" t="s">
        <v>157</v>
      </c>
      <c r="B90" s="183" t="s">
        <v>158</v>
      </c>
      <c r="C90" s="174">
        <f>+Enero!C90+Febrero!C90+'Marzo '!C90+'Abril '!C90+'Mayo '!C90+Junio!C90+Julio!C90+Agosto!C90+Septiembre!C90+'Octubre '!C90+Noviembre!C90+'Diciembre '!C90</f>
        <v>195</v>
      </c>
      <c r="D90" s="71">
        <f>+Enero!D90+Febrero!D90+'Marzo '!D90+'Abril '!D90+'Mayo '!D90+Junio!D90+Julio!D90+Agosto!D90+Septiembre!D90+'Octubre '!D90+Noviembre!D90+'Diciembre '!D90</f>
        <v>0</v>
      </c>
      <c r="E90" s="191">
        <f>+Enero!E90+Febrero!E90+'Marzo '!E90+'Abril '!E90+'Mayo '!E90+Junio!E90+Julio!E90+Agosto!E90+Septiembre!E90+'Octubre '!E90+Noviembre!E90+'Diciembre '!E90</f>
        <v>171</v>
      </c>
      <c r="F90" s="13"/>
      <c r="I90" s="5"/>
      <c r="J90" s="5"/>
      <c r="K90" s="56"/>
      <c r="L90" s="6"/>
      <c r="Q90" s="5"/>
    </row>
    <row r="91" spans="1:17" x14ac:dyDescent="0.2">
      <c r="A91" s="99" t="s">
        <v>159</v>
      </c>
      <c r="B91" s="183" t="s">
        <v>160</v>
      </c>
      <c r="C91" s="174">
        <f>+Enero!C91+Febrero!C91+'Marzo '!C91+'Abril '!C91+'Mayo '!C91+Junio!C91+Julio!C91+Agosto!C91+Septiembre!C91+'Octubre '!C91+Noviembre!C91+'Diciembre '!C91</f>
        <v>0</v>
      </c>
      <c r="D91" s="71">
        <f>+Enero!D91+Febrero!D91+'Marzo '!D91+'Abril '!D91+'Mayo '!D91+Junio!D91+Julio!D91+Agosto!D91+Septiembre!D91+'Octubre '!D91+Noviembre!D91+'Diciembre '!D91</f>
        <v>0</v>
      </c>
      <c r="E91" s="191">
        <f>+Enero!E91+Febrero!E91+'Marzo '!E91+'Abril '!E91+'Mayo '!E91+Junio!E91+Julio!E91+Agosto!E91+Septiembre!E91+'Octubre '!E91+Noviembre!E91+'Diciembre '!E91</f>
        <v>0</v>
      </c>
      <c r="F91" s="13"/>
      <c r="I91" s="5"/>
      <c r="J91" s="5"/>
      <c r="K91" s="56"/>
      <c r="L91" s="6"/>
      <c r="Q91" s="5"/>
    </row>
    <row r="92" spans="1:17" x14ac:dyDescent="0.2">
      <c r="A92" s="99" t="s">
        <v>161</v>
      </c>
      <c r="B92" s="183" t="s">
        <v>162</v>
      </c>
      <c r="C92" s="174">
        <f>+Enero!C92+Febrero!C92+'Marzo '!C92+'Abril '!C92+'Mayo '!C92+Junio!C92+Julio!C92+Agosto!C92+Septiembre!C92+'Octubre '!C92+Noviembre!C92+'Diciembre '!C92</f>
        <v>0</v>
      </c>
      <c r="D92" s="71">
        <f>+Enero!D92+Febrero!D92+'Marzo '!D92+'Abril '!D92+'Mayo '!D92+Junio!D92+Julio!D92+Agosto!D92+Septiembre!D92+'Octubre '!D92+Noviembre!D92+'Diciembre '!D92</f>
        <v>0</v>
      </c>
      <c r="E92" s="191">
        <f>+Enero!E92+Febrero!E92+'Marzo '!E92+'Abril '!E92+'Mayo '!E92+Junio!E92+Julio!E92+Agosto!E92+Septiembre!E92+'Octubre '!E92+Noviembre!E92+'Diciembre '!E92</f>
        <v>0</v>
      </c>
      <c r="F92" s="13"/>
      <c r="I92" s="5"/>
      <c r="J92" s="5"/>
      <c r="K92" s="56"/>
      <c r="L92" s="6"/>
      <c r="Q92" s="5"/>
    </row>
    <row r="93" spans="1:17" x14ac:dyDescent="0.2">
      <c r="A93" s="99" t="s">
        <v>163</v>
      </c>
      <c r="B93" s="183" t="s">
        <v>164</v>
      </c>
      <c r="C93" s="174">
        <f>+Enero!C93+Febrero!C93+'Marzo '!C93+'Abril '!C93+'Mayo '!C93+Junio!C93+Julio!C93+Agosto!C93+Septiembre!C93+'Octubre '!C93+Noviembre!C93+'Diciembre '!C93</f>
        <v>0</v>
      </c>
      <c r="D93" s="71">
        <f>+Enero!D93+Febrero!D93+'Marzo '!D93+'Abril '!D93+'Mayo '!D93+Junio!D93+Julio!D93+Agosto!D93+Septiembre!D93+'Octubre '!D93+Noviembre!D93+'Diciembre '!D93</f>
        <v>0</v>
      </c>
      <c r="E93" s="191">
        <f>+Enero!E93+Febrero!E93+'Marzo '!E93+'Abril '!E93+'Mayo '!E93+Junio!E93+Julio!E93+Agosto!E93+Septiembre!E93+'Octubre '!E93+Noviembre!E93+'Diciembre '!E93</f>
        <v>0</v>
      </c>
      <c r="F93" s="13"/>
      <c r="I93" s="5"/>
      <c r="J93" s="5"/>
      <c r="K93" s="56"/>
      <c r="L93" s="6"/>
      <c r="Q93" s="5"/>
    </row>
    <row r="94" spans="1:17" x14ac:dyDescent="0.2">
      <c r="A94" s="99" t="s">
        <v>165</v>
      </c>
      <c r="B94" s="183" t="s">
        <v>166</v>
      </c>
      <c r="C94" s="174">
        <f>+Enero!C94+Febrero!C94+'Marzo '!C94+'Abril '!C94+'Mayo '!C94+Junio!C94+Julio!C94+Agosto!C94+Septiembre!C94+'Octubre '!C94+Noviembre!C94+'Diciembre '!C94</f>
        <v>0</v>
      </c>
      <c r="D94" s="71">
        <f>+Enero!D94+Febrero!D94+'Marzo '!D94+'Abril '!D94+'Mayo '!D94+Junio!D94+Julio!D94+Agosto!D94+Septiembre!D94+'Octubre '!D94+Noviembre!D94+'Diciembre '!D94</f>
        <v>0</v>
      </c>
      <c r="E94" s="191">
        <f>+Enero!E94+Febrero!E94+'Marzo '!E94+'Abril '!E94+'Mayo '!E94+Junio!E94+Julio!E94+Agosto!E94+Septiembre!E94+'Octubre '!E94+Noviembre!E94+'Diciembre '!E94</f>
        <v>0</v>
      </c>
      <c r="F94" s="13"/>
      <c r="I94" s="5"/>
      <c r="J94" s="5"/>
      <c r="K94" s="56"/>
      <c r="L94" s="6"/>
      <c r="Q94" s="5"/>
    </row>
    <row r="95" spans="1:17" x14ac:dyDescent="0.2">
      <c r="A95" s="99" t="s">
        <v>167</v>
      </c>
      <c r="B95" s="183" t="s">
        <v>168</v>
      </c>
      <c r="C95" s="174">
        <f>+Enero!C95+Febrero!C95+'Marzo '!C95+'Abril '!C95+'Mayo '!C95+Junio!C95+Julio!C95+Agosto!C95+Septiembre!C95+'Octubre '!C95+Noviembre!C95+'Diciembre '!C95</f>
        <v>5498</v>
      </c>
      <c r="D95" s="71">
        <f>+Enero!D95+Febrero!D95+'Marzo '!D95+'Abril '!D95+'Mayo '!D95+Junio!D95+Julio!D95+Agosto!D95+Septiembre!D95+'Octubre '!D95+Noviembre!D95+'Diciembre '!D95</f>
        <v>0</v>
      </c>
      <c r="E95" s="191">
        <f>+Enero!E95+Febrero!E95+'Marzo '!E95+'Abril '!E95+'Mayo '!E95+Junio!E95+Julio!E95+Agosto!E95+Septiembre!E95+'Octubre '!E95+Noviembre!E95+'Diciembre '!E95</f>
        <v>4748</v>
      </c>
      <c r="F95" s="13"/>
      <c r="I95" s="5"/>
      <c r="J95" s="5"/>
      <c r="K95" s="56"/>
      <c r="L95" s="6"/>
      <c r="Q95" s="5"/>
    </row>
    <row r="96" spans="1:17" x14ac:dyDescent="0.2">
      <c r="A96" s="99" t="s">
        <v>169</v>
      </c>
      <c r="B96" s="183" t="s">
        <v>170</v>
      </c>
      <c r="C96" s="174">
        <f>+Enero!C96+Febrero!C96+'Marzo '!C96+'Abril '!C96+'Mayo '!C96+Junio!C96+Julio!C96+Agosto!C96+Septiembre!C96+'Octubre '!C96+Noviembre!C96+'Diciembre '!C96</f>
        <v>341</v>
      </c>
      <c r="D96" s="71">
        <f>+Enero!D96+Febrero!D96+'Marzo '!D96+'Abril '!D96+'Mayo '!D96+Junio!D96+Julio!D96+Agosto!D96+Septiembre!D96+'Octubre '!D96+Noviembre!D96+'Diciembre '!D96</f>
        <v>0</v>
      </c>
      <c r="E96" s="191">
        <f>+Enero!E96+Febrero!E96+'Marzo '!E96+'Abril '!E96+'Mayo '!E96+Junio!E96+Julio!E96+Agosto!E96+Septiembre!E96+'Octubre '!E96+Noviembre!E96+'Diciembre '!E96</f>
        <v>294</v>
      </c>
      <c r="F96" s="13"/>
      <c r="I96" s="5"/>
      <c r="J96" s="5"/>
      <c r="K96" s="56"/>
      <c r="L96" s="6"/>
      <c r="Q96" s="5"/>
    </row>
    <row r="97" spans="1:17" x14ac:dyDescent="0.2">
      <c r="A97" s="99" t="s">
        <v>171</v>
      </c>
      <c r="B97" s="183" t="s">
        <v>172</v>
      </c>
      <c r="C97" s="174">
        <f>+Enero!C97+Febrero!C97+'Marzo '!C97+'Abril '!C97+'Mayo '!C97+Junio!C97+Julio!C97+Agosto!C97+Septiembre!C97+'Octubre '!C97+Noviembre!C97+'Diciembre '!C97</f>
        <v>0</v>
      </c>
      <c r="D97" s="71">
        <f>+Enero!D97+Febrero!D97+'Marzo '!D97+'Abril '!D97+'Mayo '!D97+Junio!D97+Julio!D97+Agosto!D97+Septiembre!D97+'Octubre '!D97+Noviembre!D97+'Diciembre '!D97</f>
        <v>0</v>
      </c>
      <c r="E97" s="191">
        <f>+Enero!E97+Febrero!E97+'Marzo '!E97+'Abril '!E97+'Mayo '!E97+Junio!E97+Julio!E97+Agosto!E97+Septiembre!E97+'Octubre '!E97+Noviembre!E97+'Diciembre '!E97</f>
        <v>0</v>
      </c>
      <c r="F97" s="13"/>
      <c r="I97" s="5"/>
      <c r="J97" s="5"/>
      <c r="K97" s="56"/>
      <c r="L97" s="6"/>
      <c r="Q97" s="5"/>
    </row>
    <row r="98" spans="1:17" x14ac:dyDescent="0.2">
      <c r="A98" s="99" t="s">
        <v>173</v>
      </c>
      <c r="B98" s="183" t="s">
        <v>174</v>
      </c>
      <c r="C98" s="174">
        <f>+Enero!C98+Febrero!C98+'Marzo '!C98+'Abril '!C98+'Mayo '!C98+Junio!C98+Julio!C98+Agosto!C98+Septiembre!C98+'Octubre '!C98+Noviembre!C98+'Diciembre '!C98</f>
        <v>0</v>
      </c>
      <c r="D98" s="71">
        <f>+Enero!D98+Febrero!D98+'Marzo '!D98+'Abril '!D98+'Mayo '!D98+Junio!D98+Julio!D98+Agosto!D98+Septiembre!D98+'Octubre '!D98+Noviembre!D98+'Diciembre '!D98</f>
        <v>0</v>
      </c>
      <c r="E98" s="191">
        <f>+Enero!E98+Febrero!E98+'Marzo '!E98+'Abril '!E98+'Mayo '!E98+Junio!E98+Julio!E98+Agosto!E98+Septiembre!E98+'Octubre '!E98+Noviembre!E98+'Diciembre '!E98</f>
        <v>0</v>
      </c>
      <c r="F98" s="13"/>
      <c r="I98" s="5"/>
      <c r="J98" s="5"/>
      <c r="K98" s="56"/>
      <c r="L98" s="6"/>
      <c r="Q98" s="5"/>
    </row>
    <row r="99" spans="1:17" x14ac:dyDescent="0.2">
      <c r="A99" s="99" t="s">
        <v>175</v>
      </c>
      <c r="B99" s="183" t="s">
        <v>176</v>
      </c>
      <c r="C99" s="174">
        <f>+Enero!C99+Febrero!C99+'Marzo '!C99+'Abril '!C99+'Mayo '!C99+Junio!C99+Julio!C99+Agosto!C99+Septiembre!C99+'Octubre '!C99+Noviembre!C99+'Diciembre '!C99</f>
        <v>0</v>
      </c>
      <c r="D99" s="71">
        <f>+Enero!D99+Febrero!D99+'Marzo '!D99+'Abril '!D99+'Mayo '!D99+Junio!D99+Julio!D99+Agosto!D99+Septiembre!D99+'Octubre '!D99+Noviembre!D99+'Diciembre '!D99</f>
        <v>0</v>
      </c>
      <c r="E99" s="191">
        <f>+Enero!E99+Febrero!E99+'Marzo '!E99+'Abril '!E99+'Mayo '!E99+Junio!E99+Julio!E99+Agosto!E99+Septiembre!E99+'Octubre '!E99+Noviembre!E99+'Diciembre '!E99</f>
        <v>0</v>
      </c>
      <c r="F99" s="13"/>
      <c r="I99" s="5"/>
      <c r="J99" s="5"/>
      <c r="K99" s="56"/>
      <c r="L99" s="6"/>
      <c r="Q99" s="5"/>
    </row>
    <row r="100" spans="1:17" x14ac:dyDescent="0.2">
      <c r="A100" s="99" t="s">
        <v>177</v>
      </c>
      <c r="B100" s="183" t="s">
        <v>178</v>
      </c>
      <c r="C100" s="174">
        <f>+Enero!C100+Febrero!C100+'Marzo '!C100+'Abril '!C100+'Mayo '!C100+Junio!C100+Julio!C100+Agosto!C100+Septiembre!C100+'Octubre '!C100+Noviembre!C100+'Diciembre '!C100</f>
        <v>3118</v>
      </c>
      <c r="D100" s="71">
        <f>+Enero!D100+Febrero!D100+'Marzo '!D100+'Abril '!D100+'Mayo '!D100+Junio!D100+Julio!D100+Agosto!D100+Septiembre!D100+'Octubre '!D100+Noviembre!D100+'Diciembre '!D100</f>
        <v>0</v>
      </c>
      <c r="E100" s="191">
        <f>+Enero!E100+Febrero!E100+'Marzo '!E100+'Abril '!E100+'Mayo '!E100+Junio!E100+Julio!E100+Agosto!E100+Septiembre!E100+'Octubre '!E100+Noviembre!E100+'Diciembre '!E100</f>
        <v>2723</v>
      </c>
      <c r="F100" s="13"/>
      <c r="I100" s="5"/>
      <c r="J100" s="5"/>
      <c r="K100" s="56"/>
      <c r="L100" s="6"/>
      <c r="Q100" s="5"/>
    </row>
    <row r="101" spans="1:17" x14ac:dyDescent="0.2">
      <c r="A101" s="99" t="s">
        <v>179</v>
      </c>
      <c r="B101" s="183" t="s">
        <v>180</v>
      </c>
      <c r="C101" s="174">
        <f>+Enero!C101+Febrero!C101+'Marzo '!C101+'Abril '!C101+'Mayo '!C101+Junio!C101+Julio!C101+Agosto!C101+Septiembre!C101+'Octubre '!C101+Noviembre!C101+'Diciembre '!C101</f>
        <v>276</v>
      </c>
      <c r="D101" s="71">
        <f>+Enero!D101+Febrero!D101+'Marzo '!D101+'Abril '!D101+'Mayo '!D101+Junio!D101+Julio!D101+Agosto!D101+Septiembre!D101+'Octubre '!D101+Noviembre!D101+'Diciembre '!D101</f>
        <v>0</v>
      </c>
      <c r="E101" s="191">
        <f>+Enero!E101+Febrero!E101+'Marzo '!E101+'Abril '!E101+'Mayo '!E101+Junio!E101+Julio!E101+Agosto!E101+Septiembre!E101+'Octubre '!E101+Noviembre!E101+'Diciembre '!E101</f>
        <v>225</v>
      </c>
      <c r="F101" s="13"/>
      <c r="I101" s="5"/>
      <c r="J101" s="5"/>
      <c r="K101" s="56"/>
      <c r="L101" s="6"/>
      <c r="Q101" s="5"/>
    </row>
    <row r="102" spans="1:17" x14ac:dyDescent="0.2">
      <c r="A102" s="99" t="s">
        <v>181</v>
      </c>
      <c r="B102" s="183" t="s">
        <v>182</v>
      </c>
      <c r="C102" s="174">
        <f>+Enero!C102+Febrero!C102+'Marzo '!C102+'Abril '!C102+'Mayo '!C102+Junio!C102+Julio!C102+Agosto!C102+Septiembre!C102+'Octubre '!C102+Noviembre!C102+'Diciembre '!C102</f>
        <v>0</v>
      </c>
      <c r="D102" s="71">
        <f>+Enero!D102+Febrero!D102+'Marzo '!D102+'Abril '!D102+'Mayo '!D102+Junio!D102+Julio!D102+Agosto!D102+Septiembre!D102+'Octubre '!D102+Noviembre!D102+'Diciembre '!D102</f>
        <v>0</v>
      </c>
      <c r="E102" s="191">
        <f>+Enero!E102+Febrero!E102+'Marzo '!E102+'Abril '!E102+'Mayo '!E102+Junio!E102+Julio!E102+Agosto!E102+Septiembre!E102+'Octubre '!E102+Noviembre!E102+'Diciembre '!E102</f>
        <v>0</v>
      </c>
      <c r="F102" s="13"/>
      <c r="I102" s="5"/>
      <c r="J102" s="5"/>
      <c r="K102" s="56"/>
      <c r="L102" s="6"/>
      <c r="Q102" s="5"/>
    </row>
    <row r="103" spans="1:17" x14ac:dyDescent="0.2">
      <c r="A103" s="99" t="s">
        <v>183</v>
      </c>
      <c r="B103" s="183" t="s">
        <v>184</v>
      </c>
      <c r="C103" s="174">
        <f>+Enero!C103+Febrero!C103+'Marzo '!C103+'Abril '!C103+'Mayo '!C103+Junio!C103+Julio!C103+Agosto!C103+Septiembre!C103+'Octubre '!C103+Noviembre!C103+'Diciembre '!C103</f>
        <v>0</v>
      </c>
      <c r="D103" s="71">
        <f>+Enero!D103+Febrero!D103+'Marzo '!D103+'Abril '!D103+'Mayo '!D103+Junio!D103+Julio!D103+Agosto!D103+Septiembre!D103+'Octubre '!D103+Noviembre!D103+'Diciembre '!D103</f>
        <v>0</v>
      </c>
      <c r="E103" s="191">
        <f>+Enero!E103+Febrero!E103+'Marzo '!E103+'Abril '!E103+'Mayo '!E103+Junio!E103+Julio!E103+Agosto!E103+Septiembre!E103+'Octubre '!E103+Noviembre!E103+'Diciembre '!E103</f>
        <v>0</v>
      </c>
      <c r="F103" s="13"/>
      <c r="I103" s="5"/>
      <c r="J103" s="5"/>
      <c r="K103" s="56"/>
      <c r="L103" s="6"/>
      <c r="Q103" s="5"/>
    </row>
    <row r="104" spans="1:17" x14ac:dyDescent="0.2">
      <c r="A104" s="99" t="s">
        <v>185</v>
      </c>
      <c r="B104" s="183" t="s">
        <v>186</v>
      </c>
      <c r="C104" s="174">
        <f>+Enero!C104+Febrero!C104+'Marzo '!C104+'Abril '!C104+'Mayo '!C104+Junio!C104+Julio!C104+Agosto!C104+Septiembre!C104+'Octubre '!C104+Noviembre!C104+'Diciembre '!C104</f>
        <v>0</v>
      </c>
      <c r="D104" s="71">
        <f>+Enero!D104+Febrero!D104+'Marzo '!D104+'Abril '!D104+'Mayo '!D104+Junio!D104+Julio!D104+Agosto!D104+Septiembre!D104+'Octubre '!D104+Noviembre!D104+'Diciembre '!D104</f>
        <v>0</v>
      </c>
      <c r="E104" s="191">
        <f>+Enero!E104+Febrero!E104+'Marzo '!E104+'Abril '!E104+'Mayo '!E104+Junio!E104+Julio!E104+Agosto!E104+Septiembre!E104+'Octubre '!E104+Noviembre!E104+'Diciembre '!E104</f>
        <v>0</v>
      </c>
      <c r="F104" s="13"/>
      <c r="I104" s="5"/>
      <c r="J104" s="5"/>
      <c r="K104" s="56"/>
      <c r="L104" s="6"/>
      <c r="Q104" s="5"/>
    </row>
    <row r="105" spans="1:17" x14ac:dyDescent="0.2">
      <c r="A105" s="99" t="s">
        <v>187</v>
      </c>
      <c r="B105" s="183" t="s">
        <v>188</v>
      </c>
      <c r="C105" s="174">
        <f>+Enero!C105+Febrero!C105+'Marzo '!C105+'Abril '!C105+'Mayo '!C105+Junio!C105+Julio!C105+Agosto!C105+Septiembre!C105+'Octubre '!C105+Noviembre!C105+'Diciembre '!C105</f>
        <v>0</v>
      </c>
      <c r="D105" s="71">
        <f>+Enero!D105+Febrero!D105+'Marzo '!D105+'Abril '!D105+'Mayo '!D105+Junio!D105+Julio!D105+Agosto!D105+Septiembre!D105+'Octubre '!D105+Noviembre!D105+'Diciembre '!D105</f>
        <v>0</v>
      </c>
      <c r="E105" s="191">
        <f>+Enero!E105+Febrero!E105+'Marzo '!E105+'Abril '!E105+'Mayo '!E105+Junio!E105+Julio!E105+Agosto!E105+Septiembre!E105+'Octubre '!E105+Noviembre!E105+'Diciembre '!E105</f>
        <v>0</v>
      </c>
      <c r="F105" s="13"/>
      <c r="I105" s="5"/>
      <c r="J105" s="5"/>
      <c r="K105" s="56"/>
      <c r="L105" s="6"/>
      <c r="Q105" s="5"/>
    </row>
    <row r="106" spans="1:17" x14ac:dyDescent="0.2">
      <c r="A106" s="99" t="s">
        <v>189</v>
      </c>
      <c r="B106" s="183" t="s">
        <v>190</v>
      </c>
      <c r="C106" s="174">
        <f>+Enero!C106+Febrero!C106+'Marzo '!C106+'Abril '!C106+'Mayo '!C106+Junio!C106+Julio!C106+Agosto!C106+Septiembre!C106+'Octubre '!C106+Noviembre!C106+'Diciembre '!C106</f>
        <v>371</v>
      </c>
      <c r="D106" s="71">
        <f>+Enero!D106+Febrero!D106+'Marzo '!D106+'Abril '!D106+'Mayo '!D106+Junio!D106+Julio!D106+Agosto!D106+Septiembre!D106+'Octubre '!D106+Noviembre!D106+'Diciembre '!D106</f>
        <v>0</v>
      </c>
      <c r="E106" s="191">
        <f>+Enero!E106+Febrero!E106+'Marzo '!E106+'Abril '!E106+'Mayo '!E106+Junio!E106+Julio!E106+Agosto!E106+Septiembre!E106+'Octubre '!E106+Noviembre!E106+'Diciembre '!E106</f>
        <v>0</v>
      </c>
      <c r="F106" s="13"/>
      <c r="I106" s="5"/>
      <c r="J106" s="5"/>
      <c r="K106" s="56"/>
      <c r="L106" s="6"/>
      <c r="Q106" s="5"/>
    </row>
    <row r="107" spans="1:17" x14ac:dyDescent="0.2">
      <c r="A107" s="99" t="s">
        <v>191</v>
      </c>
      <c r="B107" s="183" t="s">
        <v>192</v>
      </c>
      <c r="C107" s="174">
        <f>+Enero!C107+Febrero!C107+'Marzo '!C107+'Abril '!C107+'Mayo '!C107+Junio!C107+Julio!C107+Agosto!C107+Septiembre!C107+'Octubre '!C107+Noviembre!C107+'Diciembre '!C107</f>
        <v>20</v>
      </c>
      <c r="D107" s="71">
        <f>+Enero!D107+Febrero!D107+'Marzo '!D107+'Abril '!D107+'Mayo '!D107+Junio!D107+Julio!D107+Agosto!D107+Septiembre!D107+'Octubre '!D107+Noviembre!D107+'Diciembre '!D107</f>
        <v>0</v>
      </c>
      <c r="E107" s="191">
        <f>+Enero!E107+Febrero!E107+'Marzo '!E107+'Abril '!E107+'Mayo '!E107+Junio!E107+Julio!E107+Agosto!E107+Septiembre!E107+'Octubre '!E107+Noviembre!E107+'Diciembre '!E107</f>
        <v>0</v>
      </c>
      <c r="F107" s="13"/>
      <c r="I107" s="5"/>
      <c r="J107" s="5"/>
      <c r="K107" s="56"/>
      <c r="L107" s="6"/>
      <c r="Q107" s="5"/>
    </row>
    <row r="108" spans="1:17" x14ac:dyDescent="0.2">
      <c r="A108" s="99" t="s">
        <v>193</v>
      </c>
      <c r="B108" s="183" t="s">
        <v>194</v>
      </c>
      <c r="C108" s="174">
        <f>+Enero!C108+Febrero!C108+'Marzo '!C108+'Abril '!C108+'Mayo '!C108+Junio!C108+Julio!C108+Agosto!C108+Septiembre!C108+'Octubre '!C108+Noviembre!C108+'Diciembre '!C108</f>
        <v>1</v>
      </c>
      <c r="D108" s="71">
        <f>+Enero!D108+Febrero!D108+'Marzo '!D108+'Abril '!D108+'Mayo '!D108+Junio!D108+Julio!D108+Agosto!D108+Septiembre!D108+'Octubre '!D108+Noviembre!D108+'Diciembre '!D108</f>
        <v>0</v>
      </c>
      <c r="E108" s="191">
        <f>+Enero!E108+Febrero!E108+'Marzo '!E108+'Abril '!E108+'Mayo '!E108+Junio!E108+Julio!E108+Agosto!E108+Septiembre!E108+'Octubre '!E108+Noviembre!E108+'Diciembre '!E108</f>
        <v>1</v>
      </c>
      <c r="F108" s="13"/>
      <c r="I108" s="5"/>
      <c r="J108" s="5"/>
      <c r="K108" s="56"/>
      <c r="L108" s="6"/>
      <c r="Q108" s="5"/>
    </row>
    <row r="109" spans="1:17" x14ac:dyDescent="0.2">
      <c r="A109" s="99" t="s">
        <v>195</v>
      </c>
      <c r="B109" s="183" t="s">
        <v>196</v>
      </c>
      <c r="C109" s="174">
        <f>+Enero!C109+Febrero!C109+'Marzo '!C109+'Abril '!C109+'Mayo '!C109+Junio!C109+Julio!C109+Agosto!C109+Septiembre!C109+'Octubre '!C109+Noviembre!C109+'Diciembre '!C109</f>
        <v>0</v>
      </c>
      <c r="D109" s="71">
        <f>+Enero!D109+Febrero!D109+'Marzo '!D109+'Abril '!D109+'Mayo '!D109+Junio!D109+Julio!D109+Agosto!D109+Septiembre!D109+'Octubre '!D109+Noviembre!D109+'Diciembre '!D109</f>
        <v>0</v>
      </c>
      <c r="E109" s="191">
        <f>+Enero!E109+Febrero!E109+'Marzo '!E109+'Abril '!E109+'Mayo '!E109+Junio!E109+Julio!E109+Agosto!E109+Septiembre!E109+'Octubre '!E109+Noviembre!E109+'Diciembre '!E109</f>
        <v>0</v>
      </c>
      <c r="F109" s="13"/>
      <c r="I109" s="5"/>
      <c r="J109" s="5"/>
      <c r="K109" s="56"/>
      <c r="L109" s="6"/>
      <c r="Q109" s="5"/>
    </row>
    <row r="110" spans="1:17" x14ac:dyDescent="0.2">
      <c r="A110" s="99" t="s">
        <v>197</v>
      </c>
      <c r="B110" s="183" t="s">
        <v>198</v>
      </c>
      <c r="C110" s="174">
        <f>+Enero!C110+Febrero!C110+'Marzo '!C110+'Abril '!C110+'Mayo '!C110+Junio!C110+Julio!C110+Agosto!C110+Septiembre!C110+'Octubre '!C110+Noviembre!C110+'Diciembre '!C110</f>
        <v>0</v>
      </c>
      <c r="D110" s="71">
        <f>+Enero!D110+Febrero!D110+'Marzo '!D110+'Abril '!D110+'Mayo '!D110+Junio!D110+Julio!D110+Agosto!D110+Septiembre!D110+'Octubre '!D110+Noviembre!D110+'Diciembre '!D110</f>
        <v>0</v>
      </c>
      <c r="E110" s="191">
        <f>+Enero!E110+Febrero!E110+'Marzo '!E110+'Abril '!E110+'Mayo '!E110+Junio!E110+Julio!E110+Agosto!E110+Septiembre!E110+'Octubre '!E110+Noviembre!E110+'Diciembre '!E110</f>
        <v>0</v>
      </c>
      <c r="F110" s="13"/>
      <c r="I110" s="5"/>
      <c r="J110" s="5"/>
      <c r="K110" s="56"/>
      <c r="L110" s="6"/>
      <c r="Q110" s="5"/>
    </row>
    <row r="111" spans="1:17" x14ac:dyDescent="0.2">
      <c r="A111" s="99" t="s">
        <v>199</v>
      </c>
      <c r="B111" s="183" t="s">
        <v>200</v>
      </c>
      <c r="C111" s="174">
        <f>+Enero!C111+Febrero!C111+'Marzo '!C111+'Abril '!C111+'Mayo '!C111+Junio!C111+Julio!C111+Agosto!C111+Septiembre!C111+'Octubre '!C111+Noviembre!C111+'Diciembre '!C111</f>
        <v>0</v>
      </c>
      <c r="D111" s="71">
        <f>+Enero!D111+Febrero!D111+'Marzo '!D111+'Abril '!D111+'Mayo '!D111+Junio!D111+Julio!D111+Agosto!D111+Septiembre!D111+'Octubre '!D111+Noviembre!D111+'Diciembre '!D111</f>
        <v>0</v>
      </c>
      <c r="E111" s="191">
        <f>+Enero!E111+Febrero!E111+'Marzo '!E111+'Abril '!E111+'Mayo '!E111+Junio!E111+Julio!E111+Agosto!E111+Septiembre!E111+'Octubre '!E111+Noviembre!E111+'Diciembre '!E111</f>
        <v>0</v>
      </c>
      <c r="F111" s="13"/>
      <c r="I111" s="5"/>
      <c r="J111" s="5"/>
      <c r="K111" s="56"/>
      <c r="L111" s="6"/>
      <c r="Q111" s="5"/>
    </row>
    <row r="112" spans="1:17" x14ac:dyDescent="0.2">
      <c r="A112" s="99" t="s">
        <v>201</v>
      </c>
      <c r="B112" s="183" t="s">
        <v>202</v>
      </c>
      <c r="C112" s="174">
        <f>+Enero!C112+Febrero!C112+'Marzo '!C112+'Abril '!C112+'Mayo '!C112+Junio!C112+Julio!C112+Agosto!C112+Septiembre!C112+'Octubre '!C112+Noviembre!C112+'Diciembre '!C112</f>
        <v>0</v>
      </c>
      <c r="D112" s="71">
        <f>+Enero!D112+Febrero!D112+'Marzo '!D112+'Abril '!D112+'Mayo '!D112+Junio!D112+Julio!D112+Agosto!D112+Septiembre!D112+'Octubre '!D112+Noviembre!D112+'Diciembre '!D112</f>
        <v>0</v>
      </c>
      <c r="E112" s="191">
        <f>+Enero!E112+Febrero!E112+'Marzo '!E112+'Abril '!E112+'Mayo '!E112+Junio!E112+Julio!E112+Agosto!E112+Septiembre!E112+'Octubre '!E112+Noviembre!E112+'Diciembre '!E112</f>
        <v>0</v>
      </c>
      <c r="F112" s="13"/>
      <c r="I112" s="5"/>
      <c r="J112" s="5"/>
      <c r="K112" s="56"/>
      <c r="L112" s="6"/>
      <c r="Q112" s="5"/>
    </row>
    <row r="113" spans="1:17" x14ac:dyDescent="0.2">
      <c r="A113" s="99" t="s">
        <v>203</v>
      </c>
      <c r="B113" s="183" t="s">
        <v>204</v>
      </c>
      <c r="C113" s="174">
        <f>+Enero!C113+Febrero!C113+'Marzo '!C113+'Abril '!C113+'Mayo '!C113+Junio!C113+Julio!C113+Agosto!C113+Septiembre!C113+'Octubre '!C113+Noviembre!C113+'Diciembre '!C113</f>
        <v>0</v>
      </c>
      <c r="D113" s="71">
        <f>+Enero!D113+Febrero!D113+'Marzo '!D113+'Abril '!D113+'Mayo '!D113+Junio!D113+Julio!D113+Agosto!D113+Septiembre!D113+'Octubre '!D113+Noviembre!D113+'Diciembre '!D113</f>
        <v>0</v>
      </c>
      <c r="E113" s="191">
        <f>+Enero!E113+Febrero!E113+'Marzo '!E113+'Abril '!E113+'Mayo '!E113+Junio!E113+Julio!E113+Agosto!E113+Septiembre!E113+'Octubre '!E113+Noviembre!E113+'Diciembre '!E113</f>
        <v>0</v>
      </c>
      <c r="F113" s="13"/>
      <c r="I113" s="5"/>
      <c r="J113" s="5"/>
      <c r="K113" s="56"/>
      <c r="L113" s="6"/>
      <c r="Q113" s="5"/>
    </row>
    <row r="114" spans="1:17" x14ac:dyDescent="0.2">
      <c r="A114" s="99" t="s">
        <v>205</v>
      </c>
      <c r="B114" s="183" t="s">
        <v>206</v>
      </c>
      <c r="C114" s="174">
        <f>+Enero!C114+Febrero!C114+'Marzo '!C114+'Abril '!C114+'Mayo '!C114+Junio!C114+Julio!C114+Agosto!C114+Septiembre!C114+'Octubre '!C114+Noviembre!C114+'Diciembre '!C114</f>
        <v>0</v>
      </c>
      <c r="D114" s="71">
        <f>+Enero!D114+Febrero!D114+'Marzo '!D114+'Abril '!D114+'Mayo '!D114+Junio!D114+Julio!D114+Agosto!D114+Septiembre!D114+'Octubre '!D114+Noviembre!D114+'Diciembre '!D114</f>
        <v>0</v>
      </c>
      <c r="E114" s="191">
        <f>+Enero!E114+Febrero!E114+'Marzo '!E114+'Abril '!E114+'Mayo '!E114+Junio!E114+Julio!E114+Agosto!E114+Septiembre!E114+'Octubre '!E114+Noviembre!E114+'Diciembre '!E114</f>
        <v>0</v>
      </c>
      <c r="F114" s="13"/>
      <c r="I114" s="5"/>
      <c r="J114" s="5"/>
      <c r="K114" s="56"/>
      <c r="L114" s="6"/>
      <c r="Q114" s="5"/>
    </row>
    <row r="115" spans="1:17" x14ac:dyDescent="0.2">
      <c r="A115" s="99" t="s">
        <v>207</v>
      </c>
      <c r="B115" s="183" t="s">
        <v>208</v>
      </c>
      <c r="C115" s="174">
        <f>+Enero!C115+Febrero!C115+'Marzo '!C115+'Abril '!C115+'Mayo '!C115+Junio!C115+Julio!C115+Agosto!C115+Septiembre!C115+'Octubre '!C115+Noviembre!C115+'Diciembre '!C115</f>
        <v>20</v>
      </c>
      <c r="D115" s="71">
        <f>+Enero!D115+Febrero!D115+'Marzo '!D115+'Abril '!D115+'Mayo '!D115+Junio!D115+Julio!D115+Agosto!D115+Septiembre!D115+'Octubre '!D115+Noviembre!D115+'Diciembre '!D115</f>
        <v>20</v>
      </c>
      <c r="E115" s="191">
        <f>+Enero!E115+Febrero!E115+'Marzo '!E115+'Abril '!E115+'Mayo '!E115+Junio!E115+Julio!E115+Agosto!E115+Septiembre!E115+'Octubre '!E115+Noviembre!E115+'Diciembre '!E115</f>
        <v>0</v>
      </c>
      <c r="F115" s="13"/>
      <c r="I115" s="5"/>
      <c r="J115" s="5"/>
      <c r="K115" s="56"/>
      <c r="L115" s="6"/>
      <c r="Q115" s="5"/>
    </row>
    <row r="116" spans="1:17" x14ac:dyDescent="0.2">
      <c r="A116" s="99" t="s">
        <v>209</v>
      </c>
      <c r="B116" s="183" t="s">
        <v>210</v>
      </c>
      <c r="C116" s="174">
        <f>+Enero!C116+Febrero!C116+'Marzo '!C116+'Abril '!C116+'Mayo '!C116+Junio!C116+Julio!C116+Agosto!C116+Septiembre!C116+'Octubre '!C116+Noviembre!C116+'Diciembre '!C116</f>
        <v>0</v>
      </c>
      <c r="D116" s="71">
        <f>+Enero!D116+Febrero!D116+'Marzo '!D116+'Abril '!D116+'Mayo '!D116+Junio!D116+Julio!D116+Agosto!D116+Septiembre!D116+'Octubre '!D116+Noviembre!D116+'Diciembre '!D116</f>
        <v>0</v>
      </c>
      <c r="E116" s="191">
        <f>+Enero!E116+Febrero!E116+'Marzo '!E116+'Abril '!E116+'Mayo '!E116+Junio!E116+Julio!E116+Agosto!E116+Septiembre!E116+'Octubre '!E116+Noviembre!E116+'Diciembre '!E116</f>
        <v>0</v>
      </c>
      <c r="F116" s="13"/>
      <c r="I116" s="5"/>
      <c r="J116" s="5"/>
      <c r="K116" s="56"/>
      <c r="L116" s="6"/>
      <c r="Q116" s="5"/>
    </row>
    <row r="117" spans="1:17" x14ac:dyDescent="0.2">
      <c r="A117" s="99" t="s">
        <v>211</v>
      </c>
      <c r="B117" s="183" t="s">
        <v>212</v>
      </c>
      <c r="C117" s="174">
        <f>+Enero!C117+Febrero!C117+'Marzo '!C117+'Abril '!C117+'Mayo '!C117+Junio!C117+Julio!C117+Agosto!C117+Septiembre!C117+'Octubre '!C117+Noviembre!C117+'Diciembre '!C117</f>
        <v>0</v>
      </c>
      <c r="D117" s="71">
        <f>+Enero!D117+Febrero!D117+'Marzo '!D117+'Abril '!D117+'Mayo '!D117+Junio!D117+Julio!D117+Agosto!D117+Septiembre!D117+'Octubre '!D117+Noviembre!D117+'Diciembre '!D117</f>
        <v>0</v>
      </c>
      <c r="E117" s="191">
        <f>+Enero!E117+Febrero!E117+'Marzo '!E117+'Abril '!E117+'Mayo '!E117+Junio!E117+Julio!E117+Agosto!E117+Septiembre!E117+'Octubre '!E117+Noviembre!E117+'Diciembre '!E117</f>
        <v>0</v>
      </c>
      <c r="F117" s="13"/>
      <c r="I117" s="5"/>
      <c r="J117" s="5"/>
      <c r="K117" s="56"/>
      <c r="L117" s="6"/>
      <c r="Q117" s="5"/>
    </row>
    <row r="118" spans="1:17" x14ac:dyDescent="0.2">
      <c r="A118" s="99" t="s">
        <v>213</v>
      </c>
      <c r="B118" s="183" t="s">
        <v>214</v>
      </c>
      <c r="C118" s="174">
        <f>+Enero!C118+Febrero!C118+'Marzo '!C118+'Abril '!C118+'Mayo '!C118+Junio!C118+Julio!C118+Agosto!C118+Septiembre!C118+'Octubre '!C118+Noviembre!C118+'Diciembre '!C118</f>
        <v>1</v>
      </c>
      <c r="D118" s="71">
        <f>+Enero!D118+Febrero!D118+'Marzo '!D118+'Abril '!D118+'Mayo '!D118+Junio!D118+Julio!D118+Agosto!D118+Septiembre!D118+'Octubre '!D118+Noviembre!D118+'Diciembre '!D118</f>
        <v>0</v>
      </c>
      <c r="E118" s="191">
        <f>+Enero!E118+Febrero!E118+'Marzo '!E118+'Abril '!E118+'Mayo '!E118+Junio!E118+Julio!E118+Agosto!E118+Septiembre!E118+'Octubre '!E118+Noviembre!E118+'Diciembre '!E118</f>
        <v>0</v>
      </c>
      <c r="F118" s="13"/>
      <c r="I118" s="5"/>
      <c r="J118" s="5"/>
      <c r="K118" s="56"/>
      <c r="L118" s="6"/>
      <c r="Q118" s="5"/>
    </row>
    <row r="119" spans="1:17" x14ac:dyDescent="0.2">
      <c r="A119" s="99" t="s">
        <v>141</v>
      </c>
      <c r="B119" s="183" t="s">
        <v>215</v>
      </c>
      <c r="C119" s="174">
        <f>+Enero!C119+Febrero!C119+'Marzo '!C119+'Abril '!C119+'Mayo '!C119+Junio!C119+Julio!C119+Agosto!C119+Septiembre!C119+'Octubre '!C119+Noviembre!C119+'Diciembre '!C119</f>
        <v>0</v>
      </c>
      <c r="D119" s="71">
        <f>+Enero!D119+Febrero!D119+'Marzo '!D119+'Abril '!D119+'Mayo '!D119+Junio!D119+Julio!D119+Agosto!D119+Septiembre!D119+'Octubre '!D119+Noviembre!D119+'Diciembre '!D119</f>
        <v>0</v>
      </c>
      <c r="E119" s="191">
        <f>+Enero!E119+Febrero!E119+'Marzo '!E119+'Abril '!E119+'Mayo '!E119+Junio!E119+Julio!E119+Agosto!E119+Septiembre!E119+'Octubre '!E119+Noviembre!E119+'Diciembre '!E119</f>
        <v>0</v>
      </c>
      <c r="F119" s="13"/>
      <c r="I119" s="5"/>
      <c r="J119" s="5"/>
      <c r="K119" s="56"/>
      <c r="L119" s="6"/>
      <c r="Q119" s="5"/>
    </row>
    <row r="120" spans="1:17" x14ac:dyDescent="0.2">
      <c r="A120" s="101" t="s">
        <v>141</v>
      </c>
      <c r="B120" s="184" t="s">
        <v>216</v>
      </c>
      <c r="C120" s="174">
        <f>+Enero!C120+Febrero!C120+'Marzo '!C120+'Abril '!C120+'Mayo '!C120+Junio!C120+Julio!C120+Agosto!C120+Septiembre!C120+'Octubre '!C120+Noviembre!C120+'Diciembre '!C120</f>
        <v>0</v>
      </c>
      <c r="D120" s="71">
        <f>+Enero!D120+Febrero!D120+'Marzo '!D120+'Abril '!D120+'Mayo '!D120+Junio!D120+Julio!D120+Agosto!D120+Septiembre!D120+'Octubre '!D120+Noviembre!D120+'Diciembre '!D120</f>
        <v>0</v>
      </c>
      <c r="E120" s="191">
        <f>+Enero!E120+Febrero!E120+'Marzo '!E120+'Abril '!E120+'Mayo '!E120+Junio!E120+Julio!E120+Agosto!E120+Septiembre!E120+'Octubre '!E120+Noviembre!E120+'Diciembre '!E120</f>
        <v>0</v>
      </c>
      <c r="F120" s="13"/>
      <c r="I120" s="5"/>
      <c r="J120" s="5"/>
      <c r="K120" s="56"/>
      <c r="L120" s="6"/>
      <c r="Q120" s="5"/>
    </row>
    <row r="121" spans="1:17" x14ac:dyDescent="0.2">
      <c r="A121" s="59"/>
      <c r="B121" s="107"/>
      <c r="C121" s="185"/>
      <c r="D121" s="186"/>
      <c r="E121" s="187"/>
      <c r="F121" s="13"/>
      <c r="I121" s="5"/>
      <c r="J121" s="5"/>
      <c r="K121" s="56"/>
      <c r="L121" s="6"/>
      <c r="Q121" s="5"/>
    </row>
    <row r="122" spans="1:17" x14ac:dyDescent="0.2">
      <c r="A122" s="211" t="s">
        <v>217</v>
      </c>
      <c r="B122" s="212"/>
      <c r="C122" s="188">
        <f>+SUM(C123:C162)</f>
        <v>4425</v>
      </c>
      <c r="D122" s="112">
        <f>+SUM(D123:D162)</f>
        <v>14</v>
      </c>
      <c r="E122" s="113">
        <f>+SUM(E123:E162)</f>
        <v>3543</v>
      </c>
      <c r="F122" s="13"/>
      <c r="I122" s="5"/>
      <c r="J122" s="5"/>
      <c r="K122" s="56"/>
      <c r="L122" s="6"/>
      <c r="Q122" s="5"/>
    </row>
    <row r="123" spans="1:17" x14ac:dyDescent="0.2">
      <c r="A123" s="96" t="s">
        <v>218</v>
      </c>
      <c r="B123" s="190" t="s">
        <v>219</v>
      </c>
      <c r="C123" s="86">
        <f>+Enero!C123+Febrero!C123+'Marzo '!C123+'Abril '!C123+'Mayo '!C123+Junio!C123+Julio!C123+Agosto!C123+Septiembre!C123+'Octubre '!C123+Noviembre!C123+'Diciembre '!C123</f>
        <v>0</v>
      </c>
      <c r="D123" s="90">
        <f>+Enero!D123+Febrero!D123+'Marzo '!D123+'Abril '!D123+'Mayo '!D123+Junio!D123+Julio!D123+Agosto!D123+Septiembre!D123+'Octubre '!D123+Noviembre!D123+'Diciembre '!D123</f>
        <v>0</v>
      </c>
      <c r="E123" s="91">
        <f>+Enero!E123+Febrero!E123+'Marzo '!E123+'Abril '!E123+'Mayo '!E123+Junio!E123+Julio!E123+Agosto!E123+Septiembre!E123+'Octubre '!E123+Noviembre!E123+'Diciembre '!E123</f>
        <v>0</v>
      </c>
      <c r="F123" s="13"/>
      <c r="I123" s="5"/>
      <c r="J123" s="5"/>
      <c r="K123" s="56"/>
      <c r="L123" s="6"/>
      <c r="Q123" s="5"/>
    </row>
    <row r="124" spans="1:17" x14ac:dyDescent="0.2">
      <c r="A124" s="99" t="s">
        <v>220</v>
      </c>
      <c r="B124" s="183" t="s">
        <v>221</v>
      </c>
      <c r="C124" s="86">
        <f>+Enero!C124+Febrero!C124+'Marzo '!C124+'Abril '!C124+'Mayo '!C124+Junio!C124+Julio!C124+Agosto!C124+Septiembre!C124+'Octubre '!C124+Noviembre!C124+'Diciembre '!C124</f>
        <v>0</v>
      </c>
      <c r="D124" s="72">
        <f>+Enero!D124+Febrero!D124+'Marzo '!D124+'Abril '!D124+'Mayo '!D124+Junio!D124+Julio!D124+Agosto!D124+Septiembre!D124+'Octubre '!D124+Noviembre!D124+'Diciembre '!D124</f>
        <v>0</v>
      </c>
      <c r="E124" s="73">
        <f>+Enero!E124+Febrero!E124+'Marzo '!E124+'Abril '!E124+'Mayo '!E124+Junio!E124+Julio!E124+Agosto!E124+Septiembre!E124+'Octubre '!E124+Noviembre!E124+'Diciembre '!E124</f>
        <v>0</v>
      </c>
      <c r="F124" s="13"/>
      <c r="I124" s="5"/>
      <c r="J124" s="5"/>
      <c r="K124" s="56"/>
      <c r="L124" s="6"/>
      <c r="Q124" s="5"/>
    </row>
    <row r="125" spans="1:17" x14ac:dyDescent="0.2">
      <c r="A125" s="99" t="s">
        <v>222</v>
      </c>
      <c r="B125" s="183" t="s">
        <v>223</v>
      </c>
      <c r="C125" s="86">
        <f>+Enero!C125+Febrero!C125+'Marzo '!C125+'Abril '!C125+'Mayo '!C125+Junio!C125+Julio!C125+Agosto!C125+Septiembre!C125+'Octubre '!C125+Noviembre!C125+'Diciembre '!C125</f>
        <v>34</v>
      </c>
      <c r="D125" s="72">
        <f>+Enero!D125+Febrero!D125+'Marzo '!D125+'Abril '!D125+'Mayo '!D125+Junio!D125+Julio!D125+Agosto!D125+Septiembre!D125+'Octubre '!D125+Noviembre!D125+'Diciembre '!D125</f>
        <v>0</v>
      </c>
      <c r="E125" s="73">
        <f>+Enero!E125+Febrero!E125+'Marzo '!E125+'Abril '!E125+'Mayo '!E125+Junio!E125+Julio!E125+Agosto!E125+Septiembre!E125+'Octubre '!E125+Noviembre!E125+'Diciembre '!E125</f>
        <v>32</v>
      </c>
      <c r="F125" s="13"/>
      <c r="I125" s="5"/>
      <c r="J125" s="5"/>
      <c r="K125" s="56"/>
      <c r="L125" s="6"/>
      <c r="Q125" s="5"/>
    </row>
    <row r="126" spans="1:17" x14ac:dyDescent="0.2">
      <c r="A126" s="99" t="s">
        <v>224</v>
      </c>
      <c r="B126" s="183" t="s">
        <v>225</v>
      </c>
      <c r="C126" s="86">
        <f>+Enero!C126+Febrero!C126+'Marzo '!C126+'Abril '!C126+'Mayo '!C126+Junio!C126+Julio!C126+Agosto!C126+Septiembre!C126+'Octubre '!C126+Noviembre!C126+'Diciembre '!C126</f>
        <v>0</v>
      </c>
      <c r="D126" s="72">
        <f>+Enero!D126+Febrero!D126+'Marzo '!D126+'Abril '!D126+'Mayo '!D126+Junio!D126+Julio!D126+Agosto!D126+Septiembre!D126+'Octubre '!D126+Noviembre!D126+'Diciembre '!D126</f>
        <v>0</v>
      </c>
      <c r="E126" s="73">
        <f>+Enero!E126+Febrero!E126+'Marzo '!E126+'Abril '!E126+'Mayo '!E126+Junio!E126+Julio!E126+Agosto!E126+Septiembre!E126+'Octubre '!E126+Noviembre!E126+'Diciembre '!E126</f>
        <v>0</v>
      </c>
      <c r="F126" s="13"/>
      <c r="I126" s="5"/>
      <c r="J126" s="5"/>
      <c r="K126" s="56"/>
      <c r="L126" s="6"/>
      <c r="Q126" s="5"/>
    </row>
    <row r="127" spans="1:17" x14ac:dyDescent="0.2">
      <c r="A127" s="99" t="s">
        <v>226</v>
      </c>
      <c r="B127" s="183" t="s">
        <v>227</v>
      </c>
      <c r="C127" s="86">
        <f>+Enero!C127+Febrero!C127+'Marzo '!C127+'Abril '!C127+'Mayo '!C127+Junio!C127+Julio!C127+Agosto!C127+Septiembre!C127+'Octubre '!C127+Noviembre!C127+'Diciembre '!C127</f>
        <v>0</v>
      </c>
      <c r="D127" s="72">
        <f>+Enero!D127+Febrero!D127+'Marzo '!D127+'Abril '!D127+'Mayo '!D127+Junio!D127+Julio!D127+Agosto!D127+Septiembre!D127+'Octubre '!D127+Noviembre!D127+'Diciembre '!D127</f>
        <v>0</v>
      </c>
      <c r="E127" s="73">
        <f>+Enero!E127+Febrero!E127+'Marzo '!E127+'Abril '!E127+'Mayo '!E127+Junio!E127+Julio!E127+Agosto!E127+Septiembre!E127+'Octubre '!E127+Noviembre!E127+'Diciembre '!E127</f>
        <v>0</v>
      </c>
      <c r="F127" s="13"/>
      <c r="I127" s="5"/>
      <c r="J127" s="5"/>
      <c r="K127" s="56"/>
      <c r="L127" s="6"/>
      <c r="Q127" s="5"/>
    </row>
    <row r="128" spans="1:17" x14ac:dyDescent="0.2">
      <c r="A128" s="99" t="s">
        <v>228</v>
      </c>
      <c r="B128" s="183" t="s">
        <v>229</v>
      </c>
      <c r="C128" s="86">
        <f>+Enero!C128+Febrero!C128+'Marzo '!C128+'Abril '!C128+'Mayo '!C128+Junio!C128+Julio!C128+Agosto!C128+Septiembre!C128+'Octubre '!C128+Noviembre!C128+'Diciembre '!C128</f>
        <v>0</v>
      </c>
      <c r="D128" s="72">
        <f>+Enero!D128+Febrero!D128+'Marzo '!D128+'Abril '!D128+'Mayo '!D128+Junio!D128+Julio!D128+Agosto!D128+Septiembre!D128+'Octubre '!D128+Noviembre!D128+'Diciembre '!D128</f>
        <v>0</v>
      </c>
      <c r="E128" s="73">
        <f>+Enero!E128+Febrero!E128+'Marzo '!E128+'Abril '!E128+'Mayo '!E128+Junio!E128+Julio!E128+Agosto!E128+Septiembre!E128+'Octubre '!E128+Noviembre!E128+'Diciembre '!E128</f>
        <v>0</v>
      </c>
      <c r="F128" s="13"/>
      <c r="I128" s="5"/>
      <c r="J128" s="5"/>
      <c r="K128" s="56"/>
      <c r="L128" s="6"/>
      <c r="Q128" s="5"/>
    </row>
    <row r="129" spans="1:17" x14ac:dyDescent="0.2">
      <c r="A129" s="99" t="s">
        <v>230</v>
      </c>
      <c r="B129" s="183" t="s">
        <v>231</v>
      </c>
      <c r="C129" s="86">
        <f>+Enero!C129+Febrero!C129+'Marzo '!C129+'Abril '!C129+'Mayo '!C129+Junio!C129+Julio!C129+Agosto!C129+Septiembre!C129+'Octubre '!C129+Noviembre!C129+'Diciembre '!C129</f>
        <v>1</v>
      </c>
      <c r="D129" s="72">
        <f>+Enero!D129+Febrero!D129+'Marzo '!D129+'Abril '!D129+'Mayo '!D129+Junio!D129+Julio!D129+Agosto!D129+Septiembre!D129+'Octubre '!D129+Noviembre!D129+'Diciembre '!D129</f>
        <v>1</v>
      </c>
      <c r="E129" s="73">
        <f>+Enero!E129+Febrero!E129+'Marzo '!E129+'Abril '!E129+'Mayo '!E129+Junio!E129+Julio!E129+Agosto!E129+Septiembre!E129+'Octubre '!E129+Noviembre!E129+'Diciembre '!E129</f>
        <v>0</v>
      </c>
      <c r="F129" s="13"/>
      <c r="I129" s="5"/>
      <c r="J129" s="5"/>
      <c r="K129" s="56"/>
      <c r="L129" s="6"/>
      <c r="Q129" s="5"/>
    </row>
    <row r="130" spans="1:17" x14ac:dyDescent="0.2">
      <c r="A130" s="99" t="s">
        <v>232</v>
      </c>
      <c r="B130" s="183" t="s">
        <v>233</v>
      </c>
      <c r="C130" s="86">
        <f>+Enero!C130+Febrero!C130+'Marzo '!C130+'Abril '!C130+'Mayo '!C130+Junio!C130+Julio!C130+Agosto!C130+Septiembre!C130+'Octubre '!C130+Noviembre!C130+'Diciembre '!C130</f>
        <v>403</v>
      </c>
      <c r="D130" s="72">
        <f>+Enero!D130+Febrero!D130+'Marzo '!D130+'Abril '!D130+'Mayo '!D130+Junio!D130+Julio!D130+Agosto!D130+Septiembre!D130+'Octubre '!D130+Noviembre!D130+'Diciembre '!D130</f>
        <v>0</v>
      </c>
      <c r="E130" s="73">
        <f>+Enero!E130+Febrero!E130+'Marzo '!E130+'Abril '!E130+'Mayo '!E130+Junio!E130+Julio!E130+Agosto!E130+Septiembre!E130+'Octubre '!E130+Noviembre!E130+'Diciembre '!E130</f>
        <v>321</v>
      </c>
      <c r="F130" s="13"/>
      <c r="I130" s="5"/>
      <c r="J130" s="5"/>
      <c r="K130" s="56"/>
      <c r="L130" s="6"/>
      <c r="Q130" s="5"/>
    </row>
    <row r="131" spans="1:17" x14ac:dyDescent="0.2">
      <c r="A131" s="99" t="s">
        <v>234</v>
      </c>
      <c r="B131" s="183" t="s">
        <v>235</v>
      </c>
      <c r="C131" s="86">
        <f>+Enero!C131+Febrero!C131+'Marzo '!C131+'Abril '!C131+'Mayo '!C131+Junio!C131+Julio!C131+Agosto!C131+Septiembre!C131+'Octubre '!C131+Noviembre!C131+'Diciembre '!C131</f>
        <v>2356</v>
      </c>
      <c r="D131" s="72">
        <f>+Enero!D131+Febrero!D131+'Marzo '!D131+'Abril '!D131+'Mayo '!D131+Junio!D131+Julio!D131+Agosto!D131+Septiembre!D131+'Octubre '!D131+Noviembre!D131+'Diciembre '!D131</f>
        <v>0</v>
      </c>
      <c r="E131" s="73">
        <f>+Enero!E131+Febrero!E131+'Marzo '!E131+'Abril '!E131+'Mayo '!E131+Junio!E131+Julio!E131+Agosto!E131+Septiembre!E131+'Octubre '!E131+Noviembre!E131+'Diciembre '!E131</f>
        <v>1892</v>
      </c>
      <c r="F131" s="13"/>
      <c r="I131" s="5"/>
      <c r="J131" s="5"/>
      <c r="K131" s="56"/>
      <c r="L131" s="6"/>
      <c r="Q131" s="5"/>
    </row>
    <row r="132" spans="1:17" x14ac:dyDescent="0.2">
      <c r="A132" s="99" t="s">
        <v>236</v>
      </c>
      <c r="B132" s="183" t="s">
        <v>237</v>
      </c>
      <c r="C132" s="86">
        <f>+Enero!C132+Febrero!C132+'Marzo '!C132+'Abril '!C132+'Mayo '!C132+Junio!C132+Julio!C132+Agosto!C132+Septiembre!C132+'Octubre '!C132+Noviembre!C132+'Diciembre '!C132</f>
        <v>104</v>
      </c>
      <c r="D132" s="72">
        <f>+Enero!D132+Febrero!D132+'Marzo '!D132+'Abril '!D132+'Mayo '!D132+Junio!D132+Julio!D132+Agosto!D132+Septiembre!D132+'Octubre '!D132+Noviembre!D132+'Diciembre '!D132</f>
        <v>0</v>
      </c>
      <c r="E132" s="73">
        <f>+Enero!E132+Febrero!E132+'Marzo '!E132+'Abril '!E132+'Mayo '!E132+Junio!E132+Julio!E132+Agosto!E132+Septiembre!E132+'Octubre '!E132+Noviembre!E132+'Diciembre '!E132</f>
        <v>62</v>
      </c>
      <c r="F132" s="13"/>
      <c r="I132" s="5"/>
      <c r="J132" s="5"/>
      <c r="K132" s="56"/>
      <c r="L132" s="6"/>
      <c r="Q132" s="5"/>
    </row>
    <row r="133" spans="1:17" x14ac:dyDescent="0.2">
      <c r="A133" s="99" t="s">
        <v>238</v>
      </c>
      <c r="B133" s="183" t="s">
        <v>239</v>
      </c>
      <c r="C133" s="86">
        <f>+Enero!C133+Febrero!C133+'Marzo '!C133+'Abril '!C133+'Mayo '!C133+Junio!C133+Julio!C133+Agosto!C133+Septiembre!C133+'Octubre '!C133+Noviembre!C133+'Diciembre '!C133</f>
        <v>55</v>
      </c>
      <c r="D133" s="72">
        <f>+Enero!D133+Febrero!D133+'Marzo '!D133+'Abril '!D133+'Mayo '!D133+Junio!D133+Julio!D133+Agosto!D133+Septiembre!D133+'Octubre '!D133+Noviembre!D133+'Diciembre '!D133</f>
        <v>0</v>
      </c>
      <c r="E133" s="73">
        <f>+Enero!E133+Febrero!E133+'Marzo '!E133+'Abril '!E133+'Mayo '!E133+Junio!E133+Julio!E133+Agosto!E133+Septiembre!E133+'Octubre '!E133+Noviembre!E133+'Diciembre '!E133</f>
        <v>43</v>
      </c>
      <c r="F133" s="13"/>
      <c r="I133" s="5"/>
      <c r="J133" s="5"/>
      <c r="K133" s="56"/>
      <c r="L133" s="6"/>
      <c r="Q133" s="5"/>
    </row>
    <row r="134" spans="1:17" x14ac:dyDescent="0.2">
      <c r="A134" s="99" t="s">
        <v>240</v>
      </c>
      <c r="B134" s="183" t="s">
        <v>241</v>
      </c>
      <c r="C134" s="86">
        <f>+Enero!C134+Febrero!C134+'Marzo '!C134+'Abril '!C134+'Mayo '!C134+Junio!C134+Julio!C134+Agosto!C134+Septiembre!C134+'Octubre '!C134+Noviembre!C134+'Diciembre '!C134</f>
        <v>48</v>
      </c>
      <c r="D134" s="72">
        <f>+Enero!D134+Febrero!D134+'Marzo '!D134+'Abril '!D134+'Mayo '!D134+Junio!D134+Julio!D134+Agosto!D134+Septiembre!D134+'Octubre '!D134+Noviembre!D134+'Diciembre '!D134</f>
        <v>0</v>
      </c>
      <c r="E134" s="73">
        <f>+Enero!E134+Febrero!E134+'Marzo '!E134+'Abril '!E134+'Mayo '!E134+Junio!E134+Julio!E134+Agosto!E134+Septiembre!E134+'Octubre '!E134+Noviembre!E134+'Diciembre '!E134</f>
        <v>48</v>
      </c>
      <c r="F134" s="13"/>
      <c r="I134" s="5"/>
      <c r="J134" s="5"/>
      <c r="K134" s="56"/>
      <c r="L134" s="6"/>
      <c r="Q134" s="5"/>
    </row>
    <row r="135" spans="1:17" x14ac:dyDescent="0.2">
      <c r="A135" s="99" t="s">
        <v>242</v>
      </c>
      <c r="B135" s="183" t="s">
        <v>243</v>
      </c>
      <c r="C135" s="86">
        <f>+Enero!C135+Febrero!C135+'Marzo '!C135+'Abril '!C135+'Mayo '!C135+Junio!C135+Julio!C135+Agosto!C135+Septiembre!C135+'Octubre '!C135+Noviembre!C135+'Diciembre '!C135</f>
        <v>0</v>
      </c>
      <c r="D135" s="72">
        <f>+Enero!D135+Febrero!D135+'Marzo '!D135+'Abril '!D135+'Mayo '!D135+Junio!D135+Julio!D135+Agosto!D135+Septiembre!D135+'Octubre '!D135+Noviembre!D135+'Diciembre '!D135</f>
        <v>0</v>
      </c>
      <c r="E135" s="73">
        <f>+Enero!E135+Febrero!E135+'Marzo '!E135+'Abril '!E135+'Mayo '!E135+Junio!E135+Julio!E135+Agosto!E135+Septiembre!E135+'Octubre '!E135+Noviembre!E135+'Diciembre '!E135</f>
        <v>0</v>
      </c>
      <c r="F135" s="13"/>
      <c r="I135" s="5"/>
      <c r="J135" s="5"/>
      <c r="K135" s="56"/>
      <c r="L135" s="6"/>
      <c r="Q135" s="5"/>
    </row>
    <row r="136" spans="1:17" x14ac:dyDescent="0.2">
      <c r="A136" s="99" t="s">
        <v>244</v>
      </c>
      <c r="B136" s="183" t="s">
        <v>245</v>
      </c>
      <c r="C136" s="86">
        <f>+Enero!C136+Febrero!C136+'Marzo '!C136+'Abril '!C136+'Mayo '!C136+Junio!C136+Julio!C136+Agosto!C136+Septiembre!C136+'Octubre '!C136+Noviembre!C136+'Diciembre '!C136</f>
        <v>0</v>
      </c>
      <c r="D136" s="72">
        <f>+Enero!D136+Febrero!D136+'Marzo '!D136+'Abril '!D136+'Mayo '!D136+Junio!D136+Julio!D136+Agosto!D136+Septiembre!D136+'Octubre '!D136+Noviembre!D136+'Diciembre '!D136</f>
        <v>0</v>
      </c>
      <c r="E136" s="73">
        <f>+Enero!E136+Febrero!E136+'Marzo '!E136+'Abril '!E136+'Mayo '!E136+Junio!E136+Julio!E136+Agosto!E136+Septiembre!E136+'Octubre '!E136+Noviembre!E136+'Diciembre '!E136</f>
        <v>0</v>
      </c>
      <c r="F136" s="13"/>
      <c r="I136" s="5"/>
      <c r="J136" s="5"/>
      <c r="K136" s="56"/>
      <c r="L136" s="6"/>
      <c r="Q136" s="5"/>
    </row>
    <row r="137" spans="1:17" x14ac:dyDescent="0.2">
      <c r="A137" s="99" t="s">
        <v>246</v>
      </c>
      <c r="B137" s="183" t="s">
        <v>247</v>
      </c>
      <c r="C137" s="86">
        <f>+Enero!C137+Febrero!C137+'Marzo '!C137+'Abril '!C137+'Mayo '!C137+Junio!C137+Julio!C137+Agosto!C137+Septiembre!C137+'Octubre '!C137+Noviembre!C137+'Diciembre '!C137</f>
        <v>0</v>
      </c>
      <c r="D137" s="72">
        <f>+Enero!D137+Febrero!D137+'Marzo '!D137+'Abril '!D137+'Mayo '!D137+Junio!D137+Julio!D137+Agosto!D137+Septiembre!D137+'Octubre '!D137+Noviembre!D137+'Diciembre '!D137</f>
        <v>0</v>
      </c>
      <c r="E137" s="73">
        <f>+Enero!E137+Febrero!E137+'Marzo '!E137+'Abril '!E137+'Mayo '!E137+Junio!E137+Julio!E137+Agosto!E137+Septiembre!E137+'Octubre '!E137+Noviembre!E137+'Diciembre '!E137</f>
        <v>0</v>
      </c>
      <c r="F137" s="13"/>
      <c r="I137" s="5"/>
      <c r="J137" s="5"/>
      <c r="K137" s="56"/>
      <c r="L137" s="6"/>
      <c r="Q137" s="5"/>
    </row>
    <row r="138" spans="1:17" x14ac:dyDescent="0.2">
      <c r="A138" s="99" t="s">
        <v>248</v>
      </c>
      <c r="B138" s="183" t="s">
        <v>249</v>
      </c>
      <c r="C138" s="86">
        <f>+Enero!C138+Febrero!C138+'Marzo '!C138+'Abril '!C138+'Mayo '!C138+Junio!C138+Julio!C138+Agosto!C138+Septiembre!C138+'Octubre '!C138+Noviembre!C138+'Diciembre '!C138</f>
        <v>0</v>
      </c>
      <c r="D138" s="72">
        <f>+Enero!D138+Febrero!D138+'Marzo '!D138+'Abril '!D138+'Mayo '!D138+Junio!D138+Julio!D138+Agosto!D138+Septiembre!D138+'Octubre '!D138+Noviembre!D138+'Diciembre '!D138</f>
        <v>0</v>
      </c>
      <c r="E138" s="73">
        <f>+Enero!E138+Febrero!E138+'Marzo '!E138+'Abril '!E138+'Mayo '!E138+Junio!E138+Julio!E138+Agosto!E138+Septiembre!E138+'Octubre '!E138+Noviembre!E138+'Diciembre '!E138</f>
        <v>0</v>
      </c>
      <c r="F138" s="13"/>
      <c r="I138" s="5"/>
      <c r="J138" s="5"/>
      <c r="K138" s="56"/>
      <c r="L138" s="6"/>
      <c r="Q138" s="5"/>
    </row>
    <row r="139" spans="1:17" x14ac:dyDescent="0.2">
      <c r="A139" s="99" t="s">
        <v>250</v>
      </c>
      <c r="B139" s="183" t="s">
        <v>251</v>
      </c>
      <c r="C139" s="86">
        <f>+Enero!C139+Febrero!C139+'Marzo '!C139+'Abril '!C139+'Mayo '!C139+Junio!C139+Julio!C139+Agosto!C139+Septiembre!C139+'Octubre '!C139+Noviembre!C139+'Diciembre '!C139</f>
        <v>0</v>
      </c>
      <c r="D139" s="72">
        <f>+Enero!D139+Febrero!D139+'Marzo '!D139+'Abril '!D139+'Mayo '!D139+Junio!D139+Julio!D139+Agosto!D139+Septiembre!D139+'Octubre '!D139+Noviembre!D139+'Diciembre '!D139</f>
        <v>0</v>
      </c>
      <c r="E139" s="73">
        <f>+Enero!E139+Febrero!E139+'Marzo '!E139+'Abril '!E139+'Mayo '!E139+Junio!E139+Julio!E139+Agosto!E139+Septiembre!E139+'Octubre '!E139+Noviembre!E139+'Diciembre '!E139</f>
        <v>0</v>
      </c>
      <c r="F139" s="13"/>
      <c r="I139" s="5"/>
      <c r="J139" s="5"/>
      <c r="K139" s="56"/>
      <c r="L139" s="6"/>
      <c r="Q139" s="5"/>
    </row>
    <row r="140" spans="1:17" x14ac:dyDescent="0.2">
      <c r="A140" s="99" t="s">
        <v>252</v>
      </c>
      <c r="B140" s="183" t="s">
        <v>253</v>
      </c>
      <c r="C140" s="86">
        <f>+Enero!C140+Febrero!C140+'Marzo '!C140+'Abril '!C140+'Mayo '!C140+Junio!C140+Julio!C140+Agosto!C140+Septiembre!C140+'Octubre '!C140+Noviembre!C140+'Diciembre '!C140</f>
        <v>106</v>
      </c>
      <c r="D140" s="72">
        <f>+Enero!D140+Febrero!D140+'Marzo '!D140+'Abril '!D140+'Mayo '!D140+Junio!D140+Julio!D140+Agosto!D140+Septiembre!D140+'Octubre '!D140+Noviembre!D140+'Diciembre '!D140</f>
        <v>0</v>
      </c>
      <c r="E140" s="73">
        <f>+Enero!E140+Febrero!E140+'Marzo '!E140+'Abril '!E140+'Mayo '!E140+Junio!E140+Julio!E140+Agosto!E140+Septiembre!E140+'Octubre '!E140+Noviembre!E140+'Diciembre '!E140</f>
        <v>81</v>
      </c>
      <c r="F140" s="13"/>
      <c r="I140" s="5"/>
      <c r="J140" s="5"/>
      <c r="K140" s="56"/>
      <c r="L140" s="6"/>
      <c r="Q140" s="5"/>
    </row>
    <row r="141" spans="1:17" x14ac:dyDescent="0.2">
      <c r="A141" s="99" t="s">
        <v>254</v>
      </c>
      <c r="B141" s="183" t="s">
        <v>255</v>
      </c>
      <c r="C141" s="86">
        <f>+Enero!C141+Febrero!C141+'Marzo '!C141+'Abril '!C141+'Mayo '!C141+Junio!C141+Julio!C141+Agosto!C141+Septiembre!C141+'Octubre '!C141+Noviembre!C141+'Diciembre '!C141</f>
        <v>0</v>
      </c>
      <c r="D141" s="72">
        <f>+Enero!D141+Febrero!D141+'Marzo '!D141+'Abril '!D141+'Mayo '!D141+Junio!D141+Julio!D141+Agosto!D141+Septiembre!D141+'Octubre '!D141+Noviembre!D141+'Diciembre '!D141</f>
        <v>0</v>
      </c>
      <c r="E141" s="73">
        <f>+Enero!E141+Febrero!E141+'Marzo '!E141+'Abril '!E141+'Mayo '!E141+Junio!E141+Julio!E141+Agosto!E141+Septiembre!E141+'Octubre '!E141+Noviembre!E141+'Diciembre '!E141</f>
        <v>0</v>
      </c>
      <c r="F141" s="13"/>
      <c r="I141" s="5"/>
      <c r="J141" s="5"/>
      <c r="K141" s="56"/>
      <c r="L141" s="6"/>
      <c r="Q141" s="5"/>
    </row>
    <row r="142" spans="1:17" x14ac:dyDescent="0.2">
      <c r="A142" s="99" t="s">
        <v>256</v>
      </c>
      <c r="B142" s="183" t="s">
        <v>257</v>
      </c>
      <c r="C142" s="86">
        <f>+Enero!C142+Febrero!C142+'Marzo '!C142+'Abril '!C142+'Mayo '!C142+Junio!C142+Julio!C142+Agosto!C142+Septiembre!C142+'Octubre '!C142+Noviembre!C142+'Diciembre '!C142</f>
        <v>38</v>
      </c>
      <c r="D142" s="72">
        <f>+Enero!D142+Febrero!D142+'Marzo '!D142+'Abril '!D142+'Mayo '!D142+Junio!D142+Julio!D142+Agosto!D142+Septiembre!D142+'Octubre '!D142+Noviembre!D142+'Diciembre '!D142</f>
        <v>5</v>
      </c>
      <c r="E142" s="73">
        <f>+Enero!E142+Febrero!E142+'Marzo '!E142+'Abril '!E142+'Mayo '!E142+Junio!E142+Julio!E142+Agosto!E142+Septiembre!E142+'Octubre '!E142+Noviembre!E142+'Diciembre '!E142</f>
        <v>5</v>
      </c>
      <c r="F142" s="13"/>
      <c r="I142" s="5"/>
      <c r="J142" s="5"/>
      <c r="K142" s="56"/>
      <c r="L142" s="6"/>
      <c r="Q142" s="5"/>
    </row>
    <row r="143" spans="1:17" x14ac:dyDescent="0.2">
      <c r="A143" s="99" t="s">
        <v>258</v>
      </c>
      <c r="B143" s="183" t="s">
        <v>259</v>
      </c>
      <c r="C143" s="86">
        <f>+Enero!C143+Febrero!C143+'Marzo '!C143+'Abril '!C143+'Mayo '!C143+Junio!C143+Julio!C143+Agosto!C143+Septiembre!C143+'Octubre '!C143+Noviembre!C143+'Diciembre '!C143</f>
        <v>6</v>
      </c>
      <c r="D143" s="72">
        <f>+Enero!D143+Febrero!D143+'Marzo '!D143+'Abril '!D143+'Mayo '!D143+Junio!D143+Julio!D143+Agosto!D143+Septiembre!D143+'Octubre '!D143+Noviembre!D143+'Diciembre '!D143</f>
        <v>1</v>
      </c>
      <c r="E143" s="73">
        <f>+Enero!E143+Febrero!E143+'Marzo '!E143+'Abril '!E143+'Mayo '!E143+Junio!E143+Julio!E143+Agosto!E143+Septiembre!E143+'Octubre '!E143+Noviembre!E143+'Diciembre '!E143</f>
        <v>0</v>
      </c>
      <c r="F143" s="13"/>
      <c r="I143" s="5"/>
      <c r="J143" s="5"/>
      <c r="K143" s="56"/>
      <c r="L143" s="6"/>
      <c r="Q143" s="5"/>
    </row>
    <row r="144" spans="1:17" x14ac:dyDescent="0.2">
      <c r="A144" s="99" t="s">
        <v>260</v>
      </c>
      <c r="B144" s="183" t="s">
        <v>261</v>
      </c>
      <c r="C144" s="86">
        <f>+Enero!C144+Febrero!C144+'Marzo '!C144+'Abril '!C144+'Mayo '!C144+Junio!C144+Julio!C144+Agosto!C144+Septiembre!C144+'Octubre '!C144+Noviembre!C144+'Diciembre '!C144</f>
        <v>0</v>
      </c>
      <c r="D144" s="72">
        <f>+Enero!D144+Febrero!D144+'Marzo '!D144+'Abril '!D144+'Mayo '!D144+Junio!D144+Julio!D144+Agosto!D144+Septiembre!D144+'Octubre '!D144+Noviembre!D144+'Diciembre '!D144</f>
        <v>0</v>
      </c>
      <c r="E144" s="73">
        <f>+Enero!E144+Febrero!E144+'Marzo '!E144+'Abril '!E144+'Mayo '!E144+Junio!E144+Julio!E144+Agosto!E144+Septiembre!E144+'Octubre '!E144+Noviembre!E144+'Diciembre '!E144</f>
        <v>0</v>
      </c>
      <c r="F144" s="13"/>
      <c r="I144" s="5"/>
      <c r="J144" s="5"/>
      <c r="K144" s="56"/>
      <c r="L144" s="6"/>
      <c r="Q144" s="5"/>
    </row>
    <row r="145" spans="1:17" x14ac:dyDescent="0.2">
      <c r="A145" s="99" t="s">
        <v>262</v>
      </c>
      <c r="B145" s="183" t="s">
        <v>263</v>
      </c>
      <c r="C145" s="86">
        <f>+Enero!C145+Febrero!C145+'Marzo '!C145+'Abril '!C145+'Mayo '!C145+Junio!C145+Julio!C145+Agosto!C145+Septiembre!C145+'Octubre '!C145+Noviembre!C145+'Diciembre '!C145</f>
        <v>32</v>
      </c>
      <c r="D145" s="72">
        <f>+Enero!D145+Febrero!D145+'Marzo '!D145+'Abril '!D145+'Mayo '!D145+Junio!D145+Julio!D145+Agosto!D145+Septiembre!D145+'Octubre '!D145+Noviembre!D145+'Diciembre '!D145</f>
        <v>0</v>
      </c>
      <c r="E145" s="73">
        <f>+Enero!E145+Febrero!E145+'Marzo '!E145+'Abril '!E145+'Mayo '!E145+Junio!E145+Julio!E145+Agosto!E145+Septiembre!E145+'Octubre '!E145+Noviembre!E145+'Diciembre '!E145</f>
        <v>21</v>
      </c>
      <c r="F145" s="13"/>
      <c r="I145" s="5"/>
      <c r="J145" s="5"/>
      <c r="K145" s="56"/>
      <c r="L145" s="6"/>
      <c r="Q145" s="5"/>
    </row>
    <row r="146" spans="1:17" x14ac:dyDescent="0.2">
      <c r="A146" s="99" t="s">
        <v>264</v>
      </c>
      <c r="B146" s="183" t="s">
        <v>265</v>
      </c>
      <c r="C146" s="86">
        <f>+Enero!C146+Febrero!C146+'Marzo '!C146+'Abril '!C146+'Mayo '!C146+Junio!C146+Julio!C146+Agosto!C146+Septiembre!C146+'Octubre '!C146+Noviembre!C146+'Diciembre '!C146</f>
        <v>17</v>
      </c>
      <c r="D146" s="72">
        <f>+Enero!D146+Febrero!D146+'Marzo '!D146+'Abril '!D146+'Mayo '!D146+Junio!D146+Julio!D146+Agosto!D146+Septiembre!D146+'Octubre '!D146+Noviembre!D146+'Diciembre '!D146</f>
        <v>0</v>
      </c>
      <c r="E146" s="73">
        <f>+Enero!E146+Febrero!E146+'Marzo '!E146+'Abril '!E146+'Mayo '!E146+Junio!E146+Julio!E146+Agosto!E146+Septiembre!E146+'Octubre '!E146+Noviembre!E146+'Diciembre '!E146</f>
        <v>0</v>
      </c>
      <c r="F146" s="13"/>
      <c r="I146" s="5"/>
      <c r="J146" s="5"/>
      <c r="K146" s="56"/>
      <c r="L146" s="6"/>
      <c r="Q146" s="5"/>
    </row>
    <row r="147" spans="1:17" x14ac:dyDescent="0.2">
      <c r="A147" s="99" t="s">
        <v>266</v>
      </c>
      <c r="B147" s="183" t="s">
        <v>267</v>
      </c>
      <c r="C147" s="86">
        <f>+Enero!C147+Febrero!C147+'Marzo '!C147+'Abril '!C147+'Mayo '!C147+Junio!C147+Julio!C147+Agosto!C147+Septiembre!C147+'Octubre '!C147+Noviembre!C147+'Diciembre '!C147</f>
        <v>28</v>
      </c>
      <c r="D147" s="72">
        <f>+Enero!D147+Febrero!D147+'Marzo '!D147+'Abril '!D147+'Mayo '!D147+Junio!D147+Julio!D147+Agosto!D147+Septiembre!D147+'Octubre '!D147+Noviembre!D147+'Diciembre '!D147</f>
        <v>2</v>
      </c>
      <c r="E147" s="73">
        <f>+Enero!E147+Febrero!E147+'Marzo '!E147+'Abril '!E147+'Mayo '!E147+Junio!E147+Julio!E147+Agosto!E147+Septiembre!E147+'Octubre '!E147+Noviembre!E147+'Diciembre '!E147</f>
        <v>0</v>
      </c>
      <c r="F147" s="13"/>
      <c r="I147" s="5"/>
      <c r="J147" s="5"/>
      <c r="K147" s="56"/>
      <c r="L147" s="6"/>
      <c r="Q147" s="5"/>
    </row>
    <row r="148" spans="1:17" x14ac:dyDescent="0.2">
      <c r="A148" s="99" t="s">
        <v>268</v>
      </c>
      <c r="B148" s="183" t="s">
        <v>269</v>
      </c>
      <c r="C148" s="86">
        <f>+Enero!C148+Febrero!C148+'Marzo '!C148+'Abril '!C148+'Mayo '!C148+Junio!C148+Julio!C148+Agosto!C148+Septiembre!C148+'Octubre '!C148+Noviembre!C148+'Diciembre '!C148</f>
        <v>3</v>
      </c>
      <c r="D148" s="72">
        <f>+Enero!D148+Febrero!D148+'Marzo '!D148+'Abril '!D148+'Mayo '!D148+Junio!D148+Julio!D148+Agosto!D148+Septiembre!D148+'Octubre '!D148+Noviembre!D148+'Diciembre '!D148</f>
        <v>1</v>
      </c>
      <c r="E148" s="73">
        <f>+Enero!E148+Febrero!E148+'Marzo '!E148+'Abril '!E148+'Mayo '!E148+Junio!E148+Julio!E148+Agosto!E148+Septiembre!E148+'Octubre '!E148+Noviembre!E148+'Diciembre '!E148</f>
        <v>1</v>
      </c>
      <c r="F148" s="13"/>
      <c r="I148" s="5"/>
      <c r="J148" s="5"/>
      <c r="K148" s="56"/>
      <c r="L148" s="6"/>
      <c r="Q148" s="5"/>
    </row>
    <row r="149" spans="1:17" x14ac:dyDescent="0.2">
      <c r="A149" s="99" t="s">
        <v>270</v>
      </c>
      <c r="B149" s="183" t="s">
        <v>271</v>
      </c>
      <c r="C149" s="86">
        <f>+Enero!C149+Febrero!C149+'Marzo '!C149+'Abril '!C149+'Mayo '!C149+Junio!C149+Julio!C149+Agosto!C149+Septiembre!C149+'Octubre '!C149+Noviembre!C149+'Diciembre '!C149</f>
        <v>1</v>
      </c>
      <c r="D149" s="72">
        <f>+Enero!D149+Febrero!D149+'Marzo '!D149+'Abril '!D149+'Mayo '!D149+Junio!D149+Julio!D149+Agosto!D149+Septiembre!D149+'Octubre '!D149+Noviembre!D149+'Diciembre '!D149</f>
        <v>0</v>
      </c>
      <c r="E149" s="73">
        <f>+Enero!E149+Febrero!E149+'Marzo '!E149+'Abril '!E149+'Mayo '!E149+Junio!E149+Julio!E149+Agosto!E149+Septiembre!E149+'Octubre '!E149+Noviembre!E149+'Diciembre '!E149</f>
        <v>1</v>
      </c>
      <c r="F149" s="13"/>
      <c r="I149" s="5"/>
      <c r="J149" s="5"/>
      <c r="K149" s="56"/>
      <c r="L149" s="6"/>
      <c r="Q149" s="5"/>
    </row>
    <row r="150" spans="1:17" x14ac:dyDescent="0.2">
      <c r="A150" s="99" t="s">
        <v>272</v>
      </c>
      <c r="B150" s="183" t="s">
        <v>273</v>
      </c>
      <c r="C150" s="86">
        <f>+Enero!C150+Febrero!C150+'Marzo '!C150+'Abril '!C150+'Mayo '!C150+Junio!C150+Julio!C150+Agosto!C150+Septiembre!C150+'Octubre '!C150+Noviembre!C150+'Diciembre '!C150</f>
        <v>0</v>
      </c>
      <c r="D150" s="72">
        <f>+Enero!D150+Febrero!D150+'Marzo '!D150+'Abril '!D150+'Mayo '!D150+Junio!D150+Julio!D150+Agosto!D150+Septiembre!D150+'Octubre '!D150+Noviembre!D150+'Diciembre '!D150</f>
        <v>0</v>
      </c>
      <c r="E150" s="73">
        <f>+Enero!E150+Febrero!E150+'Marzo '!E150+'Abril '!E150+'Mayo '!E150+Junio!E150+Julio!E150+Agosto!E150+Septiembre!E150+'Octubre '!E150+Noviembre!E150+'Diciembre '!E150</f>
        <v>0</v>
      </c>
      <c r="F150" s="13"/>
      <c r="I150" s="5"/>
      <c r="J150" s="5"/>
      <c r="K150" s="56"/>
      <c r="L150" s="6"/>
      <c r="Q150" s="5"/>
    </row>
    <row r="151" spans="1:17" x14ac:dyDescent="0.2">
      <c r="A151" s="99" t="s">
        <v>274</v>
      </c>
      <c r="B151" s="183" t="s">
        <v>275</v>
      </c>
      <c r="C151" s="86">
        <f>+Enero!C151+Febrero!C151+'Marzo '!C151+'Abril '!C151+'Mayo '!C151+Junio!C151+Julio!C151+Agosto!C151+Septiembre!C151+'Octubre '!C151+Noviembre!C151+'Diciembre '!C151</f>
        <v>0</v>
      </c>
      <c r="D151" s="72">
        <f>+Enero!D151+Febrero!D151+'Marzo '!D151+'Abril '!D151+'Mayo '!D151+Junio!D151+Julio!D151+Agosto!D151+Septiembre!D151+'Octubre '!D151+Noviembre!D151+'Diciembre '!D151</f>
        <v>0</v>
      </c>
      <c r="E151" s="73">
        <f>+Enero!E151+Febrero!E151+'Marzo '!E151+'Abril '!E151+'Mayo '!E151+Junio!E151+Julio!E151+Agosto!E151+Septiembre!E151+'Octubre '!E151+Noviembre!E151+'Diciembre '!E151</f>
        <v>0</v>
      </c>
      <c r="F151" s="13"/>
      <c r="I151" s="5"/>
      <c r="J151" s="5"/>
      <c r="K151" s="56"/>
      <c r="L151" s="6"/>
      <c r="Q151" s="5"/>
    </row>
    <row r="152" spans="1:17" x14ac:dyDescent="0.2">
      <c r="A152" s="99" t="s">
        <v>276</v>
      </c>
      <c r="B152" s="183" t="s">
        <v>277</v>
      </c>
      <c r="C152" s="86">
        <f>+Enero!C152+Febrero!C152+'Marzo '!C152+'Abril '!C152+'Mayo '!C152+Junio!C152+Julio!C152+Agosto!C152+Septiembre!C152+'Octubre '!C152+Noviembre!C152+'Diciembre '!C152</f>
        <v>0</v>
      </c>
      <c r="D152" s="72">
        <f>+Enero!D152+Febrero!D152+'Marzo '!D152+'Abril '!D152+'Mayo '!D152+Junio!D152+Julio!D152+Agosto!D152+Septiembre!D152+'Octubre '!D152+Noviembre!D152+'Diciembre '!D152</f>
        <v>0</v>
      </c>
      <c r="E152" s="73">
        <f>+Enero!E152+Febrero!E152+'Marzo '!E152+'Abril '!E152+'Mayo '!E152+Junio!E152+Julio!E152+Agosto!E152+Septiembre!E152+'Octubre '!E152+Noviembre!E152+'Diciembre '!E152</f>
        <v>0</v>
      </c>
      <c r="F152" s="13"/>
      <c r="I152" s="5"/>
      <c r="J152" s="5"/>
      <c r="K152" s="56"/>
      <c r="L152" s="6"/>
      <c r="Q152" s="5"/>
    </row>
    <row r="153" spans="1:17" x14ac:dyDescent="0.2">
      <c r="A153" s="99" t="s">
        <v>278</v>
      </c>
      <c r="B153" s="183" t="s">
        <v>279</v>
      </c>
      <c r="C153" s="86">
        <f>+Enero!C153+Febrero!C153+'Marzo '!C153+'Abril '!C153+'Mayo '!C153+Junio!C153+Julio!C153+Agosto!C153+Septiembre!C153+'Octubre '!C153+Noviembre!C153+'Diciembre '!C153</f>
        <v>117</v>
      </c>
      <c r="D153" s="72">
        <f>+Enero!D153+Febrero!D153+'Marzo '!D153+'Abril '!D153+'Mayo '!D153+Junio!D153+Julio!D153+Agosto!D153+Septiembre!D153+'Octubre '!D153+Noviembre!D153+'Diciembre '!D153</f>
        <v>0</v>
      </c>
      <c r="E153" s="73">
        <f>+Enero!E153+Febrero!E153+'Marzo '!E153+'Abril '!E153+'Mayo '!E153+Junio!E153+Julio!E153+Agosto!E153+Septiembre!E153+'Octubre '!E153+Noviembre!E153+'Diciembre '!E153</f>
        <v>96</v>
      </c>
      <c r="F153" s="13"/>
      <c r="I153" s="5"/>
      <c r="J153" s="5"/>
      <c r="K153" s="56"/>
      <c r="L153" s="6"/>
      <c r="Q153" s="5"/>
    </row>
    <row r="154" spans="1:17" x14ac:dyDescent="0.2">
      <c r="A154" s="99" t="s">
        <v>280</v>
      </c>
      <c r="B154" s="183" t="s">
        <v>281</v>
      </c>
      <c r="C154" s="86">
        <f>+Enero!C154+Febrero!C154+'Marzo '!C154+'Abril '!C154+'Mayo '!C154+Junio!C154+Julio!C154+Agosto!C154+Septiembre!C154+'Octubre '!C154+Noviembre!C154+'Diciembre '!C154</f>
        <v>0</v>
      </c>
      <c r="D154" s="72">
        <f>+Enero!D154+Febrero!D154+'Marzo '!D154+'Abril '!D154+'Mayo '!D154+Junio!D154+Julio!D154+Agosto!D154+Septiembre!D154+'Octubre '!D154+Noviembre!D154+'Diciembre '!D154</f>
        <v>0</v>
      </c>
      <c r="E154" s="73">
        <f>+Enero!E154+Febrero!E154+'Marzo '!E154+'Abril '!E154+'Mayo '!E154+Junio!E154+Julio!E154+Agosto!E154+Septiembre!E154+'Octubre '!E154+Noviembre!E154+'Diciembre '!E154</f>
        <v>0</v>
      </c>
      <c r="F154" s="13"/>
      <c r="I154" s="5"/>
      <c r="J154" s="5"/>
      <c r="K154" s="56"/>
      <c r="L154" s="6"/>
      <c r="Q154" s="5"/>
    </row>
    <row r="155" spans="1:17" x14ac:dyDescent="0.2">
      <c r="A155" s="99" t="s">
        <v>282</v>
      </c>
      <c r="B155" s="183" t="s">
        <v>277</v>
      </c>
      <c r="C155" s="86">
        <f>+Enero!C155+Febrero!C155+'Marzo '!C155+'Abril '!C155+'Mayo '!C155+Junio!C155+Julio!C155+Agosto!C155+Septiembre!C155+'Octubre '!C155+Noviembre!C155+'Diciembre '!C155</f>
        <v>26</v>
      </c>
      <c r="D155" s="72">
        <f>+Enero!D155+Febrero!D155+'Marzo '!D155+'Abril '!D155+'Mayo '!D155+Junio!D155+Julio!D155+Agosto!D155+Septiembre!D155+'Octubre '!D155+Noviembre!D155+'Diciembre '!D155</f>
        <v>0</v>
      </c>
      <c r="E155" s="73">
        <f>+Enero!E155+Febrero!E155+'Marzo '!E155+'Abril '!E155+'Mayo '!E155+Junio!E155+Julio!E155+Agosto!E155+Septiembre!E155+'Octubre '!E155+Noviembre!E155+'Diciembre '!E155</f>
        <v>0</v>
      </c>
      <c r="F155" s="13"/>
      <c r="I155" s="5"/>
      <c r="J155" s="5"/>
      <c r="K155" s="56"/>
      <c r="L155" s="6"/>
      <c r="Q155" s="5"/>
    </row>
    <row r="156" spans="1:17" x14ac:dyDescent="0.2">
      <c r="A156" s="99" t="s">
        <v>283</v>
      </c>
      <c r="B156" s="183" t="s">
        <v>275</v>
      </c>
      <c r="C156" s="86">
        <f>+Enero!C156+Febrero!C156+'Marzo '!C156+'Abril '!C156+'Mayo '!C156+Junio!C156+Julio!C156+Agosto!C156+Septiembre!C156+'Octubre '!C156+Noviembre!C156+'Diciembre '!C156</f>
        <v>19</v>
      </c>
      <c r="D156" s="72">
        <f>+Enero!D156+Febrero!D156+'Marzo '!D156+'Abril '!D156+'Mayo '!D156+Junio!D156+Julio!D156+Agosto!D156+Septiembre!D156+'Octubre '!D156+Noviembre!D156+'Diciembre '!D156</f>
        <v>3</v>
      </c>
      <c r="E156" s="73">
        <f>+Enero!E156+Febrero!E156+'Marzo '!E156+'Abril '!E156+'Mayo '!E156+Junio!E156+Julio!E156+Agosto!E156+Septiembre!E156+'Octubre '!E156+Noviembre!E156+'Diciembre '!E156</f>
        <v>2</v>
      </c>
      <c r="F156" s="13"/>
      <c r="I156" s="5"/>
      <c r="J156" s="5"/>
      <c r="K156" s="56"/>
      <c r="L156" s="6"/>
      <c r="Q156" s="5"/>
    </row>
    <row r="157" spans="1:17" x14ac:dyDescent="0.2">
      <c r="A157" s="99" t="s">
        <v>284</v>
      </c>
      <c r="B157" s="183" t="s">
        <v>285</v>
      </c>
      <c r="C157" s="86">
        <f>+Enero!C157+Febrero!C157+'Marzo '!C157+'Abril '!C157+'Mayo '!C157+Junio!C157+Julio!C157+Agosto!C157+Septiembre!C157+'Octubre '!C157+Noviembre!C157+'Diciembre '!C157</f>
        <v>0</v>
      </c>
      <c r="D157" s="72">
        <f>+Enero!D157+Febrero!D157+'Marzo '!D157+'Abril '!D157+'Mayo '!D157+Junio!D157+Julio!D157+Agosto!D157+Septiembre!D157+'Octubre '!D157+Noviembre!D157+'Diciembre '!D157</f>
        <v>0</v>
      </c>
      <c r="E157" s="73">
        <f>+Enero!E157+Febrero!E157+'Marzo '!E157+'Abril '!E157+'Mayo '!E157+Junio!E157+Julio!E157+Agosto!E157+Septiembre!E157+'Octubre '!E157+Noviembre!E157+'Diciembre '!E157</f>
        <v>0</v>
      </c>
      <c r="F157" s="13"/>
      <c r="I157" s="5"/>
      <c r="J157" s="5"/>
      <c r="K157" s="56"/>
      <c r="L157" s="6"/>
      <c r="Q157" s="5"/>
    </row>
    <row r="158" spans="1:17" x14ac:dyDescent="0.2">
      <c r="A158" s="99" t="s">
        <v>286</v>
      </c>
      <c r="B158" s="183" t="s">
        <v>287</v>
      </c>
      <c r="C158" s="86">
        <f>+Enero!C158+Febrero!C158+'Marzo '!C158+'Abril '!C158+'Mayo '!C158+Junio!C158+Julio!C158+Agosto!C158+Septiembre!C158+'Octubre '!C158+Noviembre!C158+'Diciembre '!C158</f>
        <v>0</v>
      </c>
      <c r="D158" s="72">
        <f>+Enero!D158+Febrero!D158+'Marzo '!D158+'Abril '!D158+'Mayo '!D158+Junio!D158+Julio!D158+Agosto!D158+Septiembre!D158+'Octubre '!D158+Noviembre!D158+'Diciembre '!D158</f>
        <v>0</v>
      </c>
      <c r="E158" s="73">
        <f>+Enero!E158+Febrero!E158+'Marzo '!E158+'Abril '!E158+'Mayo '!E158+Junio!E158+Julio!E158+Agosto!E158+Septiembre!E158+'Octubre '!E158+Noviembre!E158+'Diciembre '!E158</f>
        <v>0</v>
      </c>
      <c r="F158" s="13"/>
      <c r="I158" s="5"/>
      <c r="J158" s="5"/>
      <c r="K158" s="56"/>
      <c r="L158" s="6"/>
      <c r="Q158" s="5"/>
    </row>
    <row r="159" spans="1:17" x14ac:dyDescent="0.2">
      <c r="A159" s="99" t="s">
        <v>288</v>
      </c>
      <c r="B159" s="183" t="s">
        <v>289</v>
      </c>
      <c r="C159" s="86">
        <f>+Enero!C159+Febrero!C159+'Marzo '!C159+'Abril '!C159+'Mayo '!C159+Junio!C159+Julio!C159+Agosto!C159+Septiembre!C159+'Octubre '!C159+Noviembre!C159+'Diciembre '!C159</f>
        <v>276</v>
      </c>
      <c r="D159" s="72">
        <f>+Enero!D159+Febrero!D159+'Marzo '!D159+'Abril '!D159+'Mayo '!D159+Junio!D159+Julio!D159+Agosto!D159+Septiembre!D159+'Octubre '!D159+Noviembre!D159+'Diciembre '!D159</f>
        <v>0</v>
      </c>
      <c r="E159" s="73">
        <f>+Enero!E159+Febrero!E159+'Marzo '!E159+'Abril '!E159+'Mayo '!E159+Junio!E159+Julio!E159+Agosto!E159+Septiembre!E159+'Octubre '!E159+Noviembre!E159+'Diciembre '!E159</f>
        <v>229</v>
      </c>
      <c r="F159" s="13"/>
      <c r="I159" s="5"/>
      <c r="J159" s="5"/>
      <c r="K159" s="56"/>
      <c r="L159" s="6"/>
      <c r="Q159" s="5"/>
    </row>
    <row r="160" spans="1:17" x14ac:dyDescent="0.2">
      <c r="A160" s="99" t="s">
        <v>290</v>
      </c>
      <c r="B160" s="183" t="s">
        <v>291</v>
      </c>
      <c r="C160" s="86">
        <f>+Enero!C160+Febrero!C160+'Marzo '!C160+'Abril '!C160+'Mayo '!C160+Junio!C160+Julio!C160+Agosto!C160+Septiembre!C160+'Octubre '!C160+Noviembre!C160+'Diciembre '!C160</f>
        <v>502</v>
      </c>
      <c r="D160" s="72">
        <f>+Enero!D160+Febrero!D160+'Marzo '!D160+'Abril '!D160+'Mayo '!D160+Junio!D160+Julio!D160+Agosto!D160+Septiembre!D160+'Octubre '!D160+Noviembre!D160+'Diciembre '!D160</f>
        <v>1</v>
      </c>
      <c r="E160" s="73">
        <f>+Enero!E160+Febrero!E160+'Marzo '!E160+'Abril '!E160+'Mayo '!E160+Junio!E160+Julio!E160+Agosto!E160+Septiembre!E160+'Octubre '!E160+Noviembre!E160+'Diciembre '!E160</f>
        <v>479</v>
      </c>
      <c r="F160" s="13"/>
      <c r="I160" s="5"/>
      <c r="J160" s="5"/>
      <c r="K160" s="56"/>
      <c r="L160" s="6"/>
      <c r="Q160" s="5"/>
    </row>
    <row r="161" spans="1:17" x14ac:dyDescent="0.2">
      <c r="A161" s="99" t="s">
        <v>292</v>
      </c>
      <c r="B161" s="179" t="s">
        <v>293</v>
      </c>
      <c r="C161" s="86">
        <f>+Enero!C161+Febrero!C161+'Marzo '!C161+'Abril '!C161+'Mayo '!C161+Junio!C161+Julio!C161+Agosto!C161+Septiembre!C161+'Octubre '!C161+Noviembre!C161+'Diciembre '!C161</f>
        <v>95</v>
      </c>
      <c r="D161" s="72">
        <f>+Enero!D161+Febrero!D161+'Marzo '!D161+'Abril '!D161+'Mayo '!D161+Junio!D161+Julio!D161+Agosto!D161+Septiembre!D161+'Octubre '!D161+Noviembre!D161+'Diciembre '!D161</f>
        <v>0</v>
      </c>
      <c r="E161" s="83">
        <f>+Enero!E161+Febrero!E161+'Marzo '!E161+'Abril '!E161+'Mayo '!E161+Junio!E161+Julio!E161+Agosto!E161+Septiembre!E161+'Octubre '!E161+Noviembre!E161+'Diciembre '!E161</f>
        <v>85</v>
      </c>
      <c r="F161" s="13"/>
      <c r="I161" s="5"/>
      <c r="J161" s="5"/>
      <c r="K161" s="56"/>
      <c r="L161" s="6"/>
      <c r="Q161" s="5"/>
    </row>
    <row r="162" spans="1:17" x14ac:dyDescent="0.2">
      <c r="A162" s="101" t="s">
        <v>294</v>
      </c>
      <c r="B162" s="192" t="s">
        <v>295</v>
      </c>
      <c r="C162" s="104">
        <f>+Enero!C162+Febrero!C162+'Marzo '!C162+'Abril '!C162+'Mayo '!C162+Junio!C162+Julio!C162+Agosto!C162+Septiembre!C162+'Octubre '!C162+Noviembre!C162+'Diciembre '!C162</f>
        <v>158</v>
      </c>
      <c r="D162" s="105">
        <f>+Enero!D162+Febrero!D162+'Marzo '!D162+'Abril '!D162+'Mayo '!D162+Junio!D162+Julio!D162+Agosto!D162+Septiembre!D162+'Octubre '!D162+Noviembre!D162+'Diciembre '!D162</f>
        <v>0</v>
      </c>
      <c r="E162" s="106">
        <f>+Enero!E162+Febrero!E162+'Marzo '!E162+'Abril '!E162+'Mayo '!E162+Junio!E162+Julio!E162+Agosto!E162+Septiembre!E162+'Octubre '!E162+Noviembre!E162+'Diciembre '!E162</f>
        <v>145</v>
      </c>
      <c r="F162" s="13"/>
      <c r="I162" s="5"/>
      <c r="J162" s="5"/>
      <c r="K162" s="56"/>
      <c r="L162" s="6"/>
      <c r="Q162" s="5"/>
    </row>
    <row r="163" spans="1:17" x14ac:dyDescent="0.2">
      <c r="A163" s="115"/>
      <c r="B163" s="116"/>
      <c r="C163" s="185"/>
      <c r="D163" s="186"/>
      <c r="E163" s="187"/>
      <c r="F163" s="13"/>
      <c r="I163" s="5"/>
      <c r="J163" s="5"/>
      <c r="K163" s="56"/>
      <c r="L163" s="6"/>
      <c r="Q163" s="5"/>
    </row>
    <row r="164" spans="1:17" ht="15" customHeight="1" x14ac:dyDescent="0.2">
      <c r="A164" s="213" t="s">
        <v>296</v>
      </c>
      <c r="B164" s="214"/>
      <c r="C164" s="188">
        <f>+SUM(C165:C179)</f>
        <v>738</v>
      </c>
      <c r="D164" s="112">
        <f>+SUM(D165:D179)</f>
        <v>598</v>
      </c>
      <c r="E164" s="113">
        <f>+SUM(E165:E179)</f>
        <v>0</v>
      </c>
      <c r="F164" s="13"/>
      <c r="I164" s="5"/>
      <c r="J164" s="5"/>
      <c r="K164" s="56"/>
      <c r="L164" s="6"/>
      <c r="Q164" s="5"/>
    </row>
    <row r="165" spans="1:17" x14ac:dyDescent="0.2">
      <c r="A165" s="96" t="s">
        <v>297</v>
      </c>
      <c r="B165" s="190" t="s">
        <v>298</v>
      </c>
      <c r="C165" s="178">
        <f>+Enero!C165+Febrero!C165+'Marzo '!C165+'Abril '!C165+'Mayo '!C165+Junio!C165+Julio!C165+Agosto!C165+Septiembre!C165+'Octubre '!C165+Noviembre!C165+'Diciembre '!C165</f>
        <v>0</v>
      </c>
      <c r="D165" s="90">
        <f>+Enero!D165+Febrero!D165+'Marzo '!D165+'Abril '!D165+'Mayo '!D165+Junio!D165+Julio!D165+Agosto!D165+Septiembre!D165+'Octubre '!D165+Noviembre!D165+'Diciembre '!D165</f>
        <v>0</v>
      </c>
      <c r="E165" s="91">
        <f>+Enero!E165+Febrero!E165+'Marzo '!E165+'Abril '!E165+'Mayo '!E165+Junio!E165+Julio!E165+Agosto!E165+Septiembre!E165+'Octubre '!E165+Noviembre!E165+'Diciembre '!E165</f>
        <v>0</v>
      </c>
      <c r="F165" s="13"/>
      <c r="I165" s="5"/>
      <c r="J165" s="5"/>
      <c r="K165" s="56"/>
      <c r="L165" s="6"/>
      <c r="Q165" s="5"/>
    </row>
    <row r="166" spans="1:17" x14ac:dyDescent="0.2">
      <c r="A166" s="99" t="s">
        <v>299</v>
      </c>
      <c r="B166" s="28" t="s">
        <v>300</v>
      </c>
      <c r="C166" s="174">
        <f>+Enero!C166+Febrero!C166+'Marzo '!C166+'Abril '!C166+'Mayo '!C166+Junio!C166+Julio!C166+Agosto!C166+Septiembre!C166+'Octubre '!C166+Noviembre!C166+'Diciembre '!C166</f>
        <v>0</v>
      </c>
      <c r="D166" s="72">
        <f>+Enero!D166+Febrero!D166+'Marzo '!D166+'Abril '!D166+'Mayo '!D166+Junio!D166+Julio!D166+Agosto!D166+Septiembre!D166+'Octubre '!D166+Noviembre!D166+'Diciembre '!D166</f>
        <v>0</v>
      </c>
      <c r="E166" s="73">
        <f>+Enero!E166+Febrero!E166+'Marzo '!E166+'Abril '!E166+'Mayo '!E166+Junio!E166+Julio!E166+Agosto!E166+Septiembre!E166+'Octubre '!E166+Noviembre!E166+'Diciembre '!E166</f>
        <v>0</v>
      </c>
      <c r="F166" s="13"/>
      <c r="I166" s="5"/>
      <c r="J166" s="5"/>
      <c r="K166" s="56"/>
      <c r="L166" s="6"/>
      <c r="Q166" s="5"/>
    </row>
    <row r="167" spans="1:17" x14ac:dyDescent="0.2">
      <c r="A167" s="99" t="s">
        <v>301</v>
      </c>
      <c r="B167" s="179" t="s">
        <v>302</v>
      </c>
      <c r="C167" s="174">
        <f>+Enero!C167+Febrero!C167+'Marzo '!C167+'Abril '!C167+'Mayo '!C167+Junio!C167+Julio!C167+Agosto!C167+Septiembre!C167+'Octubre '!C167+Noviembre!C167+'Diciembre '!C167</f>
        <v>725</v>
      </c>
      <c r="D167" s="72">
        <f>+Enero!D167+Febrero!D167+'Marzo '!D167+'Abril '!D167+'Mayo '!D167+Junio!D167+Julio!D167+Agosto!D167+Septiembre!D167+'Octubre '!D167+Noviembre!D167+'Diciembre '!D167</f>
        <v>585</v>
      </c>
      <c r="E167" s="73">
        <f>+Enero!E167+Febrero!E167+'Marzo '!E167+'Abril '!E167+'Mayo '!E167+Junio!E167+Julio!E167+Agosto!E167+Septiembre!E167+'Octubre '!E167+Noviembre!E167+'Diciembre '!E167</f>
        <v>0</v>
      </c>
      <c r="F167" s="13"/>
      <c r="I167" s="5"/>
      <c r="J167" s="5"/>
      <c r="K167" s="56"/>
      <c r="L167" s="6"/>
      <c r="Q167" s="5"/>
    </row>
    <row r="168" spans="1:17" x14ac:dyDescent="0.2">
      <c r="A168" s="119" t="s">
        <v>303</v>
      </c>
      <c r="B168" s="179" t="s">
        <v>304</v>
      </c>
      <c r="C168" s="174">
        <f>+Enero!C168+Febrero!C168+'Marzo '!C168+'Abril '!C168+'Mayo '!C168+Junio!C168+Julio!C168+Agosto!C168+Septiembre!C168+'Octubre '!C168+Noviembre!C168+'Diciembre '!C168</f>
        <v>0</v>
      </c>
      <c r="D168" s="72">
        <f>+Enero!D168+Febrero!D168+'Marzo '!D168+'Abril '!D168+'Mayo '!D168+Junio!D168+Julio!D168+Agosto!D168+Septiembre!D168+'Octubre '!D168+Noviembre!D168+'Diciembre '!D168</f>
        <v>0</v>
      </c>
      <c r="E168" s="73">
        <f>+Enero!E168+Febrero!E168+'Marzo '!E168+'Abril '!E168+'Mayo '!E168+Junio!E168+Julio!E168+Agosto!E168+Septiembre!E168+'Octubre '!E168+Noviembre!E168+'Diciembre '!E168</f>
        <v>0</v>
      </c>
      <c r="F168" s="13"/>
      <c r="I168" s="5"/>
      <c r="J168" s="5"/>
      <c r="K168" s="56"/>
      <c r="L168" s="6"/>
      <c r="Q168" s="5"/>
    </row>
    <row r="169" spans="1:17" x14ac:dyDescent="0.2">
      <c r="A169" s="99" t="s">
        <v>305</v>
      </c>
      <c r="B169" s="183" t="s">
        <v>306</v>
      </c>
      <c r="C169" s="174">
        <f>+Enero!C169+Febrero!C169+'Marzo '!C169+'Abril '!C169+'Mayo '!C169+Junio!C169+Julio!C169+Agosto!C169+Septiembre!C169+'Octubre '!C169+Noviembre!C169+'Diciembre '!C169</f>
        <v>13</v>
      </c>
      <c r="D169" s="72">
        <f>+Enero!D169+Febrero!D169+'Marzo '!D169+'Abril '!D169+'Mayo '!D169+Junio!D169+Julio!D169+Agosto!D169+Septiembre!D169+'Octubre '!D169+Noviembre!D169+'Diciembre '!D169</f>
        <v>13</v>
      </c>
      <c r="E169" s="73">
        <f>+Enero!E169+Febrero!E169+'Marzo '!E169+'Abril '!E169+'Mayo '!E169+Junio!E169+Julio!E169+Agosto!E169+Septiembre!E169+'Octubre '!E169+Noviembre!E169+'Diciembre '!E169</f>
        <v>0</v>
      </c>
      <c r="F169" s="13"/>
      <c r="I169" s="5"/>
      <c r="J169" s="5"/>
      <c r="K169" s="56"/>
      <c r="L169" s="6"/>
      <c r="Q169" s="5"/>
    </row>
    <row r="170" spans="1:17" x14ac:dyDescent="0.2">
      <c r="A170" s="99" t="s">
        <v>307</v>
      </c>
      <c r="B170" s="183" t="s">
        <v>308</v>
      </c>
      <c r="C170" s="174">
        <f>+Enero!C170+Febrero!C170+'Marzo '!C170+'Abril '!C170+'Mayo '!C170+Junio!C170+Julio!C170+Agosto!C170+Septiembre!C170+'Octubre '!C170+Noviembre!C170+'Diciembre '!C170</f>
        <v>0</v>
      </c>
      <c r="D170" s="72">
        <f>+Enero!D170+Febrero!D170+'Marzo '!D170+'Abril '!D170+'Mayo '!D170+Junio!D170+Julio!D170+Agosto!D170+Septiembre!D170+'Octubre '!D170+Noviembre!D170+'Diciembre '!D170</f>
        <v>0</v>
      </c>
      <c r="E170" s="73">
        <f>+Enero!E170+Febrero!E170+'Marzo '!E170+'Abril '!E170+'Mayo '!E170+Junio!E170+Julio!E170+Agosto!E170+Septiembre!E170+'Octubre '!E170+Noviembre!E170+'Diciembre '!E170</f>
        <v>0</v>
      </c>
      <c r="F170" s="13"/>
      <c r="I170" s="5"/>
      <c r="J170" s="5"/>
      <c r="K170" s="56"/>
      <c r="L170" s="6"/>
      <c r="Q170" s="5"/>
    </row>
    <row r="171" spans="1:17" x14ac:dyDescent="0.2">
      <c r="A171" s="99" t="s">
        <v>309</v>
      </c>
      <c r="B171" s="183" t="s">
        <v>310</v>
      </c>
      <c r="C171" s="174">
        <f>+Enero!C171+Febrero!C171+'Marzo '!C171+'Abril '!C171+'Mayo '!C171+Junio!C171+Julio!C171+Agosto!C171+Septiembre!C171+'Octubre '!C171+Noviembre!C171+'Diciembre '!C171</f>
        <v>0</v>
      </c>
      <c r="D171" s="72">
        <f>+Enero!D171+Febrero!D171+'Marzo '!D171+'Abril '!D171+'Mayo '!D171+Junio!D171+Julio!D171+Agosto!D171+Septiembre!D171+'Octubre '!D171+Noviembre!D171+'Diciembre '!D171</f>
        <v>0</v>
      </c>
      <c r="E171" s="73">
        <f>+Enero!E171+Febrero!E171+'Marzo '!E171+'Abril '!E171+'Mayo '!E171+Junio!E171+Julio!E171+Agosto!E171+Septiembre!E171+'Octubre '!E171+Noviembre!E171+'Diciembre '!E171</f>
        <v>0</v>
      </c>
      <c r="F171" s="13"/>
      <c r="I171" s="5"/>
      <c r="J171" s="5"/>
      <c r="K171" s="56"/>
      <c r="L171" s="6"/>
      <c r="Q171" s="5"/>
    </row>
    <row r="172" spans="1:17" x14ac:dyDescent="0.2">
      <c r="A172" s="99" t="s">
        <v>311</v>
      </c>
      <c r="B172" s="183" t="s">
        <v>312</v>
      </c>
      <c r="C172" s="174">
        <f>+Enero!C172+Febrero!C172+'Marzo '!C172+'Abril '!C172+'Mayo '!C172+Junio!C172+Julio!C172+Agosto!C172+Septiembre!C172+'Octubre '!C172+Noviembre!C172+'Diciembre '!C172</f>
        <v>0</v>
      </c>
      <c r="D172" s="72">
        <f>+Enero!D172+Febrero!D172+'Marzo '!D172+'Abril '!D172+'Mayo '!D172+Junio!D172+Julio!D172+Agosto!D172+Septiembre!D172+'Octubre '!D172+Noviembre!D172+'Diciembre '!D172</f>
        <v>0</v>
      </c>
      <c r="E172" s="73">
        <f>+Enero!E172+Febrero!E172+'Marzo '!E172+'Abril '!E172+'Mayo '!E172+Junio!E172+Julio!E172+Agosto!E172+Septiembre!E172+'Octubre '!E172+Noviembre!E172+'Diciembre '!E172</f>
        <v>0</v>
      </c>
      <c r="F172" s="13"/>
      <c r="I172" s="5"/>
      <c r="J172" s="5"/>
      <c r="K172" s="56"/>
      <c r="L172" s="6"/>
      <c r="Q172" s="5"/>
    </row>
    <row r="173" spans="1:17" x14ac:dyDescent="0.2">
      <c r="A173" s="99" t="s">
        <v>313</v>
      </c>
      <c r="B173" s="183" t="s">
        <v>314</v>
      </c>
      <c r="C173" s="174">
        <f>+Enero!C173+Febrero!C173+'Marzo '!C173+'Abril '!C173+'Mayo '!C173+Junio!C173+Julio!C173+Agosto!C173+Septiembre!C173+'Octubre '!C173+Noviembre!C173+'Diciembre '!C173</f>
        <v>0</v>
      </c>
      <c r="D173" s="72">
        <f>+Enero!D173+Febrero!D173+'Marzo '!D173+'Abril '!D173+'Mayo '!D173+Junio!D173+Julio!D173+Agosto!D173+Septiembre!D173+'Octubre '!D173+Noviembre!D173+'Diciembre '!D173</f>
        <v>0</v>
      </c>
      <c r="E173" s="73">
        <f>+Enero!E173+Febrero!E173+'Marzo '!E173+'Abril '!E173+'Mayo '!E173+Junio!E173+Julio!E173+Agosto!E173+Septiembre!E173+'Octubre '!E173+Noviembre!E173+'Diciembre '!E173</f>
        <v>0</v>
      </c>
      <c r="F173" s="13"/>
      <c r="I173" s="5"/>
      <c r="J173" s="5"/>
      <c r="K173" s="56"/>
      <c r="L173" s="6"/>
      <c r="Q173" s="5"/>
    </row>
    <row r="174" spans="1:17" x14ac:dyDescent="0.2">
      <c r="A174" s="99" t="s">
        <v>315</v>
      </c>
      <c r="B174" s="183" t="s">
        <v>316</v>
      </c>
      <c r="C174" s="174">
        <f>+Enero!C174+Febrero!C174+'Marzo '!C174+'Abril '!C174+'Mayo '!C174+Junio!C174+Julio!C174+Agosto!C174+Septiembre!C174+'Octubre '!C174+Noviembre!C174+'Diciembre '!C174</f>
        <v>0</v>
      </c>
      <c r="D174" s="72">
        <f>+Enero!D174+Febrero!D174+'Marzo '!D174+'Abril '!D174+'Mayo '!D174+Junio!D174+Julio!D174+Agosto!D174+Septiembre!D174+'Octubre '!D174+Noviembre!D174+'Diciembre '!D174</f>
        <v>0</v>
      </c>
      <c r="E174" s="73">
        <f>+Enero!E174+Febrero!E174+'Marzo '!E174+'Abril '!E174+'Mayo '!E174+Junio!E174+Julio!E174+Agosto!E174+Septiembre!E174+'Octubre '!E174+Noviembre!E174+'Diciembre '!E174</f>
        <v>0</v>
      </c>
      <c r="F174" s="13"/>
      <c r="I174" s="5"/>
      <c r="J174" s="5"/>
      <c r="K174" s="56"/>
      <c r="L174" s="6"/>
      <c r="Q174" s="5"/>
    </row>
    <row r="175" spans="1:17" x14ac:dyDescent="0.2">
      <c r="A175" s="99" t="s">
        <v>317</v>
      </c>
      <c r="B175" s="183" t="s">
        <v>318</v>
      </c>
      <c r="C175" s="174">
        <f>+Enero!C175+Febrero!C175+'Marzo '!C175+'Abril '!C175+'Mayo '!C175+Junio!C175+Julio!C175+Agosto!C175+Septiembre!C175+'Octubre '!C175+Noviembre!C175+'Diciembre '!C175</f>
        <v>0</v>
      </c>
      <c r="D175" s="72">
        <f>+Enero!D175+Febrero!D175+'Marzo '!D175+'Abril '!D175+'Mayo '!D175+Junio!D175+Julio!D175+Agosto!D175+Septiembre!D175+'Octubre '!D175+Noviembre!D175+'Diciembre '!D175</f>
        <v>0</v>
      </c>
      <c r="E175" s="73">
        <f>+Enero!E175+Febrero!E175+'Marzo '!E175+'Abril '!E175+'Mayo '!E175+Junio!E175+Julio!E175+Agosto!E175+Septiembre!E175+'Octubre '!E175+Noviembre!E175+'Diciembre '!E175</f>
        <v>0</v>
      </c>
      <c r="F175" s="13"/>
      <c r="I175" s="5"/>
      <c r="J175" s="5"/>
      <c r="K175" s="56"/>
      <c r="L175" s="6"/>
      <c r="Q175" s="5"/>
    </row>
    <row r="176" spans="1:17" x14ac:dyDescent="0.2">
      <c r="A176" s="99" t="s">
        <v>319</v>
      </c>
      <c r="B176" s="183" t="s">
        <v>320</v>
      </c>
      <c r="C176" s="174">
        <f>+Enero!C176+Febrero!C176+'Marzo '!C176+'Abril '!C176+'Mayo '!C176+Junio!C176+Julio!C176+Agosto!C176+Septiembre!C176+'Octubre '!C176+Noviembre!C176+'Diciembre '!C176</f>
        <v>0</v>
      </c>
      <c r="D176" s="72">
        <f>+Enero!D176+Febrero!D176+'Marzo '!D176+'Abril '!D176+'Mayo '!D176+Junio!D176+Julio!D176+Agosto!D176+Septiembre!D176+'Octubre '!D176+Noviembre!D176+'Diciembre '!D176</f>
        <v>0</v>
      </c>
      <c r="E176" s="73">
        <f>+Enero!E176+Febrero!E176+'Marzo '!E176+'Abril '!E176+'Mayo '!E176+Junio!E176+Julio!E176+Agosto!E176+Septiembre!E176+'Octubre '!E176+Noviembre!E176+'Diciembre '!E176</f>
        <v>0</v>
      </c>
      <c r="F176" s="13"/>
      <c r="I176" s="5"/>
      <c r="J176" s="5"/>
      <c r="K176" s="56"/>
      <c r="L176" s="6"/>
      <c r="Q176" s="5"/>
    </row>
    <row r="177" spans="1:17" x14ac:dyDescent="0.2">
      <c r="A177" s="99" t="s">
        <v>321</v>
      </c>
      <c r="B177" s="183" t="s">
        <v>322</v>
      </c>
      <c r="C177" s="174">
        <f>+Enero!C177+Febrero!C177+'Marzo '!C177+'Abril '!C177+'Mayo '!C177+Junio!C177+Julio!C177+Agosto!C177+Septiembre!C177+'Octubre '!C177+Noviembre!C177+'Diciembre '!C177</f>
        <v>0</v>
      </c>
      <c r="D177" s="72">
        <f>+Enero!D177+Febrero!D177+'Marzo '!D177+'Abril '!D177+'Mayo '!D177+Junio!D177+Julio!D177+Agosto!D177+Septiembre!D177+'Octubre '!D177+Noviembre!D177+'Diciembre '!D177</f>
        <v>0</v>
      </c>
      <c r="E177" s="73">
        <f>+Enero!E177+Febrero!E177+'Marzo '!E177+'Abril '!E177+'Mayo '!E177+Junio!E177+Julio!E177+Agosto!E177+Septiembre!E177+'Octubre '!E177+Noviembre!E177+'Diciembre '!E177</f>
        <v>0</v>
      </c>
      <c r="F177" s="13"/>
      <c r="I177" s="5"/>
      <c r="J177" s="5"/>
      <c r="K177" s="56"/>
      <c r="L177" s="6"/>
      <c r="Q177" s="5"/>
    </row>
    <row r="178" spans="1:17" x14ac:dyDescent="0.2">
      <c r="A178" s="99" t="s">
        <v>323</v>
      </c>
      <c r="B178" s="183" t="s">
        <v>324</v>
      </c>
      <c r="C178" s="174">
        <f>+Enero!C178+Febrero!C178+'Marzo '!C178+'Abril '!C178+'Mayo '!C178+Junio!C178+Julio!C178+Agosto!C178+Septiembre!C178+'Octubre '!C178+Noviembre!C178+'Diciembre '!C178</f>
        <v>0</v>
      </c>
      <c r="D178" s="72">
        <f>+Enero!D178+Febrero!D178+'Marzo '!D178+'Abril '!D178+'Mayo '!D178+Junio!D178+Julio!D178+Agosto!D178+Septiembre!D178+'Octubre '!D178+Noviembre!D178+'Diciembre '!D178</f>
        <v>0</v>
      </c>
      <c r="E178" s="73">
        <f>+Enero!E178+Febrero!E178+'Marzo '!E178+'Abril '!E178+'Mayo '!E178+Junio!E178+Julio!E178+Agosto!E178+Septiembre!E178+'Octubre '!E178+Noviembre!E178+'Diciembre '!E178</f>
        <v>0</v>
      </c>
      <c r="F178" s="13"/>
      <c r="I178" s="5"/>
      <c r="J178" s="5"/>
      <c r="K178" s="56"/>
      <c r="L178" s="6"/>
      <c r="Q178" s="5"/>
    </row>
    <row r="179" spans="1:17" x14ac:dyDescent="0.2">
      <c r="A179" s="120" t="s">
        <v>325</v>
      </c>
      <c r="B179" s="193" t="s">
        <v>326</v>
      </c>
      <c r="C179" s="194">
        <f>+Enero!C179+Febrero!C179+'Marzo '!C179+'Abril '!C179+'Mayo '!C179+Junio!C179+Julio!C179+Agosto!C179+Septiembre!C179+'Octubre '!C179+Noviembre!C179+'Diciembre '!C179</f>
        <v>0</v>
      </c>
      <c r="D179" s="105">
        <f>+Enero!D179+Febrero!D179+'Marzo '!D179+'Abril '!D179+'Mayo '!D179+Junio!D179+Julio!D179+Agosto!D179+Septiembre!D179+'Octubre '!D179+Noviembre!D179+'Diciembre '!D179</f>
        <v>0</v>
      </c>
      <c r="E179" s="106">
        <f>+Enero!E179+Febrero!E179+'Marzo '!E179+'Abril '!E179+'Mayo '!E179+Junio!E179+Julio!E179+Agosto!E179+Septiembre!E179+'Octubre '!E179+Noviembre!E179+'Diciembre '!E179</f>
        <v>0</v>
      </c>
      <c r="F179" s="13"/>
      <c r="I179" s="5"/>
      <c r="J179" s="5"/>
      <c r="K179" s="56"/>
      <c r="L179" s="6"/>
      <c r="Q179" s="5"/>
    </row>
    <row r="180" spans="1:17" x14ac:dyDescent="0.2">
      <c r="A180" s="59"/>
      <c r="B180" s="107"/>
      <c r="C180" s="185"/>
      <c r="D180" s="186"/>
      <c r="E180" s="187"/>
      <c r="F180" s="13"/>
      <c r="I180" s="5"/>
      <c r="J180" s="5"/>
      <c r="K180" s="56"/>
      <c r="L180" s="6"/>
      <c r="Q180" s="5"/>
    </row>
    <row r="181" spans="1:17" x14ac:dyDescent="0.2">
      <c r="A181" s="211" t="s">
        <v>327</v>
      </c>
      <c r="B181" s="212"/>
      <c r="C181" s="64">
        <f>+SUM(C182:C250)</f>
        <v>210169</v>
      </c>
      <c r="D181" s="65">
        <f>+SUM(D182:D250)</f>
        <v>171051</v>
      </c>
      <c r="E181" s="66">
        <f>+SUM(E182:E250)</f>
        <v>2826</v>
      </c>
      <c r="F181" s="13"/>
      <c r="I181" s="5"/>
      <c r="J181" s="5"/>
      <c r="K181" s="56"/>
      <c r="L181" s="6"/>
      <c r="Q181" s="5"/>
    </row>
    <row r="182" spans="1:17" x14ac:dyDescent="0.2">
      <c r="A182" s="99" t="s">
        <v>328</v>
      </c>
      <c r="B182" s="195" t="s">
        <v>329</v>
      </c>
      <c r="C182" s="174">
        <f>+Enero!C182+Febrero!C182+'Marzo '!C182+'Abril '!C182+'Mayo '!C182+Junio!C182+Julio!C182+Agosto!C182+Septiembre!C182+'Octubre '!C182+Noviembre!C182+'Diciembre '!C182</f>
        <v>336</v>
      </c>
      <c r="D182" s="72">
        <f>+Enero!D182+Febrero!D182+'Marzo '!D182+'Abril '!D182+'Mayo '!D182+Junio!D182+Julio!D182+Agosto!D182+Septiembre!D182+'Octubre '!D182+Noviembre!D182+'Diciembre '!D182</f>
        <v>0</v>
      </c>
      <c r="E182" s="73">
        <f>+Enero!E182+Febrero!E182+'Marzo '!E182+'Abril '!E182+'Mayo '!E182+Junio!E182+Julio!E182+Agosto!E182+Septiembre!E182+'Octubre '!E182+Noviembre!E182+'Diciembre '!E182</f>
        <v>336</v>
      </c>
      <c r="F182" s="13"/>
      <c r="I182" s="5"/>
      <c r="J182" s="5"/>
      <c r="K182" s="56"/>
      <c r="L182" s="6"/>
      <c r="Q182" s="5"/>
    </row>
    <row r="183" spans="1:17" x14ac:dyDescent="0.2">
      <c r="A183" s="99" t="s">
        <v>330</v>
      </c>
      <c r="B183" s="195" t="s">
        <v>331</v>
      </c>
      <c r="C183" s="174">
        <f>+Enero!C183+Febrero!C183+'Marzo '!C183+'Abril '!C183+'Mayo '!C183+Junio!C183+Julio!C183+Agosto!C183+Septiembre!C183+'Octubre '!C183+Noviembre!C183+'Diciembre '!C183</f>
        <v>13</v>
      </c>
      <c r="D183" s="72">
        <f>+Enero!D183+Febrero!D183+'Marzo '!D183+'Abril '!D183+'Mayo '!D183+Junio!D183+Julio!D183+Agosto!D183+Septiembre!D183+'Octubre '!D183+Noviembre!D183+'Diciembre '!D183</f>
        <v>13</v>
      </c>
      <c r="E183" s="73">
        <f>+Enero!E183+Febrero!E183+'Marzo '!E183+'Abril '!E183+'Mayo '!E183+Junio!E183+Julio!E183+Agosto!E183+Septiembre!E183+'Octubre '!E183+Noviembre!E183+'Diciembre '!E183</f>
        <v>0</v>
      </c>
      <c r="F183" s="13"/>
      <c r="I183" s="5"/>
      <c r="J183" s="5"/>
      <c r="K183" s="56"/>
      <c r="L183" s="6"/>
      <c r="Q183" s="5"/>
    </row>
    <row r="184" spans="1:17" x14ac:dyDescent="0.2">
      <c r="A184" s="99" t="s">
        <v>332</v>
      </c>
      <c r="B184" s="195" t="s">
        <v>333</v>
      </c>
      <c r="C184" s="174">
        <f>+Enero!C184+Febrero!C184+'Marzo '!C184+'Abril '!C184+'Mayo '!C184+Junio!C184+Julio!C184+Agosto!C184+Septiembre!C184+'Octubre '!C184+Noviembre!C184+'Diciembre '!C184</f>
        <v>0</v>
      </c>
      <c r="D184" s="72">
        <f>+Enero!D184+Febrero!D184+'Marzo '!D184+'Abril '!D184+'Mayo '!D184+Junio!D184+Julio!D184+Agosto!D184+Septiembre!D184+'Octubre '!D184+Noviembre!D184+'Diciembre '!D184</f>
        <v>0</v>
      </c>
      <c r="E184" s="73">
        <f>+Enero!E184+Febrero!E184+'Marzo '!E184+'Abril '!E184+'Mayo '!E184+Junio!E184+Julio!E184+Agosto!E184+Septiembre!E184+'Octubre '!E184+Noviembre!E184+'Diciembre '!E184</f>
        <v>0</v>
      </c>
      <c r="F184" s="13"/>
      <c r="I184" s="5"/>
      <c r="J184" s="5"/>
      <c r="K184" s="56"/>
      <c r="L184" s="6"/>
      <c r="Q184" s="5"/>
    </row>
    <row r="185" spans="1:17" ht="13.5" customHeight="1" x14ac:dyDescent="0.2">
      <c r="A185" s="99" t="s">
        <v>334</v>
      </c>
      <c r="B185" s="195" t="s">
        <v>335</v>
      </c>
      <c r="C185" s="174">
        <f>+Enero!C185+Febrero!C185+'Marzo '!C185+'Abril '!C185+'Mayo '!C185+Junio!C185+Julio!C185+Agosto!C185+Septiembre!C185+'Octubre '!C185+Noviembre!C185+'Diciembre '!C185</f>
        <v>26</v>
      </c>
      <c r="D185" s="72">
        <f>+Enero!D185+Febrero!D185+'Marzo '!D185+'Abril '!D185+'Mayo '!D185+Junio!D185+Julio!D185+Agosto!D185+Septiembre!D185+'Octubre '!D185+Noviembre!D185+'Diciembre '!D185</f>
        <v>3</v>
      </c>
      <c r="E185" s="73">
        <f>+Enero!E185+Febrero!E185+'Marzo '!E185+'Abril '!E185+'Mayo '!E185+Junio!E185+Julio!E185+Agosto!E185+Septiembre!E185+'Octubre '!E185+Noviembre!E185+'Diciembre '!E185</f>
        <v>22</v>
      </c>
      <c r="F185" s="13"/>
      <c r="I185" s="5"/>
      <c r="J185" s="5"/>
      <c r="K185" s="56"/>
      <c r="L185" s="6"/>
      <c r="Q185" s="5"/>
    </row>
    <row r="186" spans="1:17" x14ac:dyDescent="0.2">
      <c r="A186" s="99" t="s">
        <v>336</v>
      </c>
      <c r="B186" s="183" t="s">
        <v>337</v>
      </c>
      <c r="C186" s="174">
        <f>+Enero!C186+Febrero!C186+'Marzo '!C186+'Abril '!C186+'Mayo '!C186+Junio!C186+Julio!C186+Agosto!C186+Septiembre!C186+'Octubre '!C186+Noviembre!C186+'Diciembre '!C186</f>
        <v>35642</v>
      </c>
      <c r="D186" s="72">
        <f>+Enero!D186+Febrero!D186+'Marzo '!D186+'Abril '!D186+'Mayo '!D186+Junio!D186+Julio!D186+Agosto!D186+Septiembre!D186+'Octubre '!D186+Noviembre!D186+'Diciembre '!D186</f>
        <v>29601</v>
      </c>
      <c r="E186" s="73">
        <f>+Enero!E186+Febrero!E186+'Marzo '!E186+'Abril '!E186+'Mayo '!E186+Junio!E186+Julio!E186+Agosto!E186+Septiembre!E186+'Octubre '!E186+Noviembre!E186+'Diciembre '!E186</f>
        <v>0</v>
      </c>
      <c r="F186" s="13"/>
      <c r="I186" s="5"/>
      <c r="J186" s="5"/>
      <c r="K186" s="56"/>
      <c r="L186" s="6"/>
      <c r="Q186" s="5"/>
    </row>
    <row r="187" spans="1:17" x14ac:dyDescent="0.2">
      <c r="A187" s="99" t="s">
        <v>338</v>
      </c>
      <c r="B187" s="183" t="s">
        <v>339</v>
      </c>
      <c r="C187" s="174">
        <f>+Enero!C187+Febrero!C187+'Marzo '!C187+'Abril '!C187+'Mayo '!C187+Junio!C187+Julio!C187+Agosto!C187+Septiembre!C187+'Octubre '!C187+Noviembre!C187+'Diciembre '!C187</f>
        <v>19</v>
      </c>
      <c r="D187" s="72">
        <f>+Enero!D187+Febrero!D187+'Marzo '!D187+'Abril '!D187+'Mayo '!D187+Junio!D187+Julio!D187+Agosto!D187+Septiembre!D187+'Octubre '!D187+Noviembre!D187+'Diciembre '!D187</f>
        <v>18</v>
      </c>
      <c r="E187" s="73">
        <f>+Enero!E187+Febrero!E187+'Marzo '!E187+'Abril '!E187+'Mayo '!E187+Junio!E187+Julio!E187+Agosto!E187+Septiembre!E187+'Octubre '!E187+Noviembre!E187+'Diciembre '!E187</f>
        <v>0</v>
      </c>
      <c r="F187" s="13"/>
      <c r="I187" s="5"/>
      <c r="J187" s="5"/>
      <c r="K187" s="56"/>
      <c r="L187" s="6"/>
      <c r="Q187" s="5"/>
    </row>
    <row r="188" spans="1:17" x14ac:dyDescent="0.2">
      <c r="A188" s="99" t="s">
        <v>340</v>
      </c>
      <c r="B188" s="183" t="s">
        <v>341</v>
      </c>
      <c r="C188" s="174">
        <f>+Enero!C188+Febrero!C188+'Marzo '!C188+'Abril '!C188+'Mayo '!C188+Junio!C188+Julio!C188+Agosto!C188+Septiembre!C188+'Octubre '!C188+Noviembre!C188+'Diciembre '!C188</f>
        <v>60</v>
      </c>
      <c r="D188" s="72">
        <f>+Enero!D188+Febrero!D188+'Marzo '!D188+'Abril '!D188+'Mayo '!D188+Junio!D188+Julio!D188+Agosto!D188+Septiembre!D188+'Octubre '!D188+Noviembre!D188+'Diciembre '!D188</f>
        <v>56</v>
      </c>
      <c r="E188" s="73">
        <f>+Enero!E188+Febrero!E188+'Marzo '!E188+'Abril '!E188+'Mayo '!E188+Junio!E188+Julio!E188+Agosto!E188+Septiembre!E188+'Octubre '!E188+Noviembre!E188+'Diciembre '!E188</f>
        <v>0</v>
      </c>
      <c r="F188" s="13"/>
      <c r="I188" s="5"/>
      <c r="J188" s="5"/>
      <c r="K188" s="56"/>
      <c r="L188" s="6"/>
      <c r="Q188" s="5"/>
    </row>
    <row r="189" spans="1:17" x14ac:dyDescent="0.2">
      <c r="A189" s="99" t="s">
        <v>342</v>
      </c>
      <c r="B189" s="183" t="s">
        <v>343</v>
      </c>
      <c r="C189" s="174">
        <f>+Enero!C189+Febrero!C189+'Marzo '!C189+'Abril '!C189+'Mayo '!C189+Junio!C189+Julio!C189+Agosto!C189+Septiembre!C189+'Octubre '!C189+Noviembre!C189+'Diciembre '!C189</f>
        <v>0</v>
      </c>
      <c r="D189" s="72">
        <f>+Enero!D189+Febrero!D189+'Marzo '!D189+'Abril '!D189+'Mayo '!D189+Junio!D189+Julio!D189+Agosto!D189+Septiembre!D189+'Octubre '!D189+Noviembre!D189+'Diciembre '!D189</f>
        <v>0</v>
      </c>
      <c r="E189" s="73">
        <f>+Enero!E189+Febrero!E189+'Marzo '!E189+'Abril '!E189+'Mayo '!E189+Junio!E189+Julio!E189+Agosto!E189+Septiembre!E189+'Octubre '!E189+Noviembre!E189+'Diciembre '!E189</f>
        <v>0</v>
      </c>
      <c r="F189" s="13"/>
      <c r="I189" s="5"/>
      <c r="J189" s="5"/>
      <c r="K189" s="56"/>
      <c r="L189" s="6"/>
      <c r="Q189" s="5"/>
    </row>
    <row r="190" spans="1:17" x14ac:dyDescent="0.2">
      <c r="A190" s="99" t="s">
        <v>344</v>
      </c>
      <c r="B190" s="183" t="s">
        <v>345</v>
      </c>
      <c r="C190" s="174">
        <f>+Enero!C190+Febrero!C190+'Marzo '!C190+'Abril '!C190+'Mayo '!C190+Junio!C190+Julio!C190+Agosto!C190+Septiembre!C190+'Octubre '!C190+Noviembre!C190+'Diciembre '!C190</f>
        <v>0</v>
      </c>
      <c r="D190" s="72">
        <f>+Enero!D190+Febrero!D190+'Marzo '!D190+'Abril '!D190+'Mayo '!D190+Junio!D190+Julio!D190+Agosto!D190+Septiembre!D190+'Octubre '!D190+Noviembre!D190+'Diciembre '!D190</f>
        <v>0</v>
      </c>
      <c r="E190" s="73">
        <f>+Enero!E190+Febrero!E190+'Marzo '!E190+'Abril '!E190+'Mayo '!E190+Junio!E190+Julio!E190+Agosto!E190+Septiembre!E190+'Octubre '!E190+Noviembre!E190+'Diciembre '!E190</f>
        <v>0</v>
      </c>
      <c r="F190" s="13"/>
      <c r="I190" s="5"/>
      <c r="J190" s="5"/>
      <c r="K190" s="56"/>
      <c r="L190" s="6"/>
      <c r="Q190" s="5"/>
    </row>
    <row r="191" spans="1:17" x14ac:dyDescent="0.2">
      <c r="A191" s="99" t="s">
        <v>346</v>
      </c>
      <c r="B191" s="183" t="s">
        <v>347</v>
      </c>
      <c r="C191" s="174">
        <f>+Enero!C191+Febrero!C191+'Marzo '!C191+'Abril '!C191+'Mayo '!C191+Junio!C191+Julio!C191+Agosto!C191+Septiembre!C191+'Octubre '!C191+Noviembre!C191+'Diciembre '!C191</f>
        <v>0</v>
      </c>
      <c r="D191" s="72">
        <f>+Enero!D191+Febrero!D191+'Marzo '!D191+'Abril '!D191+'Mayo '!D191+Junio!D191+Julio!D191+Agosto!D191+Septiembre!D191+'Octubre '!D191+Noviembre!D191+'Diciembre '!D191</f>
        <v>0</v>
      </c>
      <c r="E191" s="73">
        <f>+Enero!E191+Febrero!E191+'Marzo '!E191+'Abril '!E191+'Mayo '!E191+Junio!E191+Julio!E191+Agosto!E191+Septiembre!E191+'Octubre '!E191+Noviembre!E191+'Diciembre '!E191</f>
        <v>0</v>
      </c>
      <c r="F191" s="13"/>
      <c r="I191" s="5"/>
      <c r="J191" s="5"/>
      <c r="K191" s="56"/>
      <c r="L191" s="6"/>
      <c r="Q191" s="5"/>
    </row>
    <row r="192" spans="1:17" x14ac:dyDescent="0.2">
      <c r="A192" s="99" t="s">
        <v>348</v>
      </c>
      <c r="B192" s="183" t="s">
        <v>349</v>
      </c>
      <c r="C192" s="174">
        <f>+Enero!C192+Febrero!C192+'Marzo '!C192+'Abril '!C192+'Mayo '!C192+Junio!C192+Julio!C192+Agosto!C192+Septiembre!C192+'Octubre '!C192+Noviembre!C192+'Diciembre '!C192</f>
        <v>0</v>
      </c>
      <c r="D192" s="72">
        <f>+Enero!D192+Febrero!D192+'Marzo '!D192+'Abril '!D192+'Mayo '!D192+Junio!D192+Julio!D192+Agosto!D192+Septiembre!D192+'Octubre '!D192+Noviembre!D192+'Diciembre '!D192</f>
        <v>0</v>
      </c>
      <c r="E192" s="73">
        <f>+Enero!E192+Febrero!E192+'Marzo '!E192+'Abril '!E192+'Mayo '!E192+Junio!E192+Julio!E192+Agosto!E192+Septiembre!E192+'Octubre '!E192+Noviembre!E192+'Diciembre '!E192</f>
        <v>0</v>
      </c>
      <c r="F192" s="13"/>
      <c r="I192" s="5"/>
      <c r="J192" s="5"/>
      <c r="K192" s="56"/>
      <c r="L192" s="6"/>
      <c r="Q192" s="5"/>
    </row>
    <row r="193" spans="1:17" x14ac:dyDescent="0.2">
      <c r="A193" s="99" t="s">
        <v>350</v>
      </c>
      <c r="B193" s="183" t="s">
        <v>351</v>
      </c>
      <c r="C193" s="174">
        <f>+Enero!C193+Febrero!C193+'Marzo '!C193+'Abril '!C193+'Mayo '!C193+Junio!C193+Julio!C193+Agosto!C193+Septiembre!C193+'Octubre '!C193+Noviembre!C193+'Diciembre '!C193</f>
        <v>65</v>
      </c>
      <c r="D193" s="72">
        <f>+Enero!D193+Febrero!D193+'Marzo '!D193+'Abril '!D193+'Mayo '!D193+Junio!D193+Julio!D193+Agosto!D193+Septiembre!D193+'Octubre '!D193+Noviembre!D193+'Diciembre '!D193</f>
        <v>65</v>
      </c>
      <c r="E193" s="73">
        <f>+Enero!E193+Febrero!E193+'Marzo '!E193+'Abril '!E193+'Mayo '!E193+Junio!E193+Julio!E193+Agosto!E193+Septiembre!E193+'Octubre '!E193+Noviembre!E193+'Diciembre '!E193</f>
        <v>0</v>
      </c>
      <c r="F193" s="13"/>
      <c r="I193" s="5"/>
      <c r="J193" s="5"/>
      <c r="K193" s="56"/>
      <c r="L193" s="6"/>
      <c r="Q193" s="5"/>
    </row>
    <row r="194" spans="1:17" x14ac:dyDescent="0.2">
      <c r="A194" s="99" t="s">
        <v>352</v>
      </c>
      <c r="B194" s="183" t="s">
        <v>353</v>
      </c>
      <c r="C194" s="174">
        <f>+Enero!C194+Febrero!C194+'Marzo '!C194+'Abril '!C194+'Mayo '!C194+Junio!C194+Julio!C194+Agosto!C194+Septiembre!C194+'Octubre '!C194+Noviembre!C194+'Diciembre '!C194</f>
        <v>0</v>
      </c>
      <c r="D194" s="72">
        <f>+Enero!D194+Febrero!D194+'Marzo '!D194+'Abril '!D194+'Mayo '!D194+Junio!D194+Julio!D194+Agosto!D194+Septiembre!D194+'Octubre '!D194+Noviembre!D194+'Diciembre '!D194</f>
        <v>0</v>
      </c>
      <c r="E194" s="73">
        <f>+Enero!E194+Febrero!E194+'Marzo '!E194+'Abril '!E194+'Mayo '!E194+Junio!E194+Julio!E194+Agosto!E194+Septiembre!E194+'Octubre '!E194+Noviembre!E194+'Diciembre '!E194</f>
        <v>0</v>
      </c>
      <c r="F194" s="13"/>
      <c r="I194" s="5"/>
      <c r="J194" s="5"/>
      <c r="K194" s="56"/>
      <c r="L194" s="6"/>
      <c r="Q194" s="5"/>
    </row>
    <row r="195" spans="1:17" ht="23.25" x14ac:dyDescent="0.2">
      <c r="A195" s="99" t="s">
        <v>354</v>
      </c>
      <c r="B195" s="179" t="s">
        <v>355</v>
      </c>
      <c r="C195" s="174">
        <f>+Enero!C195+Febrero!C195+'Marzo '!C195+'Abril '!C195+'Mayo '!C195+Junio!C195+Julio!C195+Agosto!C195+Septiembre!C195+'Octubre '!C195+Noviembre!C195+'Diciembre '!C195</f>
        <v>0</v>
      </c>
      <c r="D195" s="72">
        <f>+Enero!D195+Febrero!D195+'Marzo '!D195+'Abril '!D195+'Mayo '!D195+Junio!D195+Julio!D195+Agosto!D195+Septiembre!D195+'Octubre '!D195+Noviembre!D195+'Diciembre '!D195</f>
        <v>0</v>
      </c>
      <c r="E195" s="73">
        <f>+Enero!E195+Febrero!E195+'Marzo '!E195+'Abril '!E195+'Mayo '!E195+Junio!E195+Julio!E195+Agosto!E195+Septiembre!E195+'Octubre '!E195+Noviembre!E195+'Diciembre '!E195</f>
        <v>0</v>
      </c>
      <c r="F195" s="13"/>
      <c r="I195" s="5"/>
      <c r="J195" s="5"/>
      <c r="K195" s="56"/>
      <c r="L195" s="6"/>
      <c r="Q195" s="5"/>
    </row>
    <row r="196" spans="1:17" x14ac:dyDescent="0.2">
      <c r="A196" s="99" t="s">
        <v>356</v>
      </c>
      <c r="B196" s="179" t="s">
        <v>357</v>
      </c>
      <c r="C196" s="174">
        <f>+Enero!C196+Febrero!C196+'Marzo '!C196+'Abril '!C196+'Mayo '!C196+Junio!C196+Julio!C196+Agosto!C196+Septiembre!C196+'Octubre '!C196+Noviembre!C196+'Diciembre '!C196</f>
        <v>72</v>
      </c>
      <c r="D196" s="72">
        <f>+Enero!D196+Febrero!D196+'Marzo '!D196+'Abril '!D196+'Mayo '!D196+Junio!D196+Julio!D196+Agosto!D196+Septiembre!D196+'Octubre '!D196+Noviembre!D196+'Diciembre '!D196</f>
        <v>72</v>
      </c>
      <c r="E196" s="73">
        <f>+Enero!E196+Febrero!E196+'Marzo '!E196+'Abril '!E196+'Mayo '!E196+Junio!E196+Julio!E196+Agosto!E196+Septiembre!E196+'Octubre '!E196+Noviembre!E196+'Diciembre '!E196</f>
        <v>0</v>
      </c>
      <c r="F196" s="13"/>
      <c r="I196" s="5"/>
      <c r="J196" s="5"/>
      <c r="K196" s="56"/>
      <c r="L196" s="6"/>
      <c r="Q196" s="5"/>
    </row>
    <row r="197" spans="1:17" x14ac:dyDescent="0.2">
      <c r="A197" s="99" t="s">
        <v>358</v>
      </c>
      <c r="B197" s="183" t="s">
        <v>359</v>
      </c>
      <c r="C197" s="174">
        <f>+Enero!C197+Febrero!C197+'Marzo '!C197+'Abril '!C197+'Mayo '!C197+Junio!C197+Julio!C197+Agosto!C197+Septiembre!C197+'Octubre '!C197+Noviembre!C197+'Diciembre '!C197</f>
        <v>0</v>
      </c>
      <c r="D197" s="72">
        <f>+Enero!D197+Febrero!D197+'Marzo '!D197+'Abril '!D197+'Mayo '!D197+Junio!D197+Julio!D197+Agosto!D197+Septiembre!D197+'Octubre '!D197+Noviembre!D197+'Diciembre '!D197</f>
        <v>0</v>
      </c>
      <c r="E197" s="73">
        <f>+Enero!E197+Febrero!E197+'Marzo '!E197+'Abril '!E197+'Mayo '!E197+Junio!E197+Julio!E197+Agosto!E197+Septiembre!E197+'Octubre '!E197+Noviembre!E197+'Diciembre '!E197</f>
        <v>0</v>
      </c>
      <c r="F197" s="13"/>
      <c r="I197" s="5"/>
      <c r="J197" s="5"/>
      <c r="K197" s="56"/>
      <c r="L197" s="6"/>
      <c r="Q197" s="5"/>
    </row>
    <row r="198" spans="1:17" x14ac:dyDescent="0.2">
      <c r="A198" s="99" t="s">
        <v>360</v>
      </c>
      <c r="B198" s="183" t="s">
        <v>361</v>
      </c>
      <c r="C198" s="174">
        <f>+Enero!C198+Febrero!C198+'Marzo '!C198+'Abril '!C198+'Mayo '!C198+Junio!C198+Julio!C198+Agosto!C198+Septiembre!C198+'Octubre '!C198+Noviembre!C198+'Diciembre '!C198</f>
        <v>0</v>
      </c>
      <c r="D198" s="72">
        <f>+Enero!D198+Febrero!D198+'Marzo '!D198+'Abril '!D198+'Mayo '!D198+Junio!D198+Julio!D198+Agosto!D198+Septiembre!D198+'Octubre '!D198+Noviembre!D198+'Diciembre '!D198</f>
        <v>0</v>
      </c>
      <c r="E198" s="73">
        <f>+Enero!E198+Febrero!E198+'Marzo '!E198+'Abril '!E198+'Mayo '!E198+Junio!E198+Julio!E198+Agosto!E198+Septiembre!E198+'Octubre '!E198+Noviembre!E198+'Diciembre '!E198</f>
        <v>0</v>
      </c>
      <c r="F198" s="13"/>
      <c r="I198" s="5"/>
      <c r="J198" s="5"/>
      <c r="K198" s="56"/>
      <c r="L198" s="6"/>
      <c r="Q198" s="5"/>
    </row>
    <row r="199" spans="1:17" x14ac:dyDescent="0.2">
      <c r="A199" s="99" t="s">
        <v>362</v>
      </c>
      <c r="B199" s="183" t="s">
        <v>363</v>
      </c>
      <c r="C199" s="174">
        <f>+Enero!C199+Febrero!C199+'Marzo '!C199+'Abril '!C199+'Mayo '!C199+Junio!C199+Julio!C199+Agosto!C199+Septiembre!C199+'Octubre '!C199+Noviembre!C199+'Diciembre '!C199</f>
        <v>55</v>
      </c>
      <c r="D199" s="72">
        <f>+Enero!D199+Febrero!D199+'Marzo '!D199+'Abril '!D199+'Mayo '!D199+Junio!D199+Julio!D199+Agosto!D199+Septiembre!D199+'Octubre '!D199+Noviembre!D199+'Diciembre '!D199</f>
        <v>31</v>
      </c>
      <c r="E199" s="73">
        <f>+Enero!E199+Febrero!E199+'Marzo '!E199+'Abril '!E199+'Mayo '!E199+Junio!E199+Julio!E199+Agosto!E199+Septiembre!E199+'Octubre '!E199+Noviembre!E199+'Diciembre '!E199</f>
        <v>0</v>
      </c>
      <c r="F199" s="13"/>
      <c r="I199" s="5"/>
      <c r="J199" s="5"/>
      <c r="K199" s="56"/>
      <c r="L199" s="6"/>
      <c r="Q199" s="5"/>
    </row>
    <row r="200" spans="1:17" x14ac:dyDescent="0.2">
      <c r="A200" s="99" t="s">
        <v>364</v>
      </c>
      <c r="B200" s="183" t="s">
        <v>365</v>
      </c>
      <c r="C200" s="174">
        <f>+Enero!C200+Febrero!C200+'Marzo '!C200+'Abril '!C200+'Mayo '!C200+Junio!C200+Julio!C200+Agosto!C200+Septiembre!C200+'Octubre '!C200+Noviembre!C200+'Diciembre '!C200</f>
        <v>71</v>
      </c>
      <c r="D200" s="72">
        <f>+Enero!D200+Febrero!D200+'Marzo '!D200+'Abril '!D200+'Mayo '!D200+Junio!D200+Julio!D200+Agosto!D200+Septiembre!D200+'Octubre '!D200+Noviembre!D200+'Diciembre '!D200</f>
        <v>63</v>
      </c>
      <c r="E200" s="73">
        <f>+Enero!E200+Febrero!E200+'Marzo '!E200+'Abril '!E200+'Mayo '!E200+Junio!E200+Julio!E200+Agosto!E200+Septiembre!E200+'Octubre '!E200+Noviembre!E200+'Diciembre '!E200</f>
        <v>3</v>
      </c>
      <c r="F200" s="13"/>
      <c r="I200" s="5"/>
      <c r="J200" s="5"/>
      <c r="K200" s="56"/>
      <c r="L200" s="6"/>
      <c r="Q200" s="5"/>
    </row>
    <row r="201" spans="1:17" x14ac:dyDescent="0.2">
      <c r="A201" s="99" t="s">
        <v>366</v>
      </c>
      <c r="B201" s="183" t="s">
        <v>367</v>
      </c>
      <c r="C201" s="174">
        <f>+Enero!C201+Febrero!C201+'Marzo '!C201+'Abril '!C201+'Mayo '!C201+Junio!C201+Julio!C201+Agosto!C201+Septiembre!C201+'Octubre '!C201+Noviembre!C201+'Diciembre '!C201</f>
        <v>324</v>
      </c>
      <c r="D201" s="72">
        <f>+Enero!D201+Febrero!D201+'Marzo '!D201+'Abril '!D201+'Mayo '!D201+Junio!D201+Julio!D201+Agosto!D201+Septiembre!D201+'Octubre '!D201+Noviembre!D201+'Diciembre '!D201</f>
        <v>272</v>
      </c>
      <c r="E201" s="73">
        <f>+Enero!E201+Febrero!E201+'Marzo '!E201+'Abril '!E201+'Mayo '!E201+Junio!E201+Julio!E201+Agosto!E201+Septiembre!E201+'Octubre '!E201+Noviembre!E201+'Diciembre '!E201</f>
        <v>4</v>
      </c>
      <c r="F201" s="13"/>
      <c r="I201" s="5"/>
      <c r="J201" s="5"/>
      <c r="K201" s="56"/>
      <c r="L201" s="6"/>
      <c r="Q201" s="5"/>
    </row>
    <row r="202" spans="1:17" x14ac:dyDescent="0.2">
      <c r="A202" s="99" t="s">
        <v>368</v>
      </c>
      <c r="B202" s="183" t="s">
        <v>369</v>
      </c>
      <c r="C202" s="174">
        <f>+Enero!C202+Febrero!C202+'Marzo '!C202+'Abril '!C202+'Mayo '!C202+Junio!C202+Julio!C202+Agosto!C202+Septiembre!C202+'Octubre '!C202+Noviembre!C202+'Diciembre '!C202</f>
        <v>0</v>
      </c>
      <c r="D202" s="72">
        <f>+Enero!D202+Febrero!D202+'Marzo '!D202+'Abril '!D202+'Mayo '!D202+Junio!D202+Julio!D202+Agosto!D202+Septiembre!D202+'Octubre '!D202+Noviembre!D202+'Diciembre '!D202</f>
        <v>0</v>
      </c>
      <c r="E202" s="73">
        <f>+Enero!E202+Febrero!E202+'Marzo '!E202+'Abril '!E202+'Mayo '!E202+Junio!E202+Julio!E202+Agosto!E202+Septiembre!E202+'Octubre '!E202+Noviembre!E202+'Diciembre '!E202</f>
        <v>0</v>
      </c>
      <c r="F202" s="13"/>
      <c r="I202" s="5"/>
      <c r="J202" s="5"/>
      <c r="K202" s="56"/>
      <c r="L202" s="6"/>
      <c r="Q202" s="5"/>
    </row>
    <row r="203" spans="1:17" x14ac:dyDescent="0.2">
      <c r="A203" s="99" t="s">
        <v>370</v>
      </c>
      <c r="B203" s="183" t="s">
        <v>371</v>
      </c>
      <c r="C203" s="174">
        <f>+Enero!C203+Febrero!C203+'Marzo '!C203+'Abril '!C203+'Mayo '!C203+Junio!C203+Julio!C203+Agosto!C203+Septiembre!C203+'Octubre '!C203+Noviembre!C203+'Diciembre '!C203</f>
        <v>11</v>
      </c>
      <c r="D203" s="72">
        <f>+Enero!D203+Febrero!D203+'Marzo '!D203+'Abril '!D203+'Mayo '!D203+Junio!D203+Julio!D203+Agosto!D203+Septiembre!D203+'Octubre '!D203+Noviembre!D203+'Diciembre '!D203</f>
        <v>0</v>
      </c>
      <c r="E203" s="73">
        <f>+Enero!E203+Febrero!E203+'Marzo '!E203+'Abril '!E203+'Mayo '!E203+Junio!E203+Julio!E203+Agosto!E203+Septiembre!E203+'Octubre '!E203+Noviembre!E203+'Diciembre '!E203</f>
        <v>0</v>
      </c>
      <c r="F203" s="13"/>
      <c r="I203" s="5"/>
      <c r="J203" s="5"/>
      <c r="K203" s="56"/>
      <c r="L203" s="6"/>
      <c r="Q203" s="5"/>
    </row>
    <row r="204" spans="1:17" x14ac:dyDescent="0.2">
      <c r="A204" s="99" t="s">
        <v>372</v>
      </c>
      <c r="B204" s="183" t="s">
        <v>373</v>
      </c>
      <c r="C204" s="174">
        <f>+Enero!C204+Febrero!C204+'Marzo '!C204+'Abril '!C204+'Mayo '!C204+Junio!C204+Julio!C204+Agosto!C204+Septiembre!C204+'Octubre '!C204+Noviembre!C204+'Diciembre '!C204</f>
        <v>0</v>
      </c>
      <c r="D204" s="72">
        <f>+Enero!D204+Febrero!D204+'Marzo '!D204+'Abril '!D204+'Mayo '!D204+Junio!D204+Julio!D204+Agosto!D204+Septiembre!D204+'Octubre '!D204+Noviembre!D204+'Diciembre '!D204</f>
        <v>0</v>
      </c>
      <c r="E204" s="73">
        <f>+Enero!E204+Febrero!E204+'Marzo '!E204+'Abril '!E204+'Mayo '!E204+Junio!E204+Julio!E204+Agosto!E204+Septiembre!E204+'Octubre '!E204+Noviembre!E204+'Diciembre '!E204</f>
        <v>0</v>
      </c>
      <c r="F204" s="13"/>
      <c r="I204" s="5"/>
      <c r="J204" s="5"/>
      <c r="K204" s="56"/>
      <c r="L204" s="6"/>
      <c r="Q204" s="5"/>
    </row>
    <row r="205" spans="1:17" x14ac:dyDescent="0.2">
      <c r="A205" s="99" t="s">
        <v>374</v>
      </c>
      <c r="B205" s="183" t="s">
        <v>375</v>
      </c>
      <c r="C205" s="174">
        <f>+Enero!C205+Febrero!C205+'Marzo '!C205+'Abril '!C205+'Mayo '!C205+Junio!C205+Julio!C205+Agosto!C205+Septiembre!C205+'Octubre '!C205+Noviembre!C205+'Diciembre '!C205</f>
        <v>0</v>
      </c>
      <c r="D205" s="72">
        <f>+Enero!D205+Febrero!D205+'Marzo '!D205+'Abril '!D205+'Mayo '!D205+Junio!D205+Julio!D205+Agosto!D205+Septiembre!D205+'Octubre '!D205+Noviembre!D205+'Diciembre '!D205</f>
        <v>0</v>
      </c>
      <c r="E205" s="73">
        <f>+Enero!E205+Febrero!E205+'Marzo '!E205+'Abril '!E205+'Mayo '!E205+Junio!E205+Julio!E205+Agosto!E205+Septiembre!E205+'Octubre '!E205+Noviembre!E205+'Diciembre '!E205</f>
        <v>0</v>
      </c>
      <c r="F205" s="13"/>
      <c r="I205" s="5"/>
      <c r="J205" s="5"/>
      <c r="K205" s="56"/>
      <c r="L205" s="6"/>
      <c r="Q205" s="5"/>
    </row>
    <row r="206" spans="1:17" x14ac:dyDescent="0.2">
      <c r="A206" s="99" t="s">
        <v>376</v>
      </c>
      <c r="B206" s="183" t="s">
        <v>377</v>
      </c>
      <c r="C206" s="174">
        <f>+Enero!C206+Febrero!C206+'Marzo '!C206+'Abril '!C206+'Mayo '!C206+Junio!C206+Julio!C206+Agosto!C206+Septiembre!C206+'Octubre '!C206+Noviembre!C206+'Diciembre '!C206</f>
        <v>0</v>
      </c>
      <c r="D206" s="72">
        <f>+Enero!D206+Febrero!D206+'Marzo '!D206+'Abril '!D206+'Mayo '!D206+Junio!D206+Julio!D206+Agosto!D206+Septiembre!D206+'Octubre '!D206+Noviembre!D206+'Diciembre '!D206</f>
        <v>0</v>
      </c>
      <c r="E206" s="73">
        <f>+Enero!E206+Febrero!E206+'Marzo '!E206+'Abril '!E206+'Mayo '!E206+Junio!E206+Julio!E206+Agosto!E206+Septiembre!E206+'Octubre '!E206+Noviembre!E206+'Diciembre '!E206</f>
        <v>0</v>
      </c>
      <c r="F206" s="13"/>
      <c r="I206" s="5"/>
      <c r="J206" s="5"/>
      <c r="K206" s="56"/>
      <c r="L206" s="6"/>
      <c r="Q206" s="5"/>
    </row>
    <row r="207" spans="1:17" x14ac:dyDescent="0.2">
      <c r="A207" s="99" t="s">
        <v>378</v>
      </c>
      <c r="B207" s="183" t="s">
        <v>379</v>
      </c>
      <c r="C207" s="174">
        <f>+Enero!C207+Febrero!C207+'Marzo '!C207+'Abril '!C207+'Mayo '!C207+Junio!C207+Julio!C207+Agosto!C207+Septiembre!C207+'Octubre '!C207+Noviembre!C207+'Diciembre '!C207</f>
        <v>0</v>
      </c>
      <c r="D207" s="72">
        <f>+Enero!D207+Febrero!D207+'Marzo '!D207+'Abril '!D207+'Mayo '!D207+Junio!D207+Julio!D207+Agosto!D207+Septiembre!D207+'Octubre '!D207+Noviembre!D207+'Diciembre '!D207</f>
        <v>0</v>
      </c>
      <c r="E207" s="73">
        <f>+Enero!E207+Febrero!E207+'Marzo '!E207+'Abril '!E207+'Mayo '!E207+Junio!E207+Julio!E207+Agosto!E207+Septiembre!E207+'Octubre '!E207+Noviembre!E207+'Diciembre '!E207</f>
        <v>0</v>
      </c>
      <c r="F207" s="13"/>
      <c r="I207" s="5"/>
      <c r="J207" s="5"/>
      <c r="K207" s="56"/>
      <c r="L207" s="6"/>
      <c r="Q207" s="5"/>
    </row>
    <row r="208" spans="1:17" x14ac:dyDescent="0.2">
      <c r="A208" s="99" t="s">
        <v>380</v>
      </c>
      <c r="B208" s="179" t="s">
        <v>381</v>
      </c>
      <c r="C208" s="174">
        <f>+Enero!C208+Febrero!C208+'Marzo '!C208+'Abril '!C208+'Mayo '!C208+Junio!C208+Julio!C208+Agosto!C208+Septiembre!C208+'Octubre '!C208+Noviembre!C208+'Diciembre '!C208</f>
        <v>0</v>
      </c>
      <c r="D208" s="72">
        <f>+Enero!D208+Febrero!D208+'Marzo '!D208+'Abril '!D208+'Mayo '!D208+Junio!D208+Julio!D208+Agosto!D208+Septiembre!D208+'Octubre '!D208+Noviembre!D208+'Diciembre '!D208</f>
        <v>0</v>
      </c>
      <c r="E208" s="73">
        <f>+Enero!E208+Febrero!E208+'Marzo '!E208+'Abril '!E208+'Mayo '!E208+Junio!E208+Julio!E208+Agosto!E208+Septiembre!E208+'Octubre '!E208+Noviembre!E208+'Diciembre '!E208</f>
        <v>0</v>
      </c>
      <c r="F208" s="13"/>
      <c r="I208" s="5"/>
      <c r="J208" s="5"/>
      <c r="K208" s="56"/>
      <c r="L208" s="6"/>
      <c r="Q208" s="5"/>
    </row>
    <row r="209" spans="1:17" x14ac:dyDescent="0.2">
      <c r="A209" s="99" t="s">
        <v>382</v>
      </c>
      <c r="B209" s="183" t="s">
        <v>383</v>
      </c>
      <c r="C209" s="174">
        <f>+Enero!C209+Febrero!C209+'Marzo '!C209+'Abril '!C209+'Mayo '!C209+Junio!C209+Julio!C209+Agosto!C209+Septiembre!C209+'Octubre '!C209+Noviembre!C209+'Diciembre '!C209</f>
        <v>332</v>
      </c>
      <c r="D209" s="72">
        <f>+Enero!D209+Febrero!D209+'Marzo '!D209+'Abril '!D209+'Mayo '!D209+Junio!D209+Julio!D209+Agosto!D209+Septiembre!D209+'Octubre '!D209+Noviembre!D209+'Diciembre '!D209</f>
        <v>11</v>
      </c>
      <c r="E209" s="73">
        <f>+Enero!E209+Febrero!E209+'Marzo '!E209+'Abril '!E209+'Mayo '!E209+Junio!E209+Julio!E209+Agosto!E209+Septiembre!E209+'Octubre '!E209+Noviembre!E209+'Diciembre '!E209</f>
        <v>277</v>
      </c>
      <c r="F209" s="13"/>
      <c r="I209" s="5"/>
      <c r="J209" s="5"/>
      <c r="K209" s="56"/>
      <c r="L209" s="6"/>
      <c r="Q209" s="5"/>
    </row>
    <row r="210" spans="1:17" x14ac:dyDescent="0.2">
      <c r="A210" s="99" t="s">
        <v>384</v>
      </c>
      <c r="B210" s="183" t="s">
        <v>385</v>
      </c>
      <c r="C210" s="174">
        <f>+Enero!C210+Febrero!C210+'Marzo '!C210+'Abril '!C210+'Mayo '!C210+Junio!C210+Julio!C210+Agosto!C210+Septiembre!C210+'Octubre '!C210+Noviembre!C210+'Diciembre '!C210</f>
        <v>0</v>
      </c>
      <c r="D210" s="72">
        <f>+Enero!D210+Febrero!D210+'Marzo '!D210+'Abril '!D210+'Mayo '!D210+Junio!D210+Julio!D210+Agosto!D210+Septiembre!D210+'Octubre '!D210+Noviembre!D210+'Diciembre '!D210</f>
        <v>0</v>
      </c>
      <c r="E210" s="73">
        <f>+Enero!E210+Febrero!E210+'Marzo '!E210+'Abril '!E210+'Mayo '!E210+Junio!E210+Julio!E210+Agosto!E210+Septiembre!E210+'Octubre '!E210+Noviembre!E210+'Diciembre '!E210</f>
        <v>0</v>
      </c>
      <c r="F210" s="13"/>
      <c r="I210" s="5"/>
      <c r="J210" s="5"/>
      <c r="K210" s="56"/>
      <c r="L210" s="6"/>
      <c r="Q210" s="5"/>
    </row>
    <row r="211" spans="1:17" x14ac:dyDescent="0.2">
      <c r="A211" s="99" t="s">
        <v>386</v>
      </c>
      <c r="B211" s="183" t="s">
        <v>387</v>
      </c>
      <c r="C211" s="174">
        <f>+Enero!C211+Febrero!C211+'Marzo '!C211+'Abril '!C211+'Mayo '!C211+Junio!C211+Julio!C211+Agosto!C211+Septiembre!C211+'Octubre '!C211+Noviembre!C211+'Diciembre '!C211</f>
        <v>0</v>
      </c>
      <c r="D211" s="72">
        <f>+Enero!D211+Febrero!D211+'Marzo '!D211+'Abril '!D211+'Mayo '!D211+Junio!D211+Julio!D211+Agosto!D211+Septiembre!D211+'Octubre '!D211+Noviembre!D211+'Diciembre '!D211</f>
        <v>0</v>
      </c>
      <c r="E211" s="73">
        <f>+Enero!E211+Febrero!E211+'Marzo '!E211+'Abril '!E211+'Mayo '!E211+Junio!E211+Julio!E211+Agosto!E211+Septiembre!E211+'Octubre '!E211+Noviembre!E211+'Diciembre '!E211</f>
        <v>0</v>
      </c>
      <c r="F211" s="13"/>
      <c r="I211" s="5"/>
      <c r="J211" s="5"/>
      <c r="K211" s="56"/>
      <c r="L211" s="6"/>
      <c r="Q211" s="5"/>
    </row>
    <row r="212" spans="1:17" x14ac:dyDescent="0.2">
      <c r="A212" s="99" t="s">
        <v>388</v>
      </c>
      <c r="B212" s="183" t="s">
        <v>389</v>
      </c>
      <c r="C212" s="174">
        <f>+Enero!C212+Febrero!C212+'Marzo '!C212+'Abril '!C212+'Mayo '!C212+Junio!C212+Julio!C212+Agosto!C212+Septiembre!C212+'Octubre '!C212+Noviembre!C212+'Diciembre '!C212</f>
        <v>0</v>
      </c>
      <c r="D212" s="72">
        <f>+Enero!D212+Febrero!D212+'Marzo '!D212+'Abril '!D212+'Mayo '!D212+Junio!D212+Julio!D212+Agosto!D212+Septiembre!D212+'Octubre '!D212+Noviembre!D212+'Diciembre '!D212</f>
        <v>0</v>
      </c>
      <c r="E212" s="73">
        <f>+Enero!E212+Febrero!E212+'Marzo '!E212+'Abril '!E212+'Mayo '!E212+Junio!E212+Julio!E212+Agosto!E212+Septiembre!E212+'Octubre '!E212+Noviembre!E212+'Diciembre '!E212</f>
        <v>0</v>
      </c>
      <c r="F212" s="13"/>
      <c r="I212" s="5"/>
      <c r="J212" s="5"/>
      <c r="K212" s="56"/>
      <c r="L212" s="6"/>
      <c r="Q212" s="5"/>
    </row>
    <row r="213" spans="1:17" ht="23.25" x14ac:dyDescent="0.2">
      <c r="A213" s="99" t="s">
        <v>390</v>
      </c>
      <c r="B213" s="179" t="s">
        <v>391</v>
      </c>
      <c r="C213" s="174">
        <f>+Enero!C213+Febrero!C213+'Marzo '!C213+'Abril '!C213+'Mayo '!C213+Junio!C213+Julio!C213+Agosto!C213+Septiembre!C213+'Octubre '!C213+Noviembre!C213+'Diciembre '!C213</f>
        <v>0</v>
      </c>
      <c r="D213" s="72">
        <f>+Enero!D213+Febrero!D213+'Marzo '!D213+'Abril '!D213+'Mayo '!D213+Junio!D213+Julio!D213+Agosto!D213+Septiembre!D213+'Octubre '!D213+Noviembre!D213+'Diciembre '!D213</f>
        <v>0</v>
      </c>
      <c r="E213" s="73">
        <f>+Enero!E213+Febrero!E213+'Marzo '!E213+'Abril '!E213+'Mayo '!E213+Junio!E213+Julio!E213+Agosto!E213+Septiembre!E213+'Octubre '!E213+Noviembre!E213+'Diciembre '!E213</f>
        <v>0</v>
      </c>
      <c r="F213" s="13"/>
      <c r="I213" s="5"/>
      <c r="J213" s="5"/>
      <c r="K213" s="56"/>
      <c r="L213" s="6"/>
      <c r="Q213" s="5"/>
    </row>
    <row r="214" spans="1:17" x14ac:dyDescent="0.2">
      <c r="A214" s="99" t="s">
        <v>392</v>
      </c>
      <c r="B214" s="183" t="s">
        <v>393</v>
      </c>
      <c r="C214" s="174">
        <f>+Enero!C214+Febrero!C214+'Marzo '!C214+'Abril '!C214+'Mayo '!C214+Junio!C214+Julio!C214+Agosto!C214+Septiembre!C214+'Octubre '!C214+Noviembre!C214+'Diciembre '!C214</f>
        <v>0</v>
      </c>
      <c r="D214" s="72">
        <f>+Enero!D214+Febrero!D214+'Marzo '!D214+'Abril '!D214+'Mayo '!D214+Junio!D214+Julio!D214+Agosto!D214+Septiembre!D214+'Octubre '!D214+Noviembre!D214+'Diciembre '!D214</f>
        <v>0</v>
      </c>
      <c r="E214" s="73">
        <f>+Enero!E214+Febrero!E214+'Marzo '!E214+'Abril '!E214+'Mayo '!E214+Junio!E214+Julio!E214+Agosto!E214+Septiembre!E214+'Octubre '!E214+Noviembre!E214+'Diciembre '!E214</f>
        <v>0</v>
      </c>
      <c r="F214" s="13"/>
      <c r="I214" s="5"/>
      <c r="J214" s="5"/>
      <c r="K214" s="56"/>
      <c r="L214" s="6"/>
      <c r="Q214" s="5"/>
    </row>
    <row r="215" spans="1:17" x14ac:dyDescent="0.2">
      <c r="A215" s="99" t="s">
        <v>394</v>
      </c>
      <c r="B215" s="183" t="s">
        <v>395</v>
      </c>
      <c r="C215" s="174">
        <f>+Enero!C215+Febrero!C215+'Marzo '!C215+'Abril '!C215+'Mayo '!C215+Junio!C215+Julio!C215+Agosto!C215+Septiembre!C215+'Octubre '!C215+Noviembre!C215+'Diciembre '!C215</f>
        <v>0</v>
      </c>
      <c r="D215" s="72">
        <f>+Enero!D215+Febrero!D215+'Marzo '!D215+'Abril '!D215+'Mayo '!D215+Junio!D215+Julio!D215+Agosto!D215+Septiembre!D215+'Octubre '!D215+Noviembre!D215+'Diciembre '!D215</f>
        <v>0</v>
      </c>
      <c r="E215" s="73">
        <f>+Enero!E215+Febrero!E215+'Marzo '!E215+'Abril '!E215+'Mayo '!E215+Junio!E215+Julio!E215+Agosto!E215+Septiembre!E215+'Octubre '!E215+Noviembre!E215+'Diciembre '!E215</f>
        <v>0</v>
      </c>
      <c r="F215" s="13"/>
      <c r="I215" s="5"/>
      <c r="J215" s="5"/>
      <c r="K215" s="56"/>
      <c r="L215" s="6"/>
      <c r="Q215" s="5"/>
    </row>
    <row r="216" spans="1:17" x14ac:dyDescent="0.2">
      <c r="A216" s="99" t="s">
        <v>396</v>
      </c>
      <c r="B216" s="183" t="s">
        <v>397</v>
      </c>
      <c r="C216" s="174">
        <f>+Enero!C216+Febrero!C216+'Marzo '!C216+'Abril '!C216+'Mayo '!C216+Junio!C216+Julio!C216+Agosto!C216+Septiembre!C216+'Octubre '!C216+Noviembre!C216+'Diciembre '!C216</f>
        <v>0</v>
      </c>
      <c r="D216" s="72">
        <f>+Enero!D216+Febrero!D216+'Marzo '!D216+'Abril '!D216+'Mayo '!D216+Junio!D216+Julio!D216+Agosto!D216+Septiembre!D216+'Octubre '!D216+Noviembre!D216+'Diciembre '!D216</f>
        <v>0</v>
      </c>
      <c r="E216" s="73">
        <f>+Enero!E216+Febrero!E216+'Marzo '!E216+'Abril '!E216+'Mayo '!E216+Junio!E216+Julio!E216+Agosto!E216+Septiembre!E216+'Octubre '!E216+Noviembre!E216+'Diciembre '!E216</f>
        <v>0</v>
      </c>
      <c r="F216" s="13"/>
      <c r="I216" s="5"/>
      <c r="J216" s="5"/>
      <c r="K216" s="56"/>
      <c r="L216" s="6"/>
      <c r="Q216" s="5"/>
    </row>
    <row r="217" spans="1:17" x14ac:dyDescent="0.2">
      <c r="A217" s="99" t="s">
        <v>398</v>
      </c>
      <c r="B217" s="183" t="s">
        <v>399</v>
      </c>
      <c r="C217" s="174">
        <f>+Enero!C217+Febrero!C217+'Marzo '!C217+'Abril '!C217+'Mayo '!C217+Junio!C217+Julio!C217+Agosto!C217+Septiembre!C217+'Octubre '!C217+Noviembre!C217+'Diciembre '!C217</f>
        <v>0</v>
      </c>
      <c r="D217" s="72">
        <f>+Enero!D217+Febrero!D217+'Marzo '!D217+'Abril '!D217+'Mayo '!D217+Junio!D217+Julio!D217+Agosto!D217+Septiembre!D217+'Octubre '!D217+Noviembre!D217+'Diciembre '!D217</f>
        <v>0</v>
      </c>
      <c r="E217" s="73">
        <f>+Enero!E217+Febrero!E217+'Marzo '!E217+'Abril '!E217+'Mayo '!E217+Junio!E217+Julio!E217+Agosto!E217+Septiembre!E217+'Octubre '!E217+Noviembre!E217+'Diciembre '!E217</f>
        <v>0</v>
      </c>
      <c r="F217" s="13"/>
      <c r="I217" s="5"/>
      <c r="J217" s="5"/>
      <c r="K217" s="56"/>
      <c r="L217" s="6"/>
      <c r="Q217" s="5"/>
    </row>
    <row r="218" spans="1:17" x14ac:dyDescent="0.2">
      <c r="A218" s="99" t="s">
        <v>400</v>
      </c>
      <c r="B218" s="183" t="s">
        <v>401</v>
      </c>
      <c r="C218" s="174">
        <f>+Enero!C218+Febrero!C218+'Marzo '!C218+'Abril '!C218+'Mayo '!C218+Junio!C218+Julio!C218+Agosto!C218+Septiembre!C218+'Octubre '!C218+Noviembre!C218+'Diciembre '!C218</f>
        <v>0</v>
      </c>
      <c r="D218" s="72">
        <f>+Enero!D218+Febrero!D218+'Marzo '!D218+'Abril '!D218+'Mayo '!D218+Junio!D218+Julio!D218+Agosto!D218+Septiembre!D218+'Octubre '!D218+Noviembre!D218+'Diciembre '!D218</f>
        <v>0</v>
      </c>
      <c r="E218" s="73">
        <f>+Enero!E218+Febrero!E218+'Marzo '!E218+'Abril '!E218+'Mayo '!E218+Junio!E218+Julio!E218+Agosto!E218+Septiembre!E218+'Octubre '!E218+Noviembre!E218+'Diciembre '!E218</f>
        <v>0</v>
      </c>
      <c r="F218" s="13"/>
      <c r="I218" s="5"/>
      <c r="J218" s="5"/>
      <c r="K218" s="56"/>
      <c r="L218" s="6"/>
      <c r="Q218" s="5"/>
    </row>
    <row r="219" spans="1:17" x14ac:dyDescent="0.2">
      <c r="A219" s="99" t="s">
        <v>402</v>
      </c>
      <c r="B219" s="183" t="s">
        <v>403</v>
      </c>
      <c r="C219" s="174">
        <f>+Enero!C219+Febrero!C219+'Marzo '!C219+'Abril '!C219+'Mayo '!C219+Junio!C219+Julio!C219+Agosto!C219+Septiembre!C219+'Octubre '!C219+Noviembre!C219+'Diciembre '!C219</f>
        <v>0</v>
      </c>
      <c r="D219" s="72">
        <f>+Enero!D219+Febrero!D219+'Marzo '!D219+'Abril '!D219+'Mayo '!D219+Junio!D219+Julio!D219+Agosto!D219+Septiembre!D219+'Octubre '!D219+Noviembre!D219+'Diciembre '!D219</f>
        <v>0</v>
      </c>
      <c r="E219" s="73">
        <f>+Enero!E219+Febrero!E219+'Marzo '!E219+'Abril '!E219+'Mayo '!E219+Junio!E219+Julio!E219+Agosto!E219+Septiembre!E219+'Octubre '!E219+Noviembre!E219+'Diciembre '!E219</f>
        <v>0</v>
      </c>
      <c r="F219" s="13"/>
      <c r="I219" s="5"/>
      <c r="J219" s="5"/>
      <c r="K219" s="56"/>
      <c r="L219" s="6"/>
      <c r="Q219" s="5"/>
    </row>
    <row r="220" spans="1:17" x14ac:dyDescent="0.2">
      <c r="A220" s="99" t="s">
        <v>404</v>
      </c>
      <c r="B220" s="183" t="s">
        <v>405</v>
      </c>
      <c r="C220" s="174">
        <f>+Enero!C220+Febrero!C220+'Marzo '!C220+'Abril '!C220+'Mayo '!C220+Junio!C220+Julio!C220+Agosto!C220+Septiembre!C220+'Octubre '!C220+Noviembre!C220+'Diciembre '!C220</f>
        <v>0</v>
      </c>
      <c r="D220" s="72">
        <f>+Enero!D220+Febrero!D220+'Marzo '!D220+'Abril '!D220+'Mayo '!D220+Junio!D220+Julio!D220+Agosto!D220+Septiembre!D220+'Octubre '!D220+Noviembre!D220+'Diciembre '!D220</f>
        <v>0</v>
      </c>
      <c r="E220" s="73">
        <f>+Enero!E220+Febrero!E220+'Marzo '!E220+'Abril '!E220+'Mayo '!E220+Junio!E220+Julio!E220+Agosto!E220+Septiembre!E220+'Octubre '!E220+Noviembre!E220+'Diciembre '!E220</f>
        <v>0</v>
      </c>
      <c r="F220" s="13"/>
      <c r="I220" s="5"/>
      <c r="J220" s="5"/>
      <c r="K220" s="56"/>
      <c r="L220" s="6"/>
      <c r="Q220" s="5"/>
    </row>
    <row r="221" spans="1:17" x14ac:dyDescent="0.2">
      <c r="A221" s="99" t="s">
        <v>406</v>
      </c>
      <c r="B221" s="183" t="s">
        <v>407</v>
      </c>
      <c r="C221" s="174">
        <f>+Enero!C221+Febrero!C221+'Marzo '!C221+'Abril '!C221+'Mayo '!C221+Junio!C221+Julio!C221+Agosto!C221+Septiembre!C221+'Octubre '!C221+Noviembre!C221+'Diciembre '!C221</f>
        <v>0</v>
      </c>
      <c r="D221" s="72">
        <f>+Enero!D221+Febrero!D221+'Marzo '!D221+'Abril '!D221+'Mayo '!D221+Junio!D221+Julio!D221+Agosto!D221+Septiembre!D221+'Octubre '!D221+Noviembre!D221+'Diciembre '!D221</f>
        <v>0</v>
      </c>
      <c r="E221" s="73">
        <f>+Enero!E221+Febrero!E221+'Marzo '!E221+'Abril '!E221+'Mayo '!E221+Junio!E221+Julio!E221+Agosto!E221+Septiembre!E221+'Octubre '!E221+Noviembre!E221+'Diciembre '!E221</f>
        <v>0</v>
      </c>
      <c r="F221" s="13"/>
      <c r="I221" s="5"/>
      <c r="J221" s="5"/>
      <c r="K221" s="56"/>
      <c r="L221" s="6"/>
      <c r="Q221" s="5"/>
    </row>
    <row r="222" spans="1:17" x14ac:dyDescent="0.2">
      <c r="A222" s="99" t="s">
        <v>408</v>
      </c>
      <c r="B222" s="183" t="s">
        <v>409</v>
      </c>
      <c r="C222" s="174">
        <f>+Enero!C222+Febrero!C222+'Marzo '!C222+'Abril '!C222+'Mayo '!C222+Junio!C222+Julio!C222+Agosto!C222+Septiembre!C222+'Octubre '!C222+Noviembre!C222+'Diciembre '!C222</f>
        <v>0</v>
      </c>
      <c r="D222" s="72">
        <f>+Enero!D222+Febrero!D222+'Marzo '!D222+'Abril '!D222+'Mayo '!D222+Junio!D222+Julio!D222+Agosto!D222+Septiembre!D222+'Octubre '!D222+Noviembre!D222+'Diciembre '!D222</f>
        <v>0</v>
      </c>
      <c r="E222" s="73">
        <f>+Enero!E222+Febrero!E222+'Marzo '!E222+'Abril '!E222+'Mayo '!E222+Junio!E222+Julio!E222+Agosto!E222+Septiembre!E222+'Octubre '!E222+Noviembre!E222+'Diciembre '!E222</f>
        <v>0</v>
      </c>
      <c r="F222" s="13"/>
      <c r="I222" s="5"/>
      <c r="J222" s="5"/>
      <c r="K222" s="56"/>
      <c r="L222" s="6"/>
      <c r="Q222" s="5"/>
    </row>
    <row r="223" spans="1:17" x14ac:dyDescent="0.2">
      <c r="A223" s="99" t="s">
        <v>410</v>
      </c>
      <c r="B223" s="183" t="s">
        <v>411</v>
      </c>
      <c r="C223" s="174">
        <f>+Enero!C223+Febrero!C223+'Marzo '!C223+'Abril '!C223+'Mayo '!C223+Junio!C223+Julio!C223+Agosto!C223+Septiembre!C223+'Octubre '!C223+Noviembre!C223+'Diciembre '!C223</f>
        <v>0</v>
      </c>
      <c r="D223" s="72">
        <f>+Enero!D223+Febrero!D223+'Marzo '!D223+'Abril '!D223+'Mayo '!D223+Junio!D223+Julio!D223+Agosto!D223+Septiembre!D223+'Octubre '!D223+Noviembre!D223+'Diciembre '!D223</f>
        <v>0</v>
      </c>
      <c r="E223" s="73">
        <f>+Enero!E223+Febrero!E223+'Marzo '!E223+'Abril '!E223+'Mayo '!E223+Junio!E223+Julio!E223+Agosto!E223+Septiembre!E223+'Octubre '!E223+Noviembre!E223+'Diciembre '!E223</f>
        <v>0</v>
      </c>
      <c r="F223" s="13"/>
      <c r="I223" s="5"/>
      <c r="J223" s="5"/>
      <c r="K223" s="56"/>
      <c r="L223" s="6"/>
      <c r="Q223" s="5"/>
    </row>
    <row r="224" spans="1:17" x14ac:dyDescent="0.2">
      <c r="A224" s="99" t="s">
        <v>412</v>
      </c>
      <c r="B224" s="183" t="s">
        <v>413</v>
      </c>
      <c r="C224" s="174">
        <f>+Enero!C224+Febrero!C224+'Marzo '!C224+'Abril '!C224+'Mayo '!C224+Junio!C224+Julio!C224+Agosto!C224+Septiembre!C224+'Octubre '!C224+Noviembre!C224+'Diciembre '!C224</f>
        <v>0</v>
      </c>
      <c r="D224" s="72">
        <f>+Enero!D224+Febrero!D224+'Marzo '!D224+'Abril '!D224+'Mayo '!D224+Junio!D224+Julio!D224+Agosto!D224+Septiembre!D224+'Octubre '!D224+Noviembre!D224+'Diciembre '!D224</f>
        <v>0</v>
      </c>
      <c r="E224" s="73">
        <f>+Enero!E224+Febrero!E224+'Marzo '!E224+'Abril '!E224+'Mayo '!E224+Junio!E224+Julio!E224+Agosto!E224+Septiembre!E224+'Octubre '!E224+Noviembre!E224+'Diciembre '!E224</f>
        <v>0</v>
      </c>
      <c r="F224" s="13"/>
      <c r="I224" s="5"/>
      <c r="J224" s="5"/>
      <c r="K224" s="56"/>
      <c r="L224" s="6"/>
      <c r="Q224" s="5"/>
    </row>
    <row r="225" spans="1:17" x14ac:dyDescent="0.2">
      <c r="A225" s="99" t="s">
        <v>414</v>
      </c>
      <c r="B225" s="183" t="s">
        <v>415</v>
      </c>
      <c r="C225" s="174">
        <f>+Enero!C225+Febrero!C225+'Marzo '!C225+'Abril '!C225+'Mayo '!C225+Junio!C225+Julio!C225+Agosto!C225+Septiembre!C225+'Octubre '!C225+Noviembre!C225+'Diciembre '!C225</f>
        <v>0</v>
      </c>
      <c r="D225" s="72">
        <f>+Enero!D225+Febrero!D225+'Marzo '!D225+'Abril '!D225+'Mayo '!D225+Junio!D225+Julio!D225+Agosto!D225+Septiembre!D225+'Octubre '!D225+Noviembre!D225+'Diciembre '!D225</f>
        <v>0</v>
      </c>
      <c r="E225" s="73">
        <f>+Enero!E225+Febrero!E225+'Marzo '!E225+'Abril '!E225+'Mayo '!E225+Junio!E225+Julio!E225+Agosto!E225+Septiembre!E225+'Octubre '!E225+Noviembre!E225+'Diciembre '!E225</f>
        <v>0</v>
      </c>
      <c r="F225" s="13"/>
      <c r="I225" s="5"/>
      <c r="J225" s="5"/>
      <c r="K225" s="56"/>
      <c r="L225" s="6"/>
      <c r="Q225" s="5"/>
    </row>
    <row r="226" spans="1:17" x14ac:dyDescent="0.2">
      <c r="A226" s="99" t="s">
        <v>416</v>
      </c>
      <c r="B226" s="183" t="s">
        <v>417</v>
      </c>
      <c r="C226" s="174">
        <f>+Enero!C226+Febrero!C226+'Marzo '!C226+'Abril '!C226+'Mayo '!C226+Junio!C226+Julio!C226+Agosto!C226+Septiembre!C226+'Octubre '!C226+Noviembre!C226+'Diciembre '!C226</f>
        <v>0</v>
      </c>
      <c r="D226" s="72">
        <f>+Enero!D226+Febrero!D226+'Marzo '!D226+'Abril '!D226+'Mayo '!D226+Junio!D226+Julio!D226+Agosto!D226+Septiembre!D226+'Octubre '!D226+Noviembre!D226+'Diciembre '!D226</f>
        <v>0</v>
      </c>
      <c r="E226" s="73">
        <f>+Enero!E226+Febrero!E226+'Marzo '!E226+'Abril '!E226+'Mayo '!E226+Junio!E226+Julio!E226+Agosto!E226+Septiembre!E226+'Octubre '!E226+Noviembre!E226+'Diciembre '!E226</f>
        <v>0</v>
      </c>
      <c r="F226" s="13"/>
      <c r="I226" s="5"/>
      <c r="J226" s="5"/>
      <c r="K226" s="56"/>
      <c r="L226" s="6"/>
      <c r="Q226" s="5"/>
    </row>
    <row r="227" spans="1:17" x14ac:dyDescent="0.2">
      <c r="A227" s="99" t="s">
        <v>418</v>
      </c>
      <c r="B227" s="183" t="s">
        <v>419</v>
      </c>
      <c r="C227" s="174">
        <f>+Enero!C227+Febrero!C227+'Marzo '!C227+'Abril '!C227+'Mayo '!C227+Junio!C227+Julio!C227+Agosto!C227+Septiembre!C227+'Octubre '!C227+Noviembre!C227+'Diciembre '!C227</f>
        <v>0</v>
      </c>
      <c r="D227" s="72">
        <f>+Enero!D227+Febrero!D227+'Marzo '!D227+'Abril '!D227+'Mayo '!D227+Junio!D227+Julio!D227+Agosto!D227+Septiembre!D227+'Octubre '!D227+Noviembre!D227+'Diciembre '!D227</f>
        <v>0</v>
      </c>
      <c r="E227" s="73">
        <f>+Enero!E227+Febrero!E227+'Marzo '!E227+'Abril '!E227+'Mayo '!E227+Junio!E227+Julio!E227+Agosto!E227+Septiembre!E227+'Octubre '!E227+Noviembre!E227+'Diciembre '!E227</f>
        <v>0</v>
      </c>
      <c r="F227" s="13"/>
      <c r="I227" s="5"/>
      <c r="J227" s="5"/>
      <c r="K227" s="56"/>
      <c r="L227" s="6"/>
      <c r="Q227" s="5"/>
    </row>
    <row r="228" spans="1:17" x14ac:dyDescent="0.2">
      <c r="A228" s="99" t="s">
        <v>420</v>
      </c>
      <c r="B228" s="183" t="s">
        <v>421</v>
      </c>
      <c r="C228" s="174">
        <f>+Enero!C228+Febrero!C228+'Marzo '!C228+'Abril '!C228+'Mayo '!C228+Junio!C228+Julio!C228+Agosto!C228+Septiembre!C228+'Octubre '!C228+Noviembre!C228+'Diciembre '!C228</f>
        <v>0</v>
      </c>
      <c r="D228" s="72">
        <f>+Enero!D228+Febrero!D228+'Marzo '!D228+'Abril '!D228+'Mayo '!D228+Junio!D228+Julio!D228+Agosto!D228+Septiembre!D228+'Octubre '!D228+Noviembre!D228+'Diciembre '!D228</f>
        <v>0</v>
      </c>
      <c r="E228" s="73">
        <f>+Enero!E228+Febrero!E228+'Marzo '!E228+'Abril '!E228+'Mayo '!E228+Junio!E228+Julio!E228+Agosto!E228+Septiembre!E228+'Octubre '!E228+Noviembre!E228+'Diciembre '!E228</f>
        <v>0</v>
      </c>
      <c r="F228" s="13"/>
      <c r="I228" s="5"/>
      <c r="J228" s="5"/>
      <c r="K228" s="56"/>
      <c r="L228" s="6"/>
      <c r="Q228" s="5"/>
    </row>
    <row r="229" spans="1:17" x14ac:dyDescent="0.2">
      <c r="A229" s="99" t="s">
        <v>422</v>
      </c>
      <c r="B229" s="183" t="s">
        <v>423</v>
      </c>
      <c r="C229" s="174">
        <f>+Enero!C229+Febrero!C229+'Marzo '!C229+'Abril '!C229+'Mayo '!C229+Junio!C229+Julio!C229+Agosto!C229+Septiembre!C229+'Octubre '!C229+Noviembre!C229+'Diciembre '!C229</f>
        <v>0</v>
      </c>
      <c r="D229" s="72">
        <f>+Enero!D229+Febrero!D229+'Marzo '!D229+'Abril '!D229+'Mayo '!D229+Junio!D229+Julio!D229+Agosto!D229+Septiembre!D229+'Octubre '!D229+Noviembre!D229+'Diciembre '!D229</f>
        <v>0</v>
      </c>
      <c r="E229" s="73">
        <f>+Enero!E229+Febrero!E229+'Marzo '!E229+'Abril '!E229+'Mayo '!E229+Junio!E229+Julio!E229+Agosto!E229+Septiembre!E229+'Octubre '!E229+Noviembre!E229+'Diciembre '!E229</f>
        <v>0</v>
      </c>
      <c r="F229" s="13"/>
      <c r="I229" s="5"/>
      <c r="J229" s="5"/>
      <c r="K229" s="56"/>
      <c r="L229" s="6"/>
      <c r="Q229" s="5"/>
    </row>
    <row r="230" spans="1:17" ht="23.25" x14ac:dyDescent="0.2">
      <c r="A230" s="99" t="s">
        <v>424</v>
      </c>
      <c r="B230" s="179" t="s">
        <v>425</v>
      </c>
      <c r="C230" s="174">
        <f>+Enero!C230+Febrero!C230+'Marzo '!C230+'Abril '!C230+'Mayo '!C230+Junio!C230+Julio!C230+Agosto!C230+Septiembre!C230+'Octubre '!C230+Noviembre!C230+'Diciembre '!C230</f>
        <v>0</v>
      </c>
      <c r="D230" s="72">
        <f>+Enero!D230+Febrero!D230+'Marzo '!D230+'Abril '!D230+'Mayo '!D230+Junio!D230+Julio!D230+Agosto!D230+Septiembre!D230+'Octubre '!D230+Noviembre!D230+'Diciembre '!D230</f>
        <v>0</v>
      </c>
      <c r="E230" s="73">
        <f>+Enero!E230+Febrero!E230+'Marzo '!E230+'Abril '!E230+'Mayo '!E230+Junio!E230+Julio!E230+Agosto!E230+Septiembre!E230+'Octubre '!E230+Noviembre!E230+'Diciembre '!E230</f>
        <v>0</v>
      </c>
      <c r="F230" s="13"/>
      <c r="I230" s="5"/>
      <c r="J230" s="5"/>
      <c r="K230" s="56"/>
      <c r="L230" s="6"/>
      <c r="Q230" s="5"/>
    </row>
    <row r="231" spans="1:17" x14ac:dyDescent="0.2">
      <c r="A231" s="99" t="s">
        <v>426</v>
      </c>
      <c r="B231" s="183" t="s">
        <v>427</v>
      </c>
      <c r="C231" s="174">
        <f>+Enero!C231+Febrero!C231+'Marzo '!C231+'Abril '!C231+'Mayo '!C231+Junio!C231+Julio!C231+Agosto!C231+Septiembre!C231+'Octubre '!C231+Noviembre!C231+'Diciembre '!C231</f>
        <v>0</v>
      </c>
      <c r="D231" s="72">
        <f>+Enero!D231+Febrero!D231+'Marzo '!D231+'Abril '!D231+'Mayo '!D231+Junio!D231+Julio!D231+Agosto!D231+Septiembre!D231+'Octubre '!D231+Noviembre!D231+'Diciembre '!D231</f>
        <v>0</v>
      </c>
      <c r="E231" s="73">
        <f>+Enero!E231+Febrero!E231+'Marzo '!E231+'Abril '!E231+'Mayo '!E231+Junio!E231+Julio!E231+Agosto!E231+Septiembre!E231+'Octubre '!E231+Noviembre!E231+'Diciembre '!E231</f>
        <v>0</v>
      </c>
      <c r="F231" s="13"/>
      <c r="I231" s="5"/>
      <c r="J231" s="5"/>
      <c r="K231" s="56"/>
      <c r="L231" s="6"/>
      <c r="Q231" s="5"/>
    </row>
    <row r="232" spans="1:17" x14ac:dyDescent="0.2">
      <c r="A232" s="99" t="s">
        <v>428</v>
      </c>
      <c r="B232" s="183" t="s">
        <v>429</v>
      </c>
      <c r="C232" s="174">
        <f>+Enero!C232+Febrero!C232+'Marzo '!C232+'Abril '!C232+'Mayo '!C232+Junio!C232+Julio!C232+Agosto!C232+Septiembre!C232+'Octubre '!C232+Noviembre!C232+'Diciembre '!C232</f>
        <v>0</v>
      </c>
      <c r="D232" s="72">
        <f>+Enero!D232+Febrero!D232+'Marzo '!D232+'Abril '!D232+'Mayo '!D232+Junio!D232+Julio!D232+Agosto!D232+Septiembre!D232+'Octubre '!D232+Noviembre!D232+'Diciembre '!D232</f>
        <v>0</v>
      </c>
      <c r="E232" s="73">
        <f>+Enero!E232+Febrero!E232+'Marzo '!E232+'Abril '!E232+'Mayo '!E232+Junio!E232+Julio!E232+Agosto!E232+Septiembre!E232+'Octubre '!E232+Noviembre!E232+'Diciembre '!E232</f>
        <v>0</v>
      </c>
      <c r="F232" s="13"/>
      <c r="I232" s="5"/>
      <c r="J232" s="5"/>
      <c r="K232" s="56"/>
      <c r="L232" s="6"/>
      <c r="Q232" s="5"/>
    </row>
    <row r="233" spans="1:17" x14ac:dyDescent="0.2">
      <c r="A233" s="99" t="s">
        <v>430</v>
      </c>
      <c r="B233" s="183" t="s">
        <v>431</v>
      </c>
      <c r="C233" s="174">
        <f>+Enero!C233+Febrero!C233+'Marzo '!C233+'Abril '!C233+'Mayo '!C233+Junio!C233+Julio!C233+Agosto!C233+Septiembre!C233+'Octubre '!C233+Noviembre!C233+'Diciembre '!C233</f>
        <v>0</v>
      </c>
      <c r="D233" s="72">
        <f>+Enero!D233+Febrero!D233+'Marzo '!D233+'Abril '!D233+'Mayo '!D233+Junio!D233+Julio!D233+Agosto!D233+Septiembre!D233+'Octubre '!D233+Noviembre!D233+'Diciembre '!D233</f>
        <v>0</v>
      </c>
      <c r="E233" s="73">
        <f>+Enero!E233+Febrero!E233+'Marzo '!E233+'Abril '!E233+'Mayo '!E233+Junio!E233+Julio!E233+Agosto!E233+Septiembre!E233+'Octubre '!E233+Noviembre!E233+'Diciembre '!E233</f>
        <v>0</v>
      </c>
      <c r="F233" s="13"/>
      <c r="I233" s="5"/>
      <c r="J233" s="5"/>
      <c r="K233" s="56"/>
      <c r="L233" s="6"/>
      <c r="Q233" s="5"/>
    </row>
    <row r="234" spans="1:17" x14ac:dyDescent="0.2">
      <c r="A234" s="99" t="s">
        <v>432</v>
      </c>
      <c r="B234" s="183" t="s">
        <v>433</v>
      </c>
      <c r="C234" s="174">
        <f>+Enero!C234+Febrero!C234+'Marzo '!C234+'Abril '!C234+'Mayo '!C234+Junio!C234+Julio!C234+Agosto!C234+Septiembre!C234+'Octubre '!C234+Noviembre!C234+'Diciembre '!C234</f>
        <v>0</v>
      </c>
      <c r="D234" s="72">
        <f>+Enero!D234+Febrero!D234+'Marzo '!D234+'Abril '!D234+'Mayo '!D234+Junio!D234+Julio!D234+Agosto!D234+Septiembre!D234+'Octubre '!D234+Noviembre!D234+'Diciembre '!D234</f>
        <v>0</v>
      </c>
      <c r="E234" s="73">
        <f>+Enero!E234+Febrero!E234+'Marzo '!E234+'Abril '!E234+'Mayo '!E234+Junio!E234+Julio!E234+Agosto!E234+Septiembre!E234+'Octubre '!E234+Noviembre!E234+'Diciembre '!E234</f>
        <v>0</v>
      </c>
      <c r="F234" s="13"/>
      <c r="I234" s="5"/>
      <c r="J234" s="5"/>
      <c r="K234" s="56"/>
      <c r="L234" s="6"/>
      <c r="Q234" s="5"/>
    </row>
    <row r="235" spans="1:17" x14ac:dyDescent="0.2">
      <c r="A235" s="99" t="s">
        <v>434</v>
      </c>
      <c r="B235" s="183" t="s">
        <v>435</v>
      </c>
      <c r="C235" s="174">
        <f>+Enero!C235+Febrero!C235+'Marzo '!C235+'Abril '!C235+'Mayo '!C235+Junio!C235+Julio!C235+Agosto!C235+Septiembre!C235+'Octubre '!C235+Noviembre!C235+'Diciembre '!C235</f>
        <v>3435</v>
      </c>
      <c r="D235" s="72">
        <f>+Enero!D235+Febrero!D235+'Marzo '!D235+'Abril '!D235+'Mayo '!D235+Junio!D235+Julio!D235+Agosto!D235+Septiembre!D235+'Octubre '!D235+Noviembre!D235+'Diciembre '!D235</f>
        <v>2677</v>
      </c>
      <c r="E235" s="73">
        <f>+Enero!E235+Febrero!E235+'Marzo '!E235+'Abril '!E235+'Mayo '!E235+Junio!E235+Julio!E235+Agosto!E235+Septiembre!E235+'Octubre '!E235+Noviembre!E235+'Diciembre '!E235</f>
        <v>0</v>
      </c>
      <c r="F235" s="13"/>
      <c r="I235" s="5"/>
      <c r="J235" s="5"/>
      <c r="K235" s="56"/>
      <c r="L235" s="6"/>
      <c r="Q235" s="5"/>
    </row>
    <row r="236" spans="1:17" x14ac:dyDescent="0.2">
      <c r="A236" s="99" t="s">
        <v>436</v>
      </c>
      <c r="B236" s="183" t="s">
        <v>437</v>
      </c>
      <c r="C236" s="174">
        <f>+Enero!C236+Febrero!C236+'Marzo '!C236+'Abril '!C236+'Mayo '!C236+Junio!C236+Julio!C236+Agosto!C236+Septiembre!C236+'Octubre '!C236+Noviembre!C236+'Diciembre '!C236</f>
        <v>2</v>
      </c>
      <c r="D236" s="72">
        <f>+Enero!D236+Febrero!D236+'Marzo '!D236+'Abril '!D236+'Mayo '!D236+Junio!D236+Julio!D236+Agosto!D236+Septiembre!D236+'Octubre '!D236+Noviembre!D236+'Diciembre '!D236</f>
        <v>1</v>
      </c>
      <c r="E236" s="73">
        <f>+Enero!E236+Febrero!E236+'Marzo '!E236+'Abril '!E236+'Mayo '!E236+Junio!E236+Julio!E236+Agosto!E236+Septiembre!E236+'Octubre '!E236+Noviembre!E236+'Diciembre '!E236</f>
        <v>0</v>
      </c>
      <c r="F236" s="13"/>
      <c r="I236" s="5"/>
      <c r="J236" s="5"/>
      <c r="K236" s="56"/>
      <c r="L236" s="6"/>
      <c r="Q236" s="5"/>
    </row>
    <row r="237" spans="1:17" x14ac:dyDescent="0.2">
      <c r="A237" s="99" t="s">
        <v>438</v>
      </c>
      <c r="B237" s="183" t="s">
        <v>439</v>
      </c>
      <c r="C237" s="174">
        <f>+Enero!C237+Febrero!C237+'Marzo '!C237+'Abril '!C237+'Mayo '!C237+Junio!C237+Julio!C237+Agosto!C237+Septiembre!C237+'Octubre '!C237+Noviembre!C237+'Diciembre '!C237</f>
        <v>80295</v>
      </c>
      <c r="D237" s="72">
        <f>+Enero!D237+Febrero!D237+'Marzo '!D237+'Abril '!D237+'Mayo '!D237+Junio!D237+Julio!D237+Agosto!D237+Septiembre!D237+'Octubre '!D237+Noviembre!D237+'Diciembre '!D237</f>
        <v>67718</v>
      </c>
      <c r="E237" s="73">
        <f>+Enero!E237+Febrero!E237+'Marzo '!E237+'Abril '!E237+'Mayo '!E237+Junio!E237+Julio!E237+Agosto!E237+Septiembre!E237+'Octubre '!E237+Noviembre!E237+'Diciembre '!E237</f>
        <v>2184</v>
      </c>
      <c r="F237" s="13"/>
      <c r="I237" s="5"/>
      <c r="J237" s="5"/>
      <c r="K237" s="56"/>
      <c r="L237" s="6"/>
      <c r="Q237" s="5"/>
    </row>
    <row r="238" spans="1:17" x14ac:dyDescent="0.2">
      <c r="A238" s="99" t="s">
        <v>440</v>
      </c>
      <c r="B238" s="183" t="s">
        <v>441</v>
      </c>
      <c r="C238" s="174">
        <f>+Enero!C238+Febrero!C238+'Marzo '!C238+'Abril '!C238+'Mayo '!C238+Junio!C238+Julio!C238+Agosto!C238+Septiembre!C238+'Octubre '!C238+Noviembre!C238+'Diciembre '!C238</f>
        <v>26717</v>
      </c>
      <c r="D238" s="72">
        <f>+Enero!D238+Febrero!D238+'Marzo '!D238+'Abril '!D238+'Mayo '!D238+Junio!D238+Julio!D238+Agosto!D238+Septiembre!D238+'Octubre '!D238+Noviembre!D238+'Diciembre '!D238</f>
        <v>20076</v>
      </c>
      <c r="E238" s="73">
        <f>+Enero!E238+Febrero!E238+'Marzo '!E238+'Abril '!E238+'Mayo '!E238+Junio!E238+Julio!E238+Agosto!E238+Septiembre!E238+'Octubre '!E238+Noviembre!E238+'Diciembre '!E238</f>
        <v>0</v>
      </c>
      <c r="F238" s="13"/>
      <c r="I238" s="5"/>
      <c r="J238" s="5"/>
      <c r="K238" s="56"/>
      <c r="L238" s="6"/>
      <c r="Q238" s="5"/>
    </row>
    <row r="239" spans="1:17" ht="23.25" x14ac:dyDescent="0.2">
      <c r="A239" s="99" t="s">
        <v>442</v>
      </c>
      <c r="B239" s="179" t="s">
        <v>443</v>
      </c>
      <c r="C239" s="174">
        <f>+Enero!C239+Febrero!C239+'Marzo '!C239+'Abril '!C239+'Mayo '!C239+Junio!C239+Julio!C239+Agosto!C239+Septiembre!C239+'Octubre '!C239+Noviembre!C239+'Diciembre '!C239</f>
        <v>6</v>
      </c>
      <c r="D239" s="72">
        <f>+Enero!D239+Febrero!D239+'Marzo '!D239+'Abril '!D239+'Mayo '!D239+Junio!D239+Julio!D239+Agosto!D239+Septiembre!D239+'Octubre '!D239+Noviembre!D239+'Diciembre '!D239</f>
        <v>4</v>
      </c>
      <c r="E239" s="73">
        <f>+Enero!E239+Febrero!E239+'Marzo '!E239+'Abril '!E239+'Mayo '!E239+Junio!E239+Julio!E239+Agosto!E239+Septiembre!E239+'Octubre '!E239+Noviembre!E239+'Diciembre '!E239</f>
        <v>0</v>
      </c>
      <c r="F239" s="13"/>
      <c r="I239" s="5"/>
      <c r="J239" s="5"/>
      <c r="K239" s="56"/>
      <c r="L239" s="6"/>
      <c r="Q239" s="5"/>
    </row>
    <row r="240" spans="1:17" x14ac:dyDescent="0.2">
      <c r="A240" s="99" t="s">
        <v>444</v>
      </c>
      <c r="B240" s="183" t="s">
        <v>445</v>
      </c>
      <c r="C240" s="174">
        <f>+Enero!C240+Febrero!C240+'Marzo '!C240+'Abril '!C240+'Mayo '!C240+Junio!C240+Julio!C240+Agosto!C240+Septiembre!C240+'Octubre '!C240+Noviembre!C240+'Diciembre '!C240</f>
        <v>161</v>
      </c>
      <c r="D240" s="72">
        <f>+Enero!D240+Febrero!D240+'Marzo '!D240+'Abril '!D240+'Mayo '!D240+Junio!D240+Julio!D240+Agosto!D240+Septiembre!D240+'Octubre '!D240+Noviembre!D240+'Diciembre '!D240</f>
        <v>101</v>
      </c>
      <c r="E240" s="73">
        <f>+Enero!E240+Febrero!E240+'Marzo '!E240+'Abril '!E240+'Mayo '!E240+Junio!E240+Julio!E240+Agosto!E240+Septiembre!E240+'Octubre '!E240+Noviembre!E240+'Diciembre '!E240</f>
        <v>0</v>
      </c>
      <c r="F240" s="13"/>
      <c r="I240" s="5"/>
      <c r="J240" s="5"/>
      <c r="K240" s="56"/>
      <c r="L240" s="6"/>
      <c r="Q240" s="5"/>
    </row>
    <row r="241" spans="1:17" x14ac:dyDescent="0.2">
      <c r="A241" s="99" t="s">
        <v>446</v>
      </c>
      <c r="B241" s="179" t="s">
        <v>447</v>
      </c>
      <c r="C241" s="174">
        <f>+Enero!C241+Febrero!C241+'Marzo '!C241+'Abril '!C241+'Mayo '!C241+Junio!C241+Julio!C241+Agosto!C241+Septiembre!C241+'Octubre '!C241+Noviembre!C241+'Diciembre '!C241</f>
        <v>58580</v>
      </c>
      <c r="D241" s="72">
        <f>+Enero!D241+Febrero!D241+'Marzo '!D241+'Abril '!D241+'Mayo '!D241+Junio!D241+Julio!D241+Agosto!D241+Septiembre!D241+'Octubre '!D241+Noviembre!D241+'Diciembre '!D241</f>
        <v>46991</v>
      </c>
      <c r="E241" s="73">
        <f>+Enero!E241+Febrero!E241+'Marzo '!E241+'Abril '!E241+'Mayo '!E241+Junio!E241+Julio!E241+Agosto!E241+Septiembre!E241+'Octubre '!E241+Noviembre!E241+'Diciembre '!E241</f>
        <v>0</v>
      </c>
      <c r="F241" s="13"/>
      <c r="I241" s="5"/>
      <c r="J241" s="5"/>
      <c r="K241" s="56"/>
      <c r="L241" s="6"/>
      <c r="Q241" s="5"/>
    </row>
    <row r="242" spans="1:17" x14ac:dyDescent="0.2">
      <c r="A242" s="99" t="s">
        <v>448</v>
      </c>
      <c r="B242" s="183" t="s">
        <v>449</v>
      </c>
      <c r="C242" s="174">
        <f>+Enero!C242+Febrero!C242+'Marzo '!C242+'Abril '!C242+'Mayo '!C242+Junio!C242+Julio!C242+Agosto!C242+Septiembre!C242+'Octubre '!C242+Noviembre!C242+'Diciembre '!C242</f>
        <v>45</v>
      </c>
      <c r="D242" s="72">
        <f>+Enero!D242+Febrero!D242+'Marzo '!D242+'Abril '!D242+'Mayo '!D242+Junio!D242+Julio!D242+Agosto!D242+Septiembre!D242+'Octubre '!D242+Noviembre!D242+'Diciembre '!D242</f>
        <v>0</v>
      </c>
      <c r="E242" s="73">
        <f>+Enero!E242+Febrero!E242+'Marzo '!E242+'Abril '!E242+'Mayo '!E242+Junio!E242+Julio!E242+Agosto!E242+Septiembre!E242+'Octubre '!E242+Noviembre!E242+'Diciembre '!E242</f>
        <v>0</v>
      </c>
      <c r="F242" s="13"/>
      <c r="I242" s="5"/>
      <c r="J242" s="5"/>
      <c r="K242" s="56"/>
      <c r="L242" s="6"/>
      <c r="Q242" s="5"/>
    </row>
    <row r="243" spans="1:17" x14ac:dyDescent="0.2">
      <c r="A243" s="99" t="s">
        <v>450</v>
      </c>
      <c r="B243" s="183" t="s">
        <v>451</v>
      </c>
      <c r="C243" s="174">
        <f>+Enero!C243+Febrero!C243+'Marzo '!C243+'Abril '!C243+'Mayo '!C243+Junio!C243+Julio!C243+Agosto!C243+Septiembre!C243+'Octubre '!C243+Noviembre!C243+'Diciembre '!C243</f>
        <v>7</v>
      </c>
      <c r="D243" s="72">
        <f>+Enero!D243+Febrero!D243+'Marzo '!D243+'Abril '!D243+'Mayo '!D243+Junio!D243+Julio!D243+Agosto!D243+Septiembre!D243+'Octubre '!D243+Noviembre!D243+'Diciembre '!D243</f>
        <v>7</v>
      </c>
      <c r="E243" s="73">
        <f>+Enero!E243+Febrero!E243+'Marzo '!E243+'Abril '!E243+'Mayo '!E243+Junio!E243+Julio!E243+Agosto!E243+Septiembre!E243+'Octubre '!E243+Noviembre!E243+'Diciembre '!E243</f>
        <v>0</v>
      </c>
      <c r="F243" s="13"/>
      <c r="I243" s="5"/>
      <c r="J243" s="5"/>
      <c r="K243" s="56"/>
      <c r="L243" s="6"/>
      <c r="Q243" s="5"/>
    </row>
    <row r="244" spans="1:17" x14ac:dyDescent="0.2">
      <c r="A244" s="99" t="s">
        <v>452</v>
      </c>
      <c r="B244" s="183" t="s">
        <v>453</v>
      </c>
      <c r="C244" s="174">
        <f>+Enero!C244+Febrero!C244+'Marzo '!C244+'Abril '!C244+'Mayo '!C244+Junio!C244+Julio!C244+Agosto!C244+Septiembre!C244+'Octubre '!C244+Noviembre!C244+'Diciembre '!C244</f>
        <v>0</v>
      </c>
      <c r="D244" s="72">
        <f>+Enero!D244+Febrero!D244+'Marzo '!D244+'Abril '!D244+'Mayo '!D244+Junio!D244+Julio!D244+Agosto!D244+Septiembre!D244+'Octubre '!D244+Noviembre!D244+'Diciembre '!D244</f>
        <v>0</v>
      </c>
      <c r="E244" s="73">
        <f>+Enero!E244+Febrero!E244+'Marzo '!E244+'Abril '!E244+'Mayo '!E244+Junio!E244+Julio!E244+Agosto!E244+Septiembre!E244+'Octubre '!E244+Noviembre!E244+'Diciembre '!E244</f>
        <v>0</v>
      </c>
      <c r="F244" s="13"/>
      <c r="I244" s="5"/>
      <c r="J244" s="5"/>
      <c r="K244" s="56"/>
      <c r="L244" s="6"/>
      <c r="Q244" s="5"/>
    </row>
    <row r="245" spans="1:17" x14ac:dyDescent="0.2">
      <c r="A245" s="99" t="s">
        <v>454</v>
      </c>
      <c r="B245" s="183" t="s">
        <v>455</v>
      </c>
      <c r="C245" s="174">
        <f>+Enero!C245+Febrero!C245+'Marzo '!C245+'Abril '!C245+'Mayo '!C245+Junio!C245+Julio!C245+Agosto!C245+Septiembre!C245+'Octubre '!C245+Noviembre!C245+'Diciembre '!C245</f>
        <v>0</v>
      </c>
      <c r="D245" s="72">
        <f>+Enero!D245+Febrero!D245+'Marzo '!D245+'Abril '!D245+'Mayo '!D245+Junio!D245+Julio!D245+Agosto!D245+Septiembre!D245+'Octubre '!D245+Noviembre!D245+'Diciembre '!D245</f>
        <v>0</v>
      </c>
      <c r="E245" s="73">
        <f>+Enero!E245+Febrero!E245+'Marzo '!E245+'Abril '!E245+'Mayo '!E245+Junio!E245+Julio!E245+Agosto!E245+Septiembre!E245+'Octubre '!E245+Noviembre!E245+'Diciembre '!E245</f>
        <v>0</v>
      </c>
      <c r="F245" s="13"/>
      <c r="I245" s="5"/>
      <c r="J245" s="5"/>
      <c r="K245" s="56"/>
      <c r="L245" s="6"/>
      <c r="Q245" s="5"/>
    </row>
    <row r="246" spans="1:17" x14ac:dyDescent="0.2">
      <c r="A246" s="99" t="s">
        <v>456</v>
      </c>
      <c r="B246" s="183" t="s">
        <v>457</v>
      </c>
      <c r="C246" s="174">
        <f>+Enero!C246+Febrero!C246+'Marzo '!C246+'Abril '!C246+'Mayo '!C246+Junio!C246+Julio!C246+Agosto!C246+Septiembre!C246+'Octubre '!C246+Noviembre!C246+'Diciembre '!C246</f>
        <v>0</v>
      </c>
      <c r="D246" s="72">
        <f>+Enero!D246+Febrero!D246+'Marzo '!D246+'Abril '!D246+'Mayo '!D246+Junio!D246+Julio!D246+Agosto!D246+Septiembre!D246+'Octubre '!D246+Noviembre!D246+'Diciembre '!D246</f>
        <v>0</v>
      </c>
      <c r="E246" s="73">
        <f>+Enero!E246+Febrero!E246+'Marzo '!E246+'Abril '!E246+'Mayo '!E246+Junio!E246+Julio!E246+Agosto!E246+Septiembre!E246+'Octubre '!E246+Noviembre!E246+'Diciembre '!E246</f>
        <v>0</v>
      </c>
      <c r="F246" s="13"/>
      <c r="I246" s="5"/>
      <c r="J246" s="5"/>
      <c r="K246" s="56"/>
      <c r="L246" s="6"/>
      <c r="Q246" s="5"/>
    </row>
    <row r="247" spans="1:17" x14ac:dyDescent="0.2">
      <c r="A247" s="99" t="s">
        <v>458</v>
      </c>
      <c r="B247" s="183" t="s">
        <v>459</v>
      </c>
      <c r="C247" s="174">
        <f>+Enero!C247+Febrero!C247+'Marzo '!C247+'Abril '!C247+'Mayo '!C247+Junio!C247+Julio!C247+Agosto!C247+Septiembre!C247+'Octubre '!C247+Noviembre!C247+'Diciembre '!C247</f>
        <v>214</v>
      </c>
      <c r="D247" s="72">
        <f>+Enero!D247+Febrero!D247+'Marzo '!D247+'Abril '!D247+'Mayo '!D247+Junio!D247+Julio!D247+Agosto!D247+Septiembre!D247+'Octubre '!D247+Noviembre!D247+'Diciembre '!D247</f>
        <v>152</v>
      </c>
      <c r="E247" s="73">
        <f>+Enero!E247+Febrero!E247+'Marzo '!E247+'Abril '!E247+'Mayo '!E247+Junio!E247+Julio!E247+Agosto!E247+Septiembre!E247+'Octubre '!E247+Noviembre!E247+'Diciembre '!E247</f>
        <v>0</v>
      </c>
      <c r="F247" s="13"/>
      <c r="I247" s="5"/>
      <c r="J247" s="5"/>
      <c r="K247" s="56"/>
      <c r="L247" s="6"/>
      <c r="Q247" s="5"/>
    </row>
    <row r="248" spans="1:17" x14ac:dyDescent="0.2">
      <c r="A248" s="99" t="s">
        <v>460</v>
      </c>
      <c r="B248" s="183" t="s">
        <v>461</v>
      </c>
      <c r="C248" s="174">
        <f>+Enero!C248+Febrero!C248+'Marzo '!C248+'Abril '!C248+'Mayo '!C248+Junio!C248+Julio!C248+Agosto!C248+Septiembre!C248+'Octubre '!C248+Noviembre!C248+'Diciembre '!C248</f>
        <v>1142</v>
      </c>
      <c r="D248" s="72">
        <f>+Enero!D248+Febrero!D248+'Marzo '!D248+'Abril '!D248+'Mayo '!D248+Junio!D248+Julio!D248+Agosto!D248+Septiembre!D248+'Octubre '!D248+Noviembre!D248+'Diciembre '!D248</f>
        <v>886</v>
      </c>
      <c r="E248" s="73">
        <f>+Enero!E248+Febrero!E248+'Marzo '!E248+'Abril '!E248+'Mayo '!E248+Junio!E248+Julio!E248+Agosto!E248+Septiembre!E248+'Octubre '!E248+Noviembre!E248+'Diciembre '!E248</f>
        <v>0</v>
      </c>
      <c r="F248" s="13"/>
      <c r="I248" s="5"/>
      <c r="J248" s="5"/>
      <c r="K248" s="56"/>
      <c r="L248" s="6"/>
      <c r="Q248" s="5"/>
    </row>
    <row r="249" spans="1:17" x14ac:dyDescent="0.2">
      <c r="A249" s="99" t="s">
        <v>462</v>
      </c>
      <c r="B249" s="183" t="s">
        <v>463</v>
      </c>
      <c r="C249" s="174">
        <f>+Enero!C249+Febrero!C249+'Marzo '!C249+'Abril '!C249+'Mayo '!C249+Junio!C249+Julio!C249+Agosto!C249+Septiembre!C249+'Octubre '!C249+Noviembre!C249+'Diciembre '!C249</f>
        <v>2512</v>
      </c>
      <c r="D249" s="72">
        <f>+Enero!D249+Febrero!D249+'Marzo '!D249+'Abril '!D249+'Mayo '!D249+Junio!D249+Julio!D249+Agosto!D249+Septiembre!D249+'Octubre '!D249+Noviembre!D249+'Diciembre '!D249</f>
        <v>2206</v>
      </c>
      <c r="E249" s="73">
        <f>+Enero!E249+Febrero!E249+'Marzo '!E249+'Abril '!E249+'Mayo '!E249+Junio!E249+Julio!E249+Agosto!E249+Septiembre!E249+'Octubre '!E249+Noviembre!E249+'Diciembre '!E249</f>
        <v>0</v>
      </c>
      <c r="F249" s="13"/>
      <c r="I249" s="5"/>
      <c r="J249" s="5"/>
      <c r="K249" s="56"/>
      <c r="L249" s="6"/>
      <c r="Q249" s="5"/>
    </row>
    <row r="250" spans="1:17" x14ac:dyDescent="0.2">
      <c r="A250" s="101" t="s">
        <v>464</v>
      </c>
      <c r="B250" s="192" t="s">
        <v>465</v>
      </c>
      <c r="C250" s="194">
        <f>+Enero!C250+Febrero!C250+'Marzo '!C250+'Abril '!C250+'Mayo '!C250+Junio!C250+Julio!C250+Agosto!C250+Septiembre!C250+'Octubre '!C250+Noviembre!C250+'Diciembre '!C250</f>
        <v>27</v>
      </c>
      <c r="D250" s="105">
        <f>+Enero!D250+Febrero!D250+'Marzo '!D250+'Abril '!D250+'Mayo '!D250+Junio!D250+Julio!D250+Agosto!D250+Septiembre!D250+'Octubre '!D250+Noviembre!D250+'Diciembre '!D250</f>
        <v>27</v>
      </c>
      <c r="E250" s="106">
        <f>+Enero!E250+Febrero!E250+'Marzo '!E250+'Abril '!E250+'Mayo '!E250+Junio!E250+Julio!E250+Agosto!E250+Septiembre!E250+'Octubre '!E250+Noviembre!E250+'Diciembre '!E250</f>
        <v>0</v>
      </c>
      <c r="F250" s="13"/>
      <c r="I250" s="5"/>
      <c r="J250" s="5"/>
      <c r="K250" s="56"/>
      <c r="L250" s="6"/>
      <c r="Q250" s="5"/>
    </row>
    <row r="251" spans="1:17" x14ac:dyDescent="0.2">
      <c r="A251" s="127"/>
      <c r="B251" s="128"/>
      <c r="C251" s="196"/>
      <c r="D251" s="129"/>
      <c r="E251" s="197"/>
      <c r="F251" s="13"/>
      <c r="I251" s="5"/>
      <c r="J251" s="5"/>
      <c r="K251" s="56"/>
      <c r="L251" s="6"/>
      <c r="Q251" s="5"/>
    </row>
    <row r="252" spans="1:17" x14ac:dyDescent="0.2">
      <c r="A252" s="209" t="s">
        <v>466</v>
      </c>
      <c r="B252" s="210"/>
      <c r="C252" s="64">
        <f>+SUM(C253:C290)</f>
        <v>3045</v>
      </c>
      <c r="D252" s="65">
        <f>+SUM(D253:D290)</f>
        <v>1397</v>
      </c>
      <c r="E252" s="66">
        <f>+SUM(E253:E290)</f>
        <v>1004</v>
      </c>
      <c r="F252" s="13"/>
      <c r="I252" s="5"/>
      <c r="J252" s="5"/>
      <c r="K252" s="56"/>
      <c r="L252" s="6"/>
      <c r="Q252" s="5"/>
    </row>
    <row r="253" spans="1:17" x14ac:dyDescent="0.2">
      <c r="A253" s="96" t="s">
        <v>467</v>
      </c>
      <c r="B253" s="190" t="s">
        <v>468</v>
      </c>
      <c r="C253" s="174">
        <f>+Enero!C253+Febrero!C253+'Marzo '!C253+'Abril '!C253+'Mayo '!C253+Junio!C253+Julio!C253+Agosto!C253+Septiembre!C253+'Octubre '!C253+Noviembre!C253+'Diciembre '!C253</f>
        <v>494</v>
      </c>
      <c r="D253" s="72">
        <f>+Enero!D253+Febrero!D253+'Marzo '!D253+'Abril '!D253+'Mayo '!D253+Junio!D253+Julio!D253+Agosto!D253+Septiembre!D253+'Octubre '!D253+Noviembre!D253+'Diciembre '!D253</f>
        <v>22</v>
      </c>
      <c r="E253" s="73">
        <f>+Enero!E253+Febrero!E253+'Marzo '!E253+'Abril '!E253+'Mayo '!E253+Junio!E253+Julio!E253+Agosto!E253+Septiembre!E253+'Octubre '!E253+Noviembre!E253+'Diciembre '!E253</f>
        <v>472</v>
      </c>
      <c r="F253" s="13"/>
      <c r="I253" s="5"/>
      <c r="J253" s="5"/>
      <c r="K253" s="56"/>
      <c r="L253" s="6"/>
      <c r="Q253" s="5"/>
    </row>
    <row r="254" spans="1:17" x14ac:dyDescent="0.2">
      <c r="A254" s="99" t="s">
        <v>469</v>
      </c>
      <c r="B254" s="183" t="s">
        <v>470</v>
      </c>
      <c r="C254" s="174">
        <f>+Enero!C254+Febrero!C254+'Marzo '!C254+'Abril '!C254+'Mayo '!C254+Junio!C254+Julio!C254+Agosto!C254+Septiembre!C254+'Octubre '!C254+Noviembre!C254+'Diciembre '!C254</f>
        <v>0</v>
      </c>
      <c r="D254" s="72">
        <f>+Enero!D254+Febrero!D254+'Marzo '!D254+'Abril '!D254+'Mayo '!D254+Junio!D254+Julio!D254+Agosto!D254+Septiembre!D254+'Octubre '!D254+Noviembre!D254+'Diciembre '!D254</f>
        <v>0</v>
      </c>
      <c r="E254" s="73">
        <f>+Enero!E254+Febrero!E254+'Marzo '!E254+'Abril '!E254+'Mayo '!E254+Junio!E254+Julio!E254+Agosto!E254+Septiembre!E254+'Octubre '!E254+Noviembre!E254+'Diciembre '!E254</f>
        <v>0</v>
      </c>
      <c r="F254" s="13"/>
      <c r="I254" s="5"/>
      <c r="J254" s="5"/>
      <c r="K254" s="56"/>
      <c r="L254" s="6"/>
      <c r="Q254" s="5"/>
    </row>
    <row r="255" spans="1:17" x14ac:dyDescent="0.2">
      <c r="A255" s="99" t="s">
        <v>471</v>
      </c>
      <c r="B255" s="183" t="s">
        <v>472</v>
      </c>
      <c r="C255" s="174">
        <f>+Enero!C255+Febrero!C255+'Marzo '!C255+'Abril '!C255+'Mayo '!C255+Junio!C255+Julio!C255+Agosto!C255+Septiembre!C255+'Octubre '!C255+Noviembre!C255+'Diciembre '!C255</f>
        <v>282</v>
      </c>
      <c r="D255" s="72">
        <f>+Enero!D255+Febrero!D255+'Marzo '!D255+'Abril '!D255+'Mayo '!D255+Junio!D255+Julio!D255+Agosto!D255+Septiembre!D255+'Octubre '!D255+Noviembre!D255+'Diciembre '!D255</f>
        <v>10</v>
      </c>
      <c r="E255" s="73">
        <f>+Enero!E255+Febrero!E255+'Marzo '!E255+'Abril '!E255+'Mayo '!E255+Junio!E255+Julio!E255+Agosto!E255+Septiembre!E255+'Octubre '!E255+Noviembre!E255+'Diciembre '!E255</f>
        <v>217</v>
      </c>
      <c r="F255" s="13"/>
      <c r="I255" s="5"/>
      <c r="J255" s="5"/>
      <c r="K255" s="56"/>
      <c r="L255" s="6"/>
      <c r="Q255" s="5"/>
    </row>
    <row r="256" spans="1:17" x14ac:dyDescent="0.2">
      <c r="A256" s="99" t="s">
        <v>473</v>
      </c>
      <c r="B256" s="183" t="s">
        <v>474</v>
      </c>
      <c r="C256" s="174">
        <f>+Enero!C256+Febrero!C256+'Marzo '!C256+'Abril '!C256+'Mayo '!C256+Junio!C256+Julio!C256+Agosto!C256+Septiembre!C256+'Octubre '!C256+Noviembre!C256+'Diciembre '!C256</f>
        <v>1</v>
      </c>
      <c r="D256" s="72">
        <f>+Enero!D256+Febrero!D256+'Marzo '!D256+'Abril '!D256+'Mayo '!D256+Junio!D256+Julio!D256+Agosto!D256+Septiembre!D256+'Octubre '!D256+Noviembre!D256+'Diciembre '!D256</f>
        <v>1</v>
      </c>
      <c r="E256" s="73">
        <f>+Enero!E256+Febrero!E256+'Marzo '!E256+'Abril '!E256+'Mayo '!E256+Junio!E256+Julio!E256+Agosto!E256+Septiembre!E256+'Octubre '!E256+Noviembre!E256+'Diciembre '!E256</f>
        <v>0</v>
      </c>
      <c r="F256" s="13"/>
      <c r="I256" s="5"/>
      <c r="J256" s="5"/>
      <c r="K256" s="56"/>
      <c r="L256" s="6"/>
      <c r="Q256" s="5"/>
    </row>
    <row r="257" spans="1:17" x14ac:dyDescent="0.2">
      <c r="A257" s="99" t="s">
        <v>475</v>
      </c>
      <c r="B257" s="183" t="s">
        <v>476</v>
      </c>
      <c r="C257" s="174">
        <f>+Enero!C257+Febrero!C257+'Marzo '!C257+'Abril '!C257+'Mayo '!C257+Junio!C257+Julio!C257+Agosto!C257+Septiembre!C257+'Octubre '!C257+Noviembre!C257+'Diciembre '!C257</f>
        <v>0</v>
      </c>
      <c r="D257" s="72">
        <f>+Enero!D257+Febrero!D257+'Marzo '!D257+'Abril '!D257+'Mayo '!D257+Junio!D257+Julio!D257+Agosto!D257+Septiembre!D257+'Octubre '!D257+Noviembre!D257+'Diciembre '!D257</f>
        <v>0</v>
      </c>
      <c r="E257" s="73">
        <f>+Enero!E257+Febrero!E257+'Marzo '!E257+'Abril '!E257+'Mayo '!E257+Junio!E257+Julio!E257+Agosto!E257+Septiembre!E257+'Octubre '!E257+Noviembre!E257+'Diciembre '!E257</f>
        <v>0</v>
      </c>
      <c r="F257" s="13"/>
      <c r="I257" s="5"/>
      <c r="J257" s="5"/>
      <c r="K257" s="56"/>
      <c r="L257" s="6"/>
      <c r="Q257" s="5"/>
    </row>
    <row r="258" spans="1:17" x14ac:dyDescent="0.2">
      <c r="A258" s="99" t="s">
        <v>477</v>
      </c>
      <c r="B258" s="183" t="s">
        <v>478</v>
      </c>
      <c r="C258" s="174">
        <f>+Enero!C258+Febrero!C258+'Marzo '!C258+'Abril '!C258+'Mayo '!C258+Junio!C258+Julio!C258+Agosto!C258+Septiembre!C258+'Octubre '!C258+Noviembre!C258+'Diciembre '!C258</f>
        <v>0</v>
      </c>
      <c r="D258" s="72">
        <f>+Enero!D258+Febrero!D258+'Marzo '!D258+'Abril '!D258+'Mayo '!D258+Junio!D258+Julio!D258+Agosto!D258+Septiembre!D258+'Octubre '!D258+Noviembre!D258+'Diciembre '!D258</f>
        <v>0</v>
      </c>
      <c r="E258" s="73">
        <f>+Enero!E258+Febrero!E258+'Marzo '!E258+'Abril '!E258+'Mayo '!E258+Junio!E258+Julio!E258+Agosto!E258+Septiembre!E258+'Octubre '!E258+Noviembre!E258+'Diciembre '!E258</f>
        <v>0</v>
      </c>
      <c r="F258" s="13"/>
      <c r="I258" s="5"/>
      <c r="J258" s="5"/>
      <c r="K258" s="56"/>
      <c r="L258" s="6"/>
      <c r="Q258" s="5"/>
    </row>
    <row r="259" spans="1:17" x14ac:dyDescent="0.2">
      <c r="A259" s="99" t="s">
        <v>479</v>
      </c>
      <c r="B259" s="183" t="s">
        <v>480</v>
      </c>
      <c r="C259" s="174">
        <f>+Enero!C259+Febrero!C259+'Marzo '!C259+'Abril '!C259+'Mayo '!C259+Junio!C259+Julio!C259+Agosto!C259+Septiembre!C259+'Octubre '!C259+Noviembre!C259+'Diciembre '!C259</f>
        <v>0</v>
      </c>
      <c r="D259" s="72">
        <f>+Enero!D259+Febrero!D259+'Marzo '!D259+'Abril '!D259+'Mayo '!D259+Junio!D259+Julio!D259+Agosto!D259+Septiembre!D259+'Octubre '!D259+Noviembre!D259+'Diciembre '!D259</f>
        <v>0</v>
      </c>
      <c r="E259" s="73">
        <f>+Enero!E259+Febrero!E259+'Marzo '!E259+'Abril '!E259+'Mayo '!E259+Junio!E259+Julio!E259+Agosto!E259+Septiembre!E259+'Octubre '!E259+Noviembre!E259+'Diciembre '!E259</f>
        <v>0</v>
      </c>
      <c r="F259" s="13"/>
      <c r="I259" s="5"/>
      <c r="J259" s="5"/>
      <c r="K259" s="56"/>
      <c r="L259" s="6"/>
      <c r="Q259" s="5"/>
    </row>
    <row r="260" spans="1:17" x14ac:dyDescent="0.2">
      <c r="A260" s="99" t="s">
        <v>481</v>
      </c>
      <c r="B260" s="183" t="s">
        <v>482</v>
      </c>
      <c r="C260" s="174">
        <f>+Enero!C260+Febrero!C260+'Marzo '!C260+'Abril '!C260+'Mayo '!C260+Junio!C260+Julio!C260+Agosto!C260+Septiembre!C260+'Octubre '!C260+Noviembre!C260+'Diciembre '!C260</f>
        <v>0</v>
      </c>
      <c r="D260" s="72">
        <f>+Enero!D260+Febrero!D260+'Marzo '!D260+'Abril '!D260+'Mayo '!D260+Junio!D260+Julio!D260+Agosto!D260+Septiembre!D260+'Octubre '!D260+Noviembre!D260+'Diciembre '!D260</f>
        <v>0</v>
      </c>
      <c r="E260" s="73">
        <f>+Enero!E260+Febrero!E260+'Marzo '!E260+'Abril '!E260+'Mayo '!E260+Junio!E260+Julio!E260+Agosto!E260+Septiembre!E260+'Octubre '!E260+Noviembre!E260+'Diciembre '!E260</f>
        <v>0</v>
      </c>
      <c r="F260" s="13"/>
      <c r="I260" s="5"/>
      <c r="J260" s="5"/>
      <c r="K260" s="56"/>
      <c r="L260" s="6"/>
      <c r="Q260" s="5"/>
    </row>
    <row r="261" spans="1:17" x14ac:dyDescent="0.2">
      <c r="A261" s="99" t="s">
        <v>483</v>
      </c>
      <c r="B261" s="183" t="s">
        <v>484</v>
      </c>
      <c r="C261" s="174">
        <f>+Enero!C261+Febrero!C261+'Marzo '!C261+'Abril '!C261+'Mayo '!C261+Junio!C261+Julio!C261+Agosto!C261+Septiembre!C261+'Octubre '!C261+Noviembre!C261+'Diciembre '!C261</f>
        <v>0</v>
      </c>
      <c r="D261" s="72">
        <f>+Enero!D261+Febrero!D261+'Marzo '!D261+'Abril '!D261+'Mayo '!D261+Junio!D261+Julio!D261+Agosto!D261+Septiembre!D261+'Octubre '!D261+Noviembre!D261+'Diciembre '!D261</f>
        <v>0</v>
      </c>
      <c r="E261" s="73">
        <f>+Enero!E261+Febrero!E261+'Marzo '!E261+'Abril '!E261+'Mayo '!E261+Junio!E261+Julio!E261+Agosto!E261+Septiembre!E261+'Octubre '!E261+Noviembre!E261+'Diciembre '!E261</f>
        <v>0</v>
      </c>
      <c r="F261" s="13"/>
      <c r="I261" s="5"/>
      <c r="J261" s="5"/>
      <c r="K261" s="56"/>
      <c r="L261" s="6"/>
      <c r="Q261" s="5"/>
    </row>
    <row r="262" spans="1:17" x14ac:dyDescent="0.2">
      <c r="A262" s="99" t="s">
        <v>485</v>
      </c>
      <c r="B262" s="183" t="s">
        <v>486</v>
      </c>
      <c r="C262" s="174">
        <f>+Enero!C262+Febrero!C262+'Marzo '!C262+'Abril '!C262+'Mayo '!C262+Junio!C262+Julio!C262+Agosto!C262+Septiembre!C262+'Octubre '!C262+Noviembre!C262+'Diciembre '!C262</f>
        <v>0</v>
      </c>
      <c r="D262" s="72">
        <f>+Enero!D262+Febrero!D262+'Marzo '!D262+'Abril '!D262+'Mayo '!D262+Junio!D262+Julio!D262+Agosto!D262+Septiembre!D262+'Octubre '!D262+Noviembre!D262+'Diciembre '!D262</f>
        <v>0</v>
      </c>
      <c r="E262" s="73">
        <f>+Enero!E262+Febrero!E262+'Marzo '!E262+'Abril '!E262+'Mayo '!E262+Junio!E262+Julio!E262+Agosto!E262+Septiembre!E262+'Octubre '!E262+Noviembre!E262+'Diciembre '!E262</f>
        <v>0</v>
      </c>
      <c r="F262" s="13"/>
      <c r="I262" s="5"/>
      <c r="J262" s="5"/>
      <c r="K262" s="56"/>
      <c r="L262" s="6"/>
      <c r="Q262" s="5"/>
    </row>
    <row r="263" spans="1:17" x14ac:dyDescent="0.2">
      <c r="A263" s="99" t="s">
        <v>487</v>
      </c>
      <c r="B263" s="183" t="s">
        <v>488</v>
      </c>
      <c r="C263" s="174">
        <f>+Enero!C263+Febrero!C263+'Marzo '!C263+'Abril '!C263+'Mayo '!C263+Junio!C263+Julio!C263+Agosto!C263+Septiembre!C263+'Octubre '!C263+Noviembre!C263+'Diciembre '!C263</f>
        <v>0</v>
      </c>
      <c r="D263" s="72">
        <f>+Enero!D263+Febrero!D263+'Marzo '!D263+'Abril '!D263+'Mayo '!D263+Junio!D263+Julio!D263+Agosto!D263+Septiembre!D263+'Octubre '!D263+Noviembre!D263+'Diciembre '!D263</f>
        <v>0</v>
      </c>
      <c r="E263" s="73">
        <f>+Enero!E263+Febrero!E263+'Marzo '!E263+'Abril '!E263+'Mayo '!E263+Junio!E263+Julio!E263+Agosto!E263+Septiembre!E263+'Octubre '!E263+Noviembre!E263+'Diciembre '!E263</f>
        <v>0</v>
      </c>
      <c r="F263" s="13"/>
      <c r="I263" s="5"/>
      <c r="J263" s="5"/>
      <c r="K263" s="56"/>
      <c r="L263" s="6"/>
      <c r="Q263" s="5"/>
    </row>
    <row r="264" spans="1:17" x14ac:dyDescent="0.2">
      <c r="A264" s="99" t="s">
        <v>489</v>
      </c>
      <c r="B264" s="183" t="s">
        <v>490</v>
      </c>
      <c r="C264" s="174">
        <f>+Enero!C264+Febrero!C264+'Marzo '!C264+'Abril '!C264+'Mayo '!C264+Junio!C264+Julio!C264+Agosto!C264+Septiembre!C264+'Octubre '!C264+Noviembre!C264+'Diciembre '!C264</f>
        <v>49</v>
      </c>
      <c r="D264" s="72">
        <f>+Enero!D264+Febrero!D264+'Marzo '!D264+'Abril '!D264+'Mayo '!D264+Junio!D264+Julio!D264+Agosto!D264+Septiembre!D264+'Octubre '!D264+Noviembre!D264+'Diciembre '!D264</f>
        <v>49</v>
      </c>
      <c r="E264" s="73">
        <f>+Enero!E264+Febrero!E264+'Marzo '!E264+'Abril '!E264+'Mayo '!E264+Junio!E264+Julio!E264+Agosto!E264+Septiembre!E264+'Octubre '!E264+Noviembre!E264+'Diciembre '!E264</f>
        <v>0</v>
      </c>
      <c r="F264" s="13"/>
      <c r="I264" s="5"/>
      <c r="J264" s="5"/>
      <c r="K264" s="56"/>
      <c r="L264" s="6"/>
      <c r="Q264" s="5"/>
    </row>
    <row r="265" spans="1:17" x14ac:dyDescent="0.2">
      <c r="A265" s="99" t="s">
        <v>491</v>
      </c>
      <c r="B265" s="183" t="s">
        <v>492</v>
      </c>
      <c r="C265" s="174">
        <f>+Enero!C265+Febrero!C265+'Marzo '!C265+'Abril '!C265+'Mayo '!C265+Junio!C265+Julio!C265+Agosto!C265+Septiembre!C265+'Octubre '!C265+Noviembre!C265+'Diciembre '!C265</f>
        <v>236</v>
      </c>
      <c r="D265" s="72">
        <f>+Enero!D265+Febrero!D265+'Marzo '!D265+'Abril '!D265+'Mayo '!D265+Junio!D265+Julio!D265+Agosto!D265+Septiembre!D265+'Octubre '!D265+Noviembre!D265+'Diciembre '!D265</f>
        <v>14</v>
      </c>
      <c r="E265" s="73">
        <f>+Enero!E265+Febrero!E265+'Marzo '!E265+'Abril '!E265+'Mayo '!E265+Junio!E265+Julio!E265+Agosto!E265+Septiembre!E265+'Octubre '!E265+Noviembre!E265+'Diciembre '!E265</f>
        <v>184</v>
      </c>
      <c r="F265" s="13"/>
      <c r="I265" s="5"/>
      <c r="J265" s="5"/>
      <c r="K265" s="56"/>
      <c r="L265" s="6"/>
      <c r="Q265" s="5"/>
    </row>
    <row r="266" spans="1:17" x14ac:dyDescent="0.2">
      <c r="A266" s="99" t="s">
        <v>493</v>
      </c>
      <c r="B266" s="183" t="s">
        <v>494</v>
      </c>
      <c r="C266" s="174">
        <f>+Enero!C266+Febrero!C266+'Marzo '!C266+'Abril '!C266+'Mayo '!C266+Junio!C266+Julio!C266+Agosto!C266+Septiembre!C266+'Octubre '!C266+Noviembre!C266+'Diciembre '!C266</f>
        <v>0</v>
      </c>
      <c r="D266" s="72">
        <f>+Enero!D266+Febrero!D266+'Marzo '!D266+'Abril '!D266+'Mayo '!D266+Junio!D266+Julio!D266+Agosto!D266+Septiembre!D266+'Octubre '!D266+Noviembre!D266+'Diciembre '!D266</f>
        <v>0</v>
      </c>
      <c r="E266" s="73">
        <f>+Enero!E266+Febrero!E266+'Marzo '!E266+'Abril '!E266+'Mayo '!E266+Junio!E266+Julio!E266+Agosto!E266+Septiembre!E266+'Octubre '!E266+Noviembre!E266+'Diciembre '!E266</f>
        <v>0</v>
      </c>
      <c r="F266" s="13"/>
      <c r="I266" s="5"/>
      <c r="J266" s="5"/>
      <c r="K266" s="56"/>
      <c r="L266" s="6"/>
      <c r="Q266" s="5"/>
    </row>
    <row r="267" spans="1:17" ht="23.25" x14ac:dyDescent="0.2">
      <c r="A267" s="99" t="s">
        <v>495</v>
      </c>
      <c r="B267" s="179" t="s">
        <v>496</v>
      </c>
      <c r="C267" s="174">
        <f>+Enero!C267+Febrero!C267+'Marzo '!C267+'Abril '!C267+'Mayo '!C267+Junio!C267+Julio!C267+Agosto!C267+Septiembre!C267+'Octubre '!C267+Noviembre!C267+'Diciembre '!C267</f>
        <v>14</v>
      </c>
      <c r="D267" s="72">
        <f>+Enero!D267+Febrero!D267+'Marzo '!D267+'Abril '!D267+'Mayo '!D267+Junio!D267+Julio!D267+Agosto!D267+Septiembre!D267+'Octubre '!D267+Noviembre!D267+'Diciembre '!D267</f>
        <v>12</v>
      </c>
      <c r="E267" s="73">
        <f>+Enero!E267+Febrero!E267+'Marzo '!E267+'Abril '!E267+'Mayo '!E267+Junio!E267+Julio!E267+Agosto!E267+Septiembre!E267+'Octubre '!E267+Noviembre!E267+'Diciembre '!E267</f>
        <v>0</v>
      </c>
      <c r="F267" s="13"/>
      <c r="I267" s="5"/>
      <c r="J267" s="5"/>
      <c r="K267" s="56"/>
      <c r="L267" s="6"/>
      <c r="Q267" s="5"/>
    </row>
    <row r="268" spans="1:17" x14ac:dyDescent="0.2">
      <c r="A268" s="99" t="s">
        <v>497</v>
      </c>
      <c r="B268" s="183" t="s">
        <v>498</v>
      </c>
      <c r="C268" s="174">
        <f>+Enero!C268+Febrero!C268+'Marzo '!C268+'Abril '!C268+'Mayo '!C268+Junio!C268+Julio!C268+Agosto!C268+Septiembre!C268+'Octubre '!C268+Noviembre!C268+'Diciembre '!C268</f>
        <v>0</v>
      </c>
      <c r="D268" s="72">
        <f>+Enero!D268+Febrero!D268+'Marzo '!D268+'Abril '!D268+'Mayo '!D268+Junio!D268+Julio!D268+Agosto!D268+Septiembre!D268+'Octubre '!D268+Noviembre!D268+'Diciembre '!D268</f>
        <v>0</v>
      </c>
      <c r="E268" s="73">
        <f>+Enero!E268+Febrero!E268+'Marzo '!E268+'Abril '!E268+'Mayo '!E268+Junio!E268+Julio!E268+Agosto!E268+Septiembre!E268+'Octubre '!E268+Noviembre!E268+'Diciembre '!E268</f>
        <v>0</v>
      </c>
      <c r="F268" s="13"/>
      <c r="I268" s="5"/>
      <c r="J268" s="5"/>
      <c r="K268" s="56"/>
      <c r="L268" s="6"/>
      <c r="Q268" s="5"/>
    </row>
    <row r="269" spans="1:17" x14ac:dyDescent="0.2">
      <c r="A269" s="99" t="s">
        <v>499</v>
      </c>
      <c r="B269" s="183" t="s">
        <v>500</v>
      </c>
      <c r="C269" s="174">
        <f>+Enero!C269+Febrero!C269+'Marzo '!C269+'Abril '!C269+'Mayo '!C269+Junio!C269+Julio!C269+Agosto!C269+Septiembre!C269+'Octubre '!C269+Noviembre!C269+'Diciembre '!C269</f>
        <v>0</v>
      </c>
      <c r="D269" s="72">
        <f>+Enero!D269+Febrero!D269+'Marzo '!D269+'Abril '!D269+'Mayo '!D269+Junio!D269+Julio!D269+Agosto!D269+Septiembre!D269+'Octubre '!D269+Noviembre!D269+'Diciembre '!D269</f>
        <v>0</v>
      </c>
      <c r="E269" s="73">
        <f>+Enero!E269+Febrero!E269+'Marzo '!E269+'Abril '!E269+'Mayo '!E269+Junio!E269+Julio!E269+Agosto!E269+Septiembre!E269+'Octubre '!E269+Noviembre!E269+'Diciembre '!E269</f>
        <v>0</v>
      </c>
      <c r="F269" s="13"/>
      <c r="I269" s="5"/>
      <c r="J269" s="5"/>
      <c r="K269" s="56"/>
      <c r="L269" s="6"/>
      <c r="Q269" s="5"/>
    </row>
    <row r="270" spans="1:17" x14ac:dyDescent="0.2">
      <c r="A270" s="99" t="s">
        <v>501</v>
      </c>
      <c r="B270" s="183" t="s">
        <v>502</v>
      </c>
      <c r="C270" s="174">
        <f>+Enero!C270+Febrero!C270+'Marzo '!C270+'Abril '!C270+'Mayo '!C270+Junio!C270+Julio!C270+Agosto!C270+Septiembre!C270+'Octubre '!C270+Noviembre!C270+'Diciembre '!C270</f>
        <v>0</v>
      </c>
      <c r="D270" s="72">
        <f>+Enero!D270+Febrero!D270+'Marzo '!D270+'Abril '!D270+'Mayo '!D270+Junio!D270+Julio!D270+Agosto!D270+Septiembre!D270+'Octubre '!D270+Noviembre!D270+'Diciembre '!D270</f>
        <v>0</v>
      </c>
      <c r="E270" s="73">
        <f>+Enero!E270+Febrero!E270+'Marzo '!E270+'Abril '!E270+'Mayo '!E270+Junio!E270+Julio!E270+Agosto!E270+Septiembre!E270+'Octubre '!E270+Noviembre!E270+'Diciembre '!E270</f>
        <v>0</v>
      </c>
      <c r="F270" s="13"/>
      <c r="I270" s="5"/>
      <c r="J270" s="5"/>
      <c r="K270" s="56"/>
      <c r="L270" s="6"/>
      <c r="Q270" s="5"/>
    </row>
    <row r="271" spans="1:17" x14ac:dyDescent="0.2">
      <c r="A271" s="99" t="s">
        <v>503</v>
      </c>
      <c r="B271" s="183" t="s">
        <v>504</v>
      </c>
      <c r="C271" s="174">
        <f>+Enero!C271+Febrero!C271+'Marzo '!C271+'Abril '!C271+'Mayo '!C271+Junio!C271+Julio!C271+Agosto!C271+Septiembre!C271+'Octubre '!C271+Noviembre!C271+'Diciembre '!C271</f>
        <v>31</v>
      </c>
      <c r="D271" s="72">
        <f>+Enero!D271+Febrero!D271+'Marzo '!D271+'Abril '!D271+'Mayo '!D271+Junio!D271+Julio!D271+Agosto!D271+Septiembre!D271+'Octubre '!D271+Noviembre!D271+'Diciembre '!D271</f>
        <v>30</v>
      </c>
      <c r="E271" s="73">
        <f>+Enero!E271+Febrero!E271+'Marzo '!E271+'Abril '!E271+'Mayo '!E271+Junio!E271+Julio!E271+Agosto!E271+Septiembre!E271+'Octubre '!E271+Noviembre!E271+'Diciembre '!E271</f>
        <v>0</v>
      </c>
      <c r="F271" s="13"/>
      <c r="I271" s="5"/>
      <c r="J271" s="5"/>
      <c r="K271" s="56"/>
      <c r="L271" s="6"/>
      <c r="Q271" s="5"/>
    </row>
    <row r="272" spans="1:17" x14ac:dyDescent="0.2">
      <c r="A272" s="99" t="s">
        <v>505</v>
      </c>
      <c r="B272" s="183" t="s">
        <v>506</v>
      </c>
      <c r="C272" s="174">
        <f>+Enero!C272+Febrero!C272+'Marzo '!C272+'Abril '!C272+'Mayo '!C272+Junio!C272+Julio!C272+Agosto!C272+Septiembre!C272+'Octubre '!C272+Noviembre!C272+'Diciembre '!C272</f>
        <v>1716</v>
      </c>
      <c r="D272" s="72">
        <f>+Enero!D272+Febrero!D272+'Marzo '!D272+'Abril '!D272+'Mayo '!D272+Junio!D272+Julio!D272+Agosto!D272+Septiembre!D272+'Octubre '!D272+Noviembre!D272+'Diciembre '!D272</f>
        <v>1163</v>
      </c>
      <c r="E272" s="73">
        <f>+Enero!E272+Febrero!E272+'Marzo '!E272+'Abril '!E272+'Mayo '!E272+Junio!E272+Julio!E272+Agosto!E272+Septiembre!E272+'Octubre '!E272+Noviembre!E272+'Diciembre '!E272</f>
        <v>13</v>
      </c>
      <c r="F272" s="13"/>
      <c r="I272" s="5"/>
      <c r="J272" s="5"/>
      <c r="K272" s="56"/>
      <c r="L272" s="6"/>
      <c r="Q272" s="5"/>
    </row>
    <row r="273" spans="1:17" x14ac:dyDescent="0.2">
      <c r="A273" s="99" t="s">
        <v>507</v>
      </c>
      <c r="B273" s="183" t="s">
        <v>508</v>
      </c>
      <c r="C273" s="174">
        <f>+Enero!C273+Febrero!C273+'Marzo '!C273+'Abril '!C273+'Mayo '!C273+Junio!C273+Julio!C273+Agosto!C273+Septiembre!C273+'Octubre '!C273+Noviembre!C273+'Diciembre '!C273</f>
        <v>0</v>
      </c>
      <c r="D273" s="72">
        <f>+Enero!D273+Febrero!D273+'Marzo '!D273+'Abril '!D273+'Mayo '!D273+Junio!D273+Julio!D273+Agosto!D273+Septiembre!D273+'Octubre '!D273+Noviembre!D273+'Diciembre '!D273</f>
        <v>0</v>
      </c>
      <c r="E273" s="73">
        <f>+Enero!E273+Febrero!E273+'Marzo '!E273+'Abril '!E273+'Mayo '!E273+Junio!E273+Julio!E273+Agosto!E273+Septiembre!E273+'Octubre '!E273+Noviembre!E273+'Diciembre '!E273</f>
        <v>0</v>
      </c>
      <c r="F273" s="13"/>
      <c r="I273" s="5"/>
      <c r="J273" s="5"/>
      <c r="K273" s="56"/>
      <c r="L273" s="6"/>
      <c r="Q273" s="5"/>
    </row>
    <row r="274" spans="1:17" x14ac:dyDescent="0.2">
      <c r="A274" s="99" t="s">
        <v>509</v>
      </c>
      <c r="B274" s="183" t="s">
        <v>510</v>
      </c>
      <c r="C274" s="174">
        <f>+Enero!C274+Febrero!C274+'Marzo '!C274+'Abril '!C274+'Mayo '!C274+Junio!C274+Julio!C274+Agosto!C274+Septiembre!C274+'Octubre '!C274+Noviembre!C274+'Diciembre '!C274</f>
        <v>0</v>
      </c>
      <c r="D274" s="72">
        <f>+Enero!D274+Febrero!D274+'Marzo '!D274+'Abril '!D274+'Mayo '!D274+Junio!D274+Julio!D274+Agosto!D274+Septiembre!D274+'Octubre '!D274+Noviembre!D274+'Diciembre '!D274</f>
        <v>0</v>
      </c>
      <c r="E274" s="73">
        <f>+Enero!E274+Febrero!E274+'Marzo '!E274+'Abril '!E274+'Mayo '!E274+Junio!E274+Julio!E274+Agosto!E274+Septiembre!E274+'Octubre '!E274+Noviembre!E274+'Diciembre '!E274</f>
        <v>0</v>
      </c>
      <c r="F274" s="13"/>
      <c r="I274" s="5"/>
      <c r="J274" s="5"/>
      <c r="K274" s="56"/>
      <c r="L274" s="6"/>
      <c r="Q274" s="5"/>
    </row>
    <row r="275" spans="1:17" x14ac:dyDescent="0.2">
      <c r="A275" s="99" t="s">
        <v>511</v>
      </c>
      <c r="B275" s="183" t="s">
        <v>512</v>
      </c>
      <c r="C275" s="174">
        <f>+Enero!C275+Febrero!C275+'Marzo '!C275+'Abril '!C275+'Mayo '!C275+Junio!C275+Julio!C275+Agosto!C275+Septiembre!C275+'Octubre '!C275+Noviembre!C275+'Diciembre '!C275</f>
        <v>0</v>
      </c>
      <c r="D275" s="72">
        <f>+Enero!D275+Febrero!D275+'Marzo '!D275+'Abril '!D275+'Mayo '!D275+Junio!D275+Julio!D275+Agosto!D275+Septiembre!D275+'Octubre '!D275+Noviembre!D275+'Diciembre '!D275</f>
        <v>0</v>
      </c>
      <c r="E275" s="73">
        <f>+Enero!E275+Febrero!E275+'Marzo '!E275+'Abril '!E275+'Mayo '!E275+Junio!E275+Julio!E275+Agosto!E275+Septiembre!E275+'Octubre '!E275+Noviembre!E275+'Diciembre '!E275</f>
        <v>0</v>
      </c>
      <c r="F275" s="13"/>
      <c r="I275" s="5"/>
      <c r="J275" s="5"/>
      <c r="K275" s="56"/>
      <c r="L275" s="6"/>
      <c r="Q275" s="5"/>
    </row>
    <row r="276" spans="1:17" x14ac:dyDescent="0.2">
      <c r="A276" s="99" t="s">
        <v>513</v>
      </c>
      <c r="B276" s="183" t="s">
        <v>514</v>
      </c>
      <c r="C276" s="174">
        <f>+Enero!C276+Febrero!C276+'Marzo '!C276+'Abril '!C276+'Mayo '!C276+Junio!C276+Julio!C276+Agosto!C276+Septiembre!C276+'Octubre '!C276+Noviembre!C276+'Diciembre '!C276</f>
        <v>0</v>
      </c>
      <c r="D276" s="72">
        <f>+Enero!D276+Febrero!D276+'Marzo '!D276+'Abril '!D276+'Mayo '!D276+Junio!D276+Julio!D276+Agosto!D276+Septiembre!D276+'Octubre '!D276+Noviembre!D276+'Diciembre '!D276</f>
        <v>0</v>
      </c>
      <c r="E276" s="73">
        <f>+Enero!E276+Febrero!E276+'Marzo '!E276+'Abril '!E276+'Mayo '!E276+Junio!E276+Julio!E276+Agosto!E276+Septiembre!E276+'Octubre '!E276+Noviembre!E276+'Diciembre '!E276</f>
        <v>0</v>
      </c>
      <c r="F276" s="13"/>
      <c r="I276" s="5"/>
      <c r="J276" s="5"/>
      <c r="K276" s="56"/>
      <c r="L276" s="6"/>
      <c r="Q276" s="5"/>
    </row>
    <row r="277" spans="1:17" x14ac:dyDescent="0.2">
      <c r="A277" s="99" t="s">
        <v>515</v>
      </c>
      <c r="B277" s="183" t="s">
        <v>516</v>
      </c>
      <c r="C277" s="174">
        <f>+Enero!C277+Febrero!C277+'Marzo '!C277+'Abril '!C277+'Mayo '!C277+Junio!C277+Julio!C277+Agosto!C277+Septiembre!C277+'Octubre '!C277+Noviembre!C277+'Diciembre '!C277</f>
        <v>0</v>
      </c>
      <c r="D277" s="72">
        <f>+Enero!D277+Febrero!D277+'Marzo '!D277+'Abril '!D277+'Mayo '!D277+Junio!D277+Julio!D277+Agosto!D277+Septiembre!D277+'Octubre '!D277+Noviembre!D277+'Diciembre '!D277</f>
        <v>0</v>
      </c>
      <c r="E277" s="73">
        <f>+Enero!E277+Febrero!E277+'Marzo '!E277+'Abril '!E277+'Mayo '!E277+Junio!E277+Julio!E277+Agosto!E277+Septiembre!E277+'Octubre '!E277+Noviembre!E277+'Diciembre '!E277</f>
        <v>0</v>
      </c>
      <c r="F277" s="13"/>
      <c r="I277" s="5"/>
      <c r="J277" s="5"/>
      <c r="K277" s="56"/>
      <c r="L277" s="6"/>
      <c r="Q277" s="5"/>
    </row>
    <row r="278" spans="1:17" x14ac:dyDescent="0.2">
      <c r="A278" s="99" t="s">
        <v>517</v>
      </c>
      <c r="B278" s="179" t="s">
        <v>518</v>
      </c>
      <c r="C278" s="174">
        <f>+Enero!C278+Febrero!C278+'Marzo '!C278+'Abril '!C278+'Mayo '!C278+Junio!C278+Julio!C278+Agosto!C278+Septiembre!C278+'Octubre '!C278+Noviembre!C278+'Diciembre '!C278</f>
        <v>0</v>
      </c>
      <c r="D278" s="72">
        <f>+Enero!D278+Febrero!D278+'Marzo '!D278+'Abril '!D278+'Mayo '!D278+Junio!D278+Julio!D278+Agosto!D278+Septiembre!D278+'Octubre '!D278+Noviembre!D278+'Diciembre '!D278</f>
        <v>0</v>
      </c>
      <c r="E278" s="73">
        <f>+Enero!E278+Febrero!E278+'Marzo '!E278+'Abril '!E278+'Mayo '!E278+Junio!E278+Julio!E278+Agosto!E278+Septiembre!E278+'Octubre '!E278+Noviembre!E278+'Diciembre '!E278</f>
        <v>0</v>
      </c>
      <c r="F278" s="13"/>
      <c r="I278" s="5"/>
      <c r="J278" s="5"/>
      <c r="K278" s="56"/>
      <c r="L278" s="6"/>
      <c r="Q278" s="5"/>
    </row>
    <row r="279" spans="1:17" x14ac:dyDescent="0.2">
      <c r="A279" s="99" t="s">
        <v>519</v>
      </c>
      <c r="B279" s="183" t="s">
        <v>520</v>
      </c>
      <c r="C279" s="174">
        <f>+Enero!C279+Febrero!C279+'Marzo '!C279+'Abril '!C279+'Mayo '!C279+Junio!C279+Julio!C279+Agosto!C279+Septiembre!C279+'Octubre '!C279+Noviembre!C279+'Diciembre '!C279</f>
        <v>0</v>
      </c>
      <c r="D279" s="72">
        <f>+Enero!D279+Febrero!D279+'Marzo '!D279+'Abril '!D279+'Mayo '!D279+Junio!D279+Julio!D279+Agosto!D279+Septiembre!D279+'Octubre '!D279+Noviembre!D279+'Diciembre '!D279</f>
        <v>0</v>
      </c>
      <c r="E279" s="73">
        <f>+Enero!E279+Febrero!E279+'Marzo '!E279+'Abril '!E279+'Mayo '!E279+Junio!E279+Julio!E279+Agosto!E279+Septiembre!E279+'Octubre '!E279+Noviembre!E279+'Diciembre '!E279</f>
        <v>0</v>
      </c>
      <c r="F279" s="13"/>
      <c r="I279" s="5"/>
      <c r="J279" s="5"/>
      <c r="K279" s="56"/>
      <c r="L279" s="6"/>
      <c r="Q279" s="5"/>
    </row>
    <row r="280" spans="1:17" x14ac:dyDescent="0.2">
      <c r="A280" s="99" t="s">
        <v>521</v>
      </c>
      <c r="B280" s="183" t="s">
        <v>522</v>
      </c>
      <c r="C280" s="174">
        <f>+Enero!C280+Febrero!C280+'Marzo '!C280+'Abril '!C280+'Mayo '!C280+Junio!C280+Julio!C280+Agosto!C280+Septiembre!C280+'Octubre '!C280+Noviembre!C280+'Diciembre '!C280</f>
        <v>10</v>
      </c>
      <c r="D280" s="72">
        <f>+Enero!D280+Febrero!D280+'Marzo '!D280+'Abril '!D280+'Mayo '!D280+Junio!D280+Julio!D280+Agosto!D280+Septiembre!D280+'Octubre '!D280+Noviembre!D280+'Diciembre '!D280</f>
        <v>0</v>
      </c>
      <c r="E280" s="73">
        <f>+Enero!E280+Febrero!E280+'Marzo '!E280+'Abril '!E280+'Mayo '!E280+Junio!E280+Julio!E280+Agosto!E280+Septiembre!E280+'Octubre '!E280+Noviembre!E280+'Diciembre '!E280</f>
        <v>10</v>
      </c>
      <c r="F280" s="13"/>
      <c r="I280" s="5"/>
      <c r="J280" s="5"/>
      <c r="K280" s="56"/>
      <c r="L280" s="6"/>
      <c r="Q280" s="5"/>
    </row>
    <row r="281" spans="1:17" x14ac:dyDescent="0.2">
      <c r="A281" s="99" t="s">
        <v>523</v>
      </c>
      <c r="B281" s="183" t="s">
        <v>524</v>
      </c>
      <c r="C281" s="174">
        <f>+Enero!C281+Febrero!C281+'Marzo '!C281+'Abril '!C281+'Mayo '!C281+Junio!C281+Julio!C281+Agosto!C281+Septiembre!C281+'Octubre '!C281+Noviembre!C281+'Diciembre '!C281</f>
        <v>0</v>
      </c>
      <c r="D281" s="72">
        <f>+Enero!D281+Febrero!D281+'Marzo '!D281+'Abril '!D281+'Mayo '!D281+Junio!D281+Julio!D281+Agosto!D281+Septiembre!D281+'Octubre '!D281+Noviembre!D281+'Diciembre '!D281</f>
        <v>0</v>
      </c>
      <c r="E281" s="73">
        <f>+Enero!E281+Febrero!E281+'Marzo '!E281+'Abril '!E281+'Mayo '!E281+Junio!E281+Julio!E281+Agosto!E281+Septiembre!E281+'Octubre '!E281+Noviembre!E281+'Diciembre '!E281</f>
        <v>0</v>
      </c>
      <c r="F281" s="13"/>
      <c r="I281" s="5"/>
      <c r="J281" s="5"/>
      <c r="K281" s="56"/>
      <c r="L281" s="6"/>
      <c r="Q281" s="5"/>
    </row>
    <row r="282" spans="1:17" ht="23.25" x14ac:dyDescent="0.2">
      <c r="A282" s="99" t="s">
        <v>525</v>
      </c>
      <c r="B282" s="179" t="s">
        <v>526</v>
      </c>
      <c r="C282" s="174">
        <f>+Enero!C282+Febrero!C282+'Marzo '!C282+'Abril '!C282+'Mayo '!C282+Junio!C282+Julio!C282+Agosto!C282+Septiembre!C282+'Octubre '!C282+Noviembre!C282+'Diciembre '!C282</f>
        <v>0</v>
      </c>
      <c r="D282" s="72">
        <f>+Enero!D282+Febrero!D282+'Marzo '!D282+'Abril '!D282+'Mayo '!D282+Junio!D282+Julio!D282+Agosto!D282+Septiembre!D282+'Octubre '!D282+Noviembre!D282+'Diciembre '!D282</f>
        <v>0</v>
      </c>
      <c r="E282" s="73">
        <f>+Enero!E282+Febrero!E282+'Marzo '!E282+'Abril '!E282+'Mayo '!E282+Junio!E282+Julio!E282+Agosto!E282+Septiembre!E282+'Octubre '!E282+Noviembre!E282+'Diciembre '!E282</f>
        <v>0</v>
      </c>
      <c r="F282" s="13"/>
      <c r="I282" s="5"/>
      <c r="J282" s="5"/>
      <c r="K282" s="56"/>
      <c r="L282" s="6"/>
      <c r="Q282" s="5"/>
    </row>
    <row r="283" spans="1:17" x14ac:dyDescent="0.2">
      <c r="A283" s="99" t="s">
        <v>527</v>
      </c>
      <c r="B283" s="183" t="s">
        <v>528</v>
      </c>
      <c r="C283" s="174">
        <f>+Enero!C283+Febrero!C283+'Marzo '!C283+'Abril '!C283+'Mayo '!C283+Junio!C283+Julio!C283+Agosto!C283+Septiembre!C283+'Octubre '!C283+Noviembre!C283+'Diciembre '!C283</f>
        <v>119</v>
      </c>
      <c r="D283" s="72">
        <f>+Enero!D283+Febrero!D283+'Marzo '!D283+'Abril '!D283+'Mayo '!D283+Junio!D283+Julio!D283+Agosto!D283+Septiembre!D283+'Octubre '!D283+Noviembre!D283+'Diciembre '!D283</f>
        <v>11</v>
      </c>
      <c r="E283" s="73">
        <f>+Enero!E283+Febrero!E283+'Marzo '!E283+'Abril '!E283+'Mayo '!E283+Junio!E283+Julio!E283+Agosto!E283+Septiembre!E283+'Octubre '!E283+Noviembre!E283+'Diciembre '!E283</f>
        <v>108</v>
      </c>
      <c r="F283" s="13"/>
      <c r="I283" s="5"/>
      <c r="J283" s="5"/>
      <c r="K283" s="56"/>
      <c r="L283" s="6"/>
      <c r="Q283" s="5"/>
    </row>
    <row r="284" spans="1:17" x14ac:dyDescent="0.2">
      <c r="A284" s="99" t="s">
        <v>529</v>
      </c>
      <c r="B284" s="183" t="s">
        <v>530</v>
      </c>
      <c r="C284" s="174">
        <f>+Enero!C284+Febrero!C284+'Marzo '!C284+'Abril '!C284+'Mayo '!C284+Junio!C284+Julio!C284+Agosto!C284+Septiembre!C284+'Octubre '!C284+Noviembre!C284+'Diciembre '!C284</f>
        <v>0</v>
      </c>
      <c r="D284" s="72">
        <f>+Enero!D284+Febrero!D284+'Marzo '!D284+'Abril '!D284+'Mayo '!D284+Junio!D284+Julio!D284+Agosto!D284+Septiembre!D284+'Octubre '!D284+Noviembre!D284+'Diciembre '!D284</f>
        <v>0</v>
      </c>
      <c r="E284" s="73">
        <f>+Enero!E284+Febrero!E284+'Marzo '!E284+'Abril '!E284+'Mayo '!E284+Junio!E284+Julio!E284+Agosto!E284+Septiembre!E284+'Octubre '!E284+Noviembre!E284+'Diciembre '!E284</f>
        <v>0</v>
      </c>
      <c r="F284" s="13"/>
      <c r="I284" s="5"/>
      <c r="J284" s="5"/>
      <c r="K284" s="56"/>
      <c r="L284" s="6"/>
      <c r="Q284" s="5"/>
    </row>
    <row r="285" spans="1:17" x14ac:dyDescent="0.2">
      <c r="A285" s="99" t="s">
        <v>531</v>
      </c>
      <c r="B285" s="183" t="s">
        <v>532</v>
      </c>
      <c r="C285" s="174">
        <f>+Enero!C285+Febrero!C285+'Marzo '!C285+'Abril '!C285+'Mayo '!C285+Junio!C285+Julio!C285+Agosto!C285+Septiembre!C285+'Octubre '!C285+Noviembre!C285+'Diciembre '!C285</f>
        <v>0</v>
      </c>
      <c r="D285" s="72">
        <f>+Enero!D285+Febrero!D285+'Marzo '!D285+'Abril '!D285+'Mayo '!D285+Junio!D285+Julio!D285+Agosto!D285+Septiembre!D285+'Octubre '!D285+Noviembre!D285+'Diciembre '!D285</f>
        <v>0</v>
      </c>
      <c r="E285" s="73">
        <f>+Enero!E285+Febrero!E285+'Marzo '!E285+'Abril '!E285+'Mayo '!E285+Junio!E285+Julio!E285+Agosto!E285+Septiembre!E285+'Octubre '!E285+Noviembre!E285+'Diciembre '!E285</f>
        <v>0</v>
      </c>
      <c r="F285" s="13"/>
      <c r="I285" s="5"/>
      <c r="J285" s="5"/>
      <c r="K285" s="56"/>
      <c r="L285" s="6"/>
      <c r="Q285" s="5"/>
    </row>
    <row r="286" spans="1:17" x14ac:dyDescent="0.2">
      <c r="A286" s="99" t="s">
        <v>533</v>
      </c>
      <c r="B286" s="183" t="s">
        <v>534</v>
      </c>
      <c r="C286" s="174">
        <f>+Enero!C286+Febrero!C286+'Marzo '!C286+'Abril '!C286+'Mayo '!C286+Junio!C286+Julio!C286+Agosto!C286+Septiembre!C286+'Octubre '!C286+Noviembre!C286+'Diciembre '!C286</f>
        <v>0</v>
      </c>
      <c r="D286" s="72">
        <f>+Enero!D286+Febrero!D286+'Marzo '!D286+'Abril '!D286+'Mayo '!D286+Junio!D286+Julio!D286+Agosto!D286+Septiembre!D286+'Octubre '!D286+Noviembre!D286+'Diciembre '!D286</f>
        <v>0</v>
      </c>
      <c r="E286" s="73">
        <f>+Enero!E286+Febrero!E286+'Marzo '!E286+'Abril '!E286+'Mayo '!E286+Junio!E286+Julio!E286+Agosto!E286+Septiembre!E286+'Octubre '!E286+Noviembre!E286+'Diciembre '!E286</f>
        <v>0</v>
      </c>
      <c r="F286" s="13"/>
      <c r="I286" s="5"/>
      <c r="J286" s="5"/>
      <c r="K286" s="56"/>
      <c r="L286" s="6"/>
      <c r="Q286" s="5"/>
    </row>
    <row r="287" spans="1:17" ht="23.25" x14ac:dyDescent="0.2">
      <c r="A287" s="99" t="s">
        <v>535</v>
      </c>
      <c r="B287" s="179" t="s">
        <v>536</v>
      </c>
      <c r="C287" s="174">
        <f>+Enero!C287+Febrero!C287+'Marzo '!C287+'Abril '!C287+'Mayo '!C287+Junio!C287+Julio!C287+Agosto!C287+Septiembre!C287+'Octubre '!C287+Noviembre!C287+'Diciembre '!C287</f>
        <v>0</v>
      </c>
      <c r="D287" s="72">
        <f>+Enero!D287+Febrero!D287+'Marzo '!D287+'Abril '!D287+'Mayo '!D287+Junio!D287+Julio!D287+Agosto!D287+Septiembre!D287+'Octubre '!D287+Noviembre!D287+'Diciembre '!D287</f>
        <v>0</v>
      </c>
      <c r="E287" s="73">
        <f>+Enero!E287+Febrero!E287+'Marzo '!E287+'Abril '!E287+'Mayo '!E287+Junio!E287+Julio!E287+Agosto!E287+Septiembre!E287+'Octubre '!E287+Noviembre!E287+'Diciembre '!E287</f>
        <v>0</v>
      </c>
      <c r="F287" s="13"/>
      <c r="I287" s="5"/>
      <c r="J287" s="5"/>
      <c r="K287" s="56"/>
      <c r="L287" s="6"/>
      <c r="Q287" s="5"/>
    </row>
    <row r="288" spans="1:17" ht="34.5" x14ac:dyDescent="0.2">
      <c r="A288" s="99" t="s">
        <v>537</v>
      </c>
      <c r="B288" s="179" t="s">
        <v>538</v>
      </c>
      <c r="C288" s="174">
        <f>+Enero!C288+Febrero!C288+'Marzo '!C288+'Abril '!C288+'Mayo '!C288+Junio!C288+Julio!C288+Agosto!C288+Septiembre!C288+'Octubre '!C288+Noviembre!C288+'Diciembre '!C288</f>
        <v>46</v>
      </c>
      <c r="D288" s="72">
        <f>+Enero!D288+Febrero!D288+'Marzo '!D288+'Abril '!D288+'Mayo '!D288+Junio!D288+Julio!D288+Agosto!D288+Septiembre!D288+'Octubre '!D288+Noviembre!D288+'Diciembre '!D288</f>
        <v>43</v>
      </c>
      <c r="E288" s="73">
        <f>+Enero!E288+Febrero!E288+'Marzo '!E288+'Abril '!E288+'Mayo '!E288+Junio!E288+Julio!E288+Agosto!E288+Septiembre!E288+'Octubre '!E288+Noviembre!E288+'Diciembre '!E288</f>
        <v>0</v>
      </c>
      <c r="F288" s="13"/>
      <c r="I288" s="5"/>
      <c r="J288" s="5"/>
      <c r="K288" s="56"/>
      <c r="L288" s="6"/>
      <c r="Q288" s="5"/>
    </row>
    <row r="289" spans="1:17" x14ac:dyDescent="0.2">
      <c r="A289" s="99" t="s">
        <v>539</v>
      </c>
      <c r="B289" s="183" t="s">
        <v>540</v>
      </c>
      <c r="C289" s="174">
        <f>+Enero!C289+Febrero!C289+'Marzo '!C289+'Abril '!C289+'Mayo '!C289+Junio!C289+Julio!C289+Agosto!C289+Septiembre!C289+'Octubre '!C289+Noviembre!C289+'Diciembre '!C289</f>
        <v>47</v>
      </c>
      <c r="D289" s="72">
        <f>+Enero!D289+Febrero!D289+'Marzo '!D289+'Abril '!D289+'Mayo '!D289+Junio!D289+Julio!D289+Agosto!D289+Septiembre!D289+'Octubre '!D289+Noviembre!D289+'Diciembre '!D289</f>
        <v>42</v>
      </c>
      <c r="E289" s="83">
        <f>+Enero!E289+Febrero!E289+'Marzo '!E289+'Abril '!E289+'Mayo '!E289+Junio!E289+Julio!E289+Agosto!E289+Septiembre!E289+'Octubre '!E289+Noviembre!E289+'Diciembre '!E289</f>
        <v>0</v>
      </c>
      <c r="F289" s="13"/>
      <c r="I289" s="5"/>
      <c r="J289" s="5"/>
      <c r="K289" s="56"/>
      <c r="L289" s="6"/>
      <c r="Q289" s="5"/>
    </row>
    <row r="290" spans="1:17" x14ac:dyDescent="0.2">
      <c r="A290" s="101" t="s">
        <v>541</v>
      </c>
      <c r="B290" s="184" t="s">
        <v>542</v>
      </c>
      <c r="C290" s="177">
        <f>+Enero!C290+Febrero!C290+'Marzo '!C290+'Abril '!C290+'Mayo '!C290+Junio!C290+Julio!C290+Agosto!C290+Septiembre!C290+'Octubre '!C290+Noviembre!C290+'Diciembre '!C290</f>
        <v>0</v>
      </c>
      <c r="D290" s="82">
        <f>+Enero!D290+Febrero!D290+'Marzo '!D290+'Abril '!D290+'Mayo '!D290+Junio!D290+Julio!D290+Agosto!D290+Septiembre!D290+'Octubre '!D290+Noviembre!D290+'Diciembre '!D290</f>
        <v>0</v>
      </c>
      <c r="E290" s="83">
        <f>+Enero!E290+Febrero!E290+'Marzo '!E290+'Abril '!E290+'Mayo '!E290+Junio!E290+Julio!E290+Agosto!E290+Septiembre!E290+'Octubre '!E290+Noviembre!E290+'Diciembre '!E290</f>
        <v>0</v>
      </c>
      <c r="F290" s="13"/>
      <c r="I290" s="5"/>
      <c r="J290" s="5"/>
      <c r="K290" s="56"/>
      <c r="L290" s="6"/>
      <c r="Q290" s="5"/>
    </row>
    <row r="291" spans="1:17" x14ac:dyDescent="0.2">
      <c r="A291" s="59"/>
      <c r="B291" s="107"/>
      <c r="C291" s="198"/>
      <c r="D291" s="18"/>
      <c r="E291" s="199"/>
      <c r="F291" s="13"/>
      <c r="I291" s="5"/>
      <c r="J291" s="5"/>
      <c r="K291" s="56"/>
      <c r="L291" s="6"/>
      <c r="Q291" s="5"/>
    </row>
    <row r="292" spans="1:17" x14ac:dyDescent="0.2">
      <c r="A292" s="211" t="s">
        <v>543</v>
      </c>
      <c r="B292" s="212"/>
      <c r="C292" s="110">
        <f>+SUM(C293:C313)</f>
        <v>2256</v>
      </c>
      <c r="D292" s="110">
        <f>+SUM(D293:D313)</f>
        <v>1377</v>
      </c>
      <c r="E292" s="110">
        <f>+SUM(E293:E313)</f>
        <v>209</v>
      </c>
      <c r="F292" s="13"/>
      <c r="I292" s="5"/>
      <c r="J292" s="5"/>
      <c r="K292" s="56"/>
      <c r="L292" s="6"/>
      <c r="Q292" s="5"/>
    </row>
    <row r="293" spans="1:17" x14ac:dyDescent="0.2">
      <c r="A293" s="96" t="s">
        <v>544</v>
      </c>
      <c r="B293" s="190" t="s">
        <v>545</v>
      </c>
      <c r="C293" s="178">
        <f>+Enero!C293+Febrero!C293+'Marzo '!C293+'Abril '!C293+'Mayo '!C293+Junio!C293+Julio!C293+Agosto!C293+Septiembre!C293+'Octubre '!C293+Noviembre!C293+'Diciembre '!C293</f>
        <v>0</v>
      </c>
      <c r="D293" s="90">
        <f>+Enero!D293+Febrero!D293+'Marzo '!D293+'Abril '!D293+'Mayo '!D293+Junio!D293+Julio!D293+Agosto!D293+Septiembre!D293+'Octubre '!D293+Noviembre!D293+'Diciembre '!D293</f>
        <v>0</v>
      </c>
      <c r="E293" s="91">
        <f>+Enero!E293+Febrero!E293+'Marzo '!E293+'Abril '!E293+'Mayo '!E293+Junio!E293+Julio!E293+Agosto!E293+Septiembre!E293+'Octubre '!E293+Noviembre!E293+'Diciembre '!E293</f>
        <v>0</v>
      </c>
      <c r="F293" s="13"/>
      <c r="I293" s="5"/>
      <c r="J293" s="5"/>
      <c r="K293" s="56"/>
      <c r="L293" s="6"/>
      <c r="Q293" s="5"/>
    </row>
    <row r="294" spans="1:17" x14ac:dyDescent="0.2">
      <c r="A294" s="99" t="s">
        <v>546</v>
      </c>
      <c r="B294" s="183" t="s">
        <v>547</v>
      </c>
      <c r="C294" s="174">
        <f>+Enero!C294+Febrero!C294+'Marzo '!C294+'Abril '!C294+'Mayo '!C294+Junio!C294+Julio!C294+Agosto!C294+Septiembre!C294+'Octubre '!C294+Noviembre!C294+'Diciembre '!C294</f>
        <v>1</v>
      </c>
      <c r="D294" s="72">
        <f>+Enero!D294+Febrero!D294+'Marzo '!D294+'Abril '!D294+'Mayo '!D294+Junio!D294+Julio!D294+Agosto!D294+Septiembre!D294+'Octubre '!D294+Noviembre!D294+'Diciembre '!D294</f>
        <v>1</v>
      </c>
      <c r="E294" s="73">
        <f>+Enero!E294+Febrero!E294+'Marzo '!E294+'Abril '!E294+'Mayo '!E294+Junio!E294+Julio!E294+Agosto!E294+Septiembre!E294+'Octubre '!E294+Noviembre!E294+'Diciembre '!E294</f>
        <v>0</v>
      </c>
      <c r="F294" s="13"/>
      <c r="I294" s="5"/>
      <c r="J294" s="5"/>
      <c r="K294" s="56"/>
      <c r="L294" s="6"/>
      <c r="Q294" s="5"/>
    </row>
    <row r="295" spans="1:17" x14ac:dyDescent="0.2">
      <c r="A295" s="99" t="s">
        <v>548</v>
      </c>
      <c r="B295" s="183" t="s">
        <v>549</v>
      </c>
      <c r="C295" s="174">
        <f>+Enero!C295+Febrero!C295+'Marzo '!C295+'Abril '!C295+'Mayo '!C295+Junio!C295+Julio!C295+Agosto!C295+Septiembre!C295+'Octubre '!C295+Noviembre!C295+'Diciembre '!C295</f>
        <v>206</v>
      </c>
      <c r="D295" s="72">
        <f>+Enero!D295+Febrero!D295+'Marzo '!D295+'Abril '!D295+'Mayo '!D295+Junio!D295+Julio!D295+Agosto!D295+Septiembre!D295+'Octubre '!D295+Noviembre!D295+'Diciembre '!D295</f>
        <v>14</v>
      </c>
      <c r="E295" s="73">
        <f>+Enero!E295+Febrero!E295+'Marzo '!E295+'Abril '!E295+'Mayo '!E295+Junio!E295+Julio!E295+Agosto!E295+Septiembre!E295+'Octubre '!E295+Noviembre!E295+'Diciembre '!E295</f>
        <v>164</v>
      </c>
      <c r="F295" s="13"/>
      <c r="I295" s="5"/>
      <c r="J295" s="5"/>
      <c r="K295" s="56"/>
      <c r="L295" s="6"/>
      <c r="Q295" s="5"/>
    </row>
    <row r="296" spans="1:17" x14ac:dyDescent="0.2">
      <c r="A296" s="99" t="s">
        <v>550</v>
      </c>
      <c r="B296" s="183" t="s">
        <v>551</v>
      </c>
      <c r="C296" s="174">
        <f>+Enero!C296+Febrero!C296+'Marzo '!C296+'Abril '!C296+'Mayo '!C296+Junio!C296+Julio!C296+Agosto!C296+Septiembre!C296+'Octubre '!C296+Noviembre!C296+'Diciembre '!C296</f>
        <v>0</v>
      </c>
      <c r="D296" s="72">
        <f>+Enero!D296+Febrero!D296+'Marzo '!D296+'Abril '!D296+'Mayo '!D296+Junio!D296+Julio!D296+Agosto!D296+Septiembre!D296+'Octubre '!D296+Noviembre!D296+'Diciembre '!D296</f>
        <v>0</v>
      </c>
      <c r="E296" s="73">
        <f>+Enero!E296+Febrero!E296+'Marzo '!E296+'Abril '!E296+'Mayo '!E296+Junio!E296+Julio!E296+Agosto!E296+Septiembre!E296+'Octubre '!E296+Noviembre!E296+'Diciembre '!E296</f>
        <v>0</v>
      </c>
      <c r="F296" s="13"/>
      <c r="I296" s="5"/>
      <c r="J296" s="5"/>
      <c r="K296" s="56"/>
      <c r="L296" s="6"/>
      <c r="Q296" s="5"/>
    </row>
    <row r="297" spans="1:17" x14ac:dyDescent="0.2">
      <c r="A297" s="99" t="s">
        <v>552</v>
      </c>
      <c r="B297" s="183" t="s">
        <v>553</v>
      </c>
      <c r="C297" s="174">
        <f>+Enero!C297+Febrero!C297+'Marzo '!C297+'Abril '!C297+'Mayo '!C297+Junio!C297+Julio!C297+Agosto!C297+Septiembre!C297+'Octubre '!C297+Noviembre!C297+'Diciembre '!C297</f>
        <v>76</v>
      </c>
      <c r="D297" s="72">
        <f>+Enero!D297+Febrero!D297+'Marzo '!D297+'Abril '!D297+'Mayo '!D297+Junio!D297+Julio!D297+Agosto!D297+Septiembre!D297+'Octubre '!D297+Noviembre!D297+'Diciembre '!D297</f>
        <v>44</v>
      </c>
      <c r="E297" s="73">
        <f>+Enero!E297+Febrero!E297+'Marzo '!E297+'Abril '!E297+'Mayo '!E297+Junio!E297+Julio!E297+Agosto!E297+Septiembre!E297+'Octubre '!E297+Noviembre!E297+'Diciembre '!E297</f>
        <v>20</v>
      </c>
      <c r="F297" s="13"/>
      <c r="I297" s="5"/>
      <c r="J297" s="5"/>
      <c r="K297" s="56"/>
      <c r="L297" s="6"/>
      <c r="Q297" s="5"/>
    </row>
    <row r="298" spans="1:17" x14ac:dyDescent="0.2">
      <c r="A298" s="99" t="s">
        <v>554</v>
      </c>
      <c r="B298" s="183" t="s">
        <v>555</v>
      </c>
      <c r="C298" s="174">
        <f>+Enero!C298+Febrero!C298+'Marzo '!C298+'Abril '!C298+'Mayo '!C298+Junio!C298+Julio!C298+Agosto!C298+Septiembre!C298+'Octubre '!C298+Noviembre!C298+'Diciembre '!C298</f>
        <v>0</v>
      </c>
      <c r="D298" s="72">
        <f>+Enero!D298+Febrero!D298+'Marzo '!D298+'Abril '!D298+'Mayo '!D298+Junio!D298+Julio!D298+Agosto!D298+Septiembre!D298+'Octubre '!D298+Noviembre!D298+'Diciembre '!D298</f>
        <v>0</v>
      </c>
      <c r="E298" s="73">
        <f>+Enero!E298+Febrero!E298+'Marzo '!E298+'Abril '!E298+'Mayo '!E298+Junio!E298+Julio!E298+Agosto!E298+Septiembre!E298+'Octubre '!E298+Noviembre!E298+'Diciembre '!E298</f>
        <v>0</v>
      </c>
      <c r="F298" s="13"/>
      <c r="I298" s="5"/>
      <c r="J298" s="5"/>
      <c r="K298" s="56"/>
      <c r="L298" s="6"/>
      <c r="Q298" s="5"/>
    </row>
    <row r="299" spans="1:17" x14ac:dyDescent="0.2">
      <c r="A299" s="99" t="s">
        <v>556</v>
      </c>
      <c r="B299" s="183" t="s">
        <v>557</v>
      </c>
      <c r="C299" s="174">
        <f>+Enero!C299+Febrero!C299+'Marzo '!C299+'Abril '!C299+'Mayo '!C299+Junio!C299+Julio!C299+Agosto!C299+Septiembre!C299+'Octubre '!C299+Noviembre!C299+'Diciembre '!C299</f>
        <v>0</v>
      </c>
      <c r="D299" s="72">
        <f>+Enero!D299+Febrero!D299+'Marzo '!D299+'Abril '!D299+'Mayo '!D299+Junio!D299+Julio!D299+Agosto!D299+Septiembre!D299+'Octubre '!D299+Noviembre!D299+'Diciembre '!D299</f>
        <v>0</v>
      </c>
      <c r="E299" s="73">
        <f>+Enero!E299+Febrero!E299+'Marzo '!E299+'Abril '!E299+'Mayo '!E299+Junio!E299+Julio!E299+Agosto!E299+Septiembre!E299+'Octubre '!E299+Noviembre!E299+'Diciembre '!E299</f>
        <v>0</v>
      </c>
      <c r="F299" s="13"/>
      <c r="I299" s="5"/>
      <c r="J299" s="5"/>
      <c r="K299" s="56"/>
      <c r="L299" s="6"/>
      <c r="Q299" s="5"/>
    </row>
    <row r="300" spans="1:17" x14ac:dyDescent="0.2">
      <c r="A300" s="99" t="s">
        <v>558</v>
      </c>
      <c r="B300" s="183" t="s">
        <v>559</v>
      </c>
      <c r="C300" s="174">
        <f>+Enero!C300+Febrero!C300+'Marzo '!C300+'Abril '!C300+'Mayo '!C300+Junio!C300+Julio!C300+Agosto!C300+Septiembre!C300+'Octubre '!C300+Noviembre!C300+'Diciembre '!C300</f>
        <v>0</v>
      </c>
      <c r="D300" s="72">
        <f>+Enero!D300+Febrero!D300+'Marzo '!D300+'Abril '!D300+'Mayo '!D300+Junio!D300+Julio!D300+Agosto!D300+Septiembre!D300+'Octubre '!D300+Noviembre!D300+'Diciembre '!D300</f>
        <v>0</v>
      </c>
      <c r="E300" s="73">
        <f>+Enero!E300+Febrero!E300+'Marzo '!E300+'Abril '!E300+'Mayo '!E300+Junio!E300+Julio!E300+Agosto!E300+Septiembre!E300+'Octubre '!E300+Noviembre!E300+'Diciembre '!E300</f>
        <v>0</v>
      </c>
      <c r="F300" s="13"/>
      <c r="I300" s="5"/>
      <c r="J300" s="5"/>
      <c r="K300" s="56"/>
      <c r="L300" s="6"/>
      <c r="Q300" s="5"/>
    </row>
    <row r="301" spans="1:17" x14ac:dyDescent="0.2">
      <c r="A301" s="99" t="s">
        <v>560</v>
      </c>
      <c r="B301" s="183" t="s">
        <v>561</v>
      </c>
      <c r="C301" s="174">
        <f>+Enero!C301+Febrero!C301+'Marzo '!C301+'Abril '!C301+'Mayo '!C301+Junio!C301+Julio!C301+Agosto!C301+Septiembre!C301+'Octubre '!C301+Noviembre!C301+'Diciembre '!C301</f>
        <v>0</v>
      </c>
      <c r="D301" s="72">
        <f>+Enero!D301+Febrero!D301+'Marzo '!D301+'Abril '!D301+'Mayo '!D301+Junio!D301+Julio!D301+Agosto!D301+Septiembre!D301+'Octubre '!D301+Noviembre!D301+'Diciembre '!D301</f>
        <v>0</v>
      </c>
      <c r="E301" s="73">
        <f>+Enero!E301+Febrero!E301+'Marzo '!E301+'Abril '!E301+'Mayo '!E301+Junio!E301+Julio!E301+Agosto!E301+Septiembre!E301+'Octubre '!E301+Noviembre!E301+'Diciembre '!E301</f>
        <v>0</v>
      </c>
      <c r="F301" s="13"/>
      <c r="I301" s="5"/>
      <c r="J301" s="5"/>
      <c r="K301" s="56"/>
      <c r="L301" s="6"/>
      <c r="Q301" s="5"/>
    </row>
    <row r="302" spans="1:17" x14ac:dyDescent="0.2">
      <c r="A302" s="99" t="s">
        <v>562</v>
      </c>
      <c r="B302" s="183" t="s">
        <v>563</v>
      </c>
      <c r="C302" s="174">
        <f>+Enero!C302+Febrero!C302+'Marzo '!C302+'Abril '!C302+'Mayo '!C302+Junio!C302+Julio!C302+Agosto!C302+Septiembre!C302+'Octubre '!C302+Noviembre!C302+'Diciembre '!C302</f>
        <v>0</v>
      </c>
      <c r="D302" s="72">
        <f>+Enero!D302+Febrero!D302+'Marzo '!D302+'Abril '!D302+'Mayo '!D302+Junio!D302+Julio!D302+Agosto!D302+Septiembre!D302+'Octubre '!D302+Noviembre!D302+'Diciembre '!D302</f>
        <v>0</v>
      </c>
      <c r="E302" s="73">
        <f>+Enero!E302+Febrero!E302+'Marzo '!E302+'Abril '!E302+'Mayo '!E302+Junio!E302+Julio!E302+Agosto!E302+Septiembre!E302+'Octubre '!E302+Noviembre!E302+'Diciembre '!E302</f>
        <v>0</v>
      </c>
      <c r="F302" s="13"/>
      <c r="I302" s="5"/>
      <c r="J302" s="5"/>
      <c r="K302" s="56"/>
      <c r="L302" s="6"/>
      <c r="Q302" s="5"/>
    </row>
    <row r="303" spans="1:17" x14ac:dyDescent="0.2">
      <c r="A303" s="99" t="s">
        <v>564</v>
      </c>
      <c r="B303" s="183" t="s">
        <v>565</v>
      </c>
      <c r="C303" s="174">
        <f>+Enero!C303+Febrero!C303+'Marzo '!C303+'Abril '!C303+'Mayo '!C303+Junio!C303+Julio!C303+Agosto!C303+Septiembre!C303+'Octubre '!C303+Noviembre!C303+'Diciembre '!C303</f>
        <v>0</v>
      </c>
      <c r="D303" s="72">
        <f>+Enero!D303+Febrero!D303+'Marzo '!D303+'Abril '!D303+'Mayo '!D303+Junio!D303+Julio!D303+Agosto!D303+Septiembre!D303+'Octubre '!D303+Noviembre!D303+'Diciembre '!D303</f>
        <v>0</v>
      </c>
      <c r="E303" s="73">
        <f>+Enero!E303+Febrero!E303+'Marzo '!E303+'Abril '!E303+'Mayo '!E303+Junio!E303+Julio!E303+Agosto!E303+Septiembre!E303+'Octubre '!E303+Noviembre!E303+'Diciembre '!E303</f>
        <v>0</v>
      </c>
      <c r="F303" s="13"/>
      <c r="I303" s="5"/>
      <c r="J303" s="5"/>
      <c r="K303" s="56"/>
      <c r="L303" s="6"/>
      <c r="Q303" s="5"/>
    </row>
    <row r="304" spans="1:17" x14ac:dyDescent="0.2">
      <c r="A304" s="99" t="s">
        <v>566</v>
      </c>
      <c r="B304" s="183" t="s">
        <v>567</v>
      </c>
      <c r="C304" s="174">
        <f>+Enero!C304+Febrero!C304+'Marzo '!C304+'Abril '!C304+'Mayo '!C304+Junio!C304+Julio!C304+Agosto!C304+Septiembre!C304+'Octubre '!C304+Noviembre!C304+'Diciembre '!C304</f>
        <v>0</v>
      </c>
      <c r="D304" s="72">
        <f>+Enero!D304+Febrero!D304+'Marzo '!D304+'Abril '!D304+'Mayo '!D304+Junio!D304+Julio!D304+Agosto!D304+Septiembre!D304+'Octubre '!D304+Noviembre!D304+'Diciembre '!D304</f>
        <v>0</v>
      </c>
      <c r="E304" s="73">
        <f>+Enero!E304+Febrero!E304+'Marzo '!E304+'Abril '!E304+'Mayo '!E304+Junio!E304+Julio!E304+Agosto!E304+Septiembre!E304+'Octubre '!E304+Noviembre!E304+'Diciembre '!E304</f>
        <v>0</v>
      </c>
      <c r="F304" s="13"/>
      <c r="I304" s="5"/>
      <c r="J304" s="5"/>
      <c r="K304" s="56"/>
      <c r="L304" s="6"/>
      <c r="Q304" s="5"/>
    </row>
    <row r="305" spans="1:17" x14ac:dyDescent="0.2">
      <c r="A305" s="99" t="s">
        <v>568</v>
      </c>
      <c r="B305" s="183" t="s">
        <v>569</v>
      </c>
      <c r="C305" s="174">
        <f>+Enero!C305+Febrero!C305+'Marzo '!C305+'Abril '!C305+'Mayo '!C305+Junio!C305+Julio!C305+Agosto!C305+Septiembre!C305+'Octubre '!C305+Noviembre!C305+'Diciembre '!C305</f>
        <v>0</v>
      </c>
      <c r="D305" s="72">
        <f>+Enero!D305+Febrero!D305+'Marzo '!D305+'Abril '!D305+'Mayo '!D305+Junio!D305+Julio!D305+Agosto!D305+Septiembre!D305+'Octubre '!D305+Noviembre!D305+'Diciembre '!D305</f>
        <v>0</v>
      </c>
      <c r="E305" s="73">
        <f>+Enero!E305+Febrero!E305+'Marzo '!E305+'Abril '!E305+'Mayo '!E305+Junio!E305+Julio!E305+Agosto!E305+Septiembre!E305+'Octubre '!E305+Noviembre!E305+'Diciembre '!E305</f>
        <v>0</v>
      </c>
      <c r="F305" s="13"/>
      <c r="I305" s="5"/>
      <c r="J305" s="5"/>
      <c r="K305" s="56"/>
      <c r="L305" s="6"/>
      <c r="Q305" s="5"/>
    </row>
    <row r="306" spans="1:17" x14ac:dyDescent="0.2">
      <c r="A306" s="99" t="s">
        <v>570</v>
      </c>
      <c r="B306" s="183" t="s">
        <v>571</v>
      </c>
      <c r="C306" s="174">
        <f>+Enero!C306+Febrero!C306+'Marzo '!C306+'Abril '!C306+'Mayo '!C306+Junio!C306+Julio!C306+Agosto!C306+Septiembre!C306+'Octubre '!C306+Noviembre!C306+'Diciembre '!C306</f>
        <v>0</v>
      </c>
      <c r="D306" s="72">
        <f>+Enero!D306+Febrero!D306+'Marzo '!D306+'Abril '!D306+'Mayo '!D306+Junio!D306+Julio!D306+Agosto!D306+Septiembre!D306+'Octubre '!D306+Noviembre!D306+'Diciembre '!D306</f>
        <v>0</v>
      </c>
      <c r="E306" s="73">
        <f>+Enero!E306+Febrero!E306+'Marzo '!E306+'Abril '!E306+'Mayo '!E306+Junio!E306+Julio!E306+Agosto!E306+Septiembre!E306+'Octubre '!E306+Noviembre!E306+'Diciembre '!E306</f>
        <v>0</v>
      </c>
      <c r="F306" s="13"/>
      <c r="I306" s="5"/>
      <c r="J306" s="5"/>
      <c r="K306" s="56"/>
      <c r="L306" s="6"/>
      <c r="Q306" s="5"/>
    </row>
    <row r="307" spans="1:17" x14ac:dyDescent="0.2">
      <c r="A307" s="99" t="s">
        <v>572</v>
      </c>
      <c r="B307" s="183" t="s">
        <v>573</v>
      </c>
      <c r="C307" s="174">
        <f>+Enero!C307+Febrero!C307+'Marzo '!C307+'Abril '!C307+'Mayo '!C307+Junio!C307+Julio!C307+Agosto!C307+Septiembre!C307+'Octubre '!C307+Noviembre!C307+'Diciembre '!C307</f>
        <v>5</v>
      </c>
      <c r="D307" s="72">
        <f>+Enero!D307+Febrero!D307+'Marzo '!D307+'Abril '!D307+'Mayo '!D307+Junio!D307+Julio!D307+Agosto!D307+Septiembre!D307+'Octubre '!D307+Noviembre!D307+'Diciembre '!D307</f>
        <v>5</v>
      </c>
      <c r="E307" s="73">
        <f>+Enero!E307+Febrero!E307+'Marzo '!E307+'Abril '!E307+'Mayo '!E307+Junio!E307+Julio!E307+Agosto!E307+Septiembre!E307+'Octubre '!E307+Noviembre!E307+'Diciembre '!E307</f>
        <v>0</v>
      </c>
      <c r="F307" s="13"/>
      <c r="I307" s="5"/>
      <c r="J307" s="5"/>
      <c r="K307" s="56"/>
      <c r="L307" s="6"/>
      <c r="Q307" s="5"/>
    </row>
    <row r="308" spans="1:17" x14ac:dyDescent="0.2">
      <c r="A308" s="99" t="s">
        <v>574</v>
      </c>
      <c r="B308" s="183" t="s">
        <v>575</v>
      </c>
      <c r="C308" s="174">
        <f>+Enero!C308+Febrero!C308+'Marzo '!C308+'Abril '!C308+'Mayo '!C308+Junio!C308+Julio!C308+Agosto!C308+Septiembre!C308+'Octubre '!C308+Noviembre!C308+'Diciembre '!C308</f>
        <v>0</v>
      </c>
      <c r="D308" s="72">
        <f>+Enero!D308+Febrero!D308+'Marzo '!D308+'Abril '!D308+'Mayo '!D308+Junio!D308+Julio!D308+Agosto!D308+Septiembre!D308+'Octubre '!D308+Noviembre!D308+'Diciembre '!D308</f>
        <v>0</v>
      </c>
      <c r="E308" s="73">
        <f>+Enero!E308+Febrero!E308+'Marzo '!E308+'Abril '!E308+'Mayo '!E308+Junio!E308+Julio!E308+Agosto!E308+Septiembre!E308+'Octubre '!E308+Noviembre!E308+'Diciembre '!E308</f>
        <v>0</v>
      </c>
      <c r="F308" s="13"/>
      <c r="I308" s="5"/>
      <c r="J308" s="5"/>
      <c r="K308" s="56"/>
      <c r="L308" s="6"/>
      <c r="Q308" s="5"/>
    </row>
    <row r="309" spans="1:17" x14ac:dyDescent="0.2">
      <c r="A309" s="99" t="s">
        <v>576</v>
      </c>
      <c r="B309" s="183" t="s">
        <v>577</v>
      </c>
      <c r="C309" s="174">
        <f>+Enero!C309+Febrero!C309+'Marzo '!C309+'Abril '!C309+'Mayo '!C309+Junio!C309+Julio!C309+Agosto!C309+Septiembre!C309+'Octubre '!C309+Noviembre!C309+'Diciembre '!C309</f>
        <v>9</v>
      </c>
      <c r="D309" s="72">
        <f>+Enero!D309+Febrero!D309+'Marzo '!D309+'Abril '!D309+'Mayo '!D309+Junio!D309+Julio!D309+Agosto!D309+Septiembre!D309+'Octubre '!D309+Noviembre!D309+'Diciembre '!D309</f>
        <v>0</v>
      </c>
      <c r="E309" s="73">
        <f>+Enero!E309+Febrero!E309+'Marzo '!E309+'Abril '!E309+'Mayo '!E309+Junio!E309+Julio!E309+Agosto!E309+Septiembre!E309+'Octubre '!E309+Noviembre!E309+'Diciembre '!E309</f>
        <v>5</v>
      </c>
      <c r="F309" s="13"/>
      <c r="I309" s="5"/>
      <c r="J309" s="5"/>
      <c r="K309" s="56"/>
      <c r="L309" s="6"/>
      <c r="Q309" s="5"/>
    </row>
    <row r="310" spans="1:17" x14ac:dyDescent="0.2">
      <c r="A310" s="99" t="s">
        <v>578</v>
      </c>
      <c r="B310" s="183" t="s">
        <v>579</v>
      </c>
      <c r="C310" s="174">
        <f>+Enero!C310+Febrero!C310+'Marzo '!C310+'Abril '!C310+'Mayo '!C310+Junio!C310+Julio!C310+Agosto!C310+Septiembre!C310+'Octubre '!C310+Noviembre!C310+'Diciembre '!C310</f>
        <v>523</v>
      </c>
      <c r="D310" s="72">
        <f>+Enero!D310+Febrero!D310+'Marzo '!D310+'Abril '!D310+'Mayo '!D310+Junio!D310+Julio!D310+Agosto!D310+Septiembre!D310+'Octubre '!D310+Noviembre!D310+'Diciembre '!D310</f>
        <v>418</v>
      </c>
      <c r="E310" s="73">
        <f>+Enero!E310+Febrero!E310+'Marzo '!E310+'Abril '!E310+'Mayo '!E310+Junio!E310+Julio!E310+Agosto!E310+Septiembre!E310+'Octubre '!E310+Noviembre!E310+'Diciembre '!E310</f>
        <v>9</v>
      </c>
      <c r="F310" s="13"/>
      <c r="I310" s="5"/>
      <c r="J310" s="5"/>
      <c r="K310" s="56"/>
      <c r="L310" s="6"/>
      <c r="Q310" s="5"/>
    </row>
    <row r="311" spans="1:17" x14ac:dyDescent="0.2">
      <c r="A311" s="99" t="s">
        <v>580</v>
      </c>
      <c r="B311" s="183" t="s">
        <v>581</v>
      </c>
      <c r="C311" s="174">
        <f>+Enero!C311+Febrero!C311+'Marzo '!C311+'Abril '!C311+'Mayo '!C311+Junio!C311+Julio!C311+Agosto!C311+Septiembre!C311+'Octubre '!C311+Noviembre!C311+'Diciembre '!C311</f>
        <v>0</v>
      </c>
      <c r="D311" s="72">
        <f>+Enero!D311+Febrero!D311+'Marzo '!D311+'Abril '!D311+'Mayo '!D311+Junio!D311+Julio!D311+Agosto!D311+Septiembre!D311+'Octubre '!D311+Noviembre!D311+'Diciembre '!D311</f>
        <v>0</v>
      </c>
      <c r="E311" s="73">
        <f>+Enero!E311+Febrero!E311+'Marzo '!E311+'Abril '!E311+'Mayo '!E311+Junio!E311+Julio!E311+Agosto!E311+Septiembre!E311+'Octubre '!E311+Noviembre!E311+'Diciembre '!E311</f>
        <v>0</v>
      </c>
      <c r="F311" s="13"/>
      <c r="I311" s="5"/>
      <c r="J311" s="5"/>
      <c r="K311" s="56"/>
      <c r="L311" s="6"/>
      <c r="Q311" s="5"/>
    </row>
    <row r="312" spans="1:17" x14ac:dyDescent="0.2">
      <c r="A312" s="99" t="s">
        <v>582</v>
      </c>
      <c r="B312" s="183" t="s">
        <v>583</v>
      </c>
      <c r="C312" s="174">
        <f>+Enero!C312+Febrero!C312+'Marzo '!C312+'Abril '!C312+'Mayo '!C312+Junio!C312+Julio!C312+Agosto!C312+Septiembre!C312+'Octubre '!C312+Noviembre!C312+'Diciembre '!C312</f>
        <v>197</v>
      </c>
      <c r="D312" s="72">
        <f>+Enero!D312+Febrero!D312+'Marzo '!D312+'Abril '!D312+'Mayo '!D312+Junio!D312+Julio!D312+Agosto!D312+Septiembre!D312+'Octubre '!D312+Noviembre!D312+'Diciembre '!D312</f>
        <v>188</v>
      </c>
      <c r="E312" s="73">
        <f>+Enero!E312+Febrero!E312+'Marzo '!E312+'Abril '!E312+'Mayo '!E312+Junio!E312+Julio!E312+Agosto!E312+Septiembre!E312+'Octubre '!E312+Noviembre!E312+'Diciembre '!E312</f>
        <v>0</v>
      </c>
      <c r="F312" s="13"/>
      <c r="I312" s="5"/>
      <c r="J312" s="5"/>
      <c r="K312" s="56"/>
      <c r="L312" s="6"/>
      <c r="Q312" s="5"/>
    </row>
    <row r="313" spans="1:17" x14ac:dyDescent="0.2">
      <c r="A313" s="101" t="s">
        <v>584</v>
      </c>
      <c r="B313" s="184" t="s">
        <v>585</v>
      </c>
      <c r="C313" s="194">
        <f>+Enero!C313+Febrero!C313+'Marzo '!C313+'Abril '!C313+'Mayo '!C313+Junio!C313+Julio!C313+Agosto!C313+Septiembre!C313+'Octubre '!C313+Noviembre!C313+'Diciembre '!C313</f>
        <v>1239</v>
      </c>
      <c r="D313" s="105">
        <f>+Enero!D313+Febrero!D313+'Marzo '!D313+'Abril '!D313+'Mayo '!D313+Junio!D313+Julio!D313+Agosto!D313+Septiembre!D313+'Octubre '!D313+Noviembre!D313+'Diciembre '!D313</f>
        <v>707</v>
      </c>
      <c r="E313" s="106">
        <f>+Enero!E313+Febrero!E313+'Marzo '!E313+'Abril '!E313+'Mayo '!E313+Junio!E313+Julio!E313+Agosto!E313+Septiembre!E313+'Octubre '!E313+Noviembre!E313+'Diciembre '!E313</f>
        <v>11</v>
      </c>
      <c r="F313" s="13"/>
      <c r="I313" s="5"/>
      <c r="J313" s="5"/>
      <c r="K313" s="56"/>
      <c r="L313" s="6"/>
      <c r="Q313" s="5"/>
    </row>
    <row r="314" spans="1:17" x14ac:dyDescent="0.2">
      <c r="A314" s="130"/>
      <c r="B314" s="107"/>
      <c r="C314" s="185"/>
      <c r="D314" s="186"/>
      <c r="E314" s="187"/>
      <c r="F314" s="13"/>
      <c r="I314" s="5"/>
      <c r="J314" s="5"/>
      <c r="K314" s="56"/>
      <c r="L314" s="6"/>
      <c r="Q314" s="5"/>
    </row>
    <row r="315" spans="1:17" x14ac:dyDescent="0.2">
      <c r="A315" s="211" t="s">
        <v>586</v>
      </c>
      <c r="B315" s="212"/>
      <c r="C315" s="64">
        <f>+SUM(C316:C331)</f>
        <v>1326</v>
      </c>
      <c r="D315" s="65">
        <f>+SUM(D316:D331)</f>
        <v>7</v>
      </c>
      <c r="E315" s="66">
        <f>+SUM(E316:E331)</f>
        <v>1097</v>
      </c>
      <c r="F315" s="13"/>
      <c r="I315" s="5"/>
      <c r="J315" s="5"/>
      <c r="K315" s="56"/>
      <c r="L315" s="6"/>
      <c r="Q315" s="5"/>
    </row>
    <row r="316" spans="1:17" x14ac:dyDescent="0.2">
      <c r="A316" s="132" t="s">
        <v>587</v>
      </c>
      <c r="B316" s="200" t="s">
        <v>588</v>
      </c>
      <c r="C316" s="174">
        <f>+Enero!C316+Febrero!C316+'Marzo '!C316+'Abril '!C316+'Mayo '!C316+Junio!C316+Julio!C316+Agosto!C316+Septiembre!C316+'Octubre '!C316+Noviembre!C316+'Diciembre '!C316</f>
        <v>266</v>
      </c>
      <c r="D316" s="72">
        <f>+Enero!D316+Febrero!D316+'Marzo '!D316+'Abril '!D316+'Mayo '!D316+Junio!D316+Julio!D316+Agosto!D316+Septiembre!D316+'Octubre '!D316+Noviembre!D316+'Diciembre '!D316</f>
        <v>0</v>
      </c>
      <c r="E316" s="73">
        <f>+Enero!E316+Febrero!E316+'Marzo '!E316+'Abril '!E316+'Mayo '!E316+Junio!E316+Julio!E316+Agosto!E316+Septiembre!E316+'Octubre '!E316+Noviembre!E316+'Diciembre '!E316</f>
        <v>239</v>
      </c>
      <c r="F316" s="13"/>
      <c r="I316" s="5"/>
      <c r="J316" s="5"/>
      <c r="K316" s="56"/>
      <c r="L316" s="6"/>
      <c r="Q316" s="5"/>
    </row>
    <row r="317" spans="1:17" ht="23.25" x14ac:dyDescent="0.2">
      <c r="A317" s="99" t="s">
        <v>589</v>
      </c>
      <c r="B317" s="179" t="s">
        <v>590</v>
      </c>
      <c r="C317" s="174">
        <f>+Enero!C317+Febrero!C317+'Marzo '!C317+'Abril '!C317+'Mayo '!C317+Junio!C317+Julio!C317+Agosto!C317+Septiembre!C317+'Octubre '!C317+Noviembre!C317+'Diciembre '!C317</f>
        <v>0</v>
      </c>
      <c r="D317" s="72">
        <f>+Enero!D317+Febrero!D317+'Marzo '!D317+'Abril '!D317+'Mayo '!D317+Junio!D317+Julio!D317+Agosto!D317+Septiembre!D317+'Octubre '!D317+Noviembre!D317+'Diciembre '!D317</f>
        <v>0</v>
      </c>
      <c r="E317" s="73">
        <f>+Enero!E317+Febrero!E317+'Marzo '!E317+'Abril '!E317+'Mayo '!E317+Junio!E317+Julio!E317+Agosto!E317+Septiembre!E317+'Octubre '!E317+Noviembre!E317+'Diciembre '!E317</f>
        <v>0</v>
      </c>
      <c r="F317" s="13"/>
      <c r="I317" s="5"/>
      <c r="J317" s="5"/>
      <c r="K317" s="56"/>
      <c r="L317" s="6"/>
      <c r="Q317" s="5"/>
    </row>
    <row r="318" spans="1:17" x14ac:dyDescent="0.2">
      <c r="A318" s="99" t="s">
        <v>591</v>
      </c>
      <c r="B318" s="183" t="s">
        <v>592</v>
      </c>
      <c r="C318" s="174">
        <f>+Enero!C318+Febrero!C318+'Marzo '!C318+'Abril '!C318+'Mayo '!C318+Junio!C318+Julio!C318+Agosto!C318+Septiembre!C318+'Octubre '!C318+Noviembre!C318+'Diciembre '!C318</f>
        <v>0</v>
      </c>
      <c r="D318" s="72">
        <f>+Enero!D318+Febrero!D318+'Marzo '!D318+'Abril '!D318+'Mayo '!D318+Junio!D318+Julio!D318+Agosto!D318+Septiembre!D318+'Octubre '!D318+Noviembre!D318+'Diciembre '!D318</f>
        <v>0</v>
      </c>
      <c r="E318" s="73">
        <f>+Enero!E318+Febrero!E318+'Marzo '!E318+'Abril '!E318+'Mayo '!E318+Junio!E318+Julio!E318+Agosto!E318+Septiembre!E318+'Octubre '!E318+Noviembre!E318+'Diciembre '!E318</f>
        <v>0</v>
      </c>
      <c r="F318" s="13"/>
      <c r="I318" s="5"/>
      <c r="J318" s="5"/>
      <c r="K318" s="56"/>
      <c r="L318" s="6"/>
      <c r="Q318" s="5"/>
    </row>
    <row r="319" spans="1:17" x14ac:dyDescent="0.2">
      <c r="A319" s="99" t="s">
        <v>593</v>
      </c>
      <c r="B319" s="183" t="s">
        <v>594</v>
      </c>
      <c r="C319" s="174">
        <f>+Enero!C319+Febrero!C319+'Marzo '!C319+'Abril '!C319+'Mayo '!C319+Junio!C319+Julio!C319+Agosto!C319+Septiembre!C319+'Octubre '!C319+Noviembre!C319+'Diciembre '!C319</f>
        <v>1</v>
      </c>
      <c r="D319" s="72">
        <f>+Enero!D319+Febrero!D319+'Marzo '!D319+'Abril '!D319+'Mayo '!D319+Junio!D319+Julio!D319+Agosto!D319+Septiembre!D319+'Octubre '!D319+Noviembre!D319+'Diciembre '!D319</f>
        <v>0</v>
      </c>
      <c r="E319" s="73">
        <f>+Enero!E319+Febrero!E319+'Marzo '!E319+'Abril '!E319+'Mayo '!E319+Junio!E319+Julio!E319+Agosto!E319+Septiembre!E319+'Octubre '!E319+Noviembre!E319+'Diciembre '!E319</f>
        <v>1</v>
      </c>
      <c r="F319" s="13"/>
      <c r="I319" s="5"/>
      <c r="J319" s="5"/>
      <c r="K319" s="56"/>
      <c r="L319" s="6"/>
      <c r="Q319" s="5"/>
    </row>
    <row r="320" spans="1:17" x14ac:dyDescent="0.2">
      <c r="A320" s="99" t="s">
        <v>595</v>
      </c>
      <c r="B320" s="183" t="s">
        <v>596</v>
      </c>
      <c r="C320" s="174">
        <f>+Enero!C320+Febrero!C320+'Marzo '!C320+'Abril '!C320+'Mayo '!C320+Junio!C320+Julio!C320+Agosto!C320+Septiembre!C320+'Octubre '!C320+Noviembre!C320+'Diciembre '!C320</f>
        <v>0</v>
      </c>
      <c r="D320" s="72">
        <f>+Enero!D320+Febrero!D320+'Marzo '!D320+'Abril '!D320+'Mayo '!D320+Junio!D320+Julio!D320+Agosto!D320+Septiembre!D320+'Octubre '!D320+Noviembre!D320+'Diciembre '!D320</f>
        <v>0</v>
      </c>
      <c r="E320" s="73">
        <f>+Enero!E320+Febrero!E320+'Marzo '!E320+'Abril '!E320+'Mayo '!E320+Junio!E320+Julio!E320+Agosto!E320+Septiembre!E320+'Octubre '!E320+Noviembre!E320+'Diciembre '!E320</f>
        <v>0</v>
      </c>
      <c r="F320" s="13"/>
      <c r="I320" s="5"/>
      <c r="J320" s="5"/>
      <c r="K320" s="56"/>
      <c r="L320" s="6"/>
      <c r="Q320" s="5"/>
    </row>
    <row r="321" spans="1:17" x14ac:dyDescent="0.2">
      <c r="A321" s="99" t="s">
        <v>597</v>
      </c>
      <c r="B321" s="183" t="s">
        <v>598</v>
      </c>
      <c r="C321" s="174">
        <f>+Enero!C321+Febrero!C321+'Marzo '!C321+'Abril '!C321+'Mayo '!C321+Junio!C321+Julio!C321+Agosto!C321+Septiembre!C321+'Octubre '!C321+Noviembre!C321+'Diciembre '!C321</f>
        <v>0</v>
      </c>
      <c r="D321" s="72">
        <f>+Enero!D321+Febrero!D321+'Marzo '!D321+'Abril '!D321+'Mayo '!D321+Junio!D321+Julio!D321+Agosto!D321+Septiembre!D321+'Octubre '!D321+Noviembre!D321+'Diciembre '!D321</f>
        <v>0</v>
      </c>
      <c r="E321" s="73">
        <f>+Enero!E321+Febrero!E321+'Marzo '!E321+'Abril '!E321+'Mayo '!E321+Junio!E321+Julio!E321+Agosto!E321+Septiembre!E321+'Octubre '!E321+Noviembre!E321+'Diciembre '!E321</f>
        <v>0</v>
      </c>
      <c r="F321" s="13"/>
      <c r="I321" s="5"/>
      <c r="J321" s="5"/>
      <c r="K321" s="56"/>
      <c r="L321" s="6"/>
      <c r="Q321" s="5"/>
    </row>
    <row r="322" spans="1:17" x14ac:dyDescent="0.2">
      <c r="A322" s="99" t="s">
        <v>599</v>
      </c>
      <c r="B322" s="183" t="s">
        <v>600</v>
      </c>
      <c r="C322" s="174">
        <f>+Enero!C322+Febrero!C322+'Marzo '!C322+'Abril '!C322+'Mayo '!C322+Junio!C322+Julio!C322+Agosto!C322+Septiembre!C322+'Octubre '!C322+Noviembre!C322+'Diciembre '!C322</f>
        <v>420</v>
      </c>
      <c r="D322" s="72">
        <f>+Enero!D322+Febrero!D322+'Marzo '!D322+'Abril '!D322+'Mayo '!D322+Junio!D322+Julio!D322+Agosto!D322+Septiembre!D322+'Octubre '!D322+Noviembre!D322+'Diciembre '!D322</f>
        <v>3</v>
      </c>
      <c r="E322" s="73">
        <f>+Enero!E322+Febrero!E322+'Marzo '!E322+'Abril '!E322+'Mayo '!E322+Junio!E322+Julio!E322+Agosto!E322+Septiembre!E322+'Octubre '!E322+Noviembre!E322+'Diciembre '!E322</f>
        <v>323</v>
      </c>
      <c r="F322" s="13"/>
      <c r="I322" s="5"/>
      <c r="J322" s="5"/>
      <c r="K322" s="56"/>
      <c r="L322" s="6"/>
      <c r="Q322" s="5"/>
    </row>
    <row r="323" spans="1:17" x14ac:dyDescent="0.2">
      <c r="A323" s="99" t="s">
        <v>601</v>
      </c>
      <c r="B323" s="183" t="s">
        <v>602</v>
      </c>
      <c r="C323" s="174">
        <f>+Enero!C323+Febrero!C323+'Marzo '!C323+'Abril '!C323+'Mayo '!C323+Junio!C323+Julio!C323+Agosto!C323+Septiembre!C323+'Octubre '!C323+Noviembre!C323+'Diciembre '!C323</f>
        <v>9</v>
      </c>
      <c r="D323" s="72">
        <f>+Enero!D323+Febrero!D323+'Marzo '!D323+'Abril '!D323+'Mayo '!D323+Junio!D323+Julio!D323+Agosto!D323+Septiembre!D323+'Octubre '!D323+Noviembre!D323+'Diciembre '!D323</f>
        <v>0</v>
      </c>
      <c r="E323" s="73">
        <f>+Enero!E323+Febrero!E323+'Marzo '!E323+'Abril '!E323+'Mayo '!E323+Junio!E323+Julio!E323+Agosto!E323+Septiembre!E323+'Octubre '!E323+Noviembre!E323+'Diciembre '!E323</f>
        <v>9</v>
      </c>
      <c r="F323" s="13"/>
      <c r="I323" s="5"/>
      <c r="J323" s="5"/>
      <c r="K323" s="56"/>
      <c r="L323" s="6"/>
      <c r="Q323" s="5"/>
    </row>
    <row r="324" spans="1:17" x14ac:dyDescent="0.2">
      <c r="A324" s="99" t="s">
        <v>603</v>
      </c>
      <c r="B324" s="183" t="s">
        <v>604</v>
      </c>
      <c r="C324" s="174">
        <f>+Enero!C324+Febrero!C324+'Marzo '!C324+'Abril '!C324+'Mayo '!C324+Junio!C324+Julio!C324+Agosto!C324+Septiembre!C324+'Octubre '!C324+Noviembre!C324+'Diciembre '!C324</f>
        <v>377</v>
      </c>
      <c r="D324" s="72">
        <f>+Enero!D324+Febrero!D324+'Marzo '!D324+'Abril '!D324+'Mayo '!D324+Junio!D324+Julio!D324+Agosto!D324+Septiembre!D324+'Octubre '!D324+Noviembre!D324+'Diciembre '!D324</f>
        <v>4</v>
      </c>
      <c r="E324" s="73">
        <f>+Enero!E324+Febrero!E324+'Marzo '!E324+'Abril '!E324+'Mayo '!E324+Junio!E324+Julio!E324+Agosto!E324+Septiembre!E324+'Octubre '!E324+Noviembre!E324+'Diciembre '!E324</f>
        <v>326</v>
      </c>
      <c r="F324" s="13"/>
      <c r="I324" s="5"/>
      <c r="J324" s="5"/>
      <c r="K324" s="56"/>
      <c r="L324" s="6"/>
      <c r="Q324" s="5"/>
    </row>
    <row r="325" spans="1:17" x14ac:dyDescent="0.2">
      <c r="A325" s="99" t="s">
        <v>605</v>
      </c>
      <c r="B325" s="183" t="s">
        <v>606</v>
      </c>
      <c r="C325" s="174">
        <f>+Enero!C325+Febrero!C325+'Marzo '!C325+'Abril '!C325+'Mayo '!C325+Junio!C325+Julio!C325+Agosto!C325+Septiembre!C325+'Octubre '!C325+Noviembre!C325+'Diciembre '!C325</f>
        <v>249</v>
      </c>
      <c r="D325" s="72">
        <f>+Enero!D325+Febrero!D325+'Marzo '!D325+'Abril '!D325+'Mayo '!D325+Junio!D325+Julio!D325+Agosto!D325+Septiembre!D325+'Octubre '!D325+Noviembre!D325+'Diciembre '!D325</f>
        <v>0</v>
      </c>
      <c r="E325" s="73">
        <f>+Enero!E325+Febrero!E325+'Marzo '!E325+'Abril '!E325+'Mayo '!E325+Junio!E325+Julio!E325+Agosto!E325+Septiembre!E325+'Octubre '!E325+Noviembre!E325+'Diciembre '!E325</f>
        <v>195</v>
      </c>
      <c r="F325" s="13"/>
      <c r="I325" s="5"/>
      <c r="J325" s="5"/>
      <c r="K325" s="56"/>
      <c r="L325" s="6"/>
      <c r="Q325" s="5"/>
    </row>
    <row r="326" spans="1:17" x14ac:dyDescent="0.2">
      <c r="A326" s="99" t="s">
        <v>607</v>
      </c>
      <c r="B326" s="183" t="s">
        <v>608</v>
      </c>
      <c r="C326" s="174">
        <f>+Enero!C326+Febrero!C326+'Marzo '!C326+'Abril '!C326+'Mayo '!C326+Junio!C326+Julio!C326+Agosto!C326+Septiembre!C326+'Octubre '!C326+Noviembre!C326+'Diciembre '!C326</f>
        <v>0</v>
      </c>
      <c r="D326" s="72">
        <f>+Enero!D326+Febrero!D326+'Marzo '!D326+'Abril '!D326+'Mayo '!D326+Junio!D326+Julio!D326+Agosto!D326+Septiembre!D326+'Octubre '!D326+Noviembre!D326+'Diciembre '!D326</f>
        <v>0</v>
      </c>
      <c r="E326" s="73">
        <f>+Enero!E326+Febrero!E326+'Marzo '!E326+'Abril '!E326+'Mayo '!E326+Junio!E326+Julio!E326+Agosto!E326+Septiembre!E326+'Octubre '!E326+Noviembre!E326+'Diciembre '!E326</f>
        <v>0</v>
      </c>
      <c r="F326" s="13"/>
      <c r="I326" s="5"/>
      <c r="J326" s="5"/>
      <c r="K326" s="56"/>
      <c r="L326" s="6"/>
      <c r="Q326" s="5"/>
    </row>
    <row r="327" spans="1:17" x14ac:dyDescent="0.2">
      <c r="A327" s="99" t="s">
        <v>609</v>
      </c>
      <c r="B327" s="183" t="s">
        <v>610</v>
      </c>
      <c r="C327" s="174">
        <f>+Enero!C327+Febrero!C327+'Marzo '!C327+'Abril '!C327+'Mayo '!C327+Junio!C327+Julio!C327+Agosto!C327+Septiembre!C327+'Octubre '!C327+Noviembre!C327+'Diciembre '!C327</f>
        <v>0</v>
      </c>
      <c r="D327" s="72">
        <f>+Enero!D327+Febrero!D327+'Marzo '!D327+'Abril '!D327+'Mayo '!D327+Junio!D327+Julio!D327+Agosto!D327+Septiembre!D327+'Octubre '!D327+Noviembre!D327+'Diciembre '!D327</f>
        <v>0</v>
      </c>
      <c r="E327" s="73">
        <f>+Enero!E327+Febrero!E327+'Marzo '!E327+'Abril '!E327+'Mayo '!E327+Junio!E327+Julio!E327+Agosto!E327+Septiembre!E327+'Octubre '!E327+Noviembre!E327+'Diciembre '!E327</f>
        <v>0</v>
      </c>
      <c r="F327" s="13"/>
      <c r="I327" s="5"/>
      <c r="J327" s="5"/>
      <c r="K327" s="56"/>
      <c r="L327" s="6"/>
      <c r="Q327" s="5"/>
    </row>
    <row r="328" spans="1:17" x14ac:dyDescent="0.2">
      <c r="A328" s="99" t="s">
        <v>611</v>
      </c>
      <c r="B328" s="183" t="s">
        <v>612</v>
      </c>
      <c r="C328" s="174">
        <f>+Enero!C328+Febrero!C328+'Marzo '!C328+'Abril '!C328+'Mayo '!C328+Junio!C328+Julio!C328+Agosto!C328+Septiembre!C328+'Octubre '!C328+Noviembre!C328+'Diciembre '!C328</f>
        <v>4</v>
      </c>
      <c r="D328" s="72">
        <f>+Enero!D328+Febrero!D328+'Marzo '!D328+'Abril '!D328+'Mayo '!D328+Junio!D328+Julio!D328+Agosto!D328+Septiembre!D328+'Octubre '!D328+Noviembre!D328+'Diciembre '!D328</f>
        <v>0</v>
      </c>
      <c r="E328" s="73">
        <f>+Enero!E328+Febrero!E328+'Marzo '!E328+'Abril '!E328+'Mayo '!E328+Junio!E328+Julio!E328+Agosto!E328+Septiembre!E328+'Octubre '!E328+Noviembre!E328+'Diciembre '!E328</f>
        <v>4</v>
      </c>
      <c r="F328" s="13"/>
      <c r="I328" s="5"/>
      <c r="J328" s="5"/>
      <c r="K328" s="56"/>
      <c r="L328" s="6"/>
      <c r="Q328" s="5"/>
    </row>
    <row r="329" spans="1:17" x14ac:dyDescent="0.2">
      <c r="A329" s="99" t="s">
        <v>613</v>
      </c>
      <c r="B329" s="183" t="s">
        <v>614</v>
      </c>
      <c r="C329" s="174">
        <f>+Enero!C329+Febrero!C329+'Marzo '!C329+'Abril '!C329+'Mayo '!C329+Junio!C329+Julio!C329+Agosto!C329+Septiembre!C329+'Octubre '!C329+Noviembre!C329+'Diciembre '!C329</f>
        <v>0</v>
      </c>
      <c r="D329" s="72">
        <f>+Enero!D329+Febrero!D329+'Marzo '!D329+'Abril '!D329+'Mayo '!D329+Junio!D329+Julio!D329+Agosto!D329+Septiembre!D329+'Octubre '!D329+Noviembre!D329+'Diciembre '!D329</f>
        <v>0</v>
      </c>
      <c r="E329" s="73">
        <f>+Enero!E329+Febrero!E329+'Marzo '!E329+'Abril '!E329+'Mayo '!E329+Junio!E329+Julio!E329+Agosto!E329+Septiembre!E329+'Octubre '!E329+Noviembre!E329+'Diciembre '!E329</f>
        <v>0</v>
      </c>
      <c r="F329" s="13"/>
      <c r="I329" s="5"/>
      <c r="J329" s="5"/>
      <c r="K329" s="56"/>
      <c r="L329" s="6"/>
      <c r="Q329" s="5"/>
    </row>
    <row r="330" spans="1:17" x14ac:dyDescent="0.2">
      <c r="A330" s="99" t="s">
        <v>615</v>
      </c>
      <c r="B330" s="183" t="s">
        <v>616</v>
      </c>
      <c r="C330" s="174">
        <f>+Enero!C330+Febrero!C330+'Marzo '!C330+'Abril '!C330+'Mayo '!C330+Junio!C330+Julio!C330+Agosto!C330+Septiembre!C330+'Octubre '!C330+Noviembre!C330+'Diciembre '!C330</f>
        <v>0</v>
      </c>
      <c r="D330" s="72">
        <f>+Enero!D330+Febrero!D330+'Marzo '!D330+'Abril '!D330+'Mayo '!D330+Junio!D330+Julio!D330+Agosto!D330+Septiembre!D330+'Octubre '!D330+Noviembre!D330+'Diciembre '!D330</f>
        <v>0</v>
      </c>
      <c r="E330" s="73">
        <f>+Enero!E330+Febrero!E330+'Marzo '!E330+'Abril '!E330+'Mayo '!E330+Junio!E330+Julio!E330+Agosto!E330+Septiembre!E330+'Octubre '!E330+Noviembre!E330+'Diciembre '!E330</f>
        <v>0</v>
      </c>
      <c r="F330" s="13"/>
      <c r="I330" s="5"/>
      <c r="J330" s="5"/>
      <c r="K330" s="56"/>
      <c r="L330" s="6"/>
      <c r="Q330" s="5"/>
    </row>
    <row r="331" spans="1:17" x14ac:dyDescent="0.2">
      <c r="A331" s="120" t="s">
        <v>617</v>
      </c>
      <c r="B331" s="193" t="s">
        <v>618</v>
      </c>
      <c r="C331" s="194">
        <f>+Enero!C331+Febrero!C331+'Marzo '!C331+'Abril '!C331+'Mayo '!C331+Junio!C331+Julio!C331+Agosto!C331+Septiembre!C331+'Octubre '!C331+Noviembre!C331+'Diciembre '!C331</f>
        <v>0</v>
      </c>
      <c r="D331" s="105">
        <f>+Enero!D331+Febrero!D331+'Marzo '!D331+'Abril '!D331+'Mayo '!D331+Junio!D331+Julio!D331+Agosto!D331+Septiembre!D331+'Octubre '!D331+Noviembre!D331+'Diciembre '!D331</f>
        <v>0</v>
      </c>
      <c r="E331" s="106">
        <f>+Enero!E331+Febrero!E331+'Marzo '!E331+'Abril '!E331+'Mayo '!E331+Junio!E331+Julio!E331+Agosto!E331+Septiembre!E331+'Octubre '!E331+Noviembre!E331+'Diciembre '!E331</f>
        <v>0</v>
      </c>
      <c r="F331" s="13"/>
      <c r="I331" s="5"/>
      <c r="J331" s="5"/>
      <c r="K331" s="56"/>
      <c r="L331" s="6"/>
      <c r="Q331" s="5"/>
    </row>
    <row r="332" spans="1:17" x14ac:dyDescent="0.2">
      <c r="A332" s="211" t="s">
        <v>619</v>
      </c>
      <c r="B332" s="212"/>
      <c r="C332" s="64">
        <f>+SUM(C333:C340)</f>
        <v>0</v>
      </c>
      <c r="D332" s="65">
        <f>+SUM(D333:D340)</f>
        <v>0</v>
      </c>
      <c r="E332" s="66">
        <f>+SUM(E333:E340)</f>
        <v>0</v>
      </c>
      <c r="F332" s="13"/>
      <c r="I332" s="5"/>
      <c r="J332" s="5"/>
      <c r="K332" s="56"/>
      <c r="L332" s="6"/>
      <c r="Q332" s="5"/>
    </row>
    <row r="333" spans="1:17" x14ac:dyDescent="0.2">
      <c r="A333" s="134" t="s">
        <v>620</v>
      </c>
      <c r="B333" s="180" t="s">
        <v>621</v>
      </c>
      <c r="C333" s="177">
        <f>+Enero!C333+Febrero!C333+'Marzo '!C333+'Abril '!C333+'Mayo '!C333+Junio!C333+Julio!C333+Agosto!C333+Septiembre!C333+'Octubre '!C333+Noviembre!C333+'Diciembre '!C333</f>
        <v>0</v>
      </c>
      <c r="D333" s="82">
        <f>+Enero!D333+Febrero!D333+'Marzo '!D333+'Abril '!D333+'Mayo '!D333+Junio!D333+Julio!D333+Agosto!D333+Septiembre!D333+'Octubre '!D333+Noviembre!D333+'Diciembre '!D333</f>
        <v>0</v>
      </c>
      <c r="E333" s="83">
        <f>+Enero!E333+Febrero!E333+'Marzo '!E333+'Abril '!E333+'Mayo '!E333+Junio!E333+Julio!E333+Agosto!E333+Septiembre!E333+'Octubre '!E333+Noviembre!E333+'Diciembre '!E333</f>
        <v>0</v>
      </c>
      <c r="F333" s="13"/>
      <c r="I333" s="5"/>
      <c r="J333" s="5"/>
      <c r="K333" s="56"/>
      <c r="L333" s="6"/>
      <c r="Q333" s="5"/>
    </row>
    <row r="334" spans="1:17" x14ac:dyDescent="0.2">
      <c r="A334" s="134" t="s">
        <v>622</v>
      </c>
      <c r="B334" s="180" t="s">
        <v>623</v>
      </c>
      <c r="C334" s="177">
        <f>+Enero!C334+Febrero!C334+'Marzo '!C334+'Abril '!C334+'Mayo '!C334+Junio!C334+Julio!C334+Agosto!C334+Septiembre!C334+'Octubre '!C334+Noviembre!C334+'Diciembre '!C334</f>
        <v>0</v>
      </c>
      <c r="D334" s="82">
        <f>+Enero!D334+Febrero!D334+'Marzo '!D334+'Abril '!D334+'Mayo '!D334+Junio!D334+Julio!D334+Agosto!D334+Septiembre!D334+'Octubre '!D334+Noviembre!D334+'Diciembre '!D334</f>
        <v>0</v>
      </c>
      <c r="E334" s="83">
        <f>+Enero!E334+Febrero!E334+'Marzo '!E334+'Abril '!E334+'Mayo '!E334+Junio!E334+Julio!E334+Agosto!E334+Septiembre!E334+'Octubre '!E334+Noviembre!E334+'Diciembre '!E334</f>
        <v>0</v>
      </c>
      <c r="F334" s="13"/>
      <c r="I334" s="5"/>
      <c r="J334" s="5"/>
      <c r="K334" s="56"/>
      <c r="L334" s="6"/>
      <c r="Q334" s="5"/>
    </row>
    <row r="335" spans="1:17" x14ac:dyDescent="0.2">
      <c r="A335" s="99" t="s">
        <v>624</v>
      </c>
      <c r="B335" s="179" t="s">
        <v>625</v>
      </c>
      <c r="C335" s="174">
        <f>+Enero!C335+Febrero!C335+'Marzo '!C335+'Abril '!C335+'Mayo '!C335+Junio!C335+Julio!C335+Agosto!C335+Septiembre!C335+'Octubre '!C335+Noviembre!C335+'Diciembre '!C335</f>
        <v>0</v>
      </c>
      <c r="D335" s="72">
        <f>+Enero!D335+Febrero!D335+'Marzo '!D335+'Abril '!D335+'Mayo '!D335+Junio!D335+Julio!D335+Agosto!D335+Septiembre!D335+'Octubre '!D335+Noviembre!D335+'Diciembre '!D335</f>
        <v>0</v>
      </c>
      <c r="E335" s="73">
        <f>+Enero!E335+Febrero!E335+'Marzo '!E335+'Abril '!E335+'Mayo '!E335+Junio!E335+Julio!E335+Agosto!E335+Septiembre!E335+'Octubre '!E335+Noviembre!E335+'Diciembre '!E335</f>
        <v>0</v>
      </c>
      <c r="F335" s="13"/>
      <c r="I335" s="5"/>
      <c r="J335" s="5"/>
      <c r="K335" s="56"/>
      <c r="L335" s="6"/>
      <c r="Q335" s="5"/>
    </row>
    <row r="336" spans="1:17" x14ac:dyDescent="0.2">
      <c r="A336" s="135" t="s">
        <v>626</v>
      </c>
      <c r="B336" s="201" t="s">
        <v>627</v>
      </c>
      <c r="C336" s="178">
        <f>+Enero!C336+Febrero!C336+'Marzo '!C336+'Abril '!C336+'Mayo '!C336+Junio!C336+Julio!C336+Agosto!C336+Septiembre!C336+'Octubre '!C336+Noviembre!C336+'Diciembre '!C336</f>
        <v>0</v>
      </c>
      <c r="D336" s="90">
        <f>+Enero!D336+Febrero!D336+'Marzo '!D336+'Abril '!D336+'Mayo '!D336+Junio!D336+Julio!D336+Agosto!D336+Septiembre!D336+'Octubre '!D336+Noviembre!D336+'Diciembre '!D336</f>
        <v>0</v>
      </c>
      <c r="E336" s="91">
        <f>+Enero!E336+Febrero!E336+'Marzo '!E336+'Abril '!E336+'Mayo '!E336+Junio!E336+Julio!E336+Agosto!E336+Septiembre!E336+'Octubre '!E336+Noviembre!E336+'Diciembre '!E336</f>
        <v>0</v>
      </c>
      <c r="F336" s="13"/>
      <c r="I336" s="5"/>
      <c r="J336" s="5"/>
      <c r="K336" s="56"/>
      <c r="L336" s="6"/>
      <c r="Q336" s="5"/>
    </row>
    <row r="337" spans="1:17" x14ac:dyDescent="0.2">
      <c r="A337" s="99" t="s">
        <v>628</v>
      </c>
      <c r="B337" s="179" t="s">
        <v>629</v>
      </c>
      <c r="C337" s="174">
        <f>+Enero!C337+Febrero!C337+'Marzo '!C337+'Abril '!C337+'Mayo '!C337+Junio!C337+Julio!C337+Agosto!C337+Septiembre!C337+'Octubre '!C337+Noviembre!C337+'Diciembre '!C337</f>
        <v>0</v>
      </c>
      <c r="D337" s="72">
        <f>+Enero!D337+Febrero!D337+'Marzo '!D337+'Abril '!D337+'Mayo '!D337+Junio!D337+Julio!D337+Agosto!D337+Septiembre!D337+'Octubre '!D337+Noviembre!D337+'Diciembre '!D337</f>
        <v>0</v>
      </c>
      <c r="E337" s="73">
        <f>+Enero!E337+Febrero!E337+'Marzo '!E337+'Abril '!E337+'Mayo '!E337+Junio!E337+Julio!E337+Agosto!E337+Septiembre!E337+'Octubre '!E337+Noviembre!E337+'Diciembre '!E337</f>
        <v>0</v>
      </c>
      <c r="F337" s="13"/>
      <c r="I337" s="5"/>
      <c r="J337" s="5"/>
      <c r="K337" s="56"/>
      <c r="L337" s="6"/>
      <c r="Q337" s="5"/>
    </row>
    <row r="338" spans="1:17" x14ac:dyDescent="0.2">
      <c r="A338" s="99" t="s">
        <v>630</v>
      </c>
      <c r="B338" s="183" t="s">
        <v>631</v>
      </c>
      <c r="C338" s="174">
        <f>+Enero!C338+Febrero!C338+'Marzo '!C338+'Abril '!C338+'Mayo '!C338+Junio!C338+Julio!C338+Agosto!C338+Septiembre!C338+'Octubre '!C338+Noviembre!C338+'Diciembre '!C338</f>
        <v>0</v>
      </c>
      <c r="D338" s="72">
        <f>+Enero!D338+Febrero!D338+'Marzo '!D338+'Abril '!D338+'Mayo '!D338+Junio!D338+Julio!D338+Agosto!D338+Septiembre!D338+'Octubre '!D338+Noviembre!D338+'Diciembre '!D338</f>
        <v>0</v>
      </c>
      <c r="E338" s="73">
        <f>+Enero!E338+Febrero!E338+'Marzo '!E338+'Abril '!E338+'Mayo '!E338+Junio!E338+Julio!E338+Agosto!E338+Septiembre!E338+'Octubre '!E338+Noviembre!E338+'Diciembre '!E338</f>
        <v>0</v>
      </c>
      <c r="F338" s="13"/>
      <c r="I338" s="5"/>
      <c r="J338" s="5"/>
      <c r="K338" s="56"/>
      <c r="L338" s="6"/>
      <c r="Q338" s="5"/>
    </row>
    <row r="339" spans="1:17" x14ac:dyDescent="0.2">
      <c r="A339" s="99" t="s">
        <v>632</v>
      </c>
      <c r="B339" s="183" t="s">
        <v>633</v>
      </c>
      <c r="C339" s="174">
        <f>+Enero!C339+Febrero!C339+'Marzo '!C339+'Abril '!C339+'Mayo '!C339+Junio!C339+Julio!C339+Agosto!C339+Septiembre!C339+'Octubre '!C339+Noviembre!C339+'Diciembre '!C339</f>
        <v>0</v>
      </c>
      <c r="D339" s="72">
        <f>+Enero!D339+Febrero!D339+'Marzo '!D339+'Abril '!D339+'Mayo '!D339+Junio!D339+Julio!D339+Agosto!D339+Septiembre!D339+'Octubre '!D339+Noviembre!D339+'Diciembre '!D339</f>
        <v>0</v>
      </c>
      <c r="E339" s="73">
        <f>+Enero!E339+Febrero!E339+'Marzo '!E339+'Abril '!E339+'Mayo '!E339+Junio!E339+Julio!E339+Agosto!E339+Septiembre!E339+'Octubre '!E339+Noviembre!E339+'Diciembre '!E339</f>
        <v>0</v>
      </c>
      <c r="F339" s="13"/>
      <c r="I339" s="5"/>
      <c r="J339" s="5"/>
      <c r="K339" s="56"/>
      <c r="L339" s="6"/>
      <c r="Q339" s="5"/>
    </row>
    <row r="340" spans="1:17" x14ac:dyDescent="0.2">
      <c r="A340" s="120" t="s">
        <v>634</v>
      </c>
      <c r="B340" s="193" t="s">
        <v>635</v>
      </c>
      <c r="C340" s="194">
        <f>+Enero!C340+Febrero!C340+'Marzo '!C340+'Abril '!C340+'Mayo '!C340+Junio!C340+Julio!C340+Agosto!C340+Septiembre!C340+'Octubre '!C340+Noviembre!C340+'Diciembre '!C340</f>
        <v>0</v>
      </c>
      <c r="D340" s="105">
        <f>+Enero!D340+Febrero!D340+'Marzo '!D340+'Abril '!D340+'Mayo '!D340+Junio!D340+Julio!D340+Agosto!D340+Septiembre!D340+'Octubre '!D340+Noviembre!D340+'Diciembre '!D340</f>
        <v>0</v>
      </c>
      <c r="E340" s="106">
        <f>+Enero!E340+Febrero!E340+'Marzo '!E340+'Abril '!E340+'Mayo '!E340+Junio!E340+Julio!E340+Agosto!E340+Septiembre!E340+'Octubre '!E340+Noviembre!E340+'Diciembre '!E340</f>
        <v>0</v>
      </c>
      <c r="F340" s="13"/>
      <c r="I340" s="5"/>
      <c r="J340" s="5"/>
      <c r="K340" s="56"/>
      <c r="L340" s="6"/>
      <c r="Q340" s="5"/>
    </row>
    <row r="341" spans="1:17" x14ac:dyDescent="0.2">
      <c r="A341" s="137" t="s">
        <v>636</v>
      </c>
      <c r="B341" s="202"/>
      <c r="C341" s="64">
        <f>+SUM(C342:C528)</f>
        <v>156846</v>
      </c>
      <c r="D341" s="123">
        <f>+SUM(D342:D528)</f>
        <v>107243</v>
      </c>
      <c r="E341" s="139">
        <f>+SUM(E342:E528)</f>
        <v>24531</v>
      </c>
      <c r="F341" s="13"/>
      <c r="I341" s="5"/>
      <c r="J341" s="5"/>
      <c r="K341" s="56"/>
      <c r="L341" s="6"/>
      <c r="Q341" s="5"/>
    </row>
    <row r="342" spans="1:17" x14ac:dyDescent="0.2">
      <c r="A342" s="132" t="s">
        <v>637</v>
      </c>
      <c r="B342" s="201" t="s">
        <v>638</v>
      </c>
      <c r="C342" s="174">
        <f>+Enero!C342+Febrero!C342+'Marzo '!C342+'Abril '!C342+'Mayo '!C342+Junio!C342+Julio!C342+Agosto!C342+Septiembre!C342+'Octubre '!C342+Noviembre!C342+'Diciembre '!C342</f>
        <v>55175</v>
      </c>
      <c r="D342" s="72">
        <f>+Enero!D342+Febrero!D342+'Marzo '!D342+'Abril '!D342+'Mayo '!D342+Junio!D342+Julio!D342+Agosto!D342+Septiembre!D342+'Octubre '!D342+Noviembre!D342+'Diciembre '!D342</f>
        <v>31111</v>
      </c>
      <c r="E342" s="73">
        <f>+Enero!E342+Febrero!E342+'Marzo '!E342+'Abril '!E342+'Mayo '!E342+Junio!E342+Julio!E342+Agosto!E342+Septiembre!E342+'Octubre '!E342+Noviembre!E342+'Diciembre '!E342</f>
        <v>15278</v>
      </c>
      <c r="F342" s="13"/>
      <c r="I342" s="5"/>
      <c r="J342" s="5"/>
      <c r="K342" s="56"/>
      <c r="L342" s="6"/>
      <c r="Q342" s="5"/>
    </row>
    <row r="343" spans="1:17" x14ac:dyDescent="0.2">
      <c r="A343" s="135" t="s">
        <v>639</v>
      </c>
      <c r="B343" s="201" t="s">
        <v>640</v>
      </c>
      <c r="C343" s="174">
        <f>+Enero!C343+Febrero!C343+'Marzo '!C343+'Abril '!C343+'Mayo '!C343+Junio!C343+Julio!C343+Agosto!C343+Septiembre!C343+'Octubre '!C343+Noviembre!C343+'Diciembre '!C343</f>
        <v>5861</v>
      </c>
      <c r="D343" s="72">
        <f>+Enero!D343+Febrero!D343+'Marzo '!D343+'Abril '!D343+'Mayo '!D343+Junio!D343+Julio!D343+Agosto!D343+Septiembre!D343+'Octubre '!D343+Noviembre!D343+'Diciembre '!D343</f>
        <v>3316</v>
      </c>
      <c r="E343" s="73">
        <f>+Enero!E343+Febrero!E343+'Marzo '!E343+'Abril '!E343+'Mayo '!E343+Junio!E343+Julio!E343+Agosto!E343+Septiembre!E343+'Octubre '!E343+Noviembre!E343+'Diciembre '!E343</f>
        <v>1240</v>
      </c>
      <c r="F343" s="13"/>
      <c r="I343" s="5"/>
      <c r="J343" s="5"/>
      <c r="K343" s="56"/>
      <c r="L343" s="6"/>
      <c r="Q343" s="5"/>
    </row>
    <row r="344" spans="1:17" x14ac:dyDescent="0.2">
      <c r="A344" s="135" t="s">
        <v>641</v>
      </c>
      <c r="B344" s="203" t="s">
        <v>642</v>
      </c>
      <c r="C344" s="174">
        <f>+Enero!C344+Febrero!C344+'Marzo '!C344+'Abril '!C344+'Mayo '!C344+Junio!C344+Julio!C344+Agosto!C344+Septiembre!C344+'Octubre '!C344+Noviembre!C344+'Diciembre '!C344</f>
        <v>701</v>
      </c>
      <c r="D344" s="72">
        <f>+Enero!D344+Febrero!D344+'Marzo '!D344+'Abril '!D344+'Mayo '!D344+Junio!D344+Julio!D344+Agosto!D344+Septiembre!D344+'Octubre '!D344+Noviembre!D344+'Diciembre '!D344</f>
        <v>0</v>
      </c>
      <c r="E344" s="73">
        <f>+Enero!E344+Febrero!E344+'Marzo '!E344+'Abril '!E344+'Mayo '!E344+Junio!E344+Julio!E344+Agosto!E344+Septiembre!E344+'Octubre '!E344+Noviembre!E344+'Diciembre '!E344</f>
        <v>582</v>
      </c>
      <c r="F344" s="13"/>
      <c r="I344" s="5"/>
      <c r="J344" s="5"/>
      <c r="K344" s="56"/>
      <c r="L344" s="6"/>
      <c r="Q344" s="5"/>
    </row>
    <row r="345" spans="1:17" x14ac:dyDescent="0.2">
      <c r="A345" s="99" t="s">
        <v>643</v>
      </c>
      <c r="B345" s="204" t="s">
        <v>644</v>
      </c>
      <c r="C345" s="174">
        <f>+Enero!C345+Febrero!C345+'Marzo '!C345+'Abril '!C345+'Mayo '!C345+Junio!C345+Julio!C345+Agosto!C345+Septiembre!C345+'Octubre '!C345+Noviembre!C345+'Diciembre '!C345</f>
        <v>0</v>
      </c>
      <c r="D345" s="72">
        <f>+Enero!D345+Febrero!D345+'Marzo '!D345+'Abril '!D345+'Mayo '!D345+Junio!D345+Julio!D345+Agosto!D345+Septiembre!D345+'Octubre '!D345+Noviembre!D345+'Diciembre '!D345</f>
        <v>0</v>
      </c>
      <c r="E345" s="73">
        <f>+Enero!E345+Febrero!E345+'Marzo '!E345+'Abril '!E345+'Mayo '!E345+Junio!E345+Julio!E345+Agosto!E345+Septiembre!E345+'Octubre '!E345+Noviembre!E345+'Diciembre '!E345</f>
        <v>0</v>
      </c>
      <c r="F345" s="13"/>
      <c r="I345" s="5"/>
      <c r="J345" s="5"/>
      <c r="K345" s="56"/>
      <c r="L345" s="6"/>
      <c r="Q345" s="5"/>
    </row>
    <row r="346" spans="1:17" x14ac:dyDescent="0.2">
      <c r="A346" s="99" t="s">
        <v>645</v>
      </c>
      <c r="B346" s="183" t="s">
        <v>646</v>
      </c>
      <c r="C346" s="174">
        <f>+Enero!C346+Febrero!C346+'Marzo '!C346+'Abril '!C346+'Mayo '!C346+Junio!C346+Julio!C346+Agosto!C346+Septiembre!C346+'Octubre '!C346+Noviembre!C346+'Diciembre '!C346</f>
        <v>0</v>
      </c>
      <c r="D346" s="72">
        <f>+Enero!D346+Febrero!D346+'Marzo '!D346+'Abril '!D346+'Mayo '!D346+Junio!D346+Julio!D346+Agosto!D346+Septiembre!D346+'Octubre '!D346+Noviembre!D346+'Diciembre '!D346</f>
        <v>0</v>
      </c>
      <c r="E346" s="73">
        <f>+Enero!E346+Febrero!E346+'Marzo '!E346+'Abril '!E346+'Mayo '!E346+Junio!E346+Julio!E346+Agosto!E346+Septiembre!E346+'Octubre '!E346+Noviembre!E346+'Diciembre '!E346</f>
        <v>0</v>
      </c>
      <c r="F346" s="13"/>
      <c r="I346" s="5"/>
      <c r="J346" s="5"/>
      <c r="K346" s="56"/>
      <c r="L346" s="6"/>
      <c r="Q346" s="5"/>
    </row>
    <row r="347" spans="1:17" x14ac:dyDescent="0.2">
      <c r="A347" s="99" t="s">
        <v>647</v>
      </c>
      <c r="B347" s="183" t="s">
        <v>648</v>
      </c>
      <c r="C347" s="174">
        <f>+Enero!C347+Febrero!C347+'Marzo '!C347+'Abril '!C347+'Mayo '!C347+Junio!C347+Julio!C347+Agosto!C347+Septiembre!C347+'Octubre '!C347+Noviembre!C347+'Diciembre '!C347</f>
        <v>0</v>
      </c>
      <c r="D347" s="72">
        <f>+Enero!D347+Febrero!D347+'Marzo '!D347+'Abril '!D347+'Mayo '!D347+Junio!D347+Julio!D347+Agosto!D347+Septiembre!D347+'Octubre '!D347+Noviembre!D347+'Diciembre '!D347</f>
        <v>0</v>
      </c>
      <c r="E347" s="73">
        <f>+Enero!E347+Febrero!E347+'Marzo '!E347+'Abril '!E347+'Mayo '!E347+Junio!E347+Julio!E347+Agosto!E347+Septiembre!E347+'Octubre '!E347+Noviembre!E347+'Diciembre '!E347</f>
        <v>0</v>
      </c>
      <c r="F347" s="13"/>
      <c r="I347" s="5"/>
      <c r="J347" s="5"/>
      <c r="K347" s="56"/>
      <c r="L347" s="6"/>
      <c r="Q347" s="5"/>
    </row>
    <row r="348" spans="1:17" x14ac:dyDescent="0.2">
      <c r="A348" s="99" t="s">
        <v>649</v>
      </c>
      <c r="B348" s="183" t="s">
        <v>650</v>
      </c>
      <c r="C348" s="174">
        <f>+Enero!C348+Febrero!C348+'Marzo '!C348+'Abril '!C348+'Mayo '!C348+Junio!C348+Julio!C348+Agosto!C348+Septiembre!C348+'Octubre '!C348+Noviembre!C348+'Diciembre '!C348</f>
        <v>0</v>
      </c>
      <c r="D348" s="72">
        <f>+Enero!D348+Febrero!D348+'Marzo '!D348+'Abril '!D348+'Mayo '!D348+Junio!D348+Julio!D348+Agosto!D348+Septiembre!D348+'Octubre '!D348+Noviembre!D348+'Diciembre '!D348</f>
        <v>0</v>
      </c>
      <c r="E348" s="73">
        <f>+Enero!E348+Febrero!E348+'Marzo '!E348+'Abril '!E348+'Mayo '!E348+Junio!E348+Julio!E348+Agosto!E348+Septiembre!E348+'Octubre '!E348+Noviembre!E348+'Diciembre '!E348</f>
        <v>0</v>
      </c>
      <c r="F348" s="13"/>
      <c r="I348" s="5"/>
      <c r="J348" s="5"/>
      <c r="K348" s="56"/>
      <c r="L348" s="6"/>
      <c r="Q348" s="5"/>
    </row>
    <row r="349" spans="1:17" x14ac:dyDescent="0.2">
      <c r="A349" s="99" t="s">
        <v>651</v>
      </c>
      <c r="B349" s="183" t="s">
        <v>652</v>
      </c>
      <c r="C349" s="174">
        <f>+Enero!C349+Febrero!C349+'Marzo '!C349+'Abril '!C349+'Mayo '!C349+Junio!C349+Julio!C349+Agosto!C349+Septiembre!C349+'Octubre '!C349+Noviembre!C349+'Diciembre '!C349</f>
        <v>0</v>
      </c>
      <c r="D349" s="72">
        <f>+Enero!D349+Febrero!D349+'Marzo '!D349+'Abril '!D349+'Mayo '!D349+Junio!D349+Julio!D349+Agosto!D349+Septiembre!D349+'Octubre '!D349+Noviembre!D349+'Diciembre '!D349</f>
        <v>0</v>
      </c>
      <c r="E349" s="73">
        <f>+Enero!E349+Febrero!E349+'Marzo '!E349+'Abril '!E349+'Mayo '!E349+Junio!E349+Julio!E349+Agosto!E349+Septiembre!E349+'Octubre '!E349+Noviembre!E349+'Diciembre '!E349</f>
        <v>0</v>
      </c>
      <c r="F349" s="13"/>
      <c r="I349" s="5"/>
      <c r="J349" s="5"/>
      <c r="K349" s="56"/>
      <c r="L349" s="6"/>
      <c r="Q349" s="5"/>
    </row>
    <row r="350" spans="1:17" x14ac:dyDescent="0.2">
      <c r="A350" s="134" t="s">
        <v>653</v>
      </c>
      <c r="B350" s="145" t="s">
        <v>654</v>
      </c>
      <c r="C350" s="177">
        <f>+Enero!C350+Febrero!C350+'Marzo '!C350+'Abril '!C350+'Mayo '!C350+Junio!C350+Julio!C350+Agosto!C350+Septiembre!C350+'Octubre '!C350+Noviembre!C350+'Diciembre '!C350</f>
        <v>0</v>
      </c>
      <c r="D350" s="82">
        <f>+Enero!D350+Febrero!D350+'Marzo '!D350+'Abril '!D350+'Mayo '!D350+Junio!D350+Julio!D350+Agosto!D350+Septiembre!D350+'Octubre '!D350+Noviembre!D350+'Diciembre '!D350</f>
        <v>0</v>
      </c>
      <c r="E350" s="83">
        <f>+Enero!E350+Febrero!E350+'Marzo '!E350+'Abril '!E350+'Mayo '!E350+Junio!E350+Julio!E350+Agosto!E350+Septiembre!E350+'Octubre '!E350+Noviembre!E350+'Diciembre '!E350</f>
        <v>0</v>
      </c>
      <c r="F350" s="13"/>
      <c r="I350" s="5"/>
      <c r="J350" s="5"/>
      <c r="K350" s="56"/>
      <c r="L350" s="6"/>
      <c r="Q350" s="5"/>
    </row>
    <row r="351" spans="1:17" x14ac:dyDescent="0.2">
      <c r="A351" s="99" t="s">
        <v>655</v>
      </c>
      <c r="B351" s="145" t="s">
        <v>656</v>
      </c>
      <c r="C351" s="177">
        <f>+Enero!C351+Febrero!C351+'Marzo '!C351+'Abril '!C351+'Mayo '!C351+Junio!C351+Julio!C351+Agosto!C351+Septiembre!C351+'Octubre '!C351+Noviembre!C351+'Diciembre '!C351</f>
        <v>0</v>
      </c>
      <c r="D351" s="82">
        <f>+Enero!D351+Febrero!D351+'Marzo '!D351+'Abril '!D351+'Mayo '!D351+Junio!D351+Julio!D351+Agosto!D351+Septiembre!D351+'Octubre '!D351+Noviembre!D351+'Diciembre '!D351</f>
        <v>0</v>
      </c>
      <c r="E351" s="83">
        <f>+Enero!E351+Febrero!E351+'Marzo '!E351+'Abril '!E351+'Mayo '!E351+Junio!E351+Julio!E351+Agosto!E351+Septiembre!E351+'Octubre '!E351+Noviembre!E351+'Diciembre '!E351</f>
        <v>0</v>
      </c>
      <c r="F351" s="13"/>
      <c r="I351" s="5"/>
      <c r="J351" s="5"/>
      <c r="K351" s="56"/>
      <c r="L351" s="6"/>
      <c r="Q351" s="5"/>
    </row>
    <row r="352" spans="1:17" x14ac:dyDescent="0.2">
      <c r="A352" s="99" t="s">
        <v>657</v>
      </c>
      <c r="B352" s="183" t="s">
        <v>658</v>
      </c>
      <c r="C352" s="174">
        <f>+Enero!C352+Febrero!C352+'Marzo '!C352+'Abril '!C352+'Mayo '!C352+Junio!C352+Julio!C352+Agosto!C352+Septiembre!C352+'Octubre '!C352+Noviembre!C352+'Diciembre '!C352</f>
        <v>0</v>
      </c>
      <c r="D352" s="72">
        <f>+Enero!D352+Febrero!D352+'Marzo '!D352+'Abril '!D352+'Mayo '!D352+Junio!D352+Julio!D352+Agosto!D352+Septiembre!D352+'Octubre '!D352+Noviembre!D352+'Diciembre '!D352</f>
        <v>0</v>
      </c>
      <c r="E352" s="73">
        <f>+Enero!E352+Febrero!E352+'Marzo '!E352+'Abril '!E352+'Mayo '!E352+Junio!E352+Julio!E352+Agosto!E352+Septiembre!E352+'Octubre '!E352+Noviembre!E352+'Diciembre '!E352</f>
        <v>0</v>
      </c>
      <c r="F352" s="13"/>
      <c r="I352" s="5"/>
      <c r="J352" s="5"/>
      <c r="K352" s="56"/>
      <c r="L352" s="6"/>
      <c r="Q352" s="5"/>
    </row>
    <row r="353" spans="1:17" x14ac:dyDescent="0.2">
      <c r="A353" s="99" t="s">
        <v>659</v>
      </c>
      <c r="B353" s="183" t="s">
        <v>660</v>
      </c>
      <c r="C353" s="174">
        <f>+Enero!C353+Febrero!C353+'Marzo '!C353+'Abril '!C353+'Mayo '!C353+Junio!C353+Julio!C353+Agosto!C353+Septiembre!C353+'Octubre '!C353+Noviembre!C353+'Diciembre '!C353</f>
        <v>0</v>
      </c>
      <c r="D353" s="72">
        <f>+Enero!D353+Febrero!D353+'Marzo '!D353+'Abril '!D353+'Mayo '!D353+Junio!D353+Julio!D353+Agosto!D353+Septiembre!D353+'Octubre '!D353+Noviembre!D353+'Diciembre '!D353</f>
        <v>0</v>
      </c>
      <c r="E353" s="73">
        <f>+Enero!E353+Febrero!E353+'Marzo '!E353+'Abril '!E353+'Mayo '!E353+Junio!E353+Julio!E353+Agosto!E353+Septiembre!E353+'Octubre '!E353+Noviembre!E353+'Diciembre '!E353</f>
        <v>0</v>
      </c>
      <c r="F353" s="13"/>
      <c r="I353" s="5"/>
      <c r="J353" s="5"/>
      <c r="K353" s="56"/>
      <c r="L353" s="6"/>
      <c r="Q353" s="5"/>
    </row>
    <row r="354" spans="1:17" x14ac:dyDescent="0.2">
      <c r="A354" s="99" t="s">
        <v>661</v>
      </c>
      <c r="B354" s="183" t="s">
        <v>662</v>
      </c>
      <c r="C354" s="174">
        <f>+Enero!C354+Febrero!C354+'Marzo '!C354+'Abril '!C354+'Mayo '!C354+Junio!C354+Julio!C354+Agosto!C354+Septiembre!C354+'Octubre '!C354+Noviembre!C354+'Diciembre '!C354</f>
        <v>0</v>
      </c>
      <c r="D354" s="72">
        <f>+Enero!D354+Febrero!D354+'Marzo '!D354+'Abril '!D354+'Mayo '!D354+Junio!D354+Julio!D354+Agosto!D354+Septiembre!D354+'Octubre '!D354+Noviembre!D354+'Diciembre '!D354</f>
        <v>0</v>
      </c>
      <c r="E354" s="73">
        <f>+Enero!E354+Febrero!E354+'Marzo '!E354+'Abril '!E354+'Mayo '!E354+Junio!E354+Julio!E354+Agosto!E354+Septiembre!E354+'Octubre '!E354+Noviembre!E354+'Diciembre '!E354</f>
        <v>0</v>
      </c>
      <c r="F354" s="13"/>
      <c r="I354" s="5"/>
      <c r="J354" s="5"/>
      <c r="K354" s="56"/>
      <c r="L354" s="6"/>
      <c r="Q354" s="5"/>
    </row>
    <row r="355" spans="1:17" x14ac:dyDescent="0.2">
      <c r="A355" s="99" t="s">
        <v>663</v>
      </c>
      <c r="B355" s="183" t="s">
        <v>664</v>
      </c>
      <c r="C355" s="174">
        <f>+Enero!C355+Febrero!C355+'Marzo '!C355+'Abril '!C355+'Mayo '!C355+Junio!C355+Julio!C355+Agosto!C355+Septiembre!C355+'Octubre '!C355+Noviembre!C355+'Diciembre '!C355</f>
        <v>0</v>
      </c>
      <c r="D355" s="72">
        <f>+Enero!D355+Febrero!D355+'Marzo '!D355+'Abril '!D355+'Mayo '!D355+Junio!D355+Julio!D355+Agosto!D355+Septiembre!D355+'Octubre '!D355+Noviembre!D355+'Diciembre '!D355</f>
        <v>0</v>
      </c>
      <c r="E355" s="73">
        <f>+Enero!E355+Febrero!E355+'Marzo '!E355+'Abril '!E355+'Mayo '!E355+Junio!E355+Julio!E355+Agosto!E355+Septiembre!E355+'Octubre '!E355+Noviembre!E355+'Diciembre '!E355</f>
        <v>0</v>
      </c>
      <c r="F355" s="13"/>
      <c r="I355" s="5"/>
      <c r="J355" s="5"/>
      <c r="K355" s="56"/>
      <c r="L355" s="6"/>
      <c r="Q355" s="5"/>
    </row>
    <row r="356" spans="1:17" x14ac:dyDescent="0.2">
      <c r="A356" s="99" t="s">
        <v>665</v>
      </c>
      <c r="B356" s="183" t="s">
        <v>666</v>
      </c>
      <c r="C356" s="174">
        <f>+Enero!C356+Febrero!C356+'Marzo '!C356+'Abril '!C356+'Mayo '!C356+Junio!C356+Julio!C356+Agosto!C356+Septiembre!C356+'Octubre '!C356+Noviembre!C356+'Diciembre '!C356</f>
        <v>0</v>
      </c>
      <c r="D356" s="72">
        <f>+Enero!D356+Febrero!D356+'Marzo '!D356+'Abril '!D356+'Mayo '!D356+Junio!D356+Julio!D356+Agosto!D356+Septiembre!D356+'Octubre '!D356+Noviembre!D356+'Diciembre '!D356</f>
        <v>0</v>
      </c>
      <c r="E356" s="73">
        <f>+Enero!E356+Febrero!E356+'Marzo '!E356+'Abril '!E356+'Mayo '!E356+Junio!E356+Julio!E356+Agosto!E356+Septiembre!E356+'Octubre '!E356+Noviembre!E356+'Diciembre '!E356</f>
        <v>0</v>
      </c>
      <c r="F356" s="13"/>
      <c r="I356" s="5"/>
      <c r="J356" s="5"/>
      <c r="K356" s="56"/>
      <c r="L356" s="6"/>
      <c r="Q356" s="5"/>
    </row>
    <row r="357" spans="1:17" x14ac:dyDescent="0.2">
      <c r="A357" s="99" t="s">
        <v>667</v>
      </c>
      <c r="B357" s="183" t="s">
        <v>668</v>
      </c>
      <c r="C357" s="174">
        <f>+Enero!C357+Febrero!C357+'Marzo '!C357+'Abril '!C357+'Mayo '!C357+Junio!C357+Julio!C357+Agosto!C357+Septiembre!C357+'Octubre '!C357+Noviembre!C357+'Diciembre '!C357</f>
        <v>0</v>
      </c>
      <c r="D357" s="72">
        <f>+Enero!D357+Febrero!D357+'Marzo '!D357+'Abril '!D357+'Mayo '!D357+Junio!D357+Julio!D357+Agosto!D357+Septiembre!D357+'Octubre '!D357+Noviembre!D357+'Diciembre '!D357</f>
        <v>0</v>
      </c>
      <c r="E357" s="73">
        <f>+Enero!E357+Febrero!E357+'Marzo '!E357+'Abril '!E357+'Mayo '!E357+Junio!E357+Julio!E357+Agosto!E357+Septiembre!E357+'Octubre '!E357+Noviembre!E357+'Diciembre '!E357</f>
        <v>0</v>
      </c>
      <c r="F357" s="13"/>
      <c r="I357" s="5"/>
      <c r="J357" s="5"/>
      <c r="K357" s="56"/>
      <c r="L357" s="6"/>
      <c r="Q357" s="5"/>
    </row>
    <row r="358" spans="1:17" x14ac:dyDescent="0.2">
      <c r="A358" s="99" t="s">
        <v>669</v>
      </c>
      <c r="B358" s="183" t="s">
        <v>670</v>
      </c>
      <c r="C358" s="174">
        <f>+Enero!C358+Febrero!C358+'Marzo '!C358+'Abril '!C358+'Mayo '!C358+Junio!C358+Julio!C358+Agosto!C358+Septiembre!C358+'Octubre '!C358+Noviembre!C358+'Diciembre '!C358</f>
        <v>6</v>
      </c>
      <c r="D358" s="72">
        <f>+Enero!D358+Febrero!D358+'Marzo '!D358+'Abril '!D358+'Mayo '!D358+Junio!D358+Julio!D358+Agosto!D358+Septiembre!D358+'Octubre '!D358+Noviembre!D358+'Diciembre '!D358</f>
        <v>4</v>
      </c>
      <c r="E358" s="73">
        <f>+Enero!E358+Febrero!E358+'Marzo '!E358+'Abril '!E358+'Mayo '!E358+Junio!E358+Julio!E358+Agosto!E358+Septiembre!E358+'Octubre '!E358+Noviembre!E358+'Diciembre '!E358</f>
        <v>0</v>
      </c>
      <c r="F358" s="13"/>
      <c r="I358" s="5"/>
      <c r="J358" s="5"/>
      <c r="K358" s="56"/>
      <c r="L358" s="6"/>
      <c r="Q358" s="5"/>
    </row>
    <row r="359" spans="1:17" x14ac:dyDescent="0.2">
      <c r="A359" s="99" t="s">
        <v>671</v>
      </c>
      <c r="B359" s="183" t="s">
        <v>672</v>
      </c>
      <c r="C359" s="174">
        <f>+Enero!C359+Febrero!C359+'Marzo '!C359+'Abril '!C359+'Mayo '!C359+Junio!C359+Julio!C359+Agosto!C359+Septiembre!C359+'Octubre '!C359+Noviembre!C359+'Diciembre '!C359</f>
        <v>0</v>
      </c>
      <c r="D359" s="72">
        <f>+Enero!D359+Febrero!D359+'Marzo '!D359+'Abril '!D359+'Mayo '!D359+Junio!D359+Julio!D359+Agosto!D359+Septiembre!D359+'Octubre '!D359+Noviembre!D359+'Diciembre '!D359</f>
        <v>0</v>
      </c>
      <c r="E359" s="73">
        <f>+Enero!E359+Febrero!E359+'Marzo '!E359+'Abril '!E359+'Mayo '!E359+Junio!E359+Julio!E359+Agosto!E359+Septiembre!E359+'Octubre '!E359+Noviembre!E359+'Diciembre '!E359</f>
        <v>0</v>
      </c>
      <c r="F359" s="13"/>
      <c r="I359" s="5"/>
      <c r="J359" s="5"/>
      <c r="K359" s="56"/>
      <c r="L359" s="6"/>
      <c r="Q359" s="5"/>
    </row>
    <row r="360" spans="1:17" x14ac:dyDescent="0.2">
      <c r="A360" s="99" t="s">
        <v>673</v>
      </c>
      <c r="B360" s="183" t="s">
        <v>674</v>
      </c>
      <c r="C360" s="174">
        <f>+Enero!C360+Febrero!C360+'Marzo '!C360+'Abril '!C360+'Mayo '!C360+Junio!C360+Julio!C360+Agosto!C360+Septiembre!C360+'Octubre '!C360+Noviembre!C360+'Diciembre '!C360</f>
        <v>0</v>
      </c>
      <c r="D360" s="72">
        <f>+Enero!D360+Febrero!D360+'Marzo '!D360+'Abril '!D360+'Mayo '!D360+Junio!D360+Julio!D360+Agosto!D360+Septiembre!D360+'Octubre '!D360+Noviembre!D360+'Diciembre '!D360</f>
        <v>0</v>
      </c>
      <c r="E360" s="73">
        <f>+Enero!E360+Febrero!E360+'Marzo '!E360+'Abril '!E360+'Mayo '!E360+Junio!E360+Julio!E360+Agosto!E360+Septiembre!E360+'Octubre '!E360+Noviembre!E360+'Diciembre '!E360</f>
        <v>0</v>
      </c>
      <c r="F360" s="13"/>
      <c r="I360" s="5"/>
      <c r="J360" s="5"/>
      <c r="K360" s="56"/>
      <c r="L360" s="6"/>
      <c r="Q360" s="5"/>
    </row>
    <row r="361" spans="1:17" x14ac:dyDescent="0.2">
      <c r="A361" s="99" t="s">
        <v>675</v>
      </c>
      <c r="B361" s="183" t="s">
        <v>676</v>
      </c>
      <c r="C361" s="174">
        <f>+Enero!C361+Febrero!C361+'Marzo '!C361+'Abril '!C361+'Mayo '!C361+Junio!C361+Julio!C361+Agosto!C361+Septiembre!C361+'Octubre '!C361+Noviembre!C361+'Diciembre '!C361</f>
        <v>0</v>
      </c>
      <c r="D361" s="72">
        <f>+Enero!D361+Febrero!D361+'Marzo '!D361+'Abril '!D361+'Mayo '!D361+Junio!D361+Julio!D361+Agosto!D361+Septiembre!D361+'Octubre '!D361+Noviembre!D361+'Diciembre '!D361</f>
        <v>0</v>
      </c>
      <c r="E361" s="73">
        <f>+Enero!E361+Febrero!E361+'Marzo '!E361+'Abril '!E361+'Mayo '!E361+Junio!E361+Julio!E361+Agosto!E361+Septiembre!E361+'Octubre '!E361+Noviembre!E361+'Diciembre '!E361</f>
        <v>0</v>
      </c>
      <c r="F361" s="13"/>
      <c r="I361" s="5"/>
      <c r="J361" s="5"/>
      <c r="K361" s="56"/>
      <c r="L361" s="6"/>
      <c r="Q361" s="5"/>
    </row>
    <row r="362" spans="1:17" s="6" customFormat="1" x14ac:dyDescent="0.2">
      <c r="A362" s="99" t="s">
        <v>677</v>
      </c>
      <c r="B362" s="183" t="s">
        <v>678</v>
      </c>
      <c r="C362" s="174">
        <f>+Enero!C362+Febrero!C362+'Marzo '!C362+'Abril '!C362+'Mayo '!C362+Junio!C362+Julio!C362+Agosto!C362+Septiembre!C362+'Octubre '!C362+Noviembre!C362+'Diciembre '!C362</f>
        <v>0</v>
      </c>
      <c r="D362" s="72">
        <f>+Enero!D362+Febrero!D362+'Marzo '!D362+'Abril '!D362+'Mayo '!D362+Junio!D362+Julio!D362+Agosto!D362+Septiembre!D362+'Octubre '!D362+Noviembre!D362+'Diciembre '!D362</f>
        <v>0</v>
      </c>
      <c r="E362" s="73">
        <f>+Enero!E362+Febrero!E362+'Marzo '!E362+'Abril '!E362+'Mayo '!E362+Junio!E362+Julio!E362+Agosto!E362+Septiembre!E362+'Octubre '!E362+Noviembre!E362+'Diciembre '!E362</f>
        <v>0</v>
      </c>
      <c r="F362" s="14"/>
      <c r="K362" s="87"/>
    </row>
    <row r="363" spans="1:17" x14ac:dyDescent="0.2">
      <c r="A363" s="134" t="s">
        <v>679</v>
      </c>
      <c r="B363" s="183" t="s">
        <v>680</v>
      </c>
      <c r="C363" s="178">
        <f>+Enero!C363+Febrero!C363+'Marzo '!C363+'Abril '!C363+'Mayo '!C363+Junio!C363+Julio!C363+Agosto!C363+Septiembre!C363+'Octubre '!C363+Noviembre!C363+'Diciembre '!C363</f>
        <v>0</v>
      </c>
      <c r="D363" s="90">
        <f>+Enero!D363+Febrero!D363+'Marzo '!D363+'Abril '!D363+'Mayo '!D363+Junio!D363+Julio!D363+Agosto!D363+Septiembre!D363+'Octubre '!D363+Noviembre!D363+'Diciembre '!D363</f>
        <v>0</v>
      </c>
      <c r="E363" s="91">
        <f>+Enero!E363+Febrero!E363+'Marzo '!E363+'Abril '!E363+'Mayo '!E363+Junio!E363+Julio!E363+Agosto!E363+Septiembre!E363+'Octubre '!E363+Noviembre!E363+'Diciembre '!E363</f>
        <v>0</v>
      </c>
      <c r="F363" s="13"/>
      <c r="I363" s="5"/>
      <c r="J363" s="5"/>
      <c r="K363" s="56"/>
      <c r="L363" s="6"/>
      <c r="Q363" s="5"/>
    </row>
    <row r="364" spans="1:17" x14ac:dyDescent="0.2">
      <c r="A364" s="99" t="s">
        <v>681</v>
      </c>
      <c r="B364" s="183" t="s">
        <v>682</v>
      </c>
      <c r="C364" s="174">
        <f>+Enero!C364+Febrero!C364+'Marzo '!C364+'Abril '!C364+'Mayo '!C364+Junio!C364+Julio!C364+Agosto!C364+Septiembre!C364+'Octubre '!C364+Noviembre!C364+'Diciembre '!C364</f>
        <v>0</v>
      </c>
      <c r="D364" s="72">
        <f>+Enero!D364+Febrero!D364+'Marzo '!D364+'Abril '!D364+'Mayo '!D364+Junio!D364+Julio!D364+Agosto!D364+Septiembre!D364+'Octubre '!D364+Noviembre!D364+'Diciembre '!D364</f>
        <v>0</v>
      </c>
      <c r="E364" s="73">
        <f>+Enero!E364+Febrero!E364+'Marzo '!E364+'Abril '!E364+'Mayo '!E364+Junio!E364+Julio!E364+Agosto!E364+Septiembre!E364+'Octubre '!E364+Noviembre!E364+'Diciembre '!E364</f>
        <v>0</v>
      </c>
      <c r="F364" s="13"/>
      <c r="I364" s="5"/>
      <c r="J364" s="5"/>
      <c r="K364" s="56"/>
      <c r="L364" s="6"/>
      <c r="Q364" s="5"/>
    </row>
    <row r="365" spans="1:17" x14ac:dyDescent="0.2">
      <c r="A365" s="134" t="s">
        <v>683</v>
      </c>
      <c r="B365" s="183" t="s">
        <v>684</v>
      </c>
      <c r="C365" s="174">
        <f>+Enero!C365+Febrero!C365+'Marzo '!C365+'Abril '!C365+'Mayo '!C365+Junio!C365+Julio!C365+Agosto!C365+Septiembre!C365+'Octubre '!C365+Noviembre!C365+'Diciembre '!C365</f>
        <v>0</v>
      </c>
      <c r="D365" s="72">
        <f>+Enero!D365+Febrero!D365+'Marzo '!D365+'Abril '!D365+'Mayo '!D365+Junio!D365+Julio!D365+Agosto!D365+Septiembre!D365+'Octubre '!D365+Noviembre!D365+'Diciembre '!D365</f>
        <v>0</v>
      </c>
      <c r="E365" s="73">
        <f>+Enero!E365+Febrero!E365+'Marzo '!E365+'Abril '!E365+'Mayo '!E365+Junio!E365+Julio!E365+Agosto!E365+Septiembre!E365+'Octubre '!E365+Noviembre!E365+'Diciembre '!E365</f>
        <v>0</v>
      </c>
      <c r="F365" s="13"/>
      <c r="I365" s="5"/>
      <c r="J365" s="5"/>
      <c r="K365" s="56"/>
      <c r="L365" s="6"/>
      <c r="Q365" s="5"/>
    </row>
    <row r="366" spans="1:17" x14ac:dyDescent="0.2">
      <c r="A366" s="99" t="s">
        <v>685</v>
      </c>
      <c r="B366" s="183" t="s">
        <v>686</v>
      </c>
      <c r="C366" s="174">
        <f>+Enero!C366+Febrero!C366+'Marzo '!C366+'Abril '!C366+'Mayo '!C366+Junio!C366+Julio!C366+Agosto!C366+Septiembre!C366+'Octubre '!C366+Noviembre!C366+'Diciembre '!C366</f>
        <v>0</v>
      </c>
      <c r="D366" s="72">
        <f>+Enero!D366+Febrero!D366+'Marzo '!D366+'Abril '!D366+'Mayo '!D366+Junio!D366+Julio!D366+Agosto!D366+Septiembre!D366+'Octubre '!D366+Noviembre!D366+'Diciembre '!D366</f>
        <v>0</v>
      </c>
      <c r="E366" s="73">
        <f>+Enero!E366+Febrero!E366+'Marzo '!E366+'Abril '!E366+'Mayo '!E366+Junio!E366+Julio!E366+Agosto!E366+Septiembre!E366+'Octubre '!E366+Noviembre!E366+'Diciembre '!E366</f>
        <v>0</v>
      </c>
      <c r="F366" s="13"/>
      <c r="I366" s="5"/>
      <c r="J366" s="5"/>
      <c r="K366" s="56"/>
      <c r="L366" s="6"/>
      <c r="Q366" s="5"/>
    </row>
    <row r="367" spans="1:17" x14ac:dyDescent="0.2">
      <c r="A367" s="99" t="s">
        <v>687</v>
      </c>
      <c r="B367" s="183" t="s">
        <v>688</v>
      </c>
      <c r="C367" s="174">
        <f>+Enero!C367+Febrero!C367+'Marzo '!C367+'Abril '!C367+'Mayo '!C367+Junio!C367+Julio!C367+Agosto!C367+Septiembre!C367+'Octubre '!C367+Noviembre!C367+'Diciembre '!C367</f>
        <v>0</v>
      </c>
      <c r="D367" s="72">
        <f>+Enero!D367+Febrero!D367+'Marzo '!D367+'Abril '!D367+'Mayo '!D367+Junio!D367+Julio!D367+Agosto!D367+Septiembre!D367+'Octubre '!D367+Noviembre!D367+'Diciembre '!D367</f>
        <v>0</v>
      </c>
      <c r="E367" s="73">
        <f>+Enero!E367+Febrero!E367+'Marzo '!E367+'Abril '!E367+'Mayo '!E367+Junio!E367+Julio!E367+Agosto!E367+Septiembre!E367+'Octubre '!E367+Noviembre!E367+'Diciembre '!E367</f>
        <v>0</v>
      </c>
      <c r="F367" s="13"/>
      <c r="I367" s="5"/>
      <c r="J367" s="5"/>
      <c r="K367" s="56"/>
      <c r="L367" s="6"/>
      <c r="Q367" s="5"/>
    </row>
    <row r="368" spans="1:17" x14ac:dyDescent="0.2">
      <c r="A368" s="99" t="s">
        <v>689</v>
      </c>
      <c r="B368" s="183" t="s">
        <v>690</v>
      </c>
      <c r="C368" s="174">
        <f>+Enero!C368+Febrero!C368+'Marzo '!C368+'Abril '!C368+'Mayo '!C368+Junio!C368+Julio!C368+Agosto!C368+Septiembre!C368+'Octubre '!C368+Noviembre!C368+'Diciembre '!C368</f>
        <v>0</v>
      </c>
      <c r="D368" s="72">
        <f>+Enero!D368+Febrero!D368+'Marzo '!D368+'Abril '!D368+'Mayo '!D368+Junio!D368+Julio!D368+Agosto!D368+Septiembre!D368+'Octubre '!D368+Noviembre!D368+'Diciembre '!D368</f>
        <v>0</v>
      </c>
      <c r="E368" s="73">
        <f>+Enero!E368+Febrero!E368+'Marzo '!E368+'Abril '!E368+'Mayo '!E368+Junio!E368+Julio!E368+Agosto!E368+Septiembre!E368+'Octubre '!E368+Noviembre!E368+'Diciembre '!E368</f>
        <v>0</v>
      </c>
      <c r="F368" s="13"/>
      <c r="I368" s="5"/>
      <c r="J368" s="5"/>
      <c r="K368" s="56"/>
      <c r="L368" s="6"/>
      <c r="Q368" s="5"/>
    </row>
    <row r="369" spans="1:17" x14ac:dyDescent="0.2">
      <c r="A369" s="99" t="s">
        <v>691</v>
      </c>
      <c r="B369" s="183" t="s">
        <v>692</v>
      </c>
      <c r="C369" s="174">
        <f>+Enero!C369+Febrero!C369+'Marzo '!C369+'Abril '!C369+'Mayo '!C369+Junio!C369+Julio!C369+Agosto!C369+Septiembre!C369+'Octubre '!C369+Noviembre!C369+'Diciembre '!C369</f>
        <v>0</v>
      </c>
      <c r="D369" s="72">
        <f>+Enero!D369+Febrero!D369+'Marzo '!D369+'Abril '!D369+'Mayo '!D369+Junio!D369+Julio!D369+Agosto!D369+Septiembre!D369+'Octubre '!D369+Noviembre!D369+'Diciembre '!D369</f>
        <v>0</v>
      </c>
      <c r="E369" s="73">
        <f>+Enero!E369+Febrero!E369+'Marzo '!E369+'Abril '!E369+'Mayo '!E369+Junio!E369+Julio!E369+Agosto!E369+Septiembre!E369+'Octubre '!E369+Noviembre!E369+'Diciembre '!E369</f>
        <v>0</v>
      </c>
      <c r="F369" s="13"/>
      <c r="I369" s="5"/>
      <c r="J369" s="5"/>
      <c r="K369" s="56"/>
      <c r="L369" s="6"/>
      <c r="Q369" s="5"/>
    </row>
    <row r="370" spans="1:17" x14ac:dyDescent="0.2">
      <c r="A370" s="99" t="s">
        <v>693</v>
      </c>
      <c r="B370" s="183" t="s">
        <v>694</v>
      </c>
      <c r="C370" s="174">
        <f>+Enero!C370+Febrero!C370+'Marzo '!C370+'Abril '!C370+'Mayo '!C370+Junio!C370+Julio!C370+Agosto!C370+Septiembre!C370+'Octubre '!C370+Noviembre!C370+'Diciembre '!C370</f>
        <v>0</v>
      </c>
      <c r="D370" s="72">
        <f>+Enero!D370+Febrero!D370+'Marzo '!D370+'Abril '!D370+'Mayo '!D370+Junio!D370+Julio!D370+Agosto!D370+Septiembre!D370+'Octubre '!D370+Noviembre!D370+'Diciembre '!D370</f>
        <v>0</v>
      </c>
      <c r="E370" s="73">
        <f>+Enero!E370+Febrero!E370+'Marzo '!E370+'Abril '!E370+'Mayo '!E370+Junio!E370+Julio!E370+Agosto!E370+Septiembre!E370+'Octubre '!E370+Noviembre!E370+'Diciembre '!E370</f>
        <v>0</v>
      </c>
      <c r="F370" s="13"/>
      <c r="I370" s="5"/>
      <c r="J370" s="5"/>
      <c r="K370" s="56"/>
      <c r="L370" s="6"/>
      <c r="Q370" s="5"/>
    </row>
    <row r="371" spans="1:17" x14ac:dyDescent="0.2">
      <c r="A371" s="99" t="s">
        <v>695</v>
      </c>
      <c r="B371" s="183" t="s">
        <v>696</v>
      </c>
      <c r="C371" s="174">
        <f>+Enero!C371+Febrero!C371+'Marzo '!C371+'Abril '!C371+'Mayo '!C371+Junio!C371+Julio!C371+Agosto!C371+Septiembre!C371+'Octubre '!C371+Noviembre!C371+'Diciembre '!C371</f>
        <v>0</v>
      </c>
      <c r="D371" s="72">
        <f>+Enero!D371+Febrero!D371+'Marzo '!D371+'Abril '!D371+'Mayo '!D371+Junio!D371+Julio!D371+Agosto!D371+Septiembre!D371+'Octubre '!D371+Noviembre!D371+'Diciembre '!D371</f>
        <v>0</v>
      </c>
      <c r="E371" s="73">
        <f>+Enero!E371+Febrero!E371+'Marzo '!E371+'Abril '!E371+'Mayo '!E371+Junio!E371+Julio!E371+Agosto!E371+Septiembre!E371+'Octubre '!E371+Noviembre!E371+'Diciembre '!E371</f>
        <v>0</v>
      </c>
      <c r="F371" s="13"/>
      <c r="I371" s="5"/>
      <c r="J371" s="5"/>
      <c r="K371" s="56"/>
      <c r="L371" s="6"/>
      <c r="Q371" s="5"/>
    </row>
    <row r="372" spans="1:17" x14ac:dyDescent="0.2">
      <c r="A372" s="99" t="s">
        <v>697</v>
      </c>
      <c r="B372" s="183" t="s">
        <v>698</v>
      </c>
      <c r="C372" s="174">
        <f>+Enero!C372+Febrero!C372+'Marzo '!C372+'Abril '!C372+'Mayo '!C372+Junio!C372+Julio!C372+Agosto!C372+Septiembre!C372+'Octubre '!C372+Noviembre!C372+'Diciembre '!C372</f>
        <v>0</v>
      </c>
      <c r="D372" s="72">
        <f>+Enero!D372+Febrero!D372+'Marzo '!D372+'Abril '!D372+'Mayo '!D372+Junio!D372+Julio!D372+Agosto!D372+Septiembre!D372+'Octubre '!D372+Noviembre!D372+'Diciembre '!D372</f>
        <v>0</v>
      </c>
      <c r="E372" s="73">
        <f>+Enero!E372+Febrero!E372+'Marzo '!E372+'Abril '!E372+'Mayo '!E372+Junio!E372+Julio!E372+Agosto!E372+Septiembre!E372+'Octubre '!E372+Noviembre!E372+'Diciembre '!E372</f>
        <v>0</v>
      </c>
      <c r="F372" s="13"/>
      <c r="I372" s="5"/>
      <c r="J372" s="5"/>
      <c r="K372" s="56"/>
      <c r="L372" s="6"/>
      <c r="Q372" s="5"/>
    </row>
    <row r="373" spans="1:17" x14ac:dyDescent="0.2">
      <c r="A373" s="99" t="s">
        <v>699</v>
      </c>
      <c r="B373" s="183" t="s">
        <v>700</v>
      </c>
      <c r="C373" s="174">
        <f>+Enero!C373+Febrero!C373+'Marzo '!C373+'Abril '!C373+'Mayo '!C373+Junio!C373+Julio!C373+Agosto!C373+Septiembre!C373+'Octubre '!C373+Noviembre!C373+'Diciembre '!C373</f>
        <v>0</v>
      </c>
      <c r="D373" s="72">
        <f>+Enero!D373+Febrero!D373+'Marzo '!D373+'Abril '!D373+'Mayo '!D373+Junio!D373+Julio!D373+Agosto!D373+Septiembre!D373+'Octubre '!D373+Noviembre!D373+'Diciembre '!D373</f>
        <v>0</v>
      </c>
      <c r="E373" s="73">
        <f>+Enero!E373+Febrero!E373+'Marzo '!E373+'Abril '!E373+'Mayo '!E373+Junio!E373+Julio!E373+Agosto!E373+Septiembre!E373+'Octubre '!E373+Noviembre!E373+'Diciembre '!E373</f>
        <v>0</v>
      </c>
      <c r="F373" s="13"/>
      <c r="I373" s="5"/>
      <c r="J373" s="5"/>
      <c r="K373" s="56"/>
      <c r="L373" s="6"/>
      <c r="Q373" s="5"/>
    </row>
    <row r="374" spans="1:17" x14ac:dyDescent="0.2">
      <c r="A374" s="99" t="s">
        <v>701</v>
      </c>
      <c r="B374" s="183" t="s">
        <v>702</v>
      </c>
      <c r="C374" s="174">
        <f>+Enero!C374+Febrero!C374+'Marzo '!C374+'Abril '!C374+'Mayo '!C374+Junio!C374+Julio!C374+Agosto!C374+Septiembre!C374+'Octubre '!C374+Noviembre!C374+'Diciembre '!C374</f>
        <v>0</v>
      </c>
      <c r="D374" s="72">
        <f>+Enero!D374+Febrero!D374+'Marzo '!D374+'Abril '!D374+'Mayo '!D374+Junio!D374+Julio!D374+Agosto!D374+Septiembre!D374+'Octubre '!D374+Noviembre!D374+'Diciembre '!D374</f>
        <v>0</v>
      </c>
      <c r="E374" s="73">
        <f>+Enero!E374+Febrero!E374+'Marzo '!E374+'Abril '!E374+'Mayo '!E374+Junio!E374+Julio!E374+Agosto!E374+Septiembre!E374+'Octubre '!E374+Noviembre!E374+'Diciembre '!E374</f>
        <v>0</v>
      </c>
      <c r="F374" s="13"/>
      <c r="I374" s="5"/>
      <c r="J374" s="5"/>
      <c r="K374" s="56"/>
      <c r="L374" s="6"/>
      <c r="Q374" s="5"/>
    </row>
    <row r="375" spans="1:17" x14ac:dyDescent="0.2">
      <c r="A375" s="99" t="s">
        <v>703</v>
      </c>
      <c r="B375" s="183" t="s">
        <v>704</v>
      </c>
      <c r="C375" s="174">
        <f>+Enero!C375+Febrero!C375+'Marzo '!C375+'Abril '!C375+'Mayo '!C375+Junio!C375+Julio!C375+Agosto!C375+Septiembre!C375+'Octubre '!C375+Noviembre!C375+'Diciembre '!C375</f>
        <v>0</v>
      </c>
      <c r="D375" s="72">
        <f>+Enero!D375+Febrero!D375+'Marzo '!D375+'Abril '!D375+'Mayo '!D375+Junio!D375+Julio!D375+Agosto!D375+Septiembre!D375+'Octubre '!D375+Noviembre!D375+'Diciembre '!D375</f>
        <v>0</v>
      </c>
      <c r="E375" s="73">
        <f>+Enero!E375+Febrero!E375+'Marzo '!E375+'Abril '!E375+'Mayo '!E375+Junio!E375+Julio!E375+Agosto!E375+Septiembre!E375+'Octubre '!E375+Noviembre!E375+'Diciembre '!E375</f>
        <v>0</v>
      </c>
      <c r="F375" s="13"/>
      <c r="I375" s="5"/>
      <c r="J375" s="5"/>
      <c r="K375" s="56"/>
      <c r="L375" s="6"/>
      <c r="Q375" s="5"/>
    </row>
    <row r="376" spans="1:17" x14ac:dyDescent="0.2">
      <c r="A376" s="99" t="s">
        <v>705</v>
      </c>
      <c r="B376" s="183" t="s">
        <v>706</v>
      </c>
      <c r="C376" s="174">
        <f>+Enero!C376+Febrero!C376+'Marzo '!C376+'Abril '!C376+'Mayo '!C376+Junio!C376+Julio!C376+Agosto!C376+Septiembre!C376+'Octubre '!C376+Noviembre!C376+'Diciembre '!C376</f>
        <v>0</v>
      </c>
      <c r="D376" s="72">
        <f>+Enero!D376+Febrero!D376+'Marzo '!D376+'Abril '!D376+'Mayo '!D376+Junio!D376+Julio!D376+Agosto!D376+Septiembre!D376+'Octubre '!D376+Noviembre!D376+'Diciembre '!D376</f>
        <v>0</v>
      </c>
      <c r="E376" s="73">
        <f>+Enero!E376+Febrero!E376+'Marzo '!E376+'Abril '!E376+'Mayo '!E376+Junio!E376+Julio!E376+Agosto!E376+Septiembre!E376+'Octubre '!E376+Noviembre!E376+'Diciembre '!E376</f>
        <v>0</v>
      </c>
      <c r="F376" s="13"/>
      <c r="I376" s="5"/>
      <c r="J376" s="5"/>
      <c r="K376" s="56"/>
      <c r="L376" s="6"/>
      <c r="Q376" s="5"/>
    </row>
    <row r="377" spans="1:17" x14ac:dyDescent="0.2">
      <c r="A377" s="99" t="s">
        <v>707</v>
      </c>
      <c r="B377" s="183" t="s">
        <v>708</v>
      </c>
      <c r="C377" s="174">
        <f>+Enero!C377+Febrero!C377+'Marzo '!C377+'Abril '!C377+'Mayo '!C377+Junio!C377+Julio!C377+Agosto!C377+Septiembre!C377+'Octubre '!C377+Noviembre!C377+'Diciembre '!C377</f>
        <v>0</v>
      </c>
      <c r="D377" s="72">
        <f>+Enero!D377+Febrero!D377+'Marzo '!D377+'Abril '!D377+'Mayo '!D377+Junio!D377+Julio!D377+Agosto!D377+Septiembre!D377+'Octubre '!D377+Noviembre!D377+'Diciembre '!D377</f>
        <v>0</v>
      </c>
      <c r="E377" s="73">
        <f>+Enero!E377+Febrero!E377+'Marzo '!E377+'Abril '!E377+'Mayo '!E377+Junio!E377+Julio!E377+Agosto!E377+Septiembre!E377+'Octubre '!E377+Noviembre!E377+'Diciembre '!E377</f>
        <v>0</v>
      </c>
      <c r="F377" s="13"/>
      <c r="I377" s="5"/>
      <c r="J377" s="5"/>
      <c r="K377" s="56"/>
      <c r="L377" s="6"/>
      <c r="Q377" s="5"/>
    </row>
    <row r="378" spans="1:17" x14ac:dyDescent="0.2">
      <c r="A378" s="99" t="s">
        <v>709</v>
      </c>
      <c r="B378" s="183" t="s">
        <v>710</v>
      </c>
      <c r="C378" s="174">
        <f>+Enero!C378+Febrero!C378+'Marzo '!C378+'Abril '!C378+'Mayo '!C378+Junio!C378+Julio!C378+Agosto!C378+Septiembre!C378+'Octubre '!C378+Noviembre!C378+'Diciembre '!C378</f>
        <v>0</v>
      </c>
      <c r="D378" s="72">
        <f>+Enero!D378+Febrero!D378+'Marzo '!D378+'Abril '!D378+'Mayo '!D378+Junio!D378+Julio!D378+Agosto!D378+Septiembre!D378+'Octubre '!D378+Noviembre!D378+'Diciembre '!D378</f>
        <v>0</v>
      </c>
      <c r="E378" s="73">
        <f>+Enero!E378+Febrero!E378+'Marzo '!E378+'Abril '!E378+'Mayo '!E378+Junio!E378+Julio!E378+Agosto!E378+Septiembre!E378+'Octubre '!E378+Noviembre!E378+'Diciembre '!E378</f>
        <v>0</v>
      </c>
      <c r="F378" s="13"/>
      <c r="I378" s="5"/>
      <c r="J378" s="5"/>
      <c r="K378" s="56"/>
      <c r="L378" s="6"/>
      <c r="Q378" s="5"/>
    </row>
    <row r="379" spans="1:17" x14ac:dyDescent="0.2">
      <c r="A379" s="99" t="s">
        <v>711</v>
      </c>
      <c r="B379" s="183" t="s">
        <v>712</v>
      </c>
      <c r="C379" s="174">
        <f>+Enero!C379+Febrero!C379+'Marzo '!C379+'Abril '!C379+'Mayo '!C379+Junio!C379+Julio!C379+Agosto!C379+Septiembre!C379+'Octubre '!C379+Noviembre!C379+'Diciembre '!C379</f>
        <v>0</v>
      </c>
      <c r="D379" s="72">
        <f>+Enero!D379+Febrero!D379+'Marzo '!D379+'Abril '!D379+'Mayo '!D379+Junio!D379+Julio!D379+Agosto!D379+Septiembre!D379+'Octubre '!D379+Noviembre!D379+'Diciembre '!D379</f>
        <v>0</v>
      </c>
      <c r="E379" s="73">
        <f>+Enero!E379+Febrero!E379+'Marzo '!E379+'Abril '!E379+'Mayo '!E379+Junio!E379+Julio!E379+Agosto!E379+Septiembre!E379+'Octubre '!E379+Noviembre!E379+'Diciembre '!E379</f>
        <v>0</v>
      </c>
      <c r="F379" s="13"/>
      <c r="I379" s="5"/>
      <c r="J379" s="5"/>
      <c r="K379" s="56"/>
      <c r="L379" s="6"/>
      <c r="Q379" s="5"/>
    </row>
    <row r="380" spans="1:17" x14ac:dyDescent="0.2">
      <c r="A380" s="99" t="s">
        <v>713</v>
      </c>
      <c r="B380" s="183" t="s">
        <v>714</v>
      </c>
      <c r="C380" s="174">
        <f>+Enero!C380+Febrero!C380+'Marzo '!C380+'Abril '!C380+'Mayo '!C380+Junio!C380+Julio!C380+Agosto!C380+Septiembre!C380+'Octubre '!C380+Noviembre!C380+'Diciembre '!C380</f>
        <v>0</v>
      </c>
      <c r="D380" s="72">
        <f>+Enero!D380+Febrero!D380+'Marzo '!D380+'Abril '!D380+'Mayo '!D380+Junio!D380+Julio!D380+Agosto!D380+Septiembre!D380+'Octubre '!D380+Noviembre!D380+'Diciembre '!D380</f>
        <v>0</v>
      </c>
      <c r="E380" s="73">
        <f>+Enero!E380+Febrero!E380+'Marzo '!E380+'Abril '!E380+'Mayo '!E380+Junio!E380+Julio!E380+Agosto!E380+Septiembre!E380+'Octubre '!E380+Noviembre!E380+'Diciembre '!E380</f>
        <v>0</v>
      </c>
      <c r="F380" s="13"/>
      <c r="I380" s="5"/>
      <c r="J380" s="5"/>
      <c r="K380" s="56"/>
      <c r="L380" s="6"/>
      <c r="Q380" s="5"/>
    </row>
    <row r="381" spans="1:17" x14ac:dyDescent="0.2">
      <c r="A381" s="99" t="s">
        <v>715</v>
      </c>
      <c r="B381" s="183" t="s">
        <v>716</v>
      </c>
      <c r="C381" s="174">
        <f>+Enero!C381+Febrero!C381+'Marzo '!C381+'Abril '!C381+'Mayo '!C381+Junio!C381+Julio!C381+Agosto!C381+Septiembre!C381+'Octubre '!C381+Noviembre!C381+'Diciembre '!C381</f>
        <v>0</v>
      </c>
      <c r="D381" s="72">
        <f>+Enero!D381+Febrero!D381+'Marzo '!D381+'Abril '!D381+'Mayo '!D381+Junio!D381+Julio!D381+Agosto!D381+Septiembre!D381+'Octubre '!D381+Noviembre!D381+'Diciembre '!D381</f>
        <v>0</v>
      </c>
      <c r="E381" s="73">
        <f>+Enero!E381+Febrero!E381+'Marzo '!E381+'Abril '!E381+'Mayo '!E381+Junio!E381+Julio!E381+Agosto!E381+Septiembre!E381+'Octubre '!E381+Noviembre!E381+'Diciembre '!E381</f>
        <v>0</v>
      </c>
      <c r="F381" s="13"/>
      <c r="I381" s="5"/>
      <c r="J381" s="5"/>
      <c r="K381" s="56"/>
      <c r="L381" s="6"/>
      <c r="Q381" s="5"/>
    </row>
    <row r="382" spans="1:17" x14ac:dyDescent="0.2">
      <c r="A382" s="99" t="s">
        <v>717</v>
      </c>
      <c r="B382" s="183" t="s">
        <v>718</v>
      </c>
      <c r="C382" s="174">
        <f>+Enero!C382+Febrero!C382+'Marzo '!C382+'Abril '!C382+'Mayo '!C382+Junio!C382+Julio!C382+Agosto!C382+Septiembre!C382+'Octubre '!C382+Noviembre!C382+'Diciembre '!C382</f>
        <v>0</v>
      </c>
      <c r="D382" s="72">
        <f>+Enero!D382+Febrero!D382+'Marzo '!D382+'Abril '!D382+'Mayo '!D382+Junio!D382+Julio!D382+Agosto!D382+Septiembre!D382+'Octubre '!D382+Noviembre!D382+'Diciembre '!D382</f>
        <v>0</v>
      </c>
      <c r="E382" s="73">
        <f>+Enero!E382+Febrero!E382+'Marzo '!E382+'Abril '!E382+'Mayo '!E382+Junio!E382+Julio!E382+Agosto!E382+Septiembre!E382+'Octubre '!E382+Noviembre!E382+'Diciembre '!E382</f>
        <v>0</v>
      </c>
      <c r="F382" s="13"/>
      <c r="I382" s="5"/>
      <c r="J382" s="5"/>
      <c r="K382" s="56"/>
      <c r="L382" s="6"/>
      <c r="Q382" s="5"/>
    </row>
    <row r="383" spans="1:17" x14ac:dyDescent="0.2">
      <c r="A383" s="99" t="s">
        <v>719</v>
      </c>
      <c r="B383" s="183" t="s">
        <v>720</v>
      </c>
      <c r="C383" s="174">
        <f>+Enero!C383+Febrero!C383+'Marzo '!C383+'Abril '!C383+'Mayo '!C383+Junio!C383+Julio!C383+Agosto!C383+Septiembre!C383+'Octubre '!C383+Noviembre!C383+'Diciembre '!C383</f>
        <v>0</v>
      </c>
      <c r="D383" s="72">
        <f>+Enero!D383+Febrero!D383+'Marzo '!D383+'Abril '!D383+'Mayo '!D383+Junio!D383+Julio!D383+Agosto!D383+Septiembre!D383+'Octubre '!D383+Noviembre!D383+'Diciembre '!D383</f>
        <v>0</v>
      </c>
      <c r="E383" s="73">
        <f>+Enero!E383+Febrero!E383+'Marzo '!E383+'Abril '!E383+'Mayo '!E383+Junio!E383+Julio!E383+Agosto!E383+Septiembre!E383+'Octubre '!E383+Noviembre!E383+'Diciembre '!E383</f>
        <v>0</v>
      </c>
      <c r="F383" s="13"/>
      <c r="I383" s="5"/>
      <c r="J383" s="5"/>
      <c r="K383" s="56"/>
      <c r="L383" s="6"/>
      <c r="Q383" s="5"/>
    </row>
    <row r="384" spans="1:17" x14ac:dyDescent="0.2">
      <c r="A384" s="99" t="s">
        <v>721</v>
      </c>
      <c r="B384" s="183" t="s">
        <v>722</v>
      </c>
      <c r="C384" s="174">
        <f>+Enero!C384+Febrero!C384+'Marzo '!C384+'Abril '!C384+'Mayo '!C384+Junio!C384+Julio!C384+Agosto!C384+Septiembre!C384+'Octubre '!C384+Noviembre!C384+'Diciembre '!C384</f>
        <v>0</v>
      </c>
      <c r="D384" s="72">
        <f>+Enero!D384+Febrero!D384+'Marzo '!D384+'Abril '!D384+'Mayo '!D384+Junio!D384+Julio!D384+Agosto!D384+Septiembre!D384+'Octubre '!D384+Noviembre!D384+'Diciembre '!D384</f>
        <v>0</v>
      </c>
      <c r="E384" s="73">
        <f>+Enero!E384+Febrero!E384+'Marzo '!E384+'Abril '!E384+'Mayo '!E384+Junio!E384+Julio!E384+Agosto!E384+Septiembre!E384+'Octubre '!E384+Noviembre!E384+'Diciembre '!E384</f>
        <v>0</v>
      </c>
      <c r="F384" s="13"/>
      <c r="I384" s="5"/>
      <c r="J384" s="5"/>
      <c r="K384" s="56"/>
      <c r="L384" s="6"/>
      <c r="Q384" s="5"/>
    </row>
    <row r="385" spans="1:17" x14ac:dyDescent="0.2">
      <c r="A385" s="99" t="s">
        <v>723</v>
      </c>
      <c r="B385" s="183" t="s">
        <v>724</v>
      </c>
      <c r="C385" s="174">
        <f>+Enero!C385+Febrero!C385+'Marzo '!C385+'Abril '!C385+'Mayo '!C385+Junio!C385+Julio!C385+Agosto!C385+Septiembre!C385+'Octubre '!C385+Noviembre!C385+'Diciembre '!C385</f>
        <v>0</v>
      </c>
      <c r="D385" s="72">
        <f>+Enero!D385+Febrero!D385+'Marzo '!D385+'Abril '!D385+'Mayo '!D385+Junio!D385+Julio!D385+Agosto!D385+Septiembre!D385+'Octubre '!D385+Noviembre!D385+'Diciembre '!D385</f>
        <v>0</v>
      </c>
      <c r="E385" s="73">
        <f>+Enero!E385+Febrero!E385+'Marzo '!E385+'Abril '!E385+'Mayo '!E385+Junio!E385+Julio!E385+Agosto!E385+Septiembre!E385+'Octubre '!E385+Noviembre!E385+'Diciembre '!E385</f>
        <v>0</v>
      </c>
      <c r="F385" s="13"/>
      <c r="I385" s="5"/>
      <c r="J385" s="5"/>
      <c r="K385" s="56"/>
      <c r="L385" s="6"/>
      <c r="Q385" s="5"/>
    </row>
    <row r="386" spans="1:17" x14ac:dyDescent="0.2">
      <c r="A386" s="99" t="s">
        <v>725</v>
      </c>
      <c r="B386" s="183" t="s">
        <v>726</v>
      </c>
      <c r="C386" s="174">
        <f>+Enero!C386+Febrero!C386+'Marzo '!C386+'Abril '!C386+'Mayo '!C386+Junio!C386+Julio!C386+Agosto!C386+Septiembre!C386+'Octubre '!C386+Noviembre!C386+'Diciembre '!C386</f>
        <v>0</v>
      </c>
      <c r="D386" s="72">
        <f>+Enero!D386+Febrero!D386+'Marzo '!D386+'Abril '!D386+'Mayo '!D386+Junio!D386+Julio!D386+Agosto!D386+Septiembre!D386+'Octubre '!D386+Noviembre!D386+'Diciembre '!D386</f>
        <v>0</v>
      </c>
      <c r="E386" s="73">
        <f>+Enero!E386+Febrero!E386+'Marzo '!E386+'Abril '!E386+'Mayo '!E386+Junio!E386+Julio!E386+Agosto!E386+Septiembre!E386+'Octubre '!E386+Noviembre!E386+'Diciembre '!E386</f>
        <v>0</v>
      </c>
      <c r="F386" s="13"/>
      <c r="I386" s="5"/>
      <c r="J386" s="5"/>
      <c r="K386" s="56"/>
      <c r="L386" s="6"/>
      <c r="Q386" s="5"/>
    </row>
    <row r="387" spans="1:17" x14ac:dyDescent="0.2">
      <c r="A387" s="99" t="s">
        <v>727</v>
      </c>
      <c r="B387" s="183" t="s">
        <v>728</v>
      </c>
      <c r="C387" s="174">
        <f>+Enero!C387+Febrero!C387+'Marzo '!C387+'Abril '!C387+'Mayo '!C387+Junio!C387+Julio!C387+Agosto!C387+Septiembre!C387+'Octubre '!C387+Noviembre!C387+'Diciembre '!C387</f>
        <v>0</v>
      </c>
      <c r="D387" s="72">
        <f>+Enero!D387+Febrero!D387+'Marzo '!D387+'Abril '!D387+'Mayo '!D387+Junio!D387+Julio!D387+Agosto!D387+Septiembre!D387+'Octubre '!D387+Noviembre!D387+'Diciembre '!D387</f>
        <v>0</v>
      </c>
      <c r="E387" s="73">
        <f>+Enero!E387+Febrero!E387+'Marzo '!E387+'Abril '!E387+'Mayo '!E387+Junio!E387+Julio!E387+Agosto!E387+Septiembre!E387+'Octubre '!E387+Noviembre!E387+'Diciembre '!E387</f>
        <v>0</v>
      </c>
      <c r="F387" s="13"/>
      <c r="I387" s="5"/>
      <c r="J387" s="5"/>
      <c r="K387" s="56"/>
      <c r="L387" s="6"/>
      <c r="Q387" s="5"/>
    </row>
    <row r="388" spans="1:17" x14ac:dyDescent="0.2">
      <c r="A388" s="99" t="s">
        <v>729</v>
      </c>
      <c r="B388" s="183" t="s">
        <v>730</v>
      </c>
      <c r="C388" s="174">
        <f>+Enero!C388+Febrero!C388+'Marzo '!C388+'Abril '!C388+'Mayo '!C388+Junio!C388+Julio!C388+Agosto!C388+Septiembre!C388+'Octubre '!C388+Noviembre!C388+'Diciembre '!C388</f>
        <v>0</v>
      </c>
      <c r="D388" s="72">
        <f>+Enero!D388+Febrero!D388+'Marzo '!D388+'Abril '!D388+'Mayo '!D388+Junio!D388+Julio!D388+Agosto!D388+Septiembre!D388+'Octubre '!D388+Noviembre!D388+'Diciembre '!D388</f>
        <v>0</v>
      </c>
      <c r="E388" s="73">
        <f>+Enero!E388+Febrero!E388+'Marzo '!E388+'Abril '!E388+'Mayo '!E388+Junio!E388+Julio!E388+Agosto!E388+Septiembre!E388+'Octubre '!E388+Noviembre!E388+'Diciembre '!E388</f>
        <v>0</v>
      </c>
      <c r="F388" s="13"/>
      <c r="I388" s="5"/>
      <c r="J388" s="5"/>
      <c r="K388" s="56"/>
      <c r="L388" s="6"/>
      <c r="Q388" s="5"/>
    </row>
    <row r="389" spans="1:17" x14ac:dyDescent="0.2">
      <c r="A389" s="99" t="s">
        <v>731</v>
      </c>
      <c r="B389" s="183" t="s">
        <v>732</v>
      </c>
      <c r="C389" s="174">
        <f>+Enero!C389+Febrero!C389+'Marzo '!C389+'Abril '!C389+'Mayo '!C389+Junio!C389+Julio!C389+Agosto!C389+Septiembre!C389+'Octubre '!C389+Noviembre!C389+'Diciembre '!C389</f>
        <v>0</v>
      </c>
      <c r="D389" s="72">
        <f>+Enero!D389+Febrero!D389+'Marzo '!D389+'Abril '!D389+'Mayo '!D389+Junio!D389+Julio!D389+Agosto!D389+Septiembre!D389+'Octubre '!D389+Noviembre!D389+'Diciembre '!D389</f>
        <v>0</v>
      </c>
      <c r="E389" s="73">
        <f>+Enero!E389+Febrero!E389+'Marzo '!E389+'Abril '!E389+'Mayo '!E389+Junio!E389+Julio!E389+Agosto!E389+Septiembre!E389+'Octubre '!E389+Noviembre!E389+'Diciembre '!E389</f>
        <v>0</v>
      </c>
      <c r="F389" s="13"/>
      <c r="I389" s="5"/>
      <c r="J389" s="5"/>
      <c r="K389" s="56"/>
      <c r="L389" s="6"/>
      <c r="Q389" s="5"/>
    </row>
    <row r="390" spans="1:17" x14ac:dyDescent="0.2">
      <c r="A390" s="99" t="s">
        <v>733</v>
      </c>
      <c r="B390" s="183" t="s">
        <v>734</v>
      </c>
      <c r="C390" s="174">
        <f>+Enero!C390+Febrero!C390+'Marzo '!C390+'Abril '!C390+'Mayo '!C390+Junio!C390+Julio!C390+Agosto!C390+Septiembre!C390+'Octubre '!C390+Noviembre!C390+'Diciembre '!C390</f>
        <v>0</v>
      </c>
      <c r="D390" s="72">
        <f>+Enero!D390+Febrero!D390+'Marzo '!D390+'Abril '!D390+'Mayo '!D390+Junio!D390+Julio!D390+Agosto!D390+Septiembre!D390+'Octubre '!D390+Noviembre!D390+'Diciembre '!D390</f>
        <v>0</v>
      </c>
      <c r="E390" s="73">
        <f>+Enero!E390+Febrero!E390+'Marzo '!E390+'Abril '!E390+'Mayo '!E390+Junio!E390+Julio!E390+Agosto!E390+Septiembre!E390+'Octubre '!E390+Noviembre!E390+'Diciembre '!E390</f>
        <v>0</v>
      </c>
      <c r="F390" s="13"/>
      <c r="I390" s="5"/>
      <c r="J390" s="5"/>
      <c r="K390" s="56"/>
      <c r="L390" s="6"/>
      <c r="Q390" s="5"/>
    </row>
    <row r="391" spans="1:17" x14ac:dyDescent="0.2">
      <c r="A391" s="99" t="s">
        <v>735</v>
      </c>
      <c r="B391" s="183" t="s">
        <v>736</v>
      </c>
      <c r="C391" s="174">
        <f>+Enero!C391+Febrero!C391+'Marzo '!C391+'Abril '!C391+'Mayo '!C391+Junio!C391+Julio!C391+Agosto!C391+Septiembre!C391+'Octubre '!C391+Noviembre!C391+'Diciembre '!C391</f>
        <v>0</v>
      </c>
      <c r="D391" s="72">
        <f>+Enero!D391+Febrero!D391+'Marzo '!D391+'Abril '!D391+'Mayo '!D391+Junio!D391+Julio!D391+Agosto!D391+Septiembre!D391+'Octubre '!D391+Noviembre!D391+'Diciembre '!D391</f>
        <v>0</v>
      </c>
      <c r="E391" s="73">
        <f>+Enero!E391+Febrero!E391+'Marzo '!E391+'Abril '!E391+'Mayo '!E391+Junio!E391+Julio!E391+Agosto!E391+Septiembre!E391+'Octubre '!E391+Noviembre!E391+'Diciembre '!E391</f>
        <v>0</v>
      </c>
      <c r="F391" s="13"/>
      <c r="I391" s="5"/>
      <c r="J391" s="5"/>
      <c r="K391" s="56"/>
      <c r="L391" s="6"/>
      <c r="Q391" s="5"/>
    </row>
    <row r="392" spans="1:17" x14ac:dyDescent="0.2">
      <c r="A392" s="99" t="s">
        <v>737</v>
      </c>
      <c r="B392" s="183" t="s">
        <v>738</v>
      </c>
      <c r="C392" s="174">
        <f>+Enero!C392+Febrero!C392+'Marzo '!C392+'Abril '!C392+'Mayo '!C392+Junio!C392+Julio!C392+Agosto!C392+Septiembre!C392+'Octubre '!C392+Noviembre!C392+'Diciembre '!C392</f>
        <v>0</v>
      </c>
      <c r="D392" s="72">
        <f>+Enero!D392+Febrero!D392+'Marzo '!D392+'Abril '!D392+'Mayo '!D392+Junio!D392+Julio!D392+Agosto!D392+Septiembre!D392+'Octubre '!D392+Noviembre!D392+'Diciembre '!D392</f>
        <v>0</v>
      </c>
      <c r="E392" s="73">
        <f>+Enero!E392+Febrero!E392+'Marzo '!E392+'Abril '!E392+'Mayo '!E392+Junio!E392+Julio!E392+Agosto!E392+Septiembre!E392+'Octubre '!E392+Noviembre!E392+'Diciembre '!E392</f>
        <v>0</v>
      </c>
      <c r="F392" s="13"/>
      <c r="I392" s="5"/>
      <c r="J392" s="5"/>
      <c r="K392" s="56"/>
      <c r="L392" s="6"/>
      <c r="Q392" s="5"/>
    </row>
    <row r="393" spans="1:17" x14ac:dyDescent="0.2">
      <c r="A393" s="99" t="s">
        <v>739</v>
      </c>
      <c r="B393" s="183" t="s">
        <v>740</v>
      </c>
      <c r="C393" s="174">
        <f>+Enero!C393+Febrero!C393+'Marzo '!C393+'Abril '!C393+'Mayo '!C393+Junio!C393+Julio!C393+Agosto!C393+Septiembre!C393+'Octubre '!C393+Noviembre!C393+'Diciembre '!C393</f>
        <v>0</v>
      </c>
      <c r="D393" s="72">
        <f>+Enero!D393+Febrero!D393+'Marzo '!D393+'Abril '!D393+'Mayo '!D393+Junio!D393+Julio!D393+Agosto!D393+Septiembre!D393+'Octubre '!D393+Noviembre!D393+'Diciembre '!D393</f>
        <v>0</v>
      </c>
      <c r="E393" s="73">
        <f>+Enero!E393+Febrero!E393+'Marzo '!E393+'Abril '!E393+'Mayo '!E393+Junio!E393+Julio!E393+Agosto!E393+Septiembre!E393+'Octubre '!E393+Noviembre!E393+'Diciembre '!E393</f>
        <v>0</v>
      </c>
      <c r="F393" s="13"/>
      <c r="I393" s="5"/>
      <c r="J393" s="5"/>
      <c r="K393" s="56"/>
      <c r="L393" s="6"/>
      <c r="Q393" s="5"/>
    </row>
    <row r="394" spans="1:17" x14ac:dyDescent="0.2">
      <c r="A394" s="99" t="s">
        <v>741</v>
      </c>
      <c r="B394" s="183" t="s">
        <v>742</v>
      </c>
      <c r="C394" s="174">
        <f>+Enero!C394+Febrero!C394+'Marzo '!C394+'Abril '!C394+'Mayo '!C394+Junio!C394+Julio!C394+Agosto!C394+Septiembre!C394+'Octubre '!C394+Noviembre!C394+'Diciembre '!C394</f>
        <v>0</v>
      </c>
      <c r="D394" s="72">
        <f>+Enero!D394+Febrero!D394+'Marzo '!D394+'Abril '!D394+'Mayo '!D394+Junio!D394+Julio!D394+Agosto!D394+Septiembre!D394+'Octubre '!D394+Noviembre!D394+'Diciembre '!D394</f>
        <v>0</v>
      </c>
      <c r="E394" s="73">
        <f>+Enero!E394+Febrero!E394+'Marzo '!E394+'Abril '!E394+'Mayo '!E394+Junio!E394+Julio!E394+Agosto!E394+Septiembre!E394+'Octubre '!E394+Noviembre!E394+'Diciembre '!E394</f>
        <v>0</v>
      </c>
      <c r="F394" s="13"/>
      <c r="I394" s="5"/>
      <c r="J394" s="5"/>
      <c r="K394" s="56"/>
      <c r="L394" s="6"/>
      <c r="Q394" s="5"/>
    </row>
    <row r="395" spans="1:17" x14ac:dyDescent="0.2">
      <c r="A395" s="99" t="s">
        <v>743</v>
      </c>
      <c r="B395" s="183" t="s">
        <v>744</v>
      </c>
      <c r="C395" s="174">
        <f>+Enero!C395+Febrero!C395+'Marzo '!C395+'Abril '!C395+'Mayo '!C395+Junio!C395+Julio!C395+Agosto!C395+Septiembre!C395+'Octubre '!C395+Noviembre!C395+'Diciembre '!C395</f>
        <v>0</v>
      </c>
      <c r="D395" s="72">
        <f>+Enero!D395+Febrero!D395+'Marzo '!D395+'Abril '!D395+'Mayo '!D395+Junio!D395+Julio!D395+Agosto!D395+Septiembre!D395+'Octubre '!D395+Noviembre!D395+'Diciembre '!D395</f>
        <v>0</v>
      </c>
      <c r="E395" s="73">
        <f>+Enero!E395+Febrero!E395+'Marzo '!E395+'Abril '!E395+'Mayo '!E395+Junio!E395+Julio!E395+Agosto!E395+Septiembre!E395+'Octubre '!E395+Noviembre!E395+'Diciembre '!E395</f>
        <v>0</v>
      </c>
      <c r="F395" s="13"/>
      <c r="I395" s="5"/>
      <c r="J395" s="5"/>
      <c r="K395" s="56"/>
      <c r="L395" s="6"/>
      <c r="Q395" s="5"/>
    </row>
    <row r="396" spans="1:17" x14ac:dyDescent="0.2">
      <c r="A396" s="99" t="s">
        <v>745</v>
      </c>
      <c r="B396" s="183" t="s">
        <v>746</v>
      </c>
      <c r="C396" s="174">
        <f>+Enero!C396+Febrero!C396+'Marzo '!C396+'Abril '!C396+'Mayo '!C396+Junio!C396+Julio!C396+Agosto!C396+Septiembre!C396+'Octubre '!C396+Noviembre!C396+'Diciembre '!C396</f>
        <v>0</v>
      </c>
      <c r="D396" s="72">
        <f>+Enero!D396+Febrero!D396+'Marzo '!D396+'Abril '!D396+'Mayo '!D396+Junio!D396+Julio!D396+Agosto!D396+Septiembre!D396+'Octubre '!D396+Noviembre!D396+'Diciembre '!D396</f>
        <v>0</v>
      </c>
      <c r="E396" s="73">
        <f>+Enero!E396+Febrero!E396+'Marzo '!E396+'Abril '!E396+'Mayo '!E396+Junio!E396+Julio!E396+Agosto!E396+Septiembre!E396+'Octubre '!E396+Noviembre!E396+'Diciembre '!E396</f>
        <v>0</v>
      </c>
      <c r="F396" s="13"/>
      <c r="I396" s="5"/>
      <c r="J396" s="5"/>
      <c r="K396" s="56"/>
      <c r="L396" s="6"/>
      <c r="Q396" s="5"/>
    </row>
    <row r="397" spans="1:17" x14ac:dyDescent="0.2">
      <c r="A397" s="134" t="s">
        <v>747</v>
      </c>
      <c r="B397" s="183" t="s">
        <v>748</v>
      </c>
      <c r="C397" s="174">
        <f>+Enero!C397+Febrero!C397+'Marzo '!C397+'Abril '!C397+'Mayo '!C397+Junio!C397+Julio!C397+Agosto!C397+Septiembre!C397+'Octubre '!C397+Noviembre!C397+'Diciembre '!C397</f>
        <v>0</v>
      </c>
      <c r="D397" s="72">
        <f>+Enero!D397+Febrero!D397+'Marzo '!D397+'Abril '!D397+'Mayo '!D397+Junio!D397+Julio!D397+Agosto!D397+Septiembre!D397+'Octubre '!D397+Noviembre!D397+'Diciembre '!D397</f>
        <v>0</v>
      </c>
      <c r="E397" s="73">
        <f>+Enero!E397+Febrero!E397+'Marzo '!E397+'Abril '!E397+'Mayo '!E397+Junio!E397+Julio!E397+Agosto!E397+Septiembre!E397+'Octubre '!E397+Noviembre!E397+'Diciembre '!E397</f>
        <v>0</v>
      </c>
      <c r="F397" s="13"/>
      <c r="I397" s="5"/>
      <c r="J397" s="5"/>
      <c r="K397" s="56"/>
      <c r="L397" s="6"/>
      <c r="Q397" s="5"/>
    </row>
    <row r="398" spans="1:17" x14ac:dyDescent="0.2">
      <c r="A398" s="99" t="s">
        <v>749</v>
      </c>
      <c r="B398" s="183" t="s">
        <v>750</v>
      </c>
      <c r="C398" s="174">
        <f>+Enero!C398+Febrero!C398+'Marzo '!C398+'Abril '!C398+'Mayo '!C398+Junio!C398+Julio!C398+Agosto!C398+Septiembre!C398+'Octubre '!C398+Noviembre!C398+'Diciembre '!C398</f>
        <v>3051</v>
      </c>
      <c r="D398" s="72">
        <f>+Enero!D398+Febrero!D398+'Marzo '!D398+'Abril '!D398+'Mayo '!D398+Junio!D398+Julio!D398+Agosto!D398+Septiembre!D398+'Octubre '!D398+Noviembre!D398+'Diciembre '!D398</f>
        <v>0</v>
      </c>
      <c r="E398" s="73">
        <f>+Enero!E398+Febrero!E398+'Marzo '!E398+'Abril '!E398+'Mayo '!E398+Junio!E398+Julio!E398+Agosto!E398+Septiembre!E398+'Octubre '!E398+Noviembre!E398+'Diciembre '!E398</f>
        <v>2658</v>
      </c>
      <c r="F398" s="13"/>
      <c r="I398" s="5"/>
      <c r="J398" s="5"/>
      <c r="K398" s="56"/>
      <c r="L398" s="6"/>
      <c r="Q398" s="5"/>
    </row>
    <row r="399" spans="1:17" x14ac:dyDescent="0.2">
      <c r="A399" s="134" t="s">
        <v>751</v>
      </c>
      <c r="B399" s="183" t="s">
        <v>752</v>
      </c>
      <c r="C399" s="177">
        <f>+Enero!C399+Febrero!C399+'Marzo '!C399+'Abril '!C399+'Mayo '!C399+Junio!C399+Julio!C399+Agosto!C399+Septiembre!C399+'Octubre '!C399+Noviembre!C399+'Diciembre '!C399</f>
        <v>3051</v>
      </c>
      <c r="D399" s="82">
        <f>+Enero!D399+Febrero!D399+'Marzo '!D399+'Abril '!D399+'Mayo '!D399+Junio!D399+Julio!D399+Agosto!D399+Septiembre!D399+'Octubre '!D399+Noviembre!D399+'Diciembre '!D399</f>
        <v>0</v>
      </c>
      <c r="E399" s="83">
        <f>+Enero!E399+Febrero!E399+'Marzo '!E399+'Abril '!E399+'Mayo '!E399+Junio!E399+Julio!E399+Agosto!E399+Septiembre!E399+'Octubre '!E399+Noviembre!E399+'Diciembre '!E399</f>
        <v>2658</v>
      </c>
      <c r="F399" s="13"/>
      <c r="I399" s="5"/>
      <c r="J399" s="5"/>
      <c r="K399" s="56"/>
      <c r="L399" s="6"/>
      <c r="Q399" s="5"/>
    </row>
    <row r="400" spans="1:17" x14ac:dyDescent="0.2">
      <c r="A400" s="99" t="s">
        <v>753</v>
      </c>
      <c r="B400" s="183" t="s">
        <v>754</v>
      </c>
      <c r="C400" s="177">
        <f>+Enero!C400+Febrero!C400+'Marzo '!C400+'Abril '!C400+'Mayo '!C400+Junio!C400+Julio!C400+Agosto!C400+Septiembre!C400+'Octubre '!C400+Noviembre!C400+'Diciembre '!C400</f>
        <v>0</v>
      </c>
      <c r="D400" s="82">
        <f>+Enero!D400+Febrero!D400+'Marzo '!D400+'Abril '!D400+'Mayo '!D400+Junio!D400+Julio!D400+Agosto!D400+Septiembre!D400+'Octubre '!D400+Noviembre!D400+'Diciembre '!D400</f>
        <v>0</v>
      </c>
      <c r="E400" s="83">
        <f>+Enero!E400+Febrero!E400+'Marzo '!E400+'Abril '!E400+'Mayo '!E400+Junio!E400+Julio!E400+Agosto!E400+Septiembre!E400+'Octubre '!E400+Noviembre!E400+'Diciembre '!E400</f>
        <v>0</v>
      </c>
      <c r="F400" s="13"/>
      <c r="I400" s="5"/>
      <c r="J400" s="5"/>
      <c r="K400" s="56"/>
      <c r="L400" s="6"/>
      <c r="Q400" s="5"/>
    </row>
    <row r="401" spans="1:17" x14ac:dyDescent="0.2">
      <c r="A401" s="99" t="s">
        <v>755</v>
      </c>
      <c r="B401" s="183" t="s">
        <v>756</v>
      </c>
      <c r="C401" s="174">
        <f>+Enero!C401+Febrero!C401+'Marzo '!C401+'Abril '!C401+'Mayo '!C401+Junio!C401+Julio!C401+Agosto!C401+Septiembre!C401+'Octubre '!C401+Noviembre!C401+'Diciembre '!C401</f>
        <v>0</v>
      </c>
      <c r="D401" s="72">
        <f>+Enero!D401+Febrero!D401+'Marzo '!D401+'Abril '!D401+'Mayo '!D401+Junio!D401+Julio!D401+Agosto!D401+Septiembre!D401+'Octubre '!D401+Noviembre!D401+'Diciembre '!D401</f>
        <v>0</v>
      </c>
      <c r="E401" s="73">
        <f>+Enero!E401+Febrero!E401+'Marzo '!E401+'Abril '!E401+'Mayo '!E401+Junio!E401+Julio!E401+Agosto!E401+Septiembre!E401+'Octubre '!E401+Noviembre!E401+'Diciembre '!E401</f>
        <v>0</v>
      </c>
      <c r="F401" s="13"/>
      <c r="I401" s="5"/>
      <c r="J401" s="5"/>
      <c r="K401" s="56"/>
      <c r="L401" s="6"/>
      <c r="Q401" s="5"/>
    </row>
    <row r="402" spans="1:17" x14ac:dyDescent="0.2">
      <c r="A402" s="99" t="s">
        <v>757</v>
      </c>
      <c r="B402" s="183" t="s">
        <v>758</v>
      </c>
      <c r="C402" s="174">
        <f>+Enero!C402+Febrero!C402+'Marzo '!C402+'Abril '!C402+'Mayo '!C402+Junio!C402+Julio!C402+Agosto!C402+Septiembre!C402+'Octubre '!C402+Noviembre!C402+'Diciembre '!C402</f>
        <v>0</v>
      </c>
      <c r="D402" s="72">
        <f>+Enero!D402+Febrero!D402+'Marzo '!D402+'Abril '!D402+'Mayo '!D402+Junio!D402+Julio!D402+Agosto!D402+Septiembre!D402+'Octubre '!D402+Noviembre!D402+'Diciembre '!D402</f>
        <v>0</v>
      </c>
      <c r="E402" s="73">
        <f>+Enero!E402+Febrero!E402+'Marzo '!E402+'Abril '!E402+'Mayo '!E402+Junio!E402+Julio!E402+Agosto!E402+Septiembre!E402+'Octubre '!E402+Noviembre!E402+'Diciembre '!E402</f>
        <v>0</v>
      </c>
      <c r="F402" s="13"/>
      <c r="I402" s="5"/>
      <c r="J402" s="5"/>
      <c r="K402" s="56"/>
      <c r="L402" s="6"/>
      <c r="Q402" s="5"/>
    </row>
    <row r="403" spans="1:17" x14ac:dyDescent="0.2">
      <c r="A403" s="99" t="s">
        <v>759</v>
      </c>
      <c r="B403" s="183" t="s">
        <v>760</v>
      </c>
      <c r="C403" s="174">
        <f>+Enero!C403+Febrero!C403+'Marzo '!C403+'Abril '!C403+'Mayo '!C403+Junio!C403+Julio!C403+Agosto!C403+Septiembre!C403+'Octubre '!C403+Noviembre!C403+'Diciembre '!C403</f>
        <v>0</v>
      </c>
      <c r="D403" s="72">
        <f>+Enero!D403+Febrero!D403+'Marzo '!D403+'Abril '!D403+'Mayo '!D403+Junio!D403+Julio!D403+Agosto!D403+Septiembre!D403+'Octubre '!D403+Noviembre!D403+'Diciembre '!D403</f>
        <v>0</v>
      </c>
      <c r="E403" s="73">
        <f>+Enero!E403+Febrero!E403+'Marzo '!E403+'Abril '!E403+'Mayo '!E403+Junio!E403+Julio!E403+Agosto!E403+Septiembre!E403+'Octubre '!E403+Noviembre!E403+'Diciembre '!E403</f>
        <v>0</v>
      </c>
      <c r="F403" s="13"/>
      <c r="I403" s="5"/>
      <c r="J403" s="5"/>
      <c r="K403" s="56"/>
      <c r="L403" s="6"/>
      <c r="Q403" s="5"/>
    </row>
    <row r="404" spans="1:17" x14ac:dyDescent="0.2">
      <c r="A404" s="99" t="s">
        <v>761</v>
      </c>
      <c r="B404" s="183" t="s">
        <v>762</v>
      </c>
      <c r="C404" s="174">
        <f>+Enero!C404+Febrero!C404+'Marzo '!C404+'Abril '!C404+'Mayo '!C404+Junio!C404+Julio!C404+Agosto!C404+Septiembre!C404+'Octubre '!C404+Noviembre!C404+'Diciembre '!C404</f>
        <v>0</v>
      </c>
      <c r="D404" s="72">
        <f>+Enero!D404+Febrero!D404+'Marzo '!D404+'Abril '!D404+'Mayo '!D404+Junio!D404+Julio!D404+Agosto!D404+Septiembre!D404+'Octubre '!D404+Noviembre!D404+'Diciembre '!D404</f>
        <v>0</v>
      </c>
      <c r="E404" s="73">
        <f>+Enero!E404+Febrero!E404+'Marzo '!E404+'Abril '!E404+'Mayo '!E404+Junio!E404+Julio!E404+Agosto!E404+Septiembre!E404+'Octubre '!E404+Noviembre!E404+'Diciembre '!E404</f>
        <v>0</v>
      </c>
      <c r="F404" s="13"/>
      <c r="I404" s="5"/>
      <c r="J404" s="5"/>
      <c r="K404" s="56"/>
      <c r="L404" s="6"/>
      <c r="Q404" s="5"/>
    </row>
    <row r="405" spans="1:17" x14ac:dyDescent="0.2">
      <c r="A405" s="134" t="s">
        <v>763</v>
      </c>
      <c r="B405" s="183" t="s">
        <v>764</v>
      </c>
      <c r="C405" s="177">
        <f>+Enero!C405+Febrero!C405+'Marzo '!C405+'Abril '!C405+'Mayo '!C405+Junio!C405+Julio!C405+Agosto!C405+Septiembre!C405+'Octubre '!C405+Noviembre!C405+'Diciembre '!C405</f>
        <v>0</v>
      </c>
      <c r="D405" s="82">
        <f>+Enero!D405+Febrero!D405+'Marzo '!D405+'Abril '!D405+'Mayo '!D405+Junio!D405+Julio!D405+Agosto!D405+Septiembre!D405+'Octubre '!D405+Noviembre!D405+'Diciembre '!D405</f>
        <v>0</v>
      </c>
      <c r="E405" s="83">
        <f>+Enero!E405+Febrero!E405+'Marzo '!E405+'Abril '!E405+'Mayo '!E405+Junio!E405+Julio!E405+Agosto!E405+Septiembre!E405+'Octubre '!E405+Noviembre!E405+'Diciembre '!E405</f>
        <v>0</v>
      </c>
      <c r="F405" s="13"/>
      <c r="I405" s="5"/>
      <c r="J405" s="5"/>
      <c r="K405" s="56"/>
      <c r="L405" s="6"/>
      <c r="Q405" s="5"/>
    </row>
    <row r="406" spans="1:17" x14ac:dyDescent="0.2">
      <c r="A406" s="99" t="s">
        <v>765</v>
      </c>
      <c r="B406" s="183" t="s">
        <v>766</v>
      </c>
      <c r="C406" s="174">
        <f>+Enero!C406+Febrero!C406+'Marzo '!C406+'Abril '!C406+'Mayo '!C406+Junio!C406+Julio!C406+Agosto!C406+Septiembre!C406+'Octubre '!C406+Noviembre!C406+'Diciembre '!C406</f>
        <v>0</v>
      </c>
      <c r="D406" s="72">
        <f>+Enero!D406+Febrero!D406+'Marzo '!D406+'Abril '!D406+'Mayo '!D406+Junio!D406+Julio!D406+Agosto!D406+Septiembre!D406+'Octubre '!D406+Noviembre!D406+'Diciembre '!D406</f>
        <v>0</v>
      </c>
      <c r="E406" s="73">
        <f>+Enero!E406+Febrero!E406+'Marzo '!E406+'Abril '!E406+'Mayo '!E406+Junio!E406+Julio!E406+Agosto!E406+Septiembre!E406+'Octubre '!E406+Noviembre!E406+'Diciembre '!E406</f>
        <v>0</v>
      </c>
      <c r="F406" s="13"/>
      <c r="I406" s="5"/>
      <c r="J406" s="5"/>
      <c r="K406" s="56"/>
      <c r="L406" s="6"/>
      <c r="Q406" s="5"/>
    </row>
    <row r="407" spans="1:17" x14ac:dyDescent="0.2">
      <c r="A407" s="99" t="s">
        <v>767</v>
      </c>
      <c r="B407" s="145" t="s">
        <v>768</v>
      </c>
      <c r="C407" s="177">
        <f>+Enero!C407+Febrero!C407+'Marzo '!C407+'Abril '!C407+'Mayo '!C407+Junio!C407+Julio!C407+Agosto!C407+Septiembre!C407+'Octubre '!C407+Noviembre!C407+'Diciembre '!C407</f>
        <v>2</v>
      </c>
      <c r="D407" s="82">
        <f>+Enero!D407+Febrero!D407+'Marzo '!D407+'Abril '!D407+'Mayo '!D407+Junio!D407+Julio!D407+Agosto!D407+Septiembre!D407+'Octubre '!D407+Noviembre!D407+'Diciembre '!D407</f>
        <v>0</v>
      </c>
      <c r="E407" s="83">
        <f>+Enero!E407+Febrero!E407+'Marzo '!E407+'Abril '!E407+'Mayo '!E407+Junio!E407+Julio!E407+Agosto!E407+Septiembre!E407+'Octubre '!E407+Noviembre!E407+'Diciembre '!E407</f>
        <v>0</v>
      </c>
      <c r="F407" s="13"/>
      <c r="I407" s="5"/>
      <c r="J407" s="5"/>
      <c r="K407" s="56"/>
      <c r="L407" s="6"/>
      <c r="Q407" s="5"/>
    </row>
    <row r="408" spans="1:17" x14ac:dyDescent="0.2">
      <c r="A408" s="134" t="s">
        <v>769</v>
      </c>
      <c r="B408" s="145" t="s">
        <v>770</v>
      </c>
      <c r="C408" s="177">
        <f>+Enero!C408+Febrero!C408+'Marzo '!C408+'Abril '!C408+'Mayo '!C408+Junio!C408+Julio!C408+Agosto!C408+Septiembre!C408+'Octubre '!C408+Noviembre!C408+'Diciembre '!C408</f>
        <v>0</v>
      </c>
      <c r="D408" s="82">
        <f>+Enero!D408+Febrero!D408+'Marzo '!D408+'Abril '!D408+'Mayo '!D408+Junio!D408+Julio!D408+Agosto!D408+Septiembre!D408+'Octubre '!D408+Noviembre!D408+'Diciembre '!D408</f>
        <v>0</v>
      </c>
      <c r="E408" s="83">
        <f>+Enero!E408+Febrero!E408+'Marzo '!E408+'Abril '!E408+'Mayo '!E408+Junio!E408+Julio!E408+Agosto!E408+Septiembre!E408+'Octubre '!E408+Noviembre!E408+'Diciembre '!E408</f>
        <v>0</v>
      </c>
      <c r="F408" s="13"/>
      <c r="I408" s="5"/>
      <c r="J408" s="5"/>
      <c r="K408" s="56"/>
      <c r="L408" s="6"/>
      <c r="Q408" s="5"/>
    </row>
    <row r="409" spans="1:17" x14ac:dyDescent="0.2">
      <c r="A409" s="99" t="s">
        <v>771</v>
      </c>
      <c r="B409" s="183" t="s">
        <v>772</v>
      </c>
      <c r="C409" s="174">
        <f>+Enero!C409+Febrero!C409+'Marzo '!C409+'Abril '!C409+'Mayo '!C409+Junio!C409+Julio!C409+Agosto!C409+Septiembre!C409+'Octubre '!C409+Noviembre!C409+'Diciembre '!C409</f>
        <v>58</v>
      </c>
      <c r="D409" s="72">
        <f>+Enero!D409+Febrero!D409+'Marzo '!D409+'Abril '!D409+'Mayo '!D409+Junio!D409+Julio!D409+Agosto!D409+Septiembre!D409+'Octubre '!D409+Noviembre!D409+'Diciembre '!D409</f>
        <v>46</v>
      </c>
      <c r="E409" s="73">
        <f>+Enero!E409+Febrero!E409+'Marzo '!E409+'Abril '!E409+'Mayo '!E409+Junio!E409+Julio!E409+Agosto!E409+Septiembre!E409+'Octubre '!E409+Noviembre!E409+'Diciembre '!E409</f>
        <v>0</v>
      </c>
      <c r="F409" s="13"/>
      <c r="I409" s="5"/>
      <c r="J409" s="5"/>
      <c r="K409" s="56"/>
      <c r="L409" s="6"/>
      <c r="Q409" s="5"/>
    </row>
    <row r="410" spans="1:17" x14ac:dyDescent="0.2">
      <c r="A410" s="134" t="s">
        <v>773</v>
      </c>
      <c r="B410" s="145" t="s">
        <v>774</v>
      </c>
      <c r="C410" s="177">
        <f>+Enero!C410+Febrero!C410+'Marzo '!C410+'Abril '!C410+'Mayo '!C410+Junio!C410+Julio!C410+Agosto!C410+Septiembre!C410+'Octubre '!C410+Noviembre!C410+'Diciembre '!C410</f>
        <v>0</v>
      </c>
      <c r="D410" s="82">
        <f>+Enero!D410+Febrero!D410+'Marzo '!D410+'Abril '!D410+'Mayo '!D410+Junio!D410+Julio!D410+Agosto!D410+Septiembre!D410+'Octubre '!D410+Noviembre!D410+'Diciembre '!D410</f>
        <v>0</v>
      </c>
      <c r="E410" s="83">
        <f>+Enero!E410+Febrero!E410+'Marzo '!E410+'Abril '!E410+'Mayo '!E410+Junio!E410+Julio!E410+Agosto!E410+Septiembre!E410+'Octubre '!E410+Noviembre!E410+'Diciembre '!E410</f>
        <v>0</v>
      </c>
      <c r="F410" s="13"/>
      <c r="I410" s="5"/>
      <c r="J410" s="5"/>
      <c r="K410" s="56"/>
      <c r="L410" s="6"/>
      <c r="Q410" s="5"/>
    </row>
    <row r="411" spans="1:17" x14ac:dyDescent="0.2">
      <c r="A411" s="99" t="s">
        <v>775</v>
      </c>
      <c r="B411" s="183" t="s">
        <v>776</v>
      </c>
      <c r="C411" s="174">
        <f>+Enero!C411+Febrero!C411+'Marzo '!C411+'Abril '!C411+'Mayo '!C411+Junio!C411+Julio!C411+Agosto!C411+Septiembre!C411+'Octubre '!C411+Noviembre!C411+'Diciembre '!C411</f>
        <v>1481</v>
      </c>
      <c r="D411" s="72">
        <f>+Enero!D411+Febrero!D411+'Marzo '!D411+'Abril '!D411+'Mayo '!D411+Junio!D411+Julio!D411+Agosto!D411+Septiembre!D411+'Octubre '!D411+Noviembre!D411+'Diciembre '!D411</f>
        <v>1305</v>
      </c>
      <c r="E411" s="73">
        <f>+Enero!E411+Febrero!E411+'Marzo '!E411+'Abril '!E411+'Mayo '!E411+Junio!E411+Julio!E411+Agosto!E411+Septiembre!E411+'Octubre '!E411+Noviembre!E411+'Diciembre '!E411</f>
        <v>0</v>
      </c>
      <c r="F411" s="13"/>
      <c r="I411" s="5"/>
      <c r="J411" s="5"/>
      <c r="K411" s="56"/>
      <c r="L411" s="6"/>
      <c r="Q411" s="5"/>
    </row>
    <row r="412" spans="1:17" x14ac:dyDescent="0.2">
      <c r="A412" s="99" t="s">
        <v>777</v>
      </c>
      <c r="B412" s="145" t="s">
        <v>778</v>
      </c>
      <c r="C412" s="177">
        <f>+Enero!C412+Febrero!C412+'Marzo '!C412+'Abril '!C412+'Mayo '!C412+Junio!C412+Julio!C412+Agosto!C412+Septiembre!C412+'Octubre '!C412+Noviembre!C412+'Diciembre '!C412</f>
        <v>11</v>
      </c>
      <c r="D412" s="82">
        <f>+Enero!D412+Febrero!D412+'Marzo '!D412+'Abril '!D412+'Mayo '!D412+Junio!D412+Julio!D412+Agosto!D412+Septiembre!D412+'Octubre '!D412+Noviembre!D412+'Diciembre '!D412</f>
        <v>0</v>
      </c>
      <c r="E412" s="83">
        <f>+Enero!E412+Febrero!E412+'Marzo '!E412+'Abril '!E412+'Mayo '!E412+Junio!E412+Julio!E412+Agosto!E412+Septiembre!E412+'Octubre '!E412+Noviembre!E412+'Diciembre '!E412</f>
        <v>10</v>
      </c>
      <c r="F412" s="13"/>
      <c r="I412" s="5"/>
      <c r="J412" s="5"/>
      <c r="K412" s="56"/>
      <c r="L412" s="6"/>
      <c r="Q412" s="5"/>
    </row>
    <row r="413" spans="1:17" x14ac:dyDescent="0.2">
      <c r="A413" s="134" t="s">
        <v>779</v>
      </c>
      <c r="B413" s="145" t="s">
        <v>780</v>
      </c>
      <c r="C413" s="177">
        <f>+Enero!C413+Febrero!C413+'Marzo '!C413+'Abril '!C413+'Mayo '!C413+Junio!C413+Julio!C413+Agosto!C413+Septiembre!C413+'Octubre '!C413+Noviembre!C413+'Diciembre '!C413</f>
        <v>0</v>
      </c>
      <c r="D413" s="82">
        <f>+Enero!D413+Febrero!D413+'Marzo '!D413+'Abril '!D413+'Mayo '!D413+Junio!D413+Julio!D413+Agosto!D413+Septiembre!D413+'Octubre '!D413+Noviembre!D413+'Diciembre '!D413</f>
        <v>0</v>
      </c>
      <c r="E413" s="83">
        <f>+Enero!E413+Febrero!E413+'Marzo '!E413+'Abril '!E413+'Mayo '!E413+Junio!E413+Julio!E413+Agosto!E413+Septiembre!E413+'Octubre '!E413+Noviembre!E413+'Diciembre '!E413</f>
        <v>0</v>
      </c>
      <c r="F413" s="13"/>
      <c r="I413" s="5"/>
      <c r="J413" s="5"/>
      <c r="K413" s="56"/>
      <c r="L413" s="6"/>
      <c r="Q413" s="5"/>
    </row>
    <row r="414" spans="1:17" x14ac:dyDescent="0.2">
      <c r="A414" s="99" t="s">
        <v>781</v>
      </c>
      <c r="B414" s="145" t="s">
        <v>782</v>
      </c>
      <c r="C414" s="177">
        <f>+Enero!C414+Febrero!C414+'Marzo '!C414+'Abril '!C414+'Mayo '!C414+Junio!C414+Julio!C414+Agosto!C414+Septiembre!C414+'Octubre '!C414+Noviembre!C414+'Diciembre '!C414</f>
        <v>4</v>
      </c>
      <c r="D414" s="82">
        <f>+Enero!D414+Febrero!D414+'Marzo '!D414+'Abril '!D414+'Mayo '!D414+Junio!D414+Julio!D414+Agosto!D414+Septiembre!D414+'Octubre '!D414+Noviembre!D414+'Diciembre '!D414</f>
        <v>0</v>
      </c>
      <c r="E414" s="83">
        <f>+Enero!E414+Febrero!E414+'Marzo '!E414+'Abril '!E414+'Mayo '!E414+Junio!E414+Julio!E414+Agosto!E414+Septiembre!E414+'Octubre '!E414+Noviembre!E414+'Diciembre '!E414</f>
        <v>4</v>
      </c>
      <c r="F414" s="13"/>
      <c r="I414" s="5"/>
      <c r="J414" s="5"/>
      <c r="K414" s="56"/>
      <c r="L414" s="6"/>
      <c r="Q414" s="5"/>
    </row>
    <row r="415" spans="1:17" x14ac:dyDescent="0.2">
      <c r="A415" s="134" t="s">
        <v>783</v>
      </c>
      <c r="B415" s="145" t="s">
        <v>784</v>
      </c>
      <c r="C415" s="177">
        <f>+Enero!C415+Febrero!C415+'Marzo '!C415+'Abril '!C415+'Mayo '!C415+Junio!C415+Julio!C415+Agosto!C415+Septiembre!C415+'Octubre '!C415+Noviembre!C415+'Diciembre '!C415</f>
        <v>0</v>
      </c>
      <c r="D415" s="82">
        <f>+Enero!D415+Febrero!D415+'Marzo '!D415+'Abril '!D415+'Mayo '!D415+Junio!D415+Julio!D415+Agosto!D415+Septiembre!D415+'Octubre '!D415+Noviembre!D415+'Diciembre '!D415</f>
        <v>0</v>
      </c>
      <c r="E415" s="83">
        <f>+Enero!E415+Febrero!E415+'Marzo '!E415+'Abril '!E415+'Mayo '!E415+Junio!E415+Julio!E415+Agosto!E415+Septiembre!E415+'Octubre '!E415+Noviembre!E415+'Diciembre '!E415</f>
        <v>0</v>
      </c>
      <c r="F415" s="13"/>
      <c r="I415" s="5"/>
      <c r="J415" s="5"/>
      <c r="K415" s="56"/>
      <c r="L415" s="6"/>
      <c r="Q415" s="5"/>
    </row>
    <row r="416" spans="1:17" x14ac:dyDescent="0.2">
      <c r="A416" s="99" t="s">
        <v>785</v>
      </c>
      <c r="B416" s="145" t="s">
        <v>786</v>
      </c>
      <c r="C416" s="177">
        <f>+Enero!C416+Febrero!C416+'Marzo '!C416+'Abril '!C416+'Mayo '!C416+Junio!C416+Julio!C416+Agosto!C416+Septiembre!C416+'Octubre '!C416+Noviembre!C416+'Diciembre '!C416</f>
        <v>2</v>
      </c>
      <c r="D416" s="82">
        <f>+Enero!D416+Febrero!D416+'Marzo '!D416+'Abril '!D416+'Mayo '!D416+Junio!D416+Julio!D416+Agosto!D416+Septiembre!D416+'Octubre '!D416+Noviembre!D416+'Diciembre '!D416</f>
        <v>0</v>
      </c>
      <c r="E416" s="83">
        <f>+Enero!E416+Febrero!E416+'Marzo '!E416+'Abril '!E416+'Mayo '!E416+Junio!E416+Julio!E416+Agosto!E416+Septiembre!E416+'Octubre '!E416+Noviembre!E416+'Diciembre '!E416</f>
        <v>0</v>
      </c>
      <c r="F416" s="13"/>
      <c r="I416" s="5"/>
      <c r="J416" s="5"/>
      <c r="K416" s="56"/>
      <c r="L416" s="6"/>
      <c r="Q416" s="5"/>
    </row>
    <row r="417" spans="1:17" x14ac:dyDescent="0.2">
      <c r="A417" s="99" t="s">
        <v>787</v>
      </c>
      <c r="B417" s="180" t="s">
        <v>788</v>
      </c>
      <c r="C417" s="177">
        <f>+Enero!C417+Febrero!C417+'Marzo '!C417+'Abril '!C417+'Mayo '!C417+Junio!C417+Julio!C417+Agosto!C417+Septiembre!C417+'Octubre '!C417+Noviembre!C417+'Diciembre '!C417</f>
        <v>0</v>
      </c>
      <c r="D417" s="82">
        <f>+Enero!D417+Febrero!D417+'Marzo '!D417+'Abril '!D417+'Mayo '!D417+Junio!D417+Julio!D417+Agosto!D417+Septiembre!D417+'Octubre '!D417+Noviembre!D417+'Diciembre '!D417</f>
        <v>0</v>
      </c>
      <c r="E417" s="83">
        <f>+Enero!E417+Febrero!E417+'Marzo '!E417+'Abril '!E417+'Mayo '!E417+Junio!E417+Julio!E417+Agosto!E417+Septiembre!E417+'Octubre '!E417+Noviembre!E417+'Diciembre '!E417</f>
        <v>0</v>
      </c>
      <c r="F417" s="13"/>
      <c r="I417" s="5"/>
      <c r="J417" s="5"/>
      <c r="K417" s="56"/>
      <c r="L417" s="6"/>
      <c r="Q417" s="5"/>
    </row>
    <row r="418" spans="1:17" ht="17.25" customHeight="1" x14ac:dyDescent="0.2">
      <c r="A418" s="134" t="s">
        <v>789</v>
      </c>
      <c r="B418" s="180" t="s">
        <v>790</v>
      </c>
      <c r="C418" s="177">
        <f>+Enero!C418+Febrero!C418+'Marzo '!C418+'Abril '!C418+'Mayo '!C418+Junio!C418+Julio!C418+Agosto!C418+Septiembre!C418+'Octubre '!C418+Noviembre!C418+'Diciembre '!C418</f>
        <v>0</v>
      </c>
      <c r="D418" s="82">
        <f>+Enero!D418+Febrero!D418+'Marzo '!D418+'Abril '!D418+'Mayo '!D418+Junio!D418+Julio!D418+Agosto!D418+Septiembre!D418+'Octubre '!D418+Noviembre!D418+'Diciembre '!D418</f>
        <v>0</v>
      </c>
      <c r="E418" s="83">
        <f>+Enero!E418+Febrero!E418+'Marzo '!E418+'Abril '!E418+'Mayo '!E418+Junio!E418+Julio!E418+Agosto!E418+Septiembre!E418+'Octubre '!E418+Noviembre!E418+'Diciembre '!E418</f>
        <v>0</v>
      </c>
      <c r="F418" s="13"/>
      <c r="I418" s="5"/>
      <c r="J418" s="5"/>
      <c r="K418" s="56"/>
      <c r="L418" s="6"/>
      <c r="Q418" s="5"/>
    </row>
    <row r="419" spans="1:17" x14ac:dyDescent="0.2">
      <c r="A419" s="99" t="s">
        <v>791</v>
      </c>
      <c r="B419" s="180" t="s">
        <v>792</v>
      </c>
      <c r="C419" s="177">
        <f>+Enero!C419+Febrero!C419+'Marzo '!C419+'Abril '!C419+'Mayo '!C419+Junio!C419+Julio!C419+Agosto!C419+Septiembre!C419+'Octubre '!C419+Noviembre!C419+'Diciembre '!C419</f>
        <v>0</v>
      </c>
      <c r="D419" s="82">
        <f>+Enero!D419+Febrero!D419+'Marzo '!D419+'Abril '!D419+'Mayo '!D419+Junio!D419+Julio!D419+Agosto!D419+Septiembre!D419+'Octubre '!D419+Noviembre!D419+'Diciembre '!D419</f>
        <v>0</v>
      </c>
      <c r="E419" s="83">
        <f>+Enero!E419+Febrero!E419+'Marzo '!E419+'Abril '!E419+'Mayo '!E419+Junio!E419+Julio!E419+Agosto!E419+Septiembre!E419+'Octubre '!E419+Noviembre!E419+'Diciembre '!E419</f>
        <v>0</v>
      </c>
      <c r="F419" s="13"/>
      <c r="I419" s="5"/>
      <c r="J419" s="5"/>
      <c r="K419" s="56"/>
      <c r="L419" s="6"/>
      <c r="Q419" s="5"/>
    </row>
    <row r="420" spans="1:17" x14ac:dyDescent="0.2">
      <c r="A420" s="134" t="s">
        <v>793</v>
      </c>
      <c r="B420" s="180" t="s">
        <v>794</v>
      </c>
      <c r="C420" s="177">
        <f>+Enero!C420+Febrero!C420+'Marzo '!C420+'Abril '!C420+'Mayo '!C420+Junio!C420+Julio!C420+Agosto!C420+Septiembre!C420+'Octubre '!C420+Noviembre!C420+'Diciembre '!C420</f>
        <v>0</v>
      </c>
      <c r="D420" s="82">
        <f>+Enero!D420+Febrero!D420+'Marzo '!D420+'Abril '!D420+'Mayo '!D420+Junio!D420+Julio!D420+Agosto!D420+Septiembre!D420+'Octubre '!D420+Noviembre!D420+'Diciembre '!D420</f>
        <v>0</v>
      </c>
      <c r="E420" s="83">
        <f>+Enero!E420+Febrero!E420+'Marzo '!E420+'Abril '!E420+'Mayo '!E420+Junio!E420+Julio!E420+Agosto!E420+Septiembre!E420+'Octubre '!E420+Noviembre!E420+'Diciembre '!E420</f>
        <v>0</v>
      </c>
      <c r="F420" s="13"/>
      <c r="I420" s="5"/>
      <c r="J420" s="5"/>
      <c r="K420" s="56"/>
      <c r="L420" s="6"/>
      <c r="Q420" s="5"/>
    </row>
    <row r="421" spans="1:17" x14ac:dyDescent="0.2">
      <c r="A421" s="99" t="s">
        <v>795</v>
      </c>
      <c r="B421" s="145" t="s">
        <v>796</v>
      </c>
      <c r="C421" s="177">
        <f>+Enero!C421+Febrero!C421+'Marzo '!C421+'Abril '!C421+'Mayo '!C421+Junio!C421+Julio!C421+Agosto!C421+Septiembre!C421+'Octubre '!C421+Noviembre!C421+'Diciembre '!C421</f>
        <v>0</v>
      </c>
      <c r="D421" s="82">
        <f>+Enero!D421+Febrero!D421+'Marzo '!D421+'Abril '!D421+'Mayo '!D421+Junio!D421+Julio!D421+Agosto!D421+Septiembre!D421+'Octubre '!D421+Noviembre!D421+'Diciembre '!D421</f>
        <v>0</v>
      </c>
      <c r="E421" s="83">
        <f>+Enero!E421+Febrero!E421+'Marzo '!E421+'Abril '!E421+'Mayo '!E421+Junio!E421+Julio!E421+Agosto!E421+Septiembre!E421+'Octubre '!E421+Noviembre!E421+'Diciembre '!E421</f>
        <v>0</v>
      </c>
      <c r="F421" s="13"/>
      <c r="I421" s="5"/>
      <c r="J421" s="5"/>
      <c r="K421" s="56"/>
      <c r="L421" s="6"/>
      <c r="Q421" s="5"/>
    </row>
    <row r="422" spans="1:17" x14ac:dyDescent="0.2">
      <c r="A422" s="134" t="s">
        <v>797</v>
      </c>
      <c r="B422" s="145" t="s">
        <v>798</v>
      </c>
      <c r="C422" s="177">
        <f>+Enero!C422+Febrero!C422+'Marzo '!C422+'Abril '!C422+'Mayo '!C422+Junio!C422+Julio!C422+Agosto!C422+Septiembre!C422+'Octubre '!C422+Noviembre!C422+'Diciembre '!C422</f>
        <v>0</v>
      </c>
      <c r="D422" s="82">
        <f>+Enero!D422+Febrero!D422+'Marzo '!D422+'Abril '!D422+'Mayo '!D422+Junio!D422+Julio!D422+Agosto!D422+Septiembre!D422+'Octubre '!D422+Noviembre!D422+'Diciembre '!D422</f>
        <v>0</v>
      </c>
      <c r="E422" s="83">
        <f>+Enero!E422+Febrero!E422+'Marzo '!E422+'Abril '!E422+'Mayo '!E422+Junio!E422+Julio!E422+Agosto!E422+Septiembre!E422+'Octubre '!E422+Noviembre!E422+'Diciembre '!E422</f>
        <v>0</v>
      </c>
      <c r="F422" s="13"/>
      <c r="I422" s="5"/>
      <c r="J422" s="5"/>
      <c r="K422" s="56"/>
      <c r="L422" s="6"/>
      <c r="Q422" s="5"/>
    </row>
    <row r="423" spans="1:17" x14ac:dyDescent="0.2">
      <c r="A423" s="99" t="s">
        <v>799</v>
      </c>
      <c r="B423" s="180" t="s">
        <v>800</v>
      </c>
      <c r="C423" s="177">
        <f>+Enero!C423+Febrero!C423+'Marzo '!C423+'Abril '!C423+'Mayo '!C423+Junio!C423+Julio!C423+Agosto!C423+Septiembre!C423+'Octubre '!C423+Noviembre!C423+'Diciembre '!C423</f>
        <v>0</v>
      </c>
      <c r="D423" s="82">
        <f>+Enero!D423+Febrero!D423+'Marzo '!D423+'Abril '!D423+'Mayo '!D423+Junio!D423+Julio!D423+Agosto!D423+Septiembre!D423+'Octubre '!D423+Noviembre!D423+'Diciembre '!D423</f>
        <v>0</v>
      </c>
      <c r="E423" s="83">
        <f>+Enero!E423+Febrero!E423+'Marzo '!E423+'Abril '!E423+'Mayo '!E423+Junio!E423+Julio!E423+Agosto!E423+Septiembre!E423+'Octubre '!E423+Noviembre!E423+'Diciembre '!E423</f>
        <v>0</v>
      </c>
      <c r="F423" s="13"/>
      <c r="I423" s="5"/>
      <c r="J423" s="5"/>
      <c r="K423" s="56"/>
      <c r="L423" s="6"/>
      <c r="Q423" s="5"/>
    </row>
    <row r="424" spans="1:17" x14ac:dyDescent="0.2">
      <c r="A424" s="134" t="s">
        <v>801</v>
      </c>
      <c r="B424" s="180" t="s">
        <v>802</v>
      </c>
      <c r="C424" s="177">
        <f>+Enero!C424+Febrero!C424+'Marzo '!C424+'Abril '!C424+'Mayo '!C424+Junio!C424+Julio!C424+Agosto!C424+Septiembre!C424+'Octubre '!C424+Noviembre!C424+'Diciembre '!C424</f>
        <v>0</v>
      </c>
      <c r="D424" s="82">
        <f>+Enero!D424+Febrero!D424+'Marzo '!D424+'Abril '!D424+'Mayo '!D424+Junio!D424+Julio!D424+Agosto!D424+Septiembre!D424+'Octubre '!D424+Noviembre!D424+'Diciembre '!D424</f>
        <v>0</v>
      </c>
      <c r="E424" s="83">
        <f>+Enero!E424+Febrero!E424+'Marzo '!E424+'Abril '!E424+'Mayo '!E424+Junio!E424+Julio!E424+Agosto!E424+Septiembre!E424+'Octubre '!E424+Noviembre!E424+'Diciembre '!E424</f>
        <v>0</v>
      </c>
      <c r="F424" s="13"/>
      <c r="I424" s="5"/>
      <c r="J424" s="5"/>
      <c r="K424" s="56"/>
      <c r="L424" s="6"/>
      <c r="Q424" s="5"/>
    </row>
    <row r="425" spans="1:17" x14ac:dyDescent="0.2">
      <c r="A425" s="99" t="s">
        <v>803</v>
      </c>
      <c r="B425" s="180" t="s">
        <v>804</v>
      </c>
      <c r="C425" s="177">
        <f>+Enero!C425+Febrero!C425+'Marzo '!C425+'Abril '!C425+'Mayo '!C425+Junio!C425+Julio!C425+Agosto!C425+Septiembre!C425+'Octubre '!C425+Noviembre!C425+'Diciembre '!C425</f>
        <v>0</v>
      </c>
      <c r="D425" s="82">
        <f>+Enero!D425+Febrero!D425+'Marzo '!D425+'Abril '!D425+'Mayo '!D425+Junio!D425+Julio!D425+Agosto!D425+Septiembre!D425+'Octubre '!D425+Noviembre!D425+'Diciembre '!D425</f>
        <v>0</v>
      </c>
      <c r="E425" s="83">
        <f>+Enero!E425+Febrero!E425+'Marzo '!E425+'Abril '!E425+'Mayo '!E425+Junio!E425+Julio!E425+Agosto!E425+Septiembre!E425+'Octubre '!E425+Noviembre!E425+'Diciembre '!E425</f>
        <v>0</v>
      </c>
      <c r="F425" s="13"/>
      <c r="I425" s="5"/>
      <c r="J425" s="5"/>
      <c r="K425" s="56"/>
      <c r="L425" s="6"/>
      <c r="Q425" s="5"/>
    </row>
    <row r="426" spans="1:17" x14ac:dyDescent="0.2">
      <c r="A426" s="134" t="s">
        <v>805</v>
      </c>
      <c r="B426" s="180" t="s">
        <v>806</v>
      </c>
      <c r="C426" s="177">
        <f>+Enero!C426+Febrero!C426+'Marzo '!C426+'Abril '!C426+'Mayo '!C426+Junio!C426+Julio!C426+Agosto!C426+Septiembre!C426+'Octubre '!C426+Noviembre!C426+'Diciembre '!C426</f>
        <v>0</v>
      </c>
      <c r="D426" s="82">
        <f>+Enero!D426+Febrero!D426+'Marzo '!D426+'Abril '!D426+'Mayo '!D426+Junio!D426+Julio!D426+Agosto!D426+Septiembre!D426+'Octubre '!D426+Noviembre!D426+'Diciembre '!D426</f>
        <v>0</v>
      </c>
      <c r="E426" s="83">
        <f>+Enero!E426+Febrero!E426+'Marzo '!E426+'Abril '!E426+'Mayo '!E426+Junio!E426+Julio!E426+Agosto!E426+Septiembre!E426+'Octubre '!E426+Noviembre!E426+'Diciembre '!E426</f>
        <v>0</v>
      </c>
      <c r="F426" s="13"/>
      <c r="I426" s="5"/>
      <c r="J426" s="5"/>
      <c r="K426" s="56"/>
      <c r="L426" s="6"/>
      <c r="Q426" s="5"/>
    </row>
    <row r="427" spans="1:17" x14ac:dyDescent="0.2">
      <c r="A427" s="99" t="s">
        <v>807</v>
      </c>
      <c r="B427" s="180" t="s">
        <v>808</v>
      </c>
      <c r="C427" s="177">
        <f>+Enero!C427+Febrero!C427+'Marzo '!C427+'Abril '!C427+'Mayo '!C427+Junio!C427+Julio!C427+Agosto!C427+Septiembre!C427+'Octubre '!C427+Noviembre!C427+'Diciembre '!C427</f>
        <v>0</v>
      </c>
      <c r="D427" s="82">
        <f>+Enero!D427+Febrero!D427+'Marzo '!D427+'Abril '!D427+'Mayo '!D427+Junio!D427+Julio!D427+Agosto!D427+Septiembre!D427+'Octubre '!D427+Noviembre!D427+'Diciembre '!D427</f>
        <v>0</v>
      </c>
      <c r="E427" s="83">
        <f>+Enero!E427+Febrero!E427+'Marzo '!E427+'Abril '!E427+'Mayo '!E427+Junio!E427+Julio!E427+Agosto!E427+Septiembre!E427+'Octubre '!E427+Noviembre!E427+'Diciembre '!E427</f>
        <v>0</v>
      </c>
      <c r="F427" s="13"/>
      <c r="I427" s="5"/>
      <c r="J427" s="5"/>
      <c r="K427" s="56"/>
      <c r="L427" s="6"/>
      <c r="Q427" s="5"/>
    </row>
    <row r="428" spans="1:17" ht="12.75" customHeight="1" x14ac:dyDescent="0.2">
      <c r="A428" s="134" t="s">
        <v>809</v>
      </c>
      <c r="B428" s="180" t="s">
        <v>810</v>
      </c>
      <c r="C428" s="177">
        <f>+Enero!C428+Febrero!C428+'Marzo '!C428+'Abril '!C428+'Mayo '!C428+Junio!C428+Julio!C428+Agosto!C428+Septiembre!C428+'Octubre '!C428+Noviembre!C428+'Diciembre '!C428</f>
        <v>0</v>
      </c>
      <c r="D428" s="82">
        <f>+Enero!D428+Febrero!D428+'Marzo '!D428+'Abril '!D428+'Mayo '!D428+Junio!D428+Julio!D428+Agosto!D428+Septiembre!D428+'Octubre '!D428+Noviembre!D428+'Diciembre '!D428</f>
        <v>0</v>
      </c>
      <c r="E428" s="83">
        <f>+Enero!E428+Febrero!E428+'Marzo '!E428+'Abril '!E428+'Mayo '!E428+Junio!E428+Julio!E428+Agosto!E428+Septiembre!E428+'Octubre '!E428+Noviembre!E428+'Diciembre '!E428</f>
        <v>0</v>
      </c>
      <c r="F428" s="13"/>
      <c r="I428" s="5"/>
      <c r="J428" s="5"/>
      <c r="K428" s="56"/>
      <c r="L428" s="6"/>
      <c r="Q428" s="5"/>
    </row>
    <row r="429" spans="1:17" x14ac:dyDescent="0.2">
      <c r="A429" s="134" t="s">
        <v>811</v>
      </c>
      <c r="B429" s="145" t="s">
        <v>812</v>
      </c>
      <c r="C429" s="177">
        <f>+Enero!C429+Febrero!C429+'Marzo '!C429+'Abril '!C429+'Mayo '!C429+Junio!C429+Julio!C429+Agosto!C429+Septiembre!C429+'Octubre '!C429+Noviembre!C429+'Diciembre '!C429</f>
        <v>0</v>
      </c>
      <c r="D429" s="82">
        <f>+Enero!D429+Febrero!D429+'Marzo '!D429+'Abril '!D429+'Mayo '!D429+Junio!D429+Julio!D429+Agosto!D429+Septiembre!D429+'Octubre '!D429+Noviembre!D429+'Diciembre '!D429</f>
        <v>0</v>
      </c>
      <c r="E429" s="83">
        <f>+Enero!E429+Febrero!E429+'Marzo '!E429+'Abril '!E429+'Mayo '!E429+Junio!E429+Julio!E429+Agosto!E429+Septiembre!E429+'Octubre '!E429+Noviembre!E429+'Diciembre '!E429</f>
        <v>0</v>
      </c>
      <c r="F429" s="13"/>
      <c r="I429" s="5"/>
      <c r="J429" s="5"/>
      <c r="K429" s="56"/>
      <c r="L429" s="6"/>
      <c r="Q429" s="5"/>
    </row>
    <row r="430" spans="1:17" x14ac:dyDescent="0.2">
      <c r="A430" s="99" t="s">
        <v>813</v>
      </c>
      <c r="B430" s="145" t="s">
        <v>814</v>
      </c>
      <c r="C430" s="177">
        <f>+Enero!C430+Febrero!C430+'Marzo '!C430+'Abril '!C430+'Mayo '!C430+Junio!C430+Julio!C430+Agosto!C430+Septiembre!C430+'Octubre '!C430+Noviembre!C430+'Diciembre '!C430</f>
        <v>0</v>
      </c>
      <c r="D430" s="82">
        <f>+Enero!D430+Febrero!D430+'Marzo '!D430+'Abril '!D430+'Mayo '!D430+Junio!D430+Julio!D430+Agosto!D430+Septiembre!D430+'Octubre '!D430+Noviembre!D430+'Diciembre '!D430</f>
        <v>0</v>
      </c>
      <c r="E430" s="83">
        <f>+Enero!E430+Febrero!E430+'Marzo '!E430+'Abril '!E430+'Mayo '!E430+Junio!E430+Julio!E430+Agosto!E430+Septiembre!E430+'Octubre '!E430+Noviembre!E430+'Diciembre '!E430</f>
        <v>0</v>
      </c>
      <c r="F430" s="13"/>
      <c r="I430" s="5"/>
      <c r="J430" s="5"/>
      <c r="K430" s="56"/>
      <c r="L430" s="6"/>
      <c r="Q430" s="5"/>
    </row>
    <row r="431" spans="1:17" x14ac:dyDescent="0.2">
      <c r="A431" s="134" t="s">
        <v>815</v>
      </c>
      <c r="B431" s="145" t="s">
        <v>816</v>
      </c>
      <c r="C431" s="177">
        <f>+Enero!C431+Febrero!C431+'Marzo '!C431+'Abril '!C431+'Mayo '!C431+Junio!C431+Julio!C431+Agosto!C431+Septiembre!C431+'Octubre '!C431+Noviembre!C431+'Diciembre '!C431</f>
        <v>0</v>
      </c>
      <c r="D431" s="82">
        <f>+Enero!D431+Febrero!D431+'Marzo '!D431+'Abril '!D431+'Mayo '!D431+Junio!D431+Julio!D431+Agosto!D431+Septiembre!D431+'Octubre '!D431+Noviembre!D431+'Diciembre '!D431</f>
        <v>0</v>
      </c>
      <c r="E431" s="83">
        <f>+Enero!E431+Febrero!E431+'Marzo '!E431+'Abril '!E431+'Mayo '!E431+Junio!E431+Julio!E431+Agosto!E431+Septiembre!E431+'Octubre '!E431+Noviembre!E431+'Diciembre '!E431</f>
        <v>0</v>
      </c>
      <c r="F431" s="13"/>
      <c r="I431" s="5"/>
      <c r="J431" s="5"/>
      <c r="K431" s="56"/>
      <c r="L431" s="6"/>
      <c r="Q431" s="5"/>
    </row>
    <row r="432" spans="1:17" x14ac:dyDescent="0.2">
      <c r="A432" s="99" t="s">
        <v>817</v>
      </c>
      <c r="B432" s="183" t="s">
        <v>818</v>
      </c>
      <c r="C432" s="174">
        <f>+Enero!C432+Febrero!C432+'Marzo '!C432+'Abril '!C432+'Mayo '!C432+Junio!C432+Julio!C432+Agosto!C432+Septiembre!C432+'Octubre '!C432+Noviembre!C432+'Diciembre '!C432</f>
        <v>0</v>
      </c>
      <c r="D432" s="72">
        <f>+Enero!D432+Febrero!D432+'Marzo '!D432+'Abril '!D432+'Mayo '!D432+Junio!D432+Julio!D432+Agosto!D432+Septiembre!D432+'Octubre '!D432+Noviembre!D432+'Diciembre '!D432</f>
        <v>0</v>
      </c>
      <c r="E432" s="73">
        <f>+Enero!E432+Febrero!E432+'Marzo '!E432+'Abril '!E432+'Mayo '!E432+Junio!E432+Julio!E432+Agosto!E432+Septiembre!E432+'Octubre '!E432+Noviembre!E432+'Diciembre '!E432</f>
        <v>0</v>
      </c>
      <c r="F432" s="13"/>
      <c r="I432" s="5"/>
      <c r="J432" s="5"/>
      <c r="K432" s="56"/>
      <c r="L432" s="6"/>
      <c r="Q432" s="5"/>
    </row>
    <row r="433" spans="1:17" x14ac:dyDescent="0.2">
      <c r="A433" s="99" t="s">
        <v>819</v>
      </c>
      <c r="B433" s="183" t="s">
        <v>820</v>
      </c>
      <c r="C433" s="174">
        <f>+Enero!C433+Febrero!C433+'Marzo '!C433+'Abril '!C433+'Mayo '!C433+Junio!C433+Julio!C433+Agosto!C433+Septiembre!C433+'Octubre '!C433+Noviembre!C433+'Diciembre '!C433</f>
        <v>0</v>
      </c>
      <c r="D433" s="72">
        <f>+Enero!D433+Febrero!D433+'Marzo '!D433+'Abril '!D433+'Mayo '!D433+Junio!D433+Julio!D433+Agosto!D433+Septiembre!D433+'Octubre '!D433+Noviembre!D433+'Diciembre '!D433</f>
        <v>0</v>
      </c>
      <c r="E433" s="73">
        <f>+Enero!E433+Febrero!E433+'Marzo '!E433+'Abril '!E433+'Mayo '!E433+Junio!E433+Julio!E433+Agosto!E433+Septiembre!E433+'Octubre '!E433+Noviembre!E433+'Diciembre '!E433</f>
        <v>0</v>
      </c>
      <c r="F433" s="13"/>
      <c r="I433" s="5"/>
      <c r="J433" s="5"/>
      <c r="K433" s="56"/>
      <c r="L433" s="6"/>
      <c r="Q433" s="5"/>
    </row>
    <row r="434" spans="1:17" x14ac:dyDescent="0.2">
      <c r="A434" s="99" t="s">
        <v>821</v>
      </c>
      <c r="B434" s="183" t="s">
        <v>822</v>
      </c>
      <c r="C434" s="174">
        <f>+Enero!C434+Febrero!C434+'Marzo '!C434+'Abril '!C434+'Mayo '!C434+Junio!C434+Julio!C434+Agosto!C434+Septiembre!C434+'Octubre '!C434+Noviembre!C434+'Diciembre '!C434</f>
        <v>0</v>
      </c>
      <c r="D434" s="72">
        <f>+Enero!D434+Febrero!D434+'Marzo '!D434+'Abril '!D434+'Mayo '!D434+Junio!D434+Julio!D434+Agosto!D434+Septiembre!D434+'Octubre '!D434+Noviembre!D434+'Diciembre '!D434</f>
        <v>0</v>
      </c>
      <c r="E434" s="73">
        <f>+Enero!E434+Febrero!E434+'Marzo '!E434+'Abril '!E434+'Mayo '!E434+Junio!E434+Julio!E434+Agosto!E434+Septiembre!E434+'Octubre '!E434+Noviembre!E434+'Diciembre '!E434</f>
        <v>0</v>
      </c>
      <c r="F434" s="13"/>
      <c r="I434" s="5"/>
      <c r="J434" s="5"/>
      <c r="K434" s="56"/>
      <c r="L434" s="6"/>
      <c r="Q434" s="5"/>
    </row>
    <row r="435" spans="1:17" x14ac:dyDescent="0.2">
      <c r="A435" s="99" t="s">
        <v>823</v>
      </c>
      <c r="B435" s="183" t="s">
        <v>824</v>
      </c>
      <c r="C435" s="174">
        <f>+Enero!C435+Febrero!C435+'Marzo '!C435+'Abril '!C435+'Mayo '!C435+Junio!C435+Julio!C435+Agosto!C435+Septiembre!C435+'Octubre '!C435+Noviembre!C435+'Diciembre '!C435</f>
        <v>0</v>
      </c>
      <c r="D435" s="72">
        <f>+Enero!D435+Febrero!D435+'Marzo '!D435+'Abril '!D435+'Mayo '!D435+Junio!D435+Julio!D435+Agosto!D435+Septiembre!D435+'Octubre '!D435+Noviembre!D435+'Diciembre '!D435</f>
        <v>0</v>
      </c>
      <c r="E435" s="73">
        <f>+Enero!E435+Febrero!E435+'Marzo '!E435+'Abril '!E435+'Mayo '!E435+Junio!E435+Julio!E435+Agosto!E435+Septiembre!E435+'Octubre '!E435+Noviembre!E435+'Diciembre '!E435</f>
        <v>0</v>
      </c>
      <c r="F435" s="13"/>
      <c r="I435" s="5"/>
      <c r="J435" s="5"/>
      <c r="K435" s="56"/>
      <c r="L435" s="6"/>
      <c r="Q435" s="5"/>
    </row>
    <row r="436" spans="1:17" x14ac:dyDescent="0.2">
      <c r="A436" s="99" t="s">
        <v>825</v>
      </c>
      <c r="B436" s="183" t="s">
        <v>826</v>
      </c>
      <c r="C436" s="174">
        <f>+Enero!C436+Febrero!C436+'Marzo '!C436+'Abril '!C436+'Mayo '!C436+Junio!C436+Julio!C436+Agosto!C436+Septiembre!C436+'Octubre '!C436+Noviembre!C436+'Diciembre '!C436</f>
        <v>0</v>
      </c>
      <c r="D436" s="72">
        <f>+Enero!D436+Febrero!D436+'Marzo '!D436+'Abril '!D436+'Mayo '!D436+Junio!D436+Julio!D436+Agosto!D436+Septiembre!D436+'Octubre '!D436+Noviembre!D436+'Diciembre '!D436</f>
        <v>0</v>
      </c>
      <c r="E436" s="73">
        <f>+Enero!E436+Febrero!E436+'Marzo '!E436+'Abril '!E436+'Mayo '!E436+Junio!E436+Julio!E436+Agosto!E436+Septiembre!E436+'Octubre '!E436+Noviembre!E436+'Diciembre '!E436</f>
        <v>0</v>
      </c>
      <c r="F436" s="13"/>
      <c r="I436" s="5"/>
      <c r="J436" s="5"/>
      <c r="K436" s="56"/>
      <c r="L436" s="6"/>
      <c r="Q436" s="5"/>
    </row>
    <row r="437" spans="1:17" x14ac:dyDescent="0.2">
      <c r="A437" s="134" t="s">
        <v>827</v>
      </c>
      <c r="B437" s="145" t="s">
        <v>828</v>
      </c>
      <c r="C437" s="177">
        <f>+Enero!C437+Febrero!C437+'Marzo '!C437+'Abril '!C437+'Mayo '!C437+Junio!C437+Julio!C437+Agosto!C437+Septiembre!C437+'Octubre '!C437+Noviembre!C437+'Diciembre '!C437</f>
        <v>0</v>
      </c>
      <c r="D437" s="82">
        <f>+Enero!D437+Febrero!D437+'Marzo '!D437+'Abril '!D437+'Mayo '!D437+Junio!D437+Julio!D437+Agosto!D437+Septiembre!D437+'Octubre '!D437+Noviembre!D437+'Diciembre '!D437</f>
        <v>0</v>
      </c>
      <c r="E437" s="83">
        <f>+Enero!E437+Febrero!E437+'Marzo '!E437+'Abril '!E437+'Mayo '!E437+Junio!E437+Julio!E437+Agosto!E437+Septiembre!E437+'Octubre '!E437+Noviembre!E437+'Diciembre '!E437</f>
        <v>0</v>
      </c>
      <c r="F437" s="13"/>
      <c r="I437" s="5"/>
      <c r="J437" s="5"/>
      <c r="K437" s="56"/>
      <c r="L437" s="6"/>
      <c r="Q437" s="5"/>
    </row>
    <row r="438" spans="1:17" x14ac:dyDescent="0.2">
      <c r="A438" s="99" t="s">
        <v>829</v>
      </c>
      <c r="B438" s="145" t="s">
        <v>830</v>
      </c>
      <c r="C438" s="177">
        <f>+Enero!C438+Febrero!C438+'Marzo '!C438+'Abril '!C438+'Mayo '!C438+Junio!C438+Julio!C438+Agosto!C438+Septiembre!C438+'Octubre '!C438+Noviembre!C438+'Diciembre '!C438</f>
        <v>0</v>
      </c>
      <c r="D438" s="82">
        <f>+Enero!D438+Febrero!D438+'Marzo '!D438+'Abril '!D438+'Mayo '!D438+Junio!D438+Julio!D438+Agosto!D438+Septiembre!D438+'Octubre '!D438+Noviembre!D438+'Diciembre '!D438</f>
        <v>0</v>
      </c>
      <c r="E438" s="83">
        <f>+Enero!E438+Febrero!E438+'Marzo '!E438+'Abril '!E438+'Mayo '!E438+Junio!E438+Julio!E438+Agosto!E438+Septiembre!E438+'Octubre '!E438+Noviembre!E438+'Diciembre '!E438</f>
        <v>0</v>
      </c>
      <c r="F438" s="13"/>
      <c r="I438" s="5"/>
      <c r="J438" s="5"/>
      <c r="K438" s="56"/>
      <c r="L438" s="6"/>
      <c r="Q438" s="5"/>
    </row>
    <row r="439" spans="1:17" x14ac:dyDescent="0.2">
      <c r="A439" s="144" t="s">
        <v>831</v>
      </c>
      <c r="B439" s="145" t="s">
        <v>832</v>
      </c>
      <c r="C439" s="177">
        <f>+Enero!C439+Febrero!C439+'Marzo '!C439+'Abril '!C439+'Mayo '!C439+Junio!C439+Julio!C439+Agosto!C439+Septiembre!C439+'Octubre '!C439+Noviembre!C439+'Diciembre '!C439</f>
        <v>0</v>
      </c>
      <c r="D439" s="82">
        <f>+Enero!D439+Febrero!D439+'Marzo '!D439+'Abril '!D439+'Mayo '!D439+Junio!D439+Julio!D439+Agosto!D439+Septiembre!D439+'Octubre '!D439+Noviembre!D439+'Diciembre '!D439</f>
        <v>0</v>
      </c>
      <c r="E439" s="83">
        <f>+Enero!E439+Febrero!E439+'Marzo '!E439+'Abril '!E439+'Mayo '!E439+Junio!E439+Julio!E439+Agosto!E439+Septiembre!E439+'Octubre '!E439+Noviembre!E439+'Diciembre '!E439</f>
        <v>0</v>
      </c>
      <c r="F439" s="13"/>
      <c r="I439" s="5"/>
      <c r="J439" s="5"/>
      <c r="K439" s="56"/>
      <c r="L439" s="6"/>
      <c r="Q439" s="5"/>
    </row>
    <row r="440" spans="1:17" x14ac:dyDescent="0.2">
      <c r="A440" s="99" t="s">
        <v>833</v>
      </c>
      <c r="B440" s="183" t="s">
        <v>834</v>
      </c>
      <c r="C440" s="177">
        <f>+Enero!C440+Febrero!C440+'Marzo '!C440+'Abril '!C440+'Mayo '!C440+Junio!C440+Julio!C440+Agosto!C440+Septiembre!C440+'Octubre '!C440+Noviembre!C440+'Diciembre '!C440</f>
        <v>80832</v>
      </c>
      <c r="D440" s="82">
        <f>+Enero!D440+Febrero!D440+'Marzo '!D440+'Abril '!D440+'Mayo '!D440+Junio!D440+Julio!D440+Agosto!D440+Septiembre!D440+'Octubre '!D440+Noviembre!D440+'Diciembre '!D440</f>
        <v>67566</v>
      </c>
      <c r="E440" s="83">
        <f>+Enero!E440+Febrero!E440+'Marzo '!E440+'Abril '!E440+'Mayo '!E440+Junio!E440+Julio!E440+Agosto!E440+Septiembre!E440+'Octubre '!E440+Noviembre!E440+'Diciembre '!E440</f>
        <v>485</v>
      </c>
      <c r="F440" s="13"/>
      <c r="I440" s="5"/>
      <c r="J440" s="5"/>
      <c r="K440" s="56"/>
      <c r="L440" s="6"/>
      <c r="Q440" s="5"/>
    </row>
    <row r="441" spans="1:17" x14ac:dyDescent="0.2">
      <c r="A441" s="99" t="s">
        <v>835</v>
      </c>
      <c r="B441" s="183" t="s">
        <v>836</v>
      </c>
      <c r="C441" s="177">
        <f>+Enero!C441+Febrero!C441+'Marzo '!C441+'Abril '!C441+'Mayo '!C441+Junio!C441+Julio!C441+Agosto!C441+Septiembre!C441+'Octubre '!C441+Noviembre!C441+'Diciembre '!C441</f>
        <v>20</v>
      </c>
      <c r="D441" s="82">
        <f>+Enero!D441+Febrero!D441+'Marzo '!D441+'Abril '!D441+'Mayo '!D441+Junio!D441+Julio!D441+Agosto!D441+Septiembre!D441+'Octubre '!D441+Noviembre!D441+'Diciembre '!D441</f>
        <v>20</v>
      </c>
      <c r="E441" s="83">
        <f>+Enero!E441+Febrero!E441+'Marzo '!E441+'Abril '!E441+'Mayo '!E441+Junio!E441+Julio!E441+Agosto!E441+Septiembre!E441+'Octubre '!E441+Noviembre!E441+'Diciembre '!E441</f>
        <v>0</v>
      </c>
      <c r="F441" s="13"/>
      <c r="I441" s="5"/>
      <c r="J441" s="5"/>
      <c r="K441" s="56"/>
      <c r="L441" s="6"/>
      <c r="Q441" s="5"/>
    </row>
    <row r="442" spans="1:17" x14ac:dyDescent="0.2">
      <c r="A442" s="99" t="s">
        <v>837</v>
      </c>
      <c r="B442" s="183" t="s">
        <v>838</v>
      </c>
      <c r="C442" s="177">
        <f>+Enero!C442+Febrero!C442+'Marzo '!C442+'Abril '!C442+'Mayo '!C442+Junio!C442+Julio!C442+Agosto!C442+Septiembre!C442+'Octubre '!C442+Noviembre!C442+'Diciembre '!C442</f>
        <v>0</v>
      </c>
      <c r="D442" s="82">
        <f>+Enero!D442+Febrero!D442+'Marzo '!D442+'Abril '!D442+'Mayo '!D442+Junio!D442+Julio!D442+Agosto!D442+Septiembre!D442+'Octubre '!D442+Noviembre!D442+'Diciembre '!D442</f>
        <v>0</v>
      </c>
      <c r="E442" s="83">
        <f>+Enero!E442+Febrero!E442+'Marzo '!E442+'Abril '!E442+'Mayo '!E442+Junio!E442+Julio!E442+Agosto!E442+Septiembre!E442+'Octubre '!E442+Noviembre!E442+'Diciembre '!E442</f>
        <v>0</v>
      </c>
      <c r="F442" s="13"/>
      <c r="I442" s="5"/>
      <c r="J442" s="5"/>
      <c r="K442" s="56"/>
      <c r="L442" s="6"/>
      <c r="Q442" s="5"/>
    </row>
    <row r="443" spans="1:17" x14ac:dyDescent="0.2">
      <c r="A443" s="99" t="s">
        <v>839</v>
      </c>
      <c r="B443" s="183" t="s">
        <v>840</v>
      </c>
      <c r="C443" s="177">
        <f>+Enero!C443+Febrero!C443+'Marzo '!C443+'Abril '!C443+'Mayo '!C443+Junio!C443+Julio!C443+Agosto!C443+Septiembre!C443+'Octubre '!C443+Noviembre!C443+'Diciembre '!C443</f>
        <v>0</v>
      </c>
      <c r="D443" s="82">
        <f>+Enero!D443+Febrero!D443+'Marzo '!D443+'Abril '!D443+'Mayo '!D443+Junio!D443+Julio!D443+Agosto!D443+Septiembre!D443+'Octubre '!D443+Noviembre!D443+'Diciembre '!D443</f>
        <v>0</v>
      </c>
      <c r="E443" s="83">
        <f>+Enero!E443+Febrero!E443+'Marzo '!E443+'Abril '!E443+'Mayo '!E443+Junio!E443+Julio!E443+Agosto!E443+Septiembre!E443+'Octubre '!E443+Noviembre!E443+'Diciembre '!E443</f>
        <v>0</v>
      </c>
      <c r="F443" s="13"/>
      <c r="I443" s="5"/>
      <c r="J443" s="5"/>
      <c r="K443" s="56"/>
      <c r="L443" s="6"/>
      <c r="Q443" s="5"/>
    </row>
    <row r="444" spans="1:17" x14ac:dyDescent="0.2">
      <c r="A444" s="99" t="s">
        <v>841</v>
      </c>
      <c r="B444" s="183" t="s">
        <v>842</v>
      </c>
      <c r="C444" s="177">
        <f>+Enero!C444+Febrero!C444+'Marzo '!C444+'Abril '!C444+'Mayo '!C444+Junio!C444+Julio!C444+Agosto!C444+Septiembre!C444+'Octubre '!C444+Noviembre!C444+'Diciembre '!C444</f>
        <v>0</v>
      </c>
      <c r="D444" s="82">
        <f>+Enero!D444+Febrero!D444+'Marzo '!D444+'Abril '!D444+'Mayo '!D444+Junio!D444+Julio!D444+Agosto!D444+Septiembre!D444+'Octubre '!D444+Noviembre!D444+'Diciembre '!D444</f>
        <v>0</v>
      </c>
      <c r="E444" s="83">
        <f>+Enero!E444+Febrero!E444+'Marzo '!E444+'Abril '!E444+'Mayo '!E444+Junio!E444+Julio!E444+Agosto!E444+Septiembre!E444+'Octubre '!E444+Noviembre!E444+'Diciembre '!E444</f>
        <v>0</v>
      </c>
      <c r="F444" s="13"/>
      <c r="I444" s="5"/>
      <c r="J444" s="5"/>
      <c r="K444" s="56"/>
      <c r="L444" s="6"/>
      <c r="Q444" s="5"/>
    </row>
    <row r="445" spans="1:17" x14ac:dyDescent="0.2">
      <c r="A445" s="99" t="s">
        <v>843</v>
      </c>
      <c r="B445" s="183" t="s">
        <v>844</v>
      </c>
      <c r="C445" s="177">
        <f>+Enero!C445+Febrero!C445+'Marzo '!C445+'Abril '!C445+'Mayo '!C445+Junio!C445+Julio!C445+Agosto!C445+Septiembre!C445+'Octubre '!C445+Noviembre!C445+'Diciembre '!C445</f>
        <v>165</v>
      </c>
      <c r="D445" s="82">
        <f>+Enero!D445+Febrero!D445+'Marzo '!D445+'Abril '!D445+'Mayo '!D445+Junio!D445+Julio!D445+Agosto!D445+Septiembre!D445+'Octubre '!D445+Noviembre!D445+'Diciembre '!D445</f>
        <v>34</v>
      </c>
      <c r="E445" s="83">
        <f>+Enero!E445+Febrero!E445+'Marzo '!E445+'Abril '!E445+'Mayo '!E445+Junio!E445+Julio!E445+Agosto!E445+Septiembre!E445+'Octubre '!E445+Noviembre!E445+'Diciembre '!E445</f>
        <v>0</v>
      </c>
      <c r="F445" s="13"/>
      <c r="I445" s="5"/>
      <c r="J445" s="5"/>
      <c r="K445" s="56"/>
      <c r="L445" s="6"/>
      <c r="Q445" s="5"/>
    </row>
    <row r="446" spans="1:17" x14ac:dyDescent="0.2">
      <c r="A446" s="99" t="s">
        <v>845</v>
      </c>
      <c r="B446" s="183" t="s">
        <v>846</v>
      </c>
      <c r="C446" s="177">
        <f>+Enero!C446+Febrero!C446+'Marzo '!C446+'Abril '!C446+'Mayo '!C446+Junio!C446+Julio!C446+Agosto!C446+Septiembre!C446+'Octubre '!C446+Noviembre!C446+'Diciembre '!C446</f>
        <v>0</v>
      </c>
      <c r="D446" s="82">
        <f>+Enero!D446+Febrero!D446+'Marzo '!D446+'Abril '!D446+'Mayo '!D446+Junio!D446+Julio!D446+Agosto!D446+Septiembre!D446+'Octubre '!D446+Noviembre!D446+'Diciembre '!D446</f>
        <v>0</v>
      </c>
      <c r="E446" s="83">
        <f>+Enero!E446+Febrero!E446+'Marzo '!E446+'Abril '!E446+'Mayo '!E446+Junio!E446+Julio!E446+Agosto!E446+Septiembre!E446+'Octubre '!E446+Noviembre!E446+'Diciembre '!E446</f>
        <v>0</v>
      </c>
      <c r="F446" s="13"/>
      <c r="I446" s="5"/>
      <c r="J446" s="5"/>
      <c r="K446" s="56"/>
      <c r="L446" s="6"/>
      <c r="Q446" s="5"/>
    </row>
    <row r="447" spans="1:17" x14ac:dyDescent="0.2">
      <c r="A447" s="99" t="s">
        <v>847</v>
      </c>
      <c r="B447" s="183" t="s">
        <v>848</v>
      </c>
      <c r="C447" s="177">
        <f>+Enero!C447+Febrero!C447+'Marzo '!C447+'Abril '!C447+'Mayo '!C447+Junio!C447+Julio!C447+Agosto!C447+Septiembre!C447+'Octubre '!C447+Noviembre!C447+'Diciembre '!C447</f>
        <v>0</v>
      </c>
      <c r="D447" s="82">
        <f>+Enero!D447+Febrero!D447+'Marzo '!D447+'Abril '!D447+'Mayo '!D447+Junio!D447+Julio!D447+Agosto!D447+Septiembre!D447+'Octubre '!D447+Noviembre!D447+'Diciembre '!D447</f>
        <v>0</v>
      </c>
      <c r="E447" s="83">
        <f>+Enero!E447+Febrero!E447+'Marzo '!E447+'Abril '!E447+'Mayo '!E447+Junio!E447+Julio!E447+Agosto!E447+Septiembre!E447+'Octubre '!E447+Noviembre!E447+'Diciembre '!E447</f>
        <v>0</v>
      </c>
      <c r="F447" s="13"/>
      <c r="I447" s="5"/>
      <c r="J447" s="5"/>
      <c r="K447" s="56"/>
      <c r="L447" s="6"/>
      <c r="Q447" s="5"/>
    </row>
    <row r="448" spans="1:17" x14ac:dyDescent="0.2">
      <c r="A448" s="99" t="s">
        <v>849</v>
      </c>
      <c r="B448" s="183" t="s">
        <v>850</v>
      </c>
      <c r="C448" s="177">
        <f>+Enero!C448+Febrero!C448+'Marzo '!C448+'Abril '!C448+'Mayo '!C448+Junio!C448+Julio!C448+Agosto!C448+Septiembre!C448+'Octubre '!C448+Noviembre!C448+'Diciembre '!C448</f>
        <v>0</v>
      </c>
      <c r="D448" s="82">
        <f>+Enero!D448+Febrero!D448+'Marzo '!D448+'Abril '!D448+'Mayo '!D448+Junio!D448+Julio!D448+Agosto!D448+Septiembre!D448+'Octubre '!D448+Noviembre!D448+'Diciembre '!D448</f>
        <v>0</v>
      </c>
      <c r="E448" s="83">
        <f>+Enero!E448+Febrero!E448+'Marzo '!E448+'Abril '!E448+'Mayo '!E448+Junio!E448+Julio!E448+Agosto!E448+Septiembre!E448+'Octubre '!E448+Noviembre!E448+'Diciembre '!E448</f>
        <v>0</v>
      </c>
      <c r="F448" s="13"/>
      <c r="I448" s="5"/>
      <c r="J448" s="5"/>
      <c r="K448" s="56"/>
      <c r="L448" s="6"/>
      <c r="Q448" s="5"/>
    </row>
    <row r="449" spans="1:17" x14ac:dyDescent="0.2">
      <c r="A449" s="99" t="s">
        <v>851</v>
      </c>
      <c r="B449" s="183" t="s">
        <v>852</v>
      </c>
      <c r="C449" s="177">
        <f>+Enero!C449+Febrero!C449+'Marzo '!C449+'Abril '!C449+'Mayo '!C449+Junio!C449+Julio!C449+Agosto!C449+Septiembre!C449+'Octubre '!C449+Noviembre!C449+'Diciembre '!C449</f>
        <v>6260</v>
      </c>
      <c r="D449" s="82">
        <f>+Enero!D449+Febrero!D449+'Marzo '!D449+'Abril '!D449+'Mayo '!D449+Junio!D449+Julio!D449+Agosto!D449+Septiembre!D449+'Octubre '!D449+Noviembre!D449+'Diciembre '!D449</f>
        <v>3740</v>
      </c>
      <c r="E449" s="83">
        <f>+Enero!E449+Febrero!E449+'Marzo '!E449+'Abril '!E449+'Mayo '!E449+Junio!E449+Julio!E449+Agosto!E449+Septiembre!E449+'Octubre '!E449+Noviembre!E449+'Diciembre '!E449</f>
        <v>1602</v>
      </c>
      <c r="F449" s="13"/>
      <c r="I449" s="5"/>
      <c r="J449" s="5"/>
      <c r="K449" s="56"/>
      <c r="L449" s="6"/>
      <c r="Q449" s="5"/>
    </row>
    <row r="450" spans="1:17" x14ac:dyDescent="0.2">
      <c r="A450" s="99" t="s">
        <v>853</v>
      </c>
      <c r="B450" s="183" t="s">
        <v>854</v>
      </c>
      <c r="C450" s="177">
        <f>+Enero!C450+Febrero!C450+'Marzo '!C450+'Abril '!C450+'Mayo '!C450+Junio!C450+Julio!C450+Agosto!C450+Septiembre!C450+'Octubre '!C450+Noviembre!C450+'Diciembre '!C450</f>
        <v>0</v>
      </c>
      <c r="D450" s="82">
        <f>+Enero!D450+Febrero!D450+'Marzo '!D450+'Abril '!D450+'Mayo '!D450+Junio!D450+Julio!D450+Agosto!D450+Septiembre!D450+'Octubre '!D450+Noviembre!D450+'Diciembre '!D450</f>
        <v>0</v>
      </c>
      <c r="E450" s="83">
        <f>+Enero!E450+Febrero!E450+'Marzo '!E450+'Abril '!E450+'Mayo '!E450+Junio!E450+Julio!E450+Agosto!E450+Septiembre!E450+'Octubre '!E450+Noviembre!E450+'Diciembre '!E450</f>
        <v>0</v>
      </c>
      <c r="F450" s="13"/>
      <c r="I450" s="5"/>
      <c r="J450" s="5"/>
      <c r="K450" s="56"/>
      <c r="L450" s="6"/>
      <c r="Q450" s="5"/>
    </row>
    <row r="451" spans="1:17" x14ac:dyDescent="0.2">
      <c r="A451" s="99" t="s">
        <v>855</v>
      </c>
      <c r="B451" s="183" t="s">
        <v>856</v>
      </c>
      <c r="C451" s="177">
        <f>+Enero!C451+Febrero!C451+'Marzo '!C451+'Abril '!C451+'Mayo '!C451+Junio!C451+Julio!C451+Agosto!C451+Septiembre!C451+'Octubre '!C451+Noviembre!C451+'Diciembre '!C451</f>
        <v>0</v>
      </c>
      <c r="D451" s="82">
        <f>+Enero!D451+Febrero!D451+'Marzo '!D451+'Abril '!D451+'Mayo '!D451+Junio!D451+Julio!D451+Agosto!D451+Septiembre!D451+'Octubre '!D451+Noviembre!D451+'Diciembre '!D451</f>
        <v>0</v>
      </c>
      <c r="E451" s="83">
        <f>+Enero!E451+Febrero!E451+'Marzo '!E451+'Abril '!E451+'Mayo '!E451+Junio!E451+Julio!E451+Agosto!E451+Septiembre!E451+'Octubre '!E451+Noviembre!E451+'Diciembre '!E451</f>
        <v>0</v>
      </c>
      <c r="F451" s="13"/>
      <c r="I451" s="5"/>
      <c r="J451" s="5"/>
      <c r="K451" s="56"/>
      <c r="L451" s="6"/>
      <c r="Q451" s="5"/>
    </row>
    <row r="452" spans="1:17" ht="15" customHeight="1" x14ac:dyDescent="0.2">
      <c r="A452" s="99" t="s">
        <v>857</v>
      </c>
      <c r="B452" s="183" t="s">
        <v>858</v>
      </c>
      <c r="C452" s="177">
        <f>+Enero!C452+Febrero!C452+'Marzo '!C452+'Abril '!C452+'Mayo '!C452+Junio!C452+Julio!C452+Agosto!C452+Septiembre!C452+'Octubre '!C452+Noviembre!C452+'Diciembre '!C452</f>
        <v>0</v>
      </c>
      <c r="D452" s="82">
        <f>+Enero!D452+Febrero!D452+'Marzo '!D452+'Abril '!D452+'Mayo '!D452+Junio!D452+Julio!D452+Agosto!D452+Septiembre!D452+'Octubre '!D452+Noviembre!D452+'Diciembre '!D452</f>
        <v>0</v>
      </c>
      <c r="E452" s="83">
        <f>+Enero!E452+Febrero!E452+'Marzo '!E452+'Abril '!E452+'Mayo '!E452+Junio!E452+Julio!E452+Agosto!E452+Septiembre!E452+'Octubre '!E452+Noviembre!E452+'Diciembre '!E452</f>
        <v>0</v>
      </c>
      <c r="F452" s="13"/>
      <c r="I452" s="5"/>
      <c r="J452" s="5"/>
      <c r="K452" s="56"/>
      <c r="L452" s="6"/>
      <c r="Q452" s="5"/>
    </row>
    <row r="453" spans="1:17" ht="15" customHeight="1" x14ac:dyDescent="0.2">
      <c r="A453" s="134" t="s">
        <v>859</v>
      </c>
      <c r="B453" s="205" t="s">
        <v>1030</v>
      </c>
      <c r="C453" s="177">
        <f>+Enero!C453+Febrero!C453+'Marzo '!C453+'Abril '!C453+'Mayo '!C453+Junio!C453+Julio!C453+Agosto!C453+Septiembre!C453+'Octubre '!C453+Noviembre!C453+'Diciembre '!C453</f>
        <v>0</v>
      </c>
      <c r="D453" s="82">
        <f>+Enero!D453+Febrero!D453+'Marzo '!D453+'Abril '!D453+'Mayo '!D453+Junio!D453+Julio!D453+Agosto!D453+Septiembre!D453+'Octubre '!D453+Noviembre!D453+'Diciembre '!D453</f>
        <v>0</v>
      </c>
      <c r="E453" s="83">
        <f>+Enero!E453+Febrero!E453+'Marzo '!E453+'Abril '!E453+'Mayo '!E453+Junio!E453+Julio!E453+Agosto!E453+Septiembre!E453+'Octubre '!E453+Noviembre!E453+'Diciembre '!E453</f>
        <v>0</v>
      </c>
      <c r="F453" s="13"/>
      <c r="I453" s="5"/>
      <c r="J453" s="5"/>
      <c r="K453" s="56"/>
      <c r="L453" s="6"/>
      <c r="Q453" s="5"/>
    </row>
    <row r="454" spans="1:17" ht="16.5" customHeight="1" x14ac:dyDescent="0.2">
      <c r="A454" s="144" t="s">
        <v>860</v>
      </c>
      <c r="B454" s="179" t="s">
        <v>861</v>
      </c>
      <c r="C454" s="177">
        <f>+Enero!C454+Febrero!C454+'Marzo '!C454+'Abril '!C454+'Mayo '!C454+Junio!C454+Julio!C454+Agosto!C454+Septiembre!C454+'Octubre '!C454+Noviembre!C454+'Diciembre '!C454</f>
        <v>0</v>
      </c>
      <c r="D454" s="82">
        <f>+Enero!D454+Febrero!D454+'Marzo '!D454+'Abril '!D454+'Mayo '!D454+Junio!D454+Julio!D454+Agosto!D454+Septiembre!D454+'Octubre '!D454+Noviembre!D454+'Diciembre '!D454</f>
        <v>0</v>
      </c>
      <c r="E454" s="83">
        <f>+Enero!E454+Febrero!E454+'Marzo '!E454+'Abril '!E454+'Mayo '!E454+Junio!E454+Julio!E454+Agosto!E454+Septiembre!E454+'Octubre '!E454+Noviembre!E454+'Diciembre '!E454</f>
        <v>0</v>
      </c>
      <c r="F454" s="13"/>
      <c r="I454" s="5"/>
      <c r="J454" s="5"/>
      <c r="K454" s="56"/>
      <c r="L454" s="6"/>
      <c r="Q454" s="5"/>
    </row>
    <row r="455" spans="1:17" x14ac:dyDescent="0.2">
      <c r="A455" s="144" t="s">
        <v>1031</v>
      </c>
      <c r="B455" s="175" t="s">
        <v>1032</v>
      </c>
      <c r="C455" s="177">
        <f>+Enero!C455+Febrero!C455+'Marzo '!C455+'Abril '!C455+'Mayo '!C455+Junio!C455+Julio!C455+Agosto!C455+Septiembre!C455+'Octubre '!C455+Noviembre!C455+'Diciembre '!C455</f>
        <v>0</v>
      </c>
      <c r="D455" s="82">
        <f>+Enero!D455+Febrero!D455+'Marzo '!D455+'Abril '!D455+'Mayo '!D455+Junio!D455+Julio!D455+Agosto!D455+Septiembre!D455+'Octubre '!D455+Noviembre!D455+'Diciembre '!D455</f>
        <v>0</v>
      </c>
      <c r="E455" s="83">
        <f>+Enero!E455+Febrero!E455+'Marzo '!E455+'Abril '!E455+'Mayo '!E455+Junio!E455+Julio!E455+Agosto!E455+Septiembre!E455+'Octubre '!E455+Noviembre!E455+'Diciembre '!E455</f>
        <v>0</v>
      </c>
      <c r="F455" s="13"/>
      <c r="I455" s="5"/>
      <c r="J455" s="5"/>
      <c r="K455" s="56"/>
      <c r="L455" s="6"/>
      <c r="Q455" s="5"/>
    </row>
    <row r="456" spans="1:17" x14ac:dyDescent="0.2">
      <c r="A456" s="99" t="s">
        <v>862</v>
      </c>
      <c r="B456" s="179" t="s">
        <v>863</v>
      </c>
      <c r="C456" s="177">
        <f>+Enero!C456+Febrero!C456+'Marzo '!C456+'Abril '!C456+'Mayo '!C456+Junio!C456+Julio!C456+Agosto!C456+Septiembre!C456+'Octubre '!C456+Noviembre!C456+'Diciembre '!C456</f>
        <v>0</v>
      </c>
      <c r="D456" s="82">
        <f>+Enero!D456+Febrero!D456+'Marzo '!D456+'Abril '!D456+'Mayo '!D456+Junio!D456+Julio!D456+Agosto!D456+Septiembre!D456+'Octubre '!D456+Noviembre!D456+'Diciembre '!D456</f>
        <v>0</v>
      </c>
      <c r="E456" s="83">
        <f>+Enero!E456+Febrero!E456+'Marzo '!E456+'Abril '!E456+'Mayo '!E456+Junio!E456+Julio!E456+Agosto!E456+Septiembre!E456+'Octubre '!E456+Noviembre!E456+'Diciembre '!E456</f>
        <v>0</v>
      </c>
      <c r="F456" s="13"/>
      <c r="I456" s="5"/>
      <c r="J456" s="5"/>
      <c r="K456" s="56"/>
      <c r="L456" s="6"/>
      <c r="Q456" s="5"/>
    </row>
    <row r="457" spans="1:17" x14ac:dyDescent="0.2">
      <c r="A457" s="134" t="s">
        <v>864</v>
      </c>
      <c r="B457" s="179" t="s">
        <v>865</v>
      </c>
      <c r="C457" s="177">
        <f>+Enero!C457+Febrero!C457+'Marzo '!C457+'Abril '!C457+'Mayo '!C457+Junio!C457+Julio!C457+Agosto!C457+Septiembre!C457+'Octubre '!C457+Noviembre!C457+'Diciembre '!C457</f>
        <v>0</v>
      </c>
      <c r="D457" s="82">
        <f>+Enero!D457+Febrero!D457+'Marzo '!D457+'Abril '!D457+'Mayo '!D457+Junio!D457+Julio!D457+Agosto!D457+Septiembre!D457+'Octubre '!D457+Noviembre!D457+'Diciembre '!D457</f>
        <v>0</v>
      </c>
      <c r="E457" s="83">
        <f>+Enero!E457+Febrero!E457+'Marzo '!E457+'Abril '!E457+'Mayo '!E457+Junio!E457+Julio!E457+Agosto!E457+Septiembre!E457+'Octubre '!E457+Noviembre!E457+'Diciembre '!E457</f>
        <v>0</v>
      </c>
      <c r="F457" s="13"/>
      <c r="I457" s="5"/>
      <c r="J457" s="5"/>
      <c r="K457" s="56"/>
      <c r="L457" s="6"/>
      <c r="Q457" s="5"/>
    </row>
    <row r="458" spans="1:17" x14ac:dyDescent="0.2">
      <c r="A458" s="144" t="s">
        <v>866</v>
      </c>
      <c r="B458" s="179" t="s">
        <v>867</v>
      </c>
      <c r="C458" s="177">
        <f>+Enero!C458+Febrero!C458+'Marzo '!C458+'Abril '!C458+'Mayo '!C458+Junio!C458+Julio!C458+Agosto!C458+Septiembre!C458+'Octubre '!C458+Noviembre!C458+'Diciembre '!C458</f>
        <v>0</v>
      </c>
      <c r="D458" s="82">
        <f>+Enero!D458+Febrero!D458+'Marzo '!D458+'Abril '!D458+'Mayo '!D458+Junio!D458+Julio!D458+Agosto!D458+Septiembre!D458+'Octubre '!D458+Noviembre!D458+'Diciembre '!D458</f>
        <v>0</v>
      </c>
      <c r="E458" s="83">
        <f>+Enero!E458+Febrero!E458+'Marzo '!E458+'Abril '!E458+'Mayo '!E458+Junio!E458+Julio!E458+Agosto!E458+Septiembre!E458+'Octubre '!E458+Noviembre!E458+'Diciembre '!E458</f>
        <v>0</v>
      </c>
      <c r="F458" s="13"/>
      <c r="I458" s="5"/>
      <c r="J458" s="5"/>
      <c r="K458" s="56"/>
      <c r="L458" s="6"/>
      <c r="Q458" s="5"/>
    </row>
    <row r="459" spans="1:17" x14ac:dyDescent="0.2">
      <c r="A459" s="99" t="s">
        <v>868</v>
      </c>
      <c r="B459" s="179" t="s">
        <v>869</v>
      </c>
      <c r="C459" s="177">
        <f>+Enero!C459+Febrero!C459+'Marzo '!C459+'Abril '!C459+'Mayo '!C459+Junio!C459+Julio!C459+Agosto!C459+Septiembre!C459+'Octubre '!C459+Noviembre!C459+'Diciembre '!C459</f>
        <v>0</v>
      </c>
      <c r="D459" s="82">
        <f>+Enero!D459+Febrero!D459+'Marzo '!D459+'Abril '!D459+'Mayo '!D459+Junio!D459+Julio!D459+Agosto!D459+Septiembre!D459+'Octubre '!D459+Noviembre!D459+'Diciembre '!D459</f>
        <v>0</v>
      </c>
      <c r="E459" s="83">
        <f>+Enero!E459+Febrero!E459+'Marzo '!E459+'Abril '!E459+'Mayo '!E459+Junio!E459+Julio!E459+Agosto!E459+Septiembre!E459+'Octubre '!E459+Noviembre!E459+'Diciembre '!E459</f>
        <v>0</v>
      </c>
      <c r="F459" s="13"/>
      <c r="I459" s="5"/>
      <c r="J459" s="5"/>
      <c r="K459" s="56"/>
      <c r="L459" s="6"/>
      <c r="Q459" s="5"/>
    </row>
    <row r="460" spans="1:17" x14ac:dyDescent="0.2">
      <c r="A460" s="134" t="s">
        <v>870</v>
      </c>
      <c r="B460" s="179" t="s">
        <v>871</v>
      </c>
      <c r="C460" s="177">
        <f>+Enero!C460+Febrero!C460+'Marzo '!C460+'Abril '!C460+'Mayo '!C460+Junio!C460+Julio!C460+Agosto!C460+Septiembre!C460+'Octubre '!C460+Noviembre!C460+'Diciembre '!C460</f>
        <v>0</v>
      </c>
      <c r="D460" s="82">
        <f>+Enero!D460+Febrero!D460+'Marzo '!D460+'Abril '!D460+'Mayo '!D460+Junio!D460+Julio!D460+Agosto!D460+Septiembre!D460+'Octubre '!D460+Noviembre!D460+'Diciembre '!D460</f>
        <v>0</v>
      </c>
      <c r="E460" s="83">
        <f>+Enero!E460+Febrero!E460+'Marzo '!E460+'Abril '!E460+'Mayo '!E460+Junio!E460+Julio!E460+Agosto!E460+Septiembre!E460+'Octubre '!E460+Noviembre!E460+'Diciembre '!E460</f>
        <v>0</v>
      </c>
      <c r="F460" s="13"/>
      <c r="I460" s="5"/>
      <c r="J460" s="5"/>
      <c r="K460" s="56"/>
      <c r="L460" s="6"/>
      <c r="Q460" s="5"/>
    </row>
    <row r="461" spans="1:17" x14ac:dyDescent="0.2">
      <c r="A461" s="144" t="s">
        <v>872</v>
      </c>
      <c r="B461" s="179" t="s">
        <v>873</v>
      </c>
      <c r="C461" s="177">
        <f>+Enero!C461+Febrero!C461+'Marzo '!C461+'Abril '!C461+'Mayo '!C461+Junio!C461+Julio!C461+Agosto!C461+Septiembre!C461+'Octubre '!C461+Noviembre!C461+'Diciembre '!C461</f>
        <v>0</v>
      </c>
      <c r="D461" s="82">
        <f>+Enero!D461+Febrero!D461+'Marzo '!D461+'Abril '!D461+'Mayo '!D461+Junio!D461+Julio!D461+Agosto!D461+Septiembre!D461+'Octubre '!D461+Noviembre!D461+'Diciembre '!D461</f>
        <v>0</v>
      </c>
      <c r="E461" s="83">
        <f>+Enero!E461+Febrero!E461+'Marzo '!E461+'Abril '!E461+'Mayo '!E461+Junio!E461+Julio!E461+Agosto!E461+Septiembre!E461+'Octubre '!E461+Noviembre!E461+'Diciembre '!E461</f>
        <v>0</v>
      </c>
      <c r="F461" s="13"/>
      <c r="I461" s="5"/>
      <c r="J461" s="5"/>
      <c r="K461" s="56"/>
      <c r="L461" s="6"/>
      <c r="Q461" s="5"/>
    </row>
    <row r="462" spans="1:17" x14ac:dyDescent="0.2">
      <c r="A462" s="99" t="s">
        <v>874</v>
      </c>
      <c r="B462" s="179" t="s">
        <v>875</v>
      </c>
      <c r="C462" s="177">
        <f>+Enero!C462+Febrero!C462+'Marzo '!C462+'Abril '!C462+'Mayo '!C462+Junio!C462+Julio!C462+Agosto!C462+Septiembre!C462+'Octubre '!C462+Noviembre!C462+'Diciembre '!C462</f>
        <v>0</v>
      </c>
      <c r="D462" s="82">
        <f>+Enero!D462+Febrero!D462+'Marzo '!D462+'Abril '!D462+'Mayo '!D462+Junio!D462+Julio!D462+Agosto!D462+Septiembre!D462+'Octubre '!D462+Noviembre!D462+'Diciembre '!D462</f>
        <v>0</v>
      </c>
      <c r="E462" s="83">
        <f>+Enero!E462+Febrero!E462+'Marzo '!E462+'Abril '!E462+'Mayo '!E462+Junio!E462+Julio!E462+Agosto!E462+Septiembre!E462+'Octubre '!E462+Noviembre!E462+'Diciembre '!E462</f>
        <v>0</v>
      </c>
      <c r="F462" s="13"/>
      <c r="I462" s="5"/>
      <c r="J462" s="5"/>
      <c r="K462" s="56"/>
      <c r="L462" s="6"/>
      <c r="Q462" s="5"/>
    </row>
    <row r="463" spans="1:17" x14ac:dyDescent="0.2">
      <c r="A463" s="134" t="s">
        <v>876</v>
      </c>
      <c r="B463" s="179" t="s">
        <v>877</v>
      </c>
      <c r="C463" s="177">
        <f>+Enero!C463+Febrero!C463+'Marzo '!C463+'Abril '!C463+'Mayo '!C463+Junio!C463+Julio!C463+Agosto!C463+Septiembre!C463+'Octubre '!C463+Noviembre!C463+'Diciembre '!C463</f>
        <v>0</v>
      </c>
      <c r="D463" s="82">
        <f>+Enero!D463+Febrero!D463+'Marzo '!D463+'Abril '!D463+'Mayo '!D463+Junio!D463+Julio!D463+Agosto!D463+Septiembre!D463+'Octubre '!D463+Noviembre!D463+'Diciembre '!D463</f>
        <v>0</v>
      </c>
      <c r="E463" s="83">
        <f>+Enero!E463+Febrero!E463+'Marzo '!E463+'Abril '!E463+'Mayo '!E463+Junio!E463+Julio!E463+Agosto!E463+Septiembre!E463+'Octubre '!E463+Noviembre!E463+'Diciembre '!E463</f>
        <v>0</v>
      </c>
      <c r="F463" s="13"/>
      <c r="I463" s="5"/>
      <c r="J463" s="5"/>
      <c r="K463" s="56"/>
      <c r="L463" s="6"/>
      <c r="Q463" s="5"/>
    </row>
    <row r="464" spans="1:17" x14ac:dyDescent="0.2">
      <c r="A464" s="144" t="s">
        <v>878</v>
      </c>
      <c r="B464" s="179" t="s">
        <v>879</v>
      </c>
      <c r="C464" s="177">
        <f>+Enero!C464+Febrero!C464+'Marzo '!C464+'Abril '!C464+'Mayo '!C464+Junio!C464+Julio!C464+Agosto!C464+Septiembre!C464+'Octubre '!C464+Noviembre!C464+'Diciembre '!C464</f>
        <v>0</v>
      </c>
      <c r="D464" s="82">
        <f>+Enero!D464+Febrero!D464+'Marzo '!D464+'Abril '!D464+'Mayo '!D464+Junio!D464+Julio!D464+Agosto!D464+Septiembre!D464+'Octubre '!D464+Noviembre!D464+'Diciembre '!D464</f>
        <v>0</v>
      </c>
      <c r="E464" s="83">
        <f>+Enero!E464+Febrero!E464+'Marzo '!E464+'Abril '!E464+'Mayo '!E464+Junio!E464+Julio!E464+Agosto!E464+Septiembre!E464+'Octubre '!E464+Noviembre!E464+'Diciembre '!E464</f>
        <v>0</v>
      </c>
      <c r="F464" s="13"/>
      <c r="I464" s="5"/>
      <c r="J464" s="5"/>
      <c r="K464" s="56"/>
      <c r="L464" s="6"/>
      <c r="Q464" s="5"/>
    </row>
    <row r="465" spans="1:17" x14ac:dyDescent="0.2">
      <c r="A465" s="99" t="s">
        <v>880</v>
      </c>
      <c r="B465" s="179" t="s">
        <v>881</v>
      </c>
      <c r="C465" s="177">
        <f>+Enero!C465+Febrero!C465+'Marzo '!C465+'Abril '!C465+'Mayo '!C465+Junio!C465+Julio!C465+Agosto!C465+Septiembre!C465+'Octubre '!C465+Noviembre!C465+'Diciembre '!C465</f>
        <v>0</v>
      </c>
      <c r="D465" s="82">
        <f>+Enero!D465+Febrero!D465+'Marzo '!D465+'Abril '!D465+'Mayo '!D465+Junio!D465+Julio!D465+Agosto!D465+Septiembre!D465+'Octubre '!D465+Noviembre!D465+'Diciembre '!D465</f>
        <v>0</v>
      </c>
      <c r="E465" s="83">
        <f>+Enero!E465+Febrero!E465+'Marzo '!E465+'Abril '!E465+'Mayo '!E465+Junio!E465+Julio!E465+Agosto!E465+Septiembre!E465+'Octubre '!E465+Noviembre!E465+'Diciembre '!E465</f>
        <v>0</v>
      </c>
      <c r="F465" s="13"/>
      <c r="I465" s="5"/>
      <c r="J465" s="5"/>
      <c r="K465" s="56"/>
      <c r="L465" s="6"/>
      <c r="Q465" s="5"/>
    </row>
    <row r="466" spans="1:17" ht="23.25" x14ac:dyDescent="0.2">
      <c r="A466" s="134" t="s">
        <v>882</v>
      </c>
      <c r="B466" s="179" t="s">
        <v>883</v>
      </c>
      <c r="C466" s="177">
        <f>+Enero!C466+Febrero!C466+'Marzo '!C466+'Abril '!C466+'Mayo '!C466+Junio!C466+Julio!C466+Agosto!C466+Septiembre!C466+'Octubre '!C466+Noviembre!C466+'Diciembre '!C466</f>
        <v>0</v>
      </c>
      <c r="D466" s="82">
        <f>+Enero!D466+Febrero!D466+'Marzo '!D466+'Abril '!D466+'Mayo '!D466+Junio!D466+Julio!D466+Agosto!D466+Septiembre!D466+'Octubre '!D466+Noviembre!D466+'Diciembre '!D466</f>
        <v>0</v>
      </c>
      <c r="E466" s="83">
        <f>+Enero!E466+Febrero!E466+'Marzo '!E466+'Abril '!E466+'Mayo '!E466+Junio!E466+Julio!E466+Agosto!E466+Septiembre!E466+'Octubre '!E466+Noviembre!E466+'Diciembre '!E466</f>
        <v>0</v>
      </c>
      <c r="F466" s="13"/>
      <c r="I466" s="5"/>
      <c r="J466" s="5"/>
      <c r="K466" s="56"/>
      <c r="L466" s="6"/>
      <c r="Q466" s="5"/>
    </row>
    <row r="467" spans="1:17" x14ac:dyDescent="0.2">
      <c r="A467" s="144" t="s">
        <v>884</v>
      </c>
      <c r="B467" s="179" t="s">
        <v>885</v>
      </c>
      <c r="C467" s="177">
        <f>+Enero!C467+Febrero!C467+'Marzo '!C467+'Abril '!C467+'Mayo '!C467+Junio!C467+Julio!C467+Agosto!C467+Septiembre!C467+'Octubre '!C467+Noviembre!C467+'Diciembre '!C467</f>
        <v>0</v>
      </c>
      <c r="D467" s="82">
        <f>+Enero!D467+Febrero!D467+'Marzo '!D467+'Abril '!D467+'Mayo '!D467+Junio!D467+Julio!D467+Agosto!D467+Septiembre!D467+'Octubre '!D467+Noviembre!D467+'Diciembre '!D467</f>
        <v>0</v>
      </c>
      <c r="E467" s="83">
        <f>+Enero!E467+Febrero!E467+'Marzo '!E467+'Abril '!E467+'Mayo '!E467+Junio!E467+Julio!E467+Agosto!E467+Septiembre!E467+'Octubre '!E467+Noviembre!E467+'Diciembre '!E467</f>
        <v>0</v>
      </c>
      <c r="F467" s="13"/>
      <c r="I467" s="5"/>
      <c r="J467" s="5"/>
      <c r="K467" s="56"/>
      <c r="L467" s="6"/>
      <c r="Q467" s="5"/>
    </row>
    <row r="468" spans="1:17" x14ac:dyDescent="0.2">
      <c r="A468" s="99" t="s">
        <v>886</v>
      </c>
      <c r="B468" s="179" t="s">
        <v>887</v>
      </c>
      <c r="C468" s="177">
        <f>+Enero!C468+Febrero!C468+'Marzo '!C468+'Abril '!C468+'Mayo '!C468+Junio!C468+Julio!C468+Agosto!C468+Septiembre!C468+'Octubre '!C468+Noviembre!C468+'Diciembre '!C468</f>
        <v>101</v>
      </c>
      <c r="D468" s="82">
        <f>+Enero!D468+Febrero!D468+'Marzo '!D468+'Abril '!D468+'Mayo '!D468+Junio!D468+Julio!D468+Agosto!D468+Septiembre!D468+'Octubre '!D468+Noviembre!D468+'Diciembre '!D468</f>
        <v>84</v>
      </c>
      <c r="E468" s="83">
        <f>+Enero!E468+Febrero!E468+'Marzo '!E468+'Abril '!E468+'Mayo '!E468+Junio!E468+Julio!E468+Agosto!E468+Septiembre!E468+'Octubre '!E468+Noviembre!E468+'Diciembre '!E468</f>
        <v>3</v>
      </c>
      <c r="F468" s="13"/>
      <c r="I468" s="5"/>
      <c r="J468" s="5"/>
      <c r="K468" s="56"/>
      <c r="L468" s="6"/>
      <c r="Q468" s="5"/>
    </row>
    <row r="469" spans="1:17" x14ac:dyDescent="0.2">
      <c r="A469" s="134" t="s">
        <v>888</v>
      </c>
      <c r="B469" s="179" t="s">
        <v>889</v>
      </c>
      <c r="C469" s="177">
        <f>+Enero!C469+Febrero!C469+'Marzo '!C469+'Abril '!C469+'Mayo '!C469+Junio!C469+Julio!C469+Agosto!C469+Septiembre!C469+'Octubre '!C469+Noviembre!C469+'Diciembre '!C469</f>
        <v>0</v>
      </c>
      <c r="D469" s="82">
        <f>+Enero!D469+Febrero!D469+'Marzo '!D469+'Abril '!D469+'Mayo '!D469+Junio!D469+Julio!D469+Agosto!D469+Septiembre!D469+'Octubre '!D469+Noviembre!D469+'Diciembre '!D469</f>
        <v>0</v>
      </c>
      <c r="E469" s="83">
        <f>+Enero!E469+Febrero!E469+'Marzo '!E469+'Abril '!E469+'Mayo '!E469+Junio!E469+Julio!E469+Agosto!E469+Septiembre!E469+'Octubre '!E469+Noviembre!E469+'Diciembre '!E469</f>
        <v>0</v>
      </c>
      <c r="F469" s="13"/>
      <c r="I469" s="5"/>
      <c r="J469" s="5"/>
      <c r="K469" s="56"/>
      <c r="L469" s="6"/>
      <c r="Q469" s="5"/>
    </row>
    <row r="470" spans="1:17" x14ac:dyDescent="0.2">
      <c r="A470" s="144" t="s">
        <v>890</v>
      </c>
      <c r="B470" s="179" t="s">
        <v>891</v>
      </c>
      <c r="C470" s="177">
        <f>+Enero!C470+Febrero!C470+'Marzo '!C470+'Abril '!C470+'Mayo '!C470+Junio!C470+Julio!C470+Agosto!C470+Septiembre!C470+'Octubre '!C470+Noviembre!C470+'Diciembre '!C470</f>
        <v>65</v>
      </c>
      <c r="D470" s="82">
        <f>+Enero!D470+Febrero!D470+'Marzo '!D470+'Abril '!D470+'Mayo '!D470+Junio!D470+Julio!D470+Agosto!D470+Septiembre!D470+'Octubre '!D470+Noviembre!D470+'Diciembre '!D470</f>
        <v>17</v>
      </c>
      <c r="E470" s="83">
        <f>+Enero!E470+Febrero!E470+'Marzo '!E470+'Abril '!E470+'Mayo '!E470+Junio!E470+Julio!E470+Agosto!E470+Septiembre!E470+'Octubre '!E470+Noviembre!E470+'Diciembre '!E470</f>
        <v>11</v>
      </c>
      <c r="F470" s="13"/>
      <c r="I470" s="5"/>
      <c r="J470" s="5"/>
      <c r="K470" s="56"/>
      <c r="L470" s="6"/>
      <c r="Q470" s="5"/>
    </row>
    <row r="471" spans="1:17" x14ac:dyDescent="0.2">
      <c r="A471" s="99" t="s">
        <v>892</v>
      </c>
      <c r="B471" s="179" t="s">
        <v>893</v>
      </c>
      <c r="C471" s="177">
        <f>+Enero!C471+Febrero!C471+'Marzo '!C471+'Abril '!C471+'Mayo '!C471+Junio!C471+Julio!C471+Agosto!C471+Septiembre!C471+'Octubre '!C471+Noviembre!C471+'Diciembre '!C471</f>
        <v>0</v>
      </c>
      <c r="D471" s="82">
        <f>+Enero!D471+Febrero!D471+'Marzo '!D471+'Abril '!D471+'Mayo '!D471+Junio!D471+Julio!D471+Agosto!D471+Septiembre!D471+'Octubre '!D471+Noviembre!D471+'Diciembre '!D471</f>
        <v>0</v>
      </c>
      <c r="E471" s="83">
        <f>+Enero!E471+Febrero!E471+'Marzo '!E471+'Abril '!E471+'Mayo '!E471+Junio!E471+Julio!E471+Agosto!E471+Septiembre!E471+'Octubre '!E471+Noviembre!E471+'Diciembre '!E471</f>
        <v>0</v>
      </c>
      <c r="F471" s="13"/>
      <c r="I471" s="5"/>
      <c r="J471" s="5"/>
      <c r="K471" s="56"/>
      <c r="L471" s="6"/>
      <c r="Q471" s="5"/>
    </row>
    <row r="472" spans="1:17" x14ac:dyDescent="0.2">
      <c r="A472" s="134" t="s">
        <v>894</v>
      </c>
      <c r="B472" s="179" t="s">
        <v>895</v>
      </c>
      <c r="C472" s="177">
        <f>+Enero!C472+Febrero!C472+'Marzo '!C472+'Abril '!C472+'Mayo '!C472+Junio!C472+Julio!C472+Agosto!C472+Septiembre!C472+'Octubre '!C472+Noviembre!C472+'Diciembre '!C472</f>
        <v>0</v>
      </c>
      <c r="D472" s="82">
        <f>+Enero!D472+Febrero!D472+'Marzo '!D472+'Abril '!D472+'Mayo '!D472+Junio!D472+Julio!D472+Agosto!D472+Septiembre!D472+'Octubre '!D472+Noviembre!D472+'Diciembre '!D472</f>
        <v>0</v>
      </c>
      <c r="E472" s="83">
        <f>+Enero!E472+Febrero!E472+'Marzo '!E472+'Abril '!E472+'Mayo '!E472+Junio!E472+Julio!E472+Agosto!E472+Septiembre!E472+'Octubre '!E472+Noviembre!E472+'Diciembre '!E472</f>
        <v>0</v>
      </c>
      <c r="F472" s="13"/>
      <c r="I472" s="5"/>
      <c r="J472" s="5"/>
      <c r="K472" s="56"/>
      <c r="L472" s="6"/>
      <c r="Q472" s="5"/>
    </row>
    <row r="473" spans="1:17" x14ac:dyDescent="0.2">
      <c r="A473" s="144" t="s">
        <v>896</v>
      </c>
      <c r="B473" s="179" t="s">
        <v>897</v>
      </c>
      <c r="C473" s="177">
        <f>+Enero!C473+Febrero!C473+'Marzo '!C473+'Abril '!C473+'Mayo '!C473+Junio!C473+Julio!C473+Agosto!C473+Septiembre!C473+'Octubre '!C473+Noviembre!C473+'Diciembre '!C473</f>
        <v>0</v>
      </c>
      <c r="D473" s="82">
        <f>+Enero!D473+Febrero!D473+'Marzo '!D473+'Abril '!D473+'Mayo '!D473+Junio!D473+Julio!D473+Agosto!D473+Septiembre!D473+'Octubre '!D473+Noviembre!D473+'Diciembre '!D473</f>
        <v>0</v>
      </c>
      <c r="E473" s="83">
        <f>+Enero!E473+Febrero!E473+'Marzo '!E473+'Abril '!E473+'Mayo '!E473+Junio!E473+Julio!E473+Agosto!E473+Septiembre!E473+'Octubre '!E473+Noviembre!E473+'Diciembre '!E473</f>
        <v>0</v>
      </c>
      <c r="F473" s="13"/>
      <c r="I473" s="5"/>
      <c r="J473" s="5"/>
      <c r="K473" s="56"/>
      <c r="L473" s="6"/>
      <c r="Q473" s="5"/>
    </row>
    <row r="474" spans="1:17" x14ac:dyDescent="0.2">
      <c r="A474" s="99" t="s">
        <v>898</v>
      </c>
      <c r="B474" s="179" t="s">
        <v>899</v>
      </c>
      <c r="C474" s="177">
        <f>+Enero!C474+Febrero!C474+'Marzo '!C474+'Abril '!C474+'Mayo '!C474+Junio!C474+Julio!C474+Agosto!C474+Septiembre!C474+'Octubre '!C474+Noviembre!C474+'Diciembre '!C474</f>
        <v>0</v>
      </c>
      <c r="D474" s="82">
        <f>+Enero!D474+Febrero!D474+'Marzo '!D474+'Abril '!D474+'Mayo '!D474+Junio!D474+Julio!D474+Agosto!D474+Septiembre!D474+'Octubre '!D474+Noviembre!D474+'Diciembre '!D474</f>
        <v>0</v>
      </c>
      <c r="E474" s="83">
        <f>+Enero!E474+Febrero!E474+'Marzo '!E474+'Abril '!E474+'Mayo '!E474+Junio!E474+Julio!E474+Agosto!E474+Septiembre!E474+'Octubre '!E474+Noviembre!E474+'Diciembre '!E474</f>
        <v>0</v>
      </c>
      <c r="F474" s="13"/>
      <c r="I474" s="5"/>
      <c r="J474" s="5"/>
      <c r="K474" s="56"/>
      <c r="L474" s="6"/>
      <c r="Q474" s="5"/>
    </row>
    <row r="475" spans="1:17" x14ac:dyDescent="0.2">
      <c r="A475" s="134" t="s">
        <v>900</v>
      </c>
      <c r="B475" s="179" t="s">
        <v>901</v>
      </c>
      <c r="C475" s="177">
        <f>+Enero!C475+Febrero!C475+'Marzo '!C475+'Abril '!C475+'Mayo '!C475+Junio!C475+Julio!C475+Agosto!C475+Septiembre!C475+'Octubre '!C475+Noviembre!C475+'Diciembre '!C475</f>
        <v>0</v>
      </c>
      <c r="D475" s="82">
        <f>+Enero!D475+Febrero!D475+'Marzo '!D475+'Abril '!D475+'Mayo '!D475+Junio!D475+Julio!D475+Agosto!D475+Septiembre!D475+'Octubre '!D475+Noviembre!D475+'Diciembre '!D475</f>
        <v>0</v>
      </c>
      <c r="E475" s="83">
        <f>+Enero!E475+Febrero!E475+'Marzo '!E475+'Abril '!E475+'Mayo '!E475+Junio!E475+Julio!E475+Agosto!E475+Septiembre!E475+'Octubre '!E475+Noviembre!E475+'Diciembre '!E475</f>
        <v>0</v>
      </c>
      <c r="F475" s="13"/>
      <c r="I475" s="5"/>
      <c r="J475" s="5"/>
      <c r="K475" s="56"/>
      <c r="L475" s="6"/>
      <c r="Q475" s="5"/>
    </row>
    <row r="476" spans="1:17" x14ac:dyDescent="0.2">
      <c r="A476" s="144" t="s">
        <v>902</v>
      </c>
      <c r="B476" s="179" t="s">
        <v>903</v>
      </c>
      <c r="C476" s="177">
        <f>+Enero!C476+Febrero!C476+'Marzo '!C476+'Abril '!C476+'Mayo '!C476+Junio!C476+Julio!C476+Agosto!C476+Septiembre!C476+'Octubre '!C476+Noviembre!C476+'Diciembre '!C476</f>
        <v>0</v>
      </c>
      <c r="D476" s="82">
        <f>+Enero!D476+Febrero!D476+'Marzo '!D476+'Abril '!D476+'Mayo '!D476+Junio!D476+Julio!D476+Agosto!D476+Septiembre!D476+'Octubre '!D476+Noviembre!D476+'Diciembre '!D476</f>
        <v>0</v>
      </c>
      <c r="E476" s="83">
        <f>+Enero!E476+Febrero!E476+'Marzo '!E476+'Abril '!E476+'Mayo '!E476+Junio!E476+Julio!E476+Agosto!E476+Septiembre!E476+'Octubre '!E476+Noviembre!E476+'Diciembre '!E476</f>
        <v>0</v>
      </c>
      <c r="F476" s="13"/>
      <c r="I476" s="5"/>
      <c r="J476" s="5"/>
      <c r="K476" s="56"/>
      <c r="L476" s="6"/>
      <c r="Q476" s="5"/>
    </row>
    <row r="477" spans="1:17" x14ac:dyDescent="0.2">
      <c r="A477" s="99" t="s">
        <v>904</v>
      </c>
      <c r="B477" s="179" t="s">
        <v>905</v>
      </c>
      <c r="C477" s="177">
        <f>+Enero!C477+Febrero!C477+'Marzo '!C477+'Abril '!C477+'Mayo '!C477+Junio!C477+Julio!C477+Agosto!C477+Septiembre!C477+'Octubre '!C477+Noviembre!C477+'Diciembre '!C477</f>
        <v>0</v>
      </c>
      <c r="D477" s="82">
        <f>+Enero!D477+Febrero!D477+'Marzo '!D477+'Abril '!D477+'Mayo '!D477+Junio!D477+Julio!D477+Agosto!D477+Septiembre!D477+'Octubre '!D477+Noviembre!D477+'Diciembre '!D477</f>
        <v>0</v>
      </c>
      <c r="E477" s="83">
        <f>+Enero!E477+Febrero!E477+'Marzo '!E477+'Abril '!E477+'Mayo '!E477+Junio!E477+Julio!E477+Agosto!E477+Septiembre!E477+'Octubre '!E477+Noviembre!E477+'Diciembre '!E477</f>
        <v>0</v>
      </c>
      <c r="F477" s="13"/>
      <c r="I477" s="5"/>
      <c r="J477" s="5"/>
      <c r="K477" s="56"/>
      <c r="L477" s="6"/>
      <c r="Q477" s="5"/>
    </row>
    <row r="478" spans="1:17" x14ac:dyDescent="0.2">
      <c r="A478" s="134" t="s">
        <v>906</v>
      </c>
      <c r="B478" s="179" t="s">
        <v>907</v>
      </c>
      <c r="C478" s="177">
        <f>+Enero!C478+Febrero!C478+'Marzo '!C478+'Abril '!C478+'Mayo '!C478+Junio!C478+Julio!C478+Agosto!C478+Septiembre!C478+'Octubre '!C478+Noviembre!C478+'Diciembre '!C478</f>
        <v>0</v>
      </c>
      <c r="D478" s="82">
        <f>+Enero!D478+Febrero!D478+'Marzo '!D478+'Abril '!D478+'Mayo '!D478+Junio!D478+Julio!D478+Agosto!D478+Septiembre!D478+'Octubre '!D478+Noviembre!D478+'Diciembre '!D478</f>
        <v>0</v>
      </c>
      <c r="E478" s="83">
        <f>+Enero!E478+Febrero!E478+'Marzo '!E478+'Abril '!E478+'Mayo '!E478+Junio!E478+Julio!E478+Agosto!E478+Septiembre!E478+'Octubre '!E478+Noviembre!E478+'Diciembre '!E478</f>
        <v>0</v>
      </c>
      <c r="F478" s="13"/>
      <c r="I478" s="5"/>
      <c r="J478" s="5"/>
      <c r="K478" s="56"/>
      <c r="L478" s="6"/>
      <c r="Q478" s="5"/>
    </row>
    <row r="479" spans="1:17" x14ac:dyDescent="0.2">
      <c r="A479" s="144" t="s">
        <v>908</v>
      </c>
      <c r="B479" s="179" t="s">
        <v>909</v>
      </c>
      <c r="C479" s="177">
        <f>+Enero!C479+Febrero!C479+'Marzo '!C479+'Abril '!C479+'Mayo '!C479+Junio!C479+Julio!C479+Agosto!C479+Septiembre!C479+'Octubre '!C479+Noviembre!C479+'Diciembre '!C479</f>
        <v>0</v>
      </c>
      <c r="D479" s="82">
        <f>+Enero!D479+Febrero!D479+'Marzo '!D479+'Abril '!D479+'Mayo '!D479+Junio!D479+Julio!D479+Agosto!D479+Septiembre!D479+'Octubre '!D479+Noviembre!D479+'Diciembre '!D479</f>
        <v>0</v>
      </c>
      <c r="E479" s="83">
        <f>+Enero!E479+Febrero!E479+'Marzo '!E479+'Abril '!E479+'Mayo '!E479+Junio!E479+Julio!E479+Agosto!E479+Septiembre!E479+'Octubre '!E479+Noviembre!E479+'Diciembre '!E479</f>
        <v>0</v>
      </c>
      <c r="F479" s="13"/>
      <c r="I479" s="5"/>
      <c r="J479" s="5"/>
      <c r="K479" s="56"/>
      <c r="L479" s="6"/>
      <c r="Q479" s="5"/>
    </row>
    <row r="480" spans="1:17" x14ac:dyDescent="0.2">
      <c r="A480" s="99" t="s">
        <v>910</v>
      </c>
      <c r="B480" s="179" t="s">
        <v>911</v>
      </c>
      <c r="C480" s="177">
        <f>+Enero!C480+Febrero!C480+'Marzo '!C480+'Abril '!C480+'Mayo '!C480+Junio!C480+Julio!C480+Agosto!C480+Septiembre!C480+'Octubre '!C480+Noviembre!C480+'Diciembre '!C480</f>
        <v>0</v>
      </c>
      <c r="D480" s="82">
        <f>+Enero!D480+Febrero!D480+'Marzo '!D480+'Abril '!D480+'Mayo '!D480+Junio!D480+Julio!D480+Agosto!D480+Septiembre!D480+'Octubre '!D480+Noviembre!D480+'Diciembre '!D480</f>
        <v>0</v>
      </c>
      <c r="E480" s="83">
        <f>+Enero!E480+Febrero!E480+'Marzo '!E480+'Abril '!E480+'Mayo '!E480+Junio!E480+Julio!E480+Agosto!E480+Septiembre!E480+'Octubre '!E480+Noviembre!E480+'Diciembre '!E480</f>
        <v>0</v>
      </c>
      <c r="F480" s="13"/>
      <c r="I480" s="5"/>
      <c r="J480" s="5"/>
      <c r="K480" s="56"/>
      <c r="L480" s="6"/>
      <c r="Q480" s="5"/>
    </row>
    <row r="481" spans="1:17" x14ac:dyDescent="0.2">
      <c r="A481" s="134" t="s">
        <v>912</v>
      </c>
      <c r="B481" s="179" t="s">
        <v>913</v>
      </c>
      <c r="C481" s="177">
        <f>+Enero!C481+Febrero!C481+'Marzo '!C481+'Abril '!C481+'Mayo '!C481+Junio!C481+Julio!C481+Agosto!C481+Septiembre!C481+'Octubre '!C481+Noviembre!C481+'Diciembre '!C481</f>
        <v>0</v>
      </c>
      <c r="D481" s="82">
        <f>+Enero!D481+Febrero!D481+'Marzo '!D481+'Abril '!D481+'Mayo '!D481+Junio!D481+Julio!D481+Agosto!D481+Septiembre!D481+'Octubre '!D481+Noviembre!D481+'Diciembre '!D481</f>
        <v>0</v>
      </c>
      <c r="E481" s="83">
        <f>+Enero!E481+Febrero!E481+'Marzo '!E481+'Abril '!E481+'Mayo '!E481+Junio!E481+Julio!E481+Agosto!E481+Septiembre!E481+'Octubre '!E481+Noviembre!E481+'Diciembre '!E481</f>
        <v>0</v>
      </c>
      <c r="F481" s="13"/>
      <c r="I481" s="5"/>
      <c r="J481" s="5"/>
      <c r="K481" s="56"/>
      <c r="L481" s="6"/>
      <c r="Q481" s="5"/>
    </row>
    <row r="482" spans="1:17" x14ac:dyDescent="0.2">
      <c r="A482" s="144" t="s">
        <v>914</v>
      </c>
      <c r="B482" s="179" t="s">
        <v>915</v>
      </c>
      <c r="C482" s="177">
        <f>+Enero!C482+Febrero!C482+'Marzo '!C482+'Abril '!C482+'Mayo '!C482+Junio!C482+Julio!C482+Agosto!C482+Septiembre!C482+'Octubre '!C482+Noviembre!C482+'Diciembre '!C482</f>
        <v>0</v>
      </c>
      <c r="D482" s="82">
        <f>+Enero!D482+Febrero!D482+'Marzo '!D482+'Abril '!D482+'Mayo '!D482+Junio!D482+Julio!D482+Agosto!D482+Septiembre!D482+'Octubre '!D482+Noviembre!D482+'Diciembre '!D482</f>
        <v>0</v>
      </c>
      <c r="E482" s="83">
        <f>+Enero!E482+Febrero!E482+'Marzo '!E482+'Abril '!E482+'Mayo '!E482+Junio!E482+Julio!E482+Agosto!E482+Septiembre!E482+'Octubre '!E482+Noviembre!E482+'Diciembre '!E482</f>
        <v>0</v>
      </c>
      <c r="F482" s="13"/>
      <c r="I482" s="5"/>
      <c r="J482" s="5"/>
      <c r="K482" s="56"/>
      <c r="L482" s="6"/>
      <c r="Q482" s="5"/>
    </row>
    <row r="483" spans="1:17" x14ac:dyDescent="0.2">
      <c r="A483" s="99" t="s">
        <v>916</v>
      </c>
      <c r="B483" s="179" t="s">
        <v>917</v>
      </c>
      <c r="C483" s="177">
        <f>+Enero!C483+Febrero!C483+'Marzo '!C483+'Abril '!C483+'Mayo '!C483+Junio!C483+Julio!C483+Agosto!C483+Septiembre!C483+'Octubre '!C483+Noviembre!C483+'Diciembre '!C483</f>
        <v>0</v>
      </c>
      <c r="D483" s="82">
        <f>+Enero!D483+Febrero!D483+'Marzo '!D483+'Abril '!D483+'Mayo '!D483+Junio!D483+Julio!D483+Agosto!D483+Septiembre!D483+'Octubre '!D483+Noviembre!D483+'Diciembre '!D483</f>
        <v>0</v>
      </c>
      <c r="E483" s="83">
        <f>+Enero!E483+Febrero!E483+'Marzo '!E483+'Abril '!E483+'Mayo '!E483+Junio!E483+Julio!E483+Agosto!E483+Septiembre!E483+'Octubre '!E483+Noviembre!E483+'Diciembre '!E483</f>
        <v>0</v>
      </c>
      <c r="F483" s="13"/>
      <c r="I483" s="5"/>
      <c r="J483" s="5"/>
      <c r="K483" s="56"/>
      <c r="L483" s="6"/>
      <c r="Q483" s="5"/>
    </row>
    <row r="484" spans="1:17" x14ac:dyDescent="0.2">
      <c r="A484" s="134" t="s">
        <v>918</v>
      </c>
      <c r="B484" s="179" t="s">
        <v>919</v>
      </c>
      <c r="C484" s="177">
        <f>+Enero!C484+Febrero!C484+'Marzo '!C484+'Abril '!C484+'Mayo '!C484+Junio!C484+Julio!C484+Agosto!C484+Septiembre!C484+'Octubre '!C484+Noviembre!C484+'Diciembre '!C484</f>
        <v>0</v>
      </c>
      <c r="D484" s="82">
        <f>+Enero!D484+Febrero!D484+'Marzo '!D484+'Abril '!D484+'Mayo '!D484+Junio!D484+Julio!D484+Agosto!D484+Septiembre!D484+'Octubre '!D484+Noviembre!D484+'Diciembre '!D484</f>
        <v>0</v>
      </c>
      <c r="E484" s="83">
        <f>+Enero!E484+Febrero!E484+'Marzo '!E484+'Abril '!E484+'Mayo '!E484+Junio!E484+Julio!E484+Agosto!E484+Septiembre!E484+'Octubre '!E484+Noviembre!E484+'Diciembre '!E484</f>
        <v>0</v>
      </c>
      <c r="F484" s="13"/>
      <c r="I484" s="5"/>
      <c r="J484" s="5"/>
      <c r="K484" s="56"/>
      <c r="L484" s="6"/>
      <c r="Q484" s="5"/>
    </row>
    <row r="485" spans="1:17" x14ac:dyDescent="0.2">
      <c r="A485" s="144" t="s">
        <v>920</v>
      </c>
      <c r="B485" s="179" t="s">
        <v>921</v>
      </c>
      <c r="C485" s="177">
        <f>+Enero!C485+Febrero!C485+'Marzo '!C485+'Abril '!C485+'Mayo '!C485+Junio!C485+Julio!C485+Agosto!C485+Septiembre!C485+'Octubre '!C485+Noviembre!C485+'Diciembre '!C485</f>
        <v>0</v>
      </c>
      <c r="D485" s="82">
        <f>+Enero!D485+Febrero!D485+'Marzo '!D485+'Abril '!D485+'Mayo '!D485+Junio!D485+Julio!D485+Agosto!D485+Septiembre!D485+'Octubre '!D485+Noviembre!D485+'Diciembre '!D485</f>
        <v>0</v>
      </c>
      <c r="E485" s="83">
        <f>+Enero!E485+Febrero!E485+'Marzo '!E485+'Abril '!E485+'Mayo '!E485+Junio!E485+Julio!E485+Agosto!E485+Septiembre!E485+'Octubre '!E485+Noviembre!E485+'Diciembre '!E485</f>
        <v>0</v>
      </c>
      <c r="F485" s="13"/>
      <c r="I485" s="5"/>
      <c r="J485" s="5"/>
      <c r="K485" s="56"/>
      <c r="L485" s="6"/>
      <c r="Q485" s="5"/>
    </row>
    <row r="486" spans="1:17" x14ac:dyDescent="0.2">
      <c r="A486" s="99" t="s">
        <v>922</v>
      </c>
      <c r="B486" s="179" t="s">
        <v>923</v>
      </c>
      <c r="C486" s="177">
        <f>+Enero!C486+Febrero!C486+'Marzo '!C486+'Abril '!C486+'Mayo '!C486+Junio!C486+Julio!C486+Agosto!C486+Septiembre!C486+'Octubre '!C486+Noviembre!C486+'Diciembre '!C486</f>
        <v>0</v>
      </c>
      <c r="D486" s="82">
        <f>+Enero!D486+Febrero!D486+'Marzo '!D486+'Abril '!D486+'Mayo '!D486+Junio!D486+Julio!D486+Agosto!D486+Septiembre!D486+'Octubre '!D486+Noviembre!D486+'Diciembre '!D486</f>
        <v>0</v>
      </c>
      <c r="E486" s="83">
        <f>+Enero!E486+Febrero!E486+'Marzo '!E486+'Abril '!E486+'Mayo '!E486+Junio!E486+Julio!E486+Agosto!E486+Septiembre!E486+'Octubre '!E486+Noviembre!E486+'Diciembre '!E486</f>
        <v>0</v>
      </c>
      <c r="F486" s="13"/>
      <c r="I486" s="5"/>
      <c r="J486" s="5"/>
      <c r="K486" s="56"/>
      <c r="L486" s="6"/>
      <c r="Q486" s="5"/>
    </row>
    <row r="487" spans="1:17" x14ac:dyDescent="0.2">
      <c r="A487" s="134" t="s">
        <v>924</v>
      </c>
      <c r="B487" s="179" t="s">
        <v>925</v>
      </c>
      <c r="C487" s="177">
        <f>+Enero!C487+Febrero!C487+'Marzo '!C487+'Abril '!C487+'Mayo '!C487+Junio!C487+Julio!C487+Agosto!C487+Septiembre!C487+'Octubre '!C487+Noviembre!C487+'Diciembre '!C487</f>
        <v>0</v>
      </c>
      <c r="D487" s="82">
        <f>+Enero!D487+Febrero!D487+'Marzo '!D487+'Abril '!D487+'Mayo '!D487+Junio!D487+Julio!D487+Agosto!D487+Septiembre!D487+'Octubre '!D487+Noviembre!D487+'Diciembre '!D487</f>
        <v>0</v>
      </c>
      <c r="E487" s="83">
        <f>+Enero!E487+Febrero!E487+'Marzo '!E487+'Abril '!E487+'Mayo '!E487+Junio!E487+Julio!E487+Agosto!E487+Septiembre!E487+'Octubre '!E487+Noviembre!E487+'Diciembre '!E487</f>
        <v>0</v>
      </c>
      <c r="F487" s="13"/>
      <c r="I487" s="5"/>
      <c r="J487" s="5"/>
      <c r="K487" s="56"/>
      <c r="L487" s="6"/>
      <c r="Q487" s="5"/>
    </row>
    <row r="488" spans="1:17" x14ac:dyDescent="0.2">
      <c r="A488" s="144" t="s">
        <v>926</v>
      </c>
      <c r="B488" s="179" t="s">
        <v>927</v>
      </c>
      <c r="C488" s="177">
        <f>+Enero!C488+Febrero!C488+'Marzo '!C488+'Abril '!C488+'Mayo '!C488+Junio!C488+Julio!C488+Agosto!C488+Septiembre!C488+'Octubre '!C488+Noviembre!C488+'Diciembre '!C488</f>
        <v>0</v>
      </c>
      <c r="D488" s="82">
        <f>+Enero!D488+Febrero!D488+'Marzo '!D488+'Abril '!D488+'Mayo '!D488+Junio!D488+Julio!D488+Agosto!D488+Septiembre!D488+'Octubre '!D488+Noviembre!D488+'Diciembre '!D488</f>
        <v>0</v>
      </c>
      <c r="E488" s="83">
        <f>+Enero!E488+Febrero!E488+'Marzo '!E488+'Abril '!E488+'Mayo '!E488+Junio!E488+Julio!E488+Agosto!E488+Septiembre!E488+'Octubre '!E488+Noviembre!E488+'Diciembre '!E488</f>
        <v>0</v>
      </c>
      <c r="F488" s="13"/>
      <c r="I488" s="5"/>
      <c r="J488" s="5"/>
      <c r="K488" s="56"/>
      <c r="L488" s="6"/>
      <c r="Q488" s="5"/>
    </row>
    <row r="489" spans="1:17" x14ac:dyDescent="0.2">
      <c r="A489" s="99" t="s">
        <v>928</v>
      </c>
      <c r="B489" s="179" t="s">
        <v>929</v>
      </c>
      <c r="C489" s="177">
        <f>+Enero!C489+Febrero!C489+'Marzo '!C489+'Abril '!C489+'Mayo '!C489+Junio!C489+Julio!C489+Agosto!C489+Septiembre!C489+'Octubre '!C489+Noviembre!C489+'Diciembre '!C489</f>
        <v>0</v>
      </c>
      <c r="D489" s="82">
        <f>+Enero!D489+Febrero!D489+'Marzo '!D489+'Abril '!D489+'Mayo '!D489+Junio!D489+Julio!D489+Agosto!D489+Septiembre!D489+'Octubre '!D489+Noviembre!D489+'Diciembre '!D489</f>
        <v>0</v>
      </c>
      <c r="E489" s="83">
        <f>+Enero!E489+Febrero!E489+'Marzo '!E489+'Abril '!E489+'Mayo '!E489+Junio!E489+Julio!E489+Agosto!E489+Septiembre!E489+'Octubre '!E489+Noviembre!E489+'Diciembre '!E489</f>
        <v>0</v>
      </c>
      <c r="F489" s="13"/>
      <c r="I489" s="5"/>
      <c r="J489" s="5"/>
      <c r="K489" s="56"/>
      <c r="L489" s="6"/>
      <c r="Q489" s="5"/>
    </row>
    <row r="490" spans="1:17" x14ac:dyDescent="0.2">
      <c r="A490" s="134" t="s">
        <v>930</v>
      </c>
      <c r="B490" s="179" t="s">
        <v>931</v>
      </c>
      <c r="C490" s="177">
        <f>+Enero!C490+Febrero!C490+'Marzo '!C490+'Abril '!C490+'Mayo '!C490+Junio!C490+Julio!C490+Agosto!C490+Septiembre!C490+'Octubre '!C490+Noviembre!C490+'Diciembre '!C490</f>
        <v>0</v>
      </c>
      <c r="D490" s="82">
        <f>+Enero!D490+Febrero!D490+'Marzo '!D490+'Abril '!D490+'Mayo '!D490+Junio!D490+Julio!D490+Agosto!D490+Septiembre!D490+'Octubre '!D490+Noviembre!D490+'Diciembre '!D490</f>
        <v>0</v>
      </c>
      <c r="E490" s="83">
        <f>+Enero!E490+Febrero!E490+'Marzo '!E490+'Abril '!E490+'Mayo '!E490+Junio!E490+Julio!E490+Agosto!E490+Septiembre!E490+'Octubre '!E490+Noviembre!E490+'Diciembre '!E490</f>
        <v>0</v>
      </c>
      <c r="F490" s="13"/>
      <c r="I490" s="5"/>
      <c r="J490" s="5"/>
      <c r="K490" s="56"/>
      <c r="L490" s="6"/>
      <c r="Q490" s="5"/>
    </row>
    <row r="491" spans="1:17" x14ac:dyDescent="0.2">
      <c r="A491" s="144" t="s">
        <v>932</v>
      </c>
      <c r="B491" s="179" t="s">
        <v>933</v>
      </c>
      <c r="C491" s="177">
        <f>+Enero!C491+Febrero!C491+'Marzo '!C491+'Abril '!C491+'Mayo '!C491+Junio!C491+Julio!C491+Agosto!C491+Septiembre!C491+'Octubre '!C491+Noviembre!C491+'Diciembre '!C491</f>
        <v>0</v>
      </c>
      <c r="D491" s="82">
        <f>+Enero!D491+Febrero!D491+'Marzo '!D491+'Abril '!D491+'Mayo '!D491+Junio!D491+Julio!D491+Agosto!D491+Septiembre!D491+'Octubre '!D491+Noviembre!D491+'Diciembre '!D491</f>
        <v>0</v>
      </c>
      <c r="E491" s="83">
        <f>+Enero!E491+Febrero!E491+'Marzo '!E491+'Abril '!E491+'Mayo '!E491+Junio!E491+Julio!E491+Agosto!E491+Septiembre!E491+'Octubre '!E491+Noviembre!E491+'Diciembre '!E491</f>
        <v>0</v>
      </c>
      <c r="F491" s="13"/>
      <c r="I491" s="5"/>
      <c r="J491" s="5"/>
      <c r="K491" s="56"/>
      <c r="L491" s="6"/>
      <c r="Q491" s="5"/>
    </row>
    <row r="492" spans="1:17" x14ac:dyDescent="0.2">
      <c r="A492" s="99" t="s">
        <v>934</v>
      </c>
      <c r="B492" s="179" t="s">
        <v>935</v>
      </c>
      <c r="C492" s="177">
        <f>+Enero!C492+Febrero!C492+'Marzo '!C492+'Abril '!C492+'Mayo '!C492+Junio!C492+Julio!C492+Agosto!C492+Septiembre!C492+'Octubre '!C492+Noviembre!C492+'Diciembre '!C492</f>
        <v>0</v>
      </c>
      <c r="D492" s="82">
        <f>+Enero!D492+Febrero!D492+'Marzo '!D492+'Abril '!D492+'Mayo '!D492+Junio!D492+Julio!D492+Agosto!D492+Septiembre!D492+'Octubre '!D492+Noviembre!D492+'Diciembre '!D492</f>
        <v>0</v>
      </c>
      <c r="E492" s="83">
        <f>+Enero!E492+Febrero!E492+'Marzo '!E492+'Abril '!E492+'Mayo '!E492+Junio!E492+Julio!E492+Agosto!E492+Septiembre!E492+'Octubre '!E492+Noviembre!E492+'Diciembre '!E492</f>
        <v>0</v>
      </c>
      <c r="F492" s="13"/>
      <c r="I492" s="5"/>
      <c r="J492" s="5"/>
      <c r="K492" s="56"/>
      <c r="L492" s="6"/>
      <c r="Q492" s="5"/>
    </row>
    <row r="493" spans="1:17" x14ac:dyDescent="0.2">
      <c r="A493" s="134" t="s">
        <v>936</v>
      </c>
      <c r="B493" s="179" t="s">
        <v>937</v>
      </c>
      <c r="C493" s="177">
        <f>+Enero!C493+Febrero!C493+'Marzo '!C493+'Abril '!C493+'Mayo '!C493+Junio!C493+Julio!C493+Agosto!C493+Septiembre!C493+'Octubre '!C493+Noviembre!C493+'Diciembre '!C493</f>
        <v>0</v>
      </c>
      <c r="D493" s="82">
        <f>+Enero!D493+Febrero!D493+'Marzo '!D493+'Abril '!D493+'Mayo '!D493+Junio!D493+Julio!D493+Agosto!D493+Septiembre!D493+'Octubre '!D493+Noviembre!D493+'Diciembre '!D493</f>
        <v>0</v>
      </c>
      <c r="E493" s="83">
        <f>+Enero!E493+Febrero!E493+'Marzo '!E493+'Abril '!E493+'Mayo '!E493+Junio!E493+Julio!E493+Agosto!E493+Septiembre!E493+'Octubre '!E493+Noviembre!E493+'Diciembre '!E493</f>
        <v>0</v>
      </c>
      <c r="F493" s="13"/>
      <c r="I493" s="5"/>
      <c r="J493" s="5"/>
      <c r="K493" s="56"/>
      <c r="L493" s="6"/>
      <c r="Q493" s="5"/>
    </row>
    <row r="494" spans="1:17" x14ac:dyDescent="0.2">
      <c r="A494" s="144" t="s">
        <v>938</v>
      </c>
      <c r="B494" s="179" t="s">
        <v>939</v>
      </c>
      <c r="C494" s="177">
        <f>+Enero!C494+Febrero!C494+'Marzo '!C494+'Abril '!C494+'Mayo '!C494+Junio!C494+Julio!C494+Agosto!C494+Septiembre!C494+'Octubre '!C494+Noviembre!C494+'Diciembre '!C494</f>
        <v>0</v>
      </c>
      <c r="D494" s="82">
        <f>+Enero!D494+Febrero!D494+'Marzo '!D494+'Abril '!D494+'Mayo '!D494+Junio!D494+Julio!D494+Agosto!D494+Septiembre!D494+'Octubre '!D494+Noviembre!D494+'Diciembre '!D494</f>
        <v>0</v>
      </c>
      <c r="E494" s="83">
        <f>+Enero!E494+Febrero!E494+'Marzo '!E494+'Abril '!E494+'Mayo '!E494+Junio!E494+Julio!E494+Agosto!E494+Septiembre!E494+'Octubre '!E494+Noviembre!E494+'Diciembre '!E494</f>
        <v>0</v>
      </c>
      <c r="F494" s="13"/>
      <c r="I494" s="5"/>
      <c r="J494" s="5"/>
      <c r="K494" s="56"/>
      <c r="L494" s="6"/>
      <c r="Q494" s="5"/>
    </row>
    <row r="495" spans="1:17" x14ac:dyDescent="0.2">
      <c r="A495" s="99" t="s">
        <v>940</v>
      </c>
      <c r="B495" s="179" t="s">
        <v>941</v>
      </c>
      <c r="C495" s="177">
        <f>+Enero!C495+Febrero!C495+'Marzo '!C495+'Abril '!C495+'Mayo '!C495+Junio!C495+Julio!C495+Agosto!C495+Septiembre!C495+'Octubre '!C495+Noviembre!C495+'Diciembre '!C495</f>
        <v>0</v>
      </c>
      <c r="D495" s="82">
        <f>+Enero!D495+Febrero!D495+'Marzo '!D495+'Abril '!D495+'Mayo '!D495+Junio!D495+Julio!D495+Agosto!D495+Septiembre!D495+'Octubre '!D495+Noviembre!D495+'Diciembre '!D495</f>
        <v>0</v>
      </c>
      <c r="E495" s="83">
        <f>+Enero!E495+Febrero!E495+'Marzo '!E495+'Abril '!E495+'Mayo '!E495+Junio!E495+Julio!E495+Agosto!E495+Septiembre!E495+'Octubre '!E495+Noviembre!E495+'Diciembre '!E495</f>
        <v>0</v>
      </c>
      <c r="F495" s="13"/>
      <c r="I495" s="5"/>
      <c r="J495" s="5"/>
      <c r="K495" s="56"/>
      <c r="L495" s="6"/>
      <c r="Q495" s="5"/>
    </row>
    <row r="496" spans="1:17" x14ac:dyDescent="0.2">
      <c r="A496" s="134" t="s">
        <v>942</v>
      </c>
      <c r="B496" s="179" t="s">
        <v>943</v>
      </c>
      <c r="C496" s="177">
        <f>+Enero!C496+Febrero!C496+'Marzo '!C496+'Abril '!C496+'Mayo '!C496+Junio!C496+Julio!C496+Agosto!C496+Septiembre!C496+'Octubre '!C496+Noviembre!C496+'Diciembre '!C496</f>
        <v>0</v>
      </c>
      <c r="D496" s="82">
        <f>+Enero!D496+Febrero!D496+'Marzo '!D496+'Abril '!D496+'Mayo '!D496+Junio!D496+Julio!D496+Agosto!D496+Septiembre!D496+'Octubre '!D496+Noviembre!D496+'Diciembre '!D496</f>
        <v>0</v>
      </c>
      <c r="E496" s="83">
        <f>+Enero!E496+Febrero!E496+'Marzo '!E496+'Abril '!E496+'Mayo '!E496+Junio!E496+Julio!E496+Agosto!E496+Septiembre!E496+'Octubre '!E496+Noviembre!E496+'Diciembre '!E496</f>
        <v>0</v>
      </c>
      <c r="F496" s="13"/>
      <c r="I496" s="5"/>
      <c r="J496" s="5"/>
      <c r="K496" s="56"/>
      <c r="L496" s="6"/>
      <c r="Q496" s="5"/>
    </row>
    <row r="497" spans="1:17" x14ac:dyDescent="0.2">
      <c r="A497" s="144" t="s">
        <v>944</v>
      </c>
      <c r="B497" s="179" t="s">
        <v>945</v>
      </c>
      <c r="C497" s="177">
        <f>+Enero!C497+Febrero!C497+'Marzo '!C497+'Abril '!C497+'Mayo '!C497+Junio!C497+Julio!C497+Agosto!C497+Septiembre!C497+'Octubre '!C497+Noviembre!C497+'Diciembre '!C497</f>
        <v>0</v>
      </c>
      <c r="D497" s="82">
        <f>+Enero!D497+Febrero!D497+'Marzo '!D497+'Abril '!D497+'Mayo '!D497+Junio!D497+Julio!D497+Agosto!D497+Septiembre!D497+'Octubre '!D497+Noviembre!D497+'Diciembre '!D497</f>
        <v>0</v>
      </c>
      <c r="E497" s="83">
        <f>+Enero!E497+Febrero!E497+'Marzo '!E497+'Abril '!E497+'Mayo '!E497+Junio!E497+Julio!E497+Agosto!E497+Septiembre!E497+'Octubre '!E497+Noviembre!E497+'Diciembre '!E497</f>
        <v>0</v>
      </c>
      <c r="F497" s="13"/>
      <c r="I497" s="5"/>
      <c r="J497" s="5"/>
      <c r="K497" s="56"/>
      <c r="L497" s="6"/>
      <c r="Q497" s="5"/>
    </row>
    <row r="498" spans="1:17" x14ac:dyDescent="0.2">
      <c r="A498" s="99" t="s">
        <v>946</v>
      </c>
      <c r="B498" s="179" t="s">
        <v>947</v>
      </c>
      <c r="C498" s="177">
        <f>+Enero!C498+Febrero!C498+'Marzo '!C498+'Abril '!C498+'Mayo '!C498+Junio!C498+Julio!C498+Agosto!C498+Septiembre!C498+'Octubre '!C498+Noviembre!C498+'Diciembre '!C498</f>
        <v>0</v>
      </c>
      <c r="D498" s="82">
        <f>+Enero!D498+Febrero!D498+'Marzo '!D498+'Abril '!D498+'Mayo '!D498+Junio!D498+Julio!D498+Agosto!D498+Septiembre!D498+'Octubre '!D498+Noviembre!D498+'Diciembre '!D498</f>
        <v>0</v>
      </c>
      <c r="E498" s="83">
        <f>+Enero!E498+Febrero!E498+'Marzo '!E498+'Abril '!E498+'Mayo '!E498+Junio!E498+Julio!E498+Agosto!E498+Septiembre!E498+'Octubre '!E498+Noviembre!E498+'Diciembre '!E498</f>
        <v>0</v>
      </c>
      <c r="F498" s="13"/>
      <c r="I498" s="5"/>
      <c r="J498" s="5"/>
      <c r="K498" s="56"/>
      <c r="L498" s="6"/>
      <c r="Q498" s="5"/>
    </row>
    <row r="499" spans="1:17" x14ac:dyDescent="0.2">
      <c r="A499" s="134" t="s">
        <v>948</v>
      </c>
      <c r="B499" s="179" t="s">
        <v>949</v>
      </c>
      <c r="C499" s="177">
        <f>+Enero!C499+Febrero!C499+'Marzo '!C499+'Abril '!C499+'Mayo '!C499+Junio!C499+Julio!C499+Agosto!C499+Septiembre!C499+'Octubre '!C499+Noviembre!C499+'Diciembre '!C499</f>
        <v>0</v>
      </c>
      <c r="D499" s="82">
        <f>+Enero!D499+Febrero!D499+'Marzo '!D499+'Abril '!D499+'Mayo '!D499+Junio!D499+Julio!D499+Agosto!D499+Septiembre!D499+'Octubre '!D499+Noviembre!D499+'Diciembre '!D499</f>
        <v>0</v>
      </c>
      <c r="E499" s="83">
        <f>+Enero!E499+Febrero!E499+'Marzo '!E499+'Abril '!E499+'Mayo '!E499+Junio!E499+Julio!E499+Agosto!E499+Septiembre!E499+'Octubre '!E499+Noviembre!E499+'Diciembre '!E499</f>
        <v>0</v>
      </c>
      <c r="F499" s="13"/>
      <c r="I499" s="5"/>
      <c r="J499" s="5"/>
      <c r="K499" s="56"/>
      <c r="L499" s="6"/>
      <c r="Q499" s="5"/>
    </row>
    <row r="500" spans="1:17" x14ac:dyDescent="0.2">
      <c r="A500" s="144" t="s">
        <v>950</v>
      </c>
      <c r="B500" s="179" t="s">
        <v>951</v>
      </c>
      <c r="C500" s="177">
        <f>+Enero!C500+Febrero!C500+'Marzo '!C500+'Abril '!C500+'Mayo '!C500+Junio!C500+Julio!C500+Agosto!C500+Septiembre!C500+'Octubre '!C500+Noviembre!C500+'Diciembre '!C500</f>
        <v>0</v>
      </c>
      <c r="D500" s="82">
        <f>+Enero!D500+Febrero!D500+'Marzo '!D500+'Abril '!D500+'Mayo '!D500+Junio!D500+Julio!D500+Agosto!D500+Septiembre!D500+'Octubre '!D500+Noviembre!D500+'Diciembre '!D500</f>
        <v>0</v>
      </c>
      <c r="E500" s="83">
        <f>+Enero!E500+Febrero!E500+'Marzo '!E500+'Abril '!E500+'Mayo '!E500+Junio!E500+Julio!E500+Agosto!E500+Septiembre!E500+'Octubre '!E500+Noviembre!E500+'Diciembre '!E500</f>
        <v>0</v>
      </c>
      <c r="F500" s="13"/>
      <c r="I500" s="5"/>
      <c r="J500" s="5"/>
      <c r="K500" s="56"/>
      <c r="L500" s="6"/>
      <c r="Q500" s="5"/>
    </row>
    <row r="501" spans="1:17" x14ac:dyDescent="0.2">
      <c r="A501" s="99" t="s">
        <v>952</v>
      </c>
      <c r="B501" s="179" t="s">
        <v>953</v>
      </c>
      <c r="C501" s="177">
        <f>+Enero!C501+Febrero!C501+'Marzo '!C501+'Abril '!C501+'Mayo '!C501+Junio!C501+Julio!C501+Agosto!C501+Septiembre!C501+'Octubre '!C501+Noviembre!C501+'Diciembre '!C501</f>
        <v>0</v>
      </c>
      <c r="D501" s="82">
        <f>+Enero!D501+Febrero!D501+'Marzo '!D501+'Abril '!D501+'Mayo '!D501+Junio!D501+Julio!D501+Agosto!D501+Septiembre!D501+'Octubre '!D501+Noviembre!D501+'Diciembre '!D501</f>
        <v>0</v>
      </c>
      <c r="E501" s="83">
        <f>+Enero!E501+Febrero!E501+'Marzo '!E501+'Abril '!E501+'Mayo '!E501+Junio!E501+Julio!E501+Agosto!E501+Septiembre!E501+'Octubre '!E501+Noviembre!E501+'Diciembre '!E501</f>
        <v>0</v>
      </c>
      <c r="F501" s="13"/>
      <c r="I501" s="5"/>
      <c r="J501" s="5"/>
      <c r="K501" s="56"/>
      <c r="L501" s="6"/>
      <c r="Q501" s="5"/>
    </row>
    <row r="502" spans="1:17" x14ac:dyDescent="0.2">
      <c r="A502" s="134" t="s">
        <v>954</v>
      </c>
      <c r="B502" s="179" t="s">
        <v>955</v>
      </c>
      <c r="C502" s="177">
        <f>+Enero!C502+Febrero!C502+'Marzo '!C502+'Abril '!C502+'Mayo '!C502+Junio!C502+Julio!C502+Agosto!C502+Septiembre!C502+'Octubre '!C502+Noviembre!C502+'Diciembre '!C502</f>
        <v>0</v>
      </c>
      <c r="D502" s="82">
        <f>+Enero!D502+Febrero!D502+'Marzo '!D502+'Abril '!D502+'Mayo '!D502+Junio!D502+Julio!D502+Agosto!D502+Septiembre!D502+'Octubre '!D502+Noviembre!D502+'Diciembre '!D502</f>
        <v>0</v>
      </c>
      <c r="E502" s="83">
        <f>+Enero!E502+Febrero!E502+'Marzo '!E502+'Abril '!E502+'Mayo '!E502+Junio!E502+Julio!E502+Agosto!E502+Septiembre!E502+'Octubre '!E502+Noviembre!E502+'Diciembre '!E502</f>
        <v>0</v>
      </c>
      <c r="F502" s="13"/>
      <c r="I502" s="5"/>
      <c r="J502" s="5"/>
      <c r="K502" s="56"/>
      <c r="L502" s="6"/>
      <c r="Q502" s="5"/>
    </row>
    <row r="503" spans="1:17" x14ac:dyDescent="0.2">
      <c r="A503" s="144" t="s">
        <v>956</v>
      </c>
      <c r="B503" s="179" t="s">
        <v>957</v>
      </c>
      <c r="C503" s="177">
        <f>+Enero!C503+Febrero!C503+'Marzo '!C503+'Abril '!C503+'Mayo '!C503+Junio!C503+Julio!C503+Agosto!C503+Septiembre!C503+'Octubre '!C503+Noviembre!C503+'Diciembre '!C503</f>
        <v>0</v>
      </c>
      <c r="D503" s="82">
        <f>+Enero!D503+Febrero!D503+'Marzo '!D503+'Abril '!D503+'Mayo '!D503+Junio!D503+Julio!D503+Agosto!D503+Septiembre!D503+'Octubre '!D503+Noviembre!D503+'Diciembre '!D503</f>
        <v>0</v>
      </c>
      <c r="E503" s="83">
        <f>+Enero!E503+Febrero!E503+'Marzo '!E503+'Abril '!E503+'Mayo '!E503+Junio!E503+Julio!E503+Agosto!E503+Septiembre!E503+'Octubre '!E503+Noviembre!E503+'Diciembre '!E503</f>
        <v>0</v>
      </c>
      <c r="F503" s="13"/>
      <c r="I503" s="5"/>
      <c r="J503" s="5"/>
      <c r="K503" s="56"/>
      <c r="L503" s="6"/>
      <c r="Q503" s="5"/>
    </row>
    <row r="504" spans="1:17" x14ac:dyDescent="0.2">
      <c r="A504" s="99" t="s">
        <v>958</v>
      </c>
      <c r="B504" s="179" t="s">
        <v>959</v>
      </c>
      <c r="C504" s="177">
        <f>+Enero!C504+Febrero!C504+'Marzo '!C504+'Abril '!C504+'Mayo '!C504+Junio!C504+Julio!C504+Agosto!C504+Septiembre!C504+'Octubre '!C504+Noviembre!C504+'Diciembre '!C504</f>
        <v>0</v>
      </c>
      <c r="D504" s="82">
        <f>+Enero!D504+Febrero!D504+'Marzo '!D504+'Abril '!D504+'Mayo '!D504+Junio!D504+Julio!D504+Agosto!D504+Septiembre!D504+'Octubre '!D504+Noviembre!D504+'Diciembre '!D504</f>
        <v>0</v>
      </c>
      <c r="E504" s="83">
        <f>+Enero!E504+Febrero!E504+'Marzo '!E504+'Abril '!E504+'Mayo '!E504+Junio!E504+Julio!E504+Agosto!E504+Septiembre!E504+'Octubre '!E504+Noviembre!E504+'Diciembre '!E504</f>
        <v>0</v>
      </c>
      <c r="F504" s="13"/>
      <c r="I504" s="5"/>
      <c r="J504" s="5"/>
      <c r="K504" s="56"/>
      <c r="L504" s="6"/>
      <c r="Q504" s="5"/>
    </row>
    <row r="505" spans="1:17" x14ac:dyDescent="0.2">
      <c r="A505" s="134" t="s">
        <v>960</v>
      </c>
      <c r="B505" s="183" t="s">
        <v>961</v>
      </c>
      <c r="C505" s="177">
        <f>+Enero!C505+Febrero!C505+'Marzo '!C505+'Abril '!C505+'Mayo '!C505+Junio!C505+Julio!C505+Agosto!C505+Septiembre!C505+'Octubre '!C505+Noviembre!C505+'Diciembre '!C505</f>
        <v>0</v>
      </c>
      <c r="D505" s="82">
        <f>+Enero!D505+Febrero!D505+'Marzo '!D505+'Abril '!D505+'Mayo '!D505+Junio!D505+Julio!D505+Agosto!D505+Septiembre!D505+'Octubre '!D505+Noviembre!D505+'Diciembre '!D505</f>
        <v>0</v>
      </c>
      <c r="E505" s="83">
        <f>+Enero!E505+Febrero!E505+'Marzo '!E505+'Abril '!E505+'Mayo '!E505+Junio!E505+Julio!E505+Agosto!E505+Septiembre!E505+'Octubre '!E505+Noviembre!E505+'Diciembre '!E505</f>
        <v>0</v>
      </c>
      <c r="F505" s="13"/>
      <c r="I505" s="5"/>
      <c r="J505" s="5"/>
      <c r="K505" s="56"/>
      <c r="L505" s="6"/>
      <c r="Q505" s="5"/>
    </row>
    <row r="506" spans="1:17" x14ac:dyDescent="0.2">
      <c r="A506" s="144" t="s">
        <v>962</v>
      </c>
      <c r="B506" s="145" t="s">
        <v>963</v>
      </c>
      <c r="C506" s="177">
        <f>+Enero!C506+Febrero!C506+'Marzo '!C506+'Abril '!C506+'Mayo '!C506+Junio!C506+Julio!C506+Agosto!C506+Septiembre!C506+'Octubre '!C506+Noviembre!C506+'Diciembre '!C506</f>
        <v>0</v>
      </c>
      <c r="D506" s="82">
        <f>+Enero!D506+Febrero!D506+'Marzo '!D506+'Abril '!D506+'Mayo '!D506+Junio!D506+Julio!D506+Agosto!D506+Septiembre!D506+'Octubre '!D506+Noviembre!D506+'Diciembre '!D506</f>
        <v>0</v>
      </c>
      <c r="E506" s="83">
        <f>+Enero!E506+Febrero!E506+'Marzo '!E506+'Abril '!E506+'Mayo '!E506+Junio!E506+Julio!E506+Agosto!E506+Septiembre!E506+'Octubre '!E506+Noviembre!E506+'Diciembre '!E506</f>
        <v>0</v>
      </c>
      <c r="F506" s="13"/>
      <c r="I506" s="5"/>
      <c r="J506" s="5"/>
      <c r="K506" s="56"/>
      <c r="L506" s="6"/>
      <c r="Q506" s="5"/>
    </row>
    <row r="507" spans="1:17" x14ac:dyDescent="0.2">
      <c r="A507" s="99" t="s">
        <v>964</v>
      </c>
      <c r="B507" s="183" t="s">
        <v>965</v>
      </c>
      <c r="C507" s="177">
        <f>+Enero!C507+Febrero!C507+'Marzo '!C507+'Abril '!C507+'Mayo '!C507+Junio!C507+Julio!C507+Agosto!C507+Septiembre!C507+'Octubre '!C507+Noviembre!C507+'Diciembre '!C507</f>
        <v>0</v>
      </c>
      <c r="D507" s="82">
        <f>+Enero!D507+Febrero!D507+'Marzo '!D507+'Abril '!D507+'Mayo '!D507+Junio!D507+Julio!D507+Agosto!D507+Septiembre!D507+'Octubre '!D507+Noviembre!D507+'Diciembre '!D507</f>
        <v>0</v>
      </c>
      <c r="E507" s="83">
        <f>+Enero!E507+Febrero!E507+'Marzo '!E507+'Abril '!E507+'Mayo '!E507+Junio!E507+Julio!E507+Agosto!E507+Septiembre!E507+'Octubre '!E507+Noviembre!E507+'Diciembre '!E507</f>
        <v>0</v>
      </c>
      <c r="F507" s="13"/>
      <c r="I507" s="5"/>
      <c r="J507" s="5"/>
      <c r="K507" s="56"/>
      <c r="L507" s="6"/>
      <c r="Q507" s="5"/>
    </row>
    <row r="508" spans="1:17" x14ac:dyDescent="0.2">
      <c r="A508" s="134" t="s">
        <v>966</v>
      </c>
      <c r="B508" s="183" t="s">
        <v>967</v>
      </c>
      <c r="C508" s="177">
        <f>+Enero!C508+Febrero!C508+'Marzo '!C508+'Abril '!C508+'Mayo '!C508+Junio!C508+Julio!C508+Agosto!C508+Septiembre!C508+'Octubre '!C508+Noviembre!C508+'Diciembre '!C508</f>
        <v>0</v>
      </c>
      <c r="D508" s="82">
        <f>+Enero!D508+Febrero!D508+'Marzo '!D508+'Abril '!D508+'Mayo '!D508+Junio!D508+Julio!D508+Agosto!D508+Septiembre!D508+'Octubre '!D508+Noviembre!D508+'Diciembre '!D508</f>
        <v>0</v>
      </c>
      <c r="E508" s="83">
        <f>+Enero!E508+Febrero!E508+'Marzo '!E508+'Abril '!E508+'Mayo '!E508+Junio!E508+Julio!E508+Agosto!E508+Septiembre!E508+'Octubre '!E508+Noviembre!E508+'Diciembre '!E508</f>
        <v>0</v>
      </c>
      <c r="F508" s="13"/>
      <c r="I508" s="5"/>
      <c r="J508" s="5"/>
      <c r="K508" s="56"/>
      <c r="L508" s="6"/>
      <c r="Q508" s="5"/>
    </row>
    <row r="509" spans="1:17" ht="23.25" x14ac:dyDescent="0.2">
      <c r="A509" s="144" t="s">
        <v>968</v>
      </c>
      <c r="B509" s="179" t="s">
        <v>969</v>
      </c>
      <c r="C509" s="177">
        <f>+Enero!C509+Febrero!C509+'Marzo '!C509+'Abril '!C509+'Mayo '!C509+Junio!C509+Julio!C509+Agosto!C509+Septiembre!C509+'Octubre '!C509+Noviembre!C509+'Diciembre '!C509</f>
        <v>0</v>
      </c>
      <c r="D509" s="82">
        <f>+Enero!D509+Febrero!D509+'Marzo '!D509+'Abril '!D509+'Mayo '!D509+Junio!D509+Julio!D509+Agosto!D509+Septiembre!D509+'Octubre '!D509+Noviembre!D509+'Diciembre '!D509</f>
        <v>0</v>
      </c>
      <c r="E509" s="83">
        <f>+Enero!E509+Febrero!E509+'Marzo '!E509+'Abril '!E509+'Mayo '!E509+Junio!E509+Julio!E509+Agosto!E509+Septiembre!E509+'Octubre '!E509+Noviembre!E509+'Diciembre '!E509</f>
        <v>0</v>
      </c>
      <c r="F509" s="13"/>
      <c r="I509" s="5"/>
      <c r="J509" s="5"/>
      <c r="K509" s="56"/>
      <c r="L509" s="6"/>
      <c r="Q509" s="5"/>
    </row>
    <row r="510" spans="1:17" x14ac:dyDescent="0.2">
      <c r="A510" s="144" t="s">
        <v>970</v>
      </c>
      <c r="B510" s="183" t="s">
        <v>971</v>
      </c>
      <c r="C510" s="177">
        <f>+Enero!C510+Febrero!C510+'Marzo '!C510+'Abril '!C510+'Mayo '!C510+Junio!C510+Julio!C510+Agosto!C510+Septiembre!C510+'Octubre '!C510+Noviembre!C510+'Diciembre '!C510</f>
        <v>0</v>
      </c>
      <c r="D510" s="82">
        <f>+Enero!D510+Febrero!D510+'Marzo '!D510+'Abril '!D510+'Mayo '!D510+Junio!D510+Julio!D510+Agosto!D510+Septiembre!D510+'Octubre '!D510+Noviembre!D510+'Diciembre '!D510</f>
        <v>0</v>
      </c>
      <c r="E510" s="83">
        <f>+Enero!E510+Febrero!E510+'Marzo '!E510+'Abril '!E510+'Mayo '!E510+Junio!E510+Julio!E510+Agosto!E510+Septiembre!E510+'Octubre '!E510+Noviembre!E510+'Diciembre '!E510</f>
        <v>0</v>
      </c>
      <c r="F510" s="13"/>
      <c r="I510" s="5"/>
      <c r="J510" s="5"/>
      <c r="K510" s="56"/>
      <c r="L510" s="6"/>
      <c r="Q510" s="5"/>
    </row>
    <row r="511" spans="1:17" x14ac:dyDescent="0.2">
      <c r="A511" s="144" t="s">
        <v>972</v>
      </c>
      <c r="B511" s="183" t="s">
        <v>973</v>
      </c>
      <c r="C511" s="177">
        <f>+Enero!C511+Febrero!C511+'Marzo '!C511+'Abril '!C511+'Mayo '!C511+Junio!C511+Julio!C511+Agosto!C511+Septiembre!C511+'Octubre '!C511+Noviembre!C511+'Diciembre '!C511</f>
        <v>0</v>
      </c>
      <c r="D511" s="82">
        <f>+Enero!D511+Febrero!D511+'Marzo '!D511+'Abril '!D511+'Mayo '!D511+Junio!D511+Julio!D511+Agosto!D511+Septiembre!D511+'Octubre '!D511+Noviembre!D511+'Diciembre '!D511</f>
        <v>0</v>
      </c>
      <c r="E511" s="83">
        <f>+Enero!E511+Febrero!E511+'Marzo '!E511+'Abril '!E511+'Mayo '!E511+Junio!E511+Julio!E511+Agosto!E511+Septiembre!E511+'Octubre '!E511+Noviembre!E511+'Diciembre '!E511</f>
        <v>0</v>
      </c>
      <c r="F511" s="13"/>
      <c r="I511" s="5"/>
      <c r="J511" s="5"/>
      <c r="K511" s="56"/>
      <c r="L511" s="6"/>
      <c r="Q511" s="5"/>
    </row>
    <row r="512" spans="1:17" x14ac:dyDescent="0.2">
      <c r="A512" s="99" t="s">
        <v>974</v>
      </c>
      <c r="B512" s="183" t="s">
        <v>975</v>
      </c>
      <c r="C512" s="177">
        <f>+Enero!C512+Febrero!C512+'Marzo '!C512+'Abril '!C512+'Mayo '!C512+Junio!C512+Julio!C512+Agosto!C512+Septiembre!C512+'Octubre '!C512+Noviembre!C512+'Diciembre '!C512</f>
        <v>0</v>
      </c>
      <c r="D512" s="82">
        <f>+Enero!D512+Febrero!D512+'Marzo '!D512+'Abril '!D512+'Mayo '!D512+Junio!D512+Julio!D512+Agosto!D512+Septiembre!D512+'Octubre '!D512+Noviembre!D512+'Diciembre '!D512</f>
        <v>0</v>
      </c>
      <c r="E512" s="83">
        <f>+Enero!E512+Febrero!E512+'Marzo '!E512+'Abril '!E512+'Mayo '!E512+Junio!E512+Julio!E512+Agosto!E512+Septiembre!E512+'Octubre '!E512+Noviembre!E512+'Diciembre '!E512</f>
        <v>0</v>
      </c>
      <c r="F512" s="13"/>
      <c r="I512" s="5"/>
      <c r="J512" s="5"/>
      <c r="K512" s="56"/>
      <c r="L512" s="6"/>
      <c r="Q512" s="5"/>
    </row>
    <row r="513" spans="1:17" x14ac:dyDescent="0.2">
      <c r="A513" s="134" t="s">
        <v>976</v>
      </c>
      <c r="B513" s="183" t="s">
        <v>977</v>
      </c>
      <c r="C513" s="177">
        <f>+Enero!C513+Febrero!C513+'Marzo '!C513+'Abril '!C513+'Mayo '!C513+Junio!C513+Julio!C513+Agosto!C513+Septiembre!C513+'Octubre '!C513+Noviembre!C513+'Diciembre '!C513</f>
        <v>0</v>
      </c>
      <c r="D513" s="82">
        <f>+Enero!D513+Febrero!D513+'Marzo '!D513+'Abril '!D513+'Mayo '!D513+Junio!D513+Julio!D513+Agosto!D513+Septiembre!D513+'Octubre '!D513+Noviembre!D513+'Diciembre '!D513</f>
        <v>0</v>
      </c>
      <c r="E513" s="83">
        <f>+Enero!E513+Febrero!E513+'Marzo '!E513+'Abril '!E513+'Mayo '!E513+Junio!E513+Julio!E513+Agosto!E513+Septiembre!E513+'Octubre '!E513+Noviembre!E513+'Diciembre '!E513</f>
        <v>0</v>
      </c>
      <c r="F513" s="13"/>
      <c r="I513" s="5"/>
      <c r="J513" s="5"/>
      <c r="K513" s="56"/>
      <c r="L513" s="6"/>
      <c r="Q513" s="5"/>
    </row>
    <row r="514" spans="1:17" x14ac:dyDescent="0.2">
      <c r="A514" s="144" t="s">
        <v>978</v>
      </c>
      <c r="B514" s="183" t="s">
        <v>979</v>
      </c>
      <c r="C514" s="177">
        <f>+Enero!C514+Febrero!C514+'Marzo '!C514+'Abril '!C514+'Mayo '!C514+Junio!C514+Julio!C514+Agosto!C514+Septiembre!C514+'Octubre '!C514+Noviembre!C514+'Diciembre '!C514</f>
        <v>0</v>
      </c>
      <c r="D514" s="82">
        <f>+Enero!D514+Febrero!D514+'Marzo '!D514+'Abril '!D514+'Mayo '!D514+Junio!D514+Julio!D514+Agosto!D514+Septiembre!D514+'Octubre '!D514+Noviembre!D514+'Diciembre '!D514</f>
        <v>0</v>
      </c>
      <c r="E514" s="83">
        <f>+Enero!E514+Febrero!E514+'Marzo '!E514+'Abril '!E514+'Mayo '!E514+Junio!E514+Julio!E514+Agosto!E514+Septiembre!E514+'Octubre '!E514+Noviembre!E514+'Diciembre '!E514</f>
        <v>0</v>
      </c>
      <c r="F514" s="13"/>
      <c r="I514" s="5"/>
      <c r="J514" s="5"/>
      <c r="K514" s="56"/>
      <c r="L514" s="6"/>
      <c r="Q514" s="5"/>
    </row>
    <row r="515" spans="1:17" x14ac:dyDescent="0.2">
      <c r="A515" s="99" t="s">
        <v>980</v>
      </c>
      <c r="B515" s="183" t="s">
        <v>981</v>
      </c>
      <c r="C515" s="177">
        <f>+Enero!C515+Febrero!C515+'Marzo '!C515+'Abril '!C515+'Mayo '!C515+Junio!C515+Julio!C515+Agosto!C515+Septiembre!C515+'Octubre '!C515+Noviembre!C515+'Diciembre '!C515</f>
        <v>0</v>
      </c>
      <c r="D515" s="82">
        <f>+Enero!D515+Febrero!D515+'Marzo '!D515+'Abril '!D515+'Mayo '!D515+Junio!D515+Julio!D515+Agosto!D515+Septiembre!D515+'Octubre '!D515+Noviembre!D515+'Diciembre '!D515</f>
        <v>0</v>
      </c>
      <c r="E515" s="83">
        <f>+Enero!E515+Febrero!E515+'Marzo '!E515+'Abril '!E515+'Mayo '!E515+Junio!E515+Julio!E515+Agosto!E515+Septiembre!E515+'Octubre '!E515+Noviembre!E515+'Diciembre '!E515</f>
        <v>0</v>
      </c>
      <c r="F515" s="13"/>
      <c r="I515" s="5"/>
      <c r="J515" s="5"/>
      <c r="K515" s="56"/>
      <c r="L515" s="6"/>
      <c r="Q515" s="5"/>
    </row>
    <row r="516" spans="1:17" x14ac:dyDescent="0.2">
      <c r="A516" s="134" t="s">
        <v>982</v>
      </c>
      <c r="B516" s="183" t="s">
        <v>983</v>
      </c>
      <c r="C516" s="177">
        <f>+Enero!C516+Febrero!C516+'Marzo '!C516+'Abril '!C516+'Mayo '!C516+Junio!C516+Julio!C516+Agosto!C516+Septiembre!C516+'Octubre '!C516+Noviembre!C516+'Diciembre '!C516</f>
        <v>0</v>
      </c>
      <c r="D516" s="82">
        <f>+Enero!D516+Febrero!D516+'Marzo '!D516+'Abril '!D516+'Mayo '!D516+Junio!D516+Julio!D516+Agosto!D516+Septiembre!D516+'Octubre '!D516+Noviembre!D516+'Diciembre '!D516</f>
        <v>0</v>
      </c>
      <c r="E516" s="83">
        <f>+Enero!E516+Febrero!E516+'Marzo '!E516+'Abril '!E516+'Mayo '!E516+Junio!E516+Julio!E516+Agosto!E516+Septiembre!E516+'Octubre '!E516+Noviembre!E516+'Diciembre '!E516</f>
        <v>0</v>
      </c>
      <c r="F516" s="13"/>
      <c r="I516" s="5"/>
      <c r="J516" s="5"/>
      <c r="K516" s="56"/>
      <c r="L516" s="6"/>
      <c r="Q516" s="5"/>
    </row>
    <row r="517" spans="1:17" x14ac:dyDescent="0.2">
      <c r="A517" s="144" t="s">
        <v>984</v>
      </c>
      <c r="B517" s="183" t="s">
        <v>985</v>
      </c>
      <c r="C517" s="177">
        <f>+Enero!C517+Febrero!C517+'Marzo '!C517+'Abril '!C517+'Mayo '!C517+Junio!C517+Julio!C517+Agosto!C517+Septiembre!C517+'Octubre '!C517+Noviembre!C517+'Diciembre '!C517</f>
        <v>0</v>
      </c>
      <c r="D517" s="82">
        <f>+Enero!D517+Febrero!D517+'Marzo '!D517+'Abril '!D517+'Mayo '!D517+Junio!D517+Julio!D517+Agosto!D517+Septiembre!D517+'Octubre '!D517+Noviembre!D517+'Diciembre '!D517</f>
        <v>0</v>
      </c>
      <c r="E517" s="83">
        <f>+Enero!E517+Febrero!E517+'Marzo '!E517+'Abril '!E517+'Mayo '!E517+Junio!E517+Julio!E517+Agosto!E517+Septiembre!E517+'Octubre '!E517+Noviembre!E517+'Diciembre '!E517</f>
        <v>0</v>
      </c>
      <c r="F517" s="13"/>
      <c r="I517" s="5"/>
      <c r="J517" s="5"/>
      <c r="K517" s="56"/>
      <c r="L517" s="6"/>
      <c r="Q517" s="5"/>
    </row>
    <row r="518" spans="1:17" x14ac:dyDescent="0.2">
      <c r="A518" s="99" t="s">
        <v>986</v>
      </c>
      <c r="B518" s="183" t="s">
        <v>987</v>
      </c>
      <c r="C518" s="177">
        <f>+Enero!C518+Febrero!C518+'Marzo '!C518+'Abril '!C518+'Mayo '!C518+Junio!C518+Julio!C518+Agosto!C518+Septiembre!C518+'Octubre '!C518+Noviembre!C518+'Diciembre '!C518</f>
        <v>0</v>
      </c>
      <c r="D518" s="82">
        <f>+Enero!D518+Febrero!D518+'Marzo '!D518+'Abril '!D518+'Mayo '!D518+Junio!D518+Julio!D518+Agosto!D518+Septiembre!D518+'Octubre '!D518+Noviembre!D518+'Diciembre '!D518</f>
        <v>0</v>
      </c>
      <c r="E518" s="83">
        <f>+Enero!E518+Febrero!E518+'Marzo '!E518+'Abril '!E518+'Mayo '!E518+Junio!E518+Julio!E518+Agosto!E518+Septiembre!E518+'Octubre '!E518+Noviembre!E518+'Diciembre '!E518</f>
        <v>0</v>
      </c>
      <c r="F518" s="13"/>
      <c r="I518" s="5"/>
      <c r="J518" s="5"/>
      <c r="K518" s="56"/>
      <c r="L518" s="6"/>
      <c r="Q518" s="5"/>
    </row>
    <row r="519" spans="1:17" x14ac:dyDescent="0.2">
      <c r="A519" s="134" t="s">
        <v>988</v>
      </c>
      <c r="B519" s="183" t="s">
        <v>989</v>
      </c>
      <c r="C519" s="177">
        <f>+Enero!C519+Febrero!C519+'Marzo '!C519+'Abril '!C519+'Mayo '!C519+Junio!C519+Julio!C519+Agosto!C519+Septiembre!C519+'Octubre '!C519+Noviembre!C519+'Diciembre '!C519</f>
        <v>0</v>
      </c>
      <c r="D519" s="82">
        <f>+Enero!D519+Febrero!D519+'Marzo '!D519+'Abril '!D519+'Mayo '!D519+Junio!D519+Julio!D519+Agosto!D519+Septiembre!D519+'Octubre '!D519+Noviembre!D519+'Diciembre '!D519</f>
        <v>0</v>
      </c>
      <c r="E519" s="83">
        <f>+Enero!E519+Febrero!E519+'Marzo '!E519+'Abril '!E519+'Mayo '!E519+Junio!E519+Julio!E519+Agosto!E519+Septiembre!E519+'Octubre '!E519+Noviembre!E519+'Diciembre '!E519</f>
        <v>0</v>
      </c>
      <c r="F519" s="13"/>
      <c r="I519" s="5"/>
      <c r="J519" s="5"/>
      <c r="K519" s="56"/>
      <c r="L519" s="6"/>
      <c r="Q519" s="5"/>
    </row>
    <row r="520" spans="1:17" x14ac:dyDescent="0.2">
      <c r="A520" s="144" t="s">
        <v>990</v>
      </c>
      <c r="B520" s="183" t="s">
        <v>991</v>
      </c>
      <c r="C520" s="177">
        <f>+Enero!C520+Febrero!C520+'Marzo '!C520+'Abril '!C520+'Mayo '!C520+Junio!C520+Julio!C520+Agosto!C520+Septiembre!C520+'Octubre '!C520+Noviembre!C520+'Diciembre '!C520</f>
        <v>0</v>
      </c>
      <c r="D520" s="82">
        <f>+Enero!D520+Febrero!D520+'Marzo '!D520+'Abril '!D520+'Mayo '!D520+Junio!D520+Julio!D520+Agosto!D520+Septiembre!D520+'Octubre '!D520+Noviembre!D520+'Diciembre '!D520</f>
        <v>0</v>
      </c>
      <c r="E520" s="83">
        <f>+Enero!E520+Febrero!E520+'Marzo '!E520+'Abril '!E520+'Mayo '!E520+Junio!E520+Julio!E520+Agosto!E520+Septiembre!E520+'Octubre '!E520+Noviembre!E520+'Diciembre '!E520</f>
        <v>0</v>
      </c>
      <c r="F520" s="13"/>
      <c r="I520" s="5"/>
      <c r="J520" s="5"/>
      <c r="K520" s="56"/>
      <c r="L520" s="6"/>
      <c r="Q520" s="5"/>
    </row>
    <row r="521" spans="1:17" x14ac:dyDescent="0.2">
      <c r="A521" s="144" t="s">
        <v>992</v>
      </c>
      <c r="B521" s="183" t="s">
        <v>993</v>
      </c>
      <c r="C521" s="177">
        <f>+Enero!C521+Febrero!C521+'Marzo '!C521+'Abril '!C521+'Mayo '!C521+Junio!C521+Julio!C521+Agosto!C521+Septiembre!C521+'Octubre '!C521+Noviembre!C521+'Diciembre '!C521</f>
        <v>0</v>
      </c>
      <c r="D521" s="82">
        <f>+Enero!D521+Febrero!D521+'Marzo '!D521+'Abril '!D521+'Mayo '!D521+Junio!D521+Julio!D521+Agosto!D521+Septiembre!D521+'Octubre '!D521+Noviembre!D521+'Diciembre '!D521</f>
        <v>0</v>
      </c>
      <c r="E521" s="83">
        <f>+Enero!E521+Febrero!E521+'Marzo '!E521+'Abril '!E521+'Mayo '!E521+Junio!E521+Julio!E521+Agosto!E521+Septiembre!E521+'Octubre '!E521+Noviembre!E521+'Diciembre '!E521</f>
        <v>0</v>
      </c>
      <c r="F521" s="13"/>
      <c r="I521" s="5"/>
      <c r="J521" s="5"/>
      <c r="K521" s="56"/>
      <c r="L521" s="6"/>
      <c r="Q521" s="5"/>
    </row>
    <row r="522" spans="1:17" x14ac:dyDescent="0.2">
      <c r="A522" s="144" t="s">
        <v>994</v>
      </c>
      <c r="B522" s="183" t="s">
        <v>995</v>
      </c>
      <c r="C522" s="177">
        <f>+Enero!C522+Febrero!C522+'Marzo '!C522+'Abril '!C522+'Mayo '!C522+Junio!C522+Julio!C522+Agosto!C522+Septiembre!C522+'Octubre '!C522+Noviembre!C522+'Diciembre '!C522</f>
        <v>0</v>
      </c>
      <c r="D522" s="82">
        <f>+Enero!D522+Febrero!D522+'Marzo '!D522+'Abril '!D522+'Mayo '!D522+Junio!D522+Julio!D522+Agosto!D522+Septiembre!D522+'Octubre '!D522+Noviembre!D522+'Diciembre '!D522</f>
        <v>0</v>
      </c>
      <c r="E522" s="83">
        <f>+Enero!E522+Febrero!E522+'Marzo '!E522+'Abril '!E522+'Mayo '!E522+Junio!E522+Julio!E522+Agosto!E522+Septiembre!E522+'Octubre '!E522+Noviembre!E522+'Diciembre '!E522</f>
        <v>0</v>
      </c>
      <c r="F522" s="13"/>
      <c r="I522" s="5"/>
      <c r="J522" s="5"/>
      <c r="K522" s="56"/>
      <c r="L522" s="6"/>
      <c r="Q522" s="5"/>
    </row>
    <row r="523" spans="1:17" x14ac:dyDescent="0.2">
      <c r="A523" s="99" t="s">
        <v>996</v>
      </c>
      <c r="B523" s="183" t="s">
        <v>997</v>
      </c>
      <c r="C523" s="177">
        <f>+Enero!C523+Febrero!C523+'Marzo '!C523+'Abril '!C523+'Mayo '!C523+Junio!C523+Julio!C523+Agosto!C523+Septiembre!C523+'Octubre '!C523+Noviembre!C523+'Diciembre '!C523</f>
        <v>0</v>
      </c>
      <c r="D523" s="82">
        <f>+Enero!D523+Febrero!D523+'Marzo '!D523+'Abril '!D523+'Mayo '!D523+Junio!D523+Julio!D523+Agosto!D523+Septiembre!D523+'Octubre '!D523+Noviembre!D523+'Diciembre '!D523</f>
        <v>0</v>
      </c>
      <c r="E523" s="83">
        <f>+Enero!E523+Febrero!E523+'Marzo '!E523+'Abril '!E523+'Mayo '!E523+Junio!E523+Julio!E523+Agosto!E523+Septiembre!E523+'Octubre '!E523+Noviembre!E523+'Diciembre '!E523</f>
        <v>0</v>
      </c>
      <c r="F523" s="13"/>
      <c r="I523" s="5"/>
      <c r="J523" s="5"/>
      <c r="K523" s="56"/>
      <c r="L523" s="6"/>
      <c r="Q523" s="5"/>
    </row>
    <row r="524" spans="1:17" x14ac:dyDescent="0.2">
      <c r="A524" s="134" t="s">
        <v>998</v>
      </c>
      <c r="B524" s="183" t="s">
        <v>999</v>
      </c>
      <c r="C524" s="177">
        <f>+Enero!C524+Febrero!C524+'Marzo '!C524+'Abril '!C524+'Mayo '!C524+Junio!C524+Julio!C524+Agosto!C524+Septiembre!C524+'Octubre '!C524+Noviembre!C524+'Diciembre '!C524</f>
        <v>0</v>
      </c>
      <c r="D524" s="82">
        <f>+Enero!D524+Febrero!D524+'Marzo '!D524+'Abril '!D524+'Mayo '!D524+Junio!D524+Julio!D524+Agosto!D524+Septiembre!D524+'Octubre '!D524+Noviembre!D524+'Diciembre '!D524</f>
        <v>0</v>
      </c>
      <c r="E524" s="83">
        <f>+Enero!E524+Febrero!E524+'Marzo '!E524+'Abril '!E524+'Mayo '!E524+Junio!E524+Julio!E524+Agosto!E524+Septiembre!E524+'Octubre '!E524+Noviembre!E524+'Diciembre '!E524</f>
        <v>0</v>
      </c>
      <c r="F524" s="13"/>
      <c r="I524" s="5"/>
      <c r="J524" s="5"/>
      <c r="K524" s="56"/>
      <c r="L524" s="6"/>
      <c r="Q524" s="5"/>
    </row>
    <row r="525" spans="1:17" x14ac:dyDescent="0.2">
      <c r="A525" s="144" t="s">
        <v>1000</v>
      </c>
      <c r="B525" s="183" t="s">
        <v>1001</v>
      </c>
      <c r="C525" s="177">
        <f>+Enero!C525+Febrero!C525+'Marzo '!C525+'Abril '!C525+'Mayo '!C525+Junio!C525+Julio!C525+Agosto!C525+Septiembre!C525+'Octubre '!C525+Noviembre!C525+'Diciembre '!C525</f>
        <v>0</v>
      </c>
      <c r="D525" s="82">
        <f>+Enero!D525+Febrero!D525+'Marzo '!D525+'Abril '!D525+'Mayo '!D525+Junio!D525+Julio!D525+Agosto!D525+Septiembre!D525+'Octubre '!D525+Noviembre!D525+'Diciembre '!D525</f>
        <v>0</v>
      </c>
      <c r="E525" s="83">
        <f>+Enero!E525+Febrero!E525+'Marzo '!E525+'Abril '!E525+'Mayo '!E525+Junio!E525+Julio!E525+Agosto!E525+Septiembre!E525+'Octubre '!E525+Noviembre!E525+'Diciembre '!E525</f>
        <v>0</v>
      </c>
      <c r="F525" s="13"/>
      <c r="I525" s="5"/>
      <c r="J525" s="5"/>
      <c r="K525" s="56"/>
      <c r="L525" s="6"/>
      <c r="Q525" s="5"/>
    </row>
    <row r="526" spans="1:17" x14ac:dyDescent="0.2">
      <c r="A526" s="99" t="s">
        <v>1002</v>
      </c>
      <c r="B526" s="183" t="s">
        <v>1003</v>
      </c>
      <c r="C526" s="177">
        <f>+Enero!C526+Febrero!C526+'Marzo '!C526+'Abril '!C526+'Mayo '!C526+Junio!C526+Julio!C526+Agosto!C526+Septiembre!C526+'Octubre '!C526+Noviembre!C526+'Diciembre '!C526</f>
        <v>0</v>
      </c>
      <c r="D526" s="82">
        <f>+Enero!D526+Febrero!D526+'Marzo '!D526+'Abril '!D526+'Mayo '!D526+Junio!D526+Julio!D526+Agosto!D526+Septiembre!D526+'Octubre '!D526+Noviembre!D526+'Diciembre '!D526</f>
        <v>0</v>
      </c>
      <c r="E526" s="83">
        <f>+Enero!E526+Febrero!E526+'Marzo '!E526+'Abril '!E526+'Mayo '!E526+Junio!E526+Julio!E526+Agosto!E526+Septiembre!E526+'Octubre '!E526+Noviembre!E526+'Diciembre '!E526</f>
        <v>0</v>
      </c>
      <c r="F526" s="13"/>
      <c r="I526" s="5"/>
      <c r="J526" s="5"/>
      <c r="K526" s="56"/>
      <c r="L526" s="6"/>
      <c r="Q526" s="5"/>
    </row>
    <row r="527" spans="1:17" x14ac:dyDescent="0.2">
      <c r="A527" s="134" t="s">
        <v>1004</v>
      </c>
      <c r="B527" s="183" t="s">
        <v>1005</v>
      </c>
      <c r="C527" s="177">
        <f>+Enero!C527+Febrero!C527+'Marzo '!C527+'Abril '!C527+'Mayo '!C527+Junio!C527+Julio!C527+Agosto!C527+Septiembre!C527+'Octubre '!C527+Noviembre!C527+'Diciembre '!C527</f>
        <v>0</v>
      </c>
      <c r="D527" s="82">
        <f>+Enero!D527+Febrero!D527+'Marzo '!D527+'Abril '!D527+'Mayo '!D527+Junio!D527+Julio!D527+Agosto!D527+Septiembre!D527+'Octubre '!D527+Noviembre!D527+'Diciembre '!D527</f>
        <v>0</v>
      </c>
      <c r="E527" s="83">
        <f>+Enero!E527+Febrero!E527+'Marzo '!E527+'Abril '!E527+'Mayo '!E527+Junio!E527+Julio!E527+Agosto!E527+Septiembre!E527+'Octubre '!E527+Noviembre!E527+'Diciembre '!E527</f>
        <v>0</v>
      </c>
      <c r="F527" s="13"/>
      <c r="I527" s="5"/>
      <c r="J527" s="5"/>
      <c r="K527" s="56"/>
      <c r="L527" s="6"/>
      <c r="Q527" s="5"/>
    </row>
    <row r="528" spans="1:17" x14ac:dyDescent="0.2">
      <c r="A528" s="148" t="s">
        <v>1006</v>
      </c>
      <c r="B528" s="193" t="s">
        <v>1007</v>
      </c>
      <c r="C528" s="194">
        <f>+Enero!C528+Febrero!C528+'Marzo '!C528+'Abril '!C528+'Mayo '!C528+Junio!C528+Julio!C528+Agosto!C528+Septiembre!C528+'Octubre '!C528+Noviembre!C528+'Diciembre '!C528</f>
        <v>0</v>
      </c>
      <c r="D528" s="105">
        <f>+Enero!D528+Febrero!D528+'Marzo '!D528+'Abril '!D528+'Mayo '!D528+Junio!D528+Julio!D528+Agosto!D528+Septiembre!D528+'Octubre '!D528+Noviembre!D528+'Diciembre '!D528</f>
        <v>0</v>
      </c>
      <c r="E528" s="106">
        <f>+Enero!E528+Febrero!E528+'Marzo '!E528+'Abril '!E528+'Mayo '!E528+Junio!E528+Julio!E528+Agosto!E528+Septiembre!E528+'Octubre '!E528+Noviembre!E528+'Diciembre '!E528</f>
        <v>0</v>
      </c>
      <c r="F528" s="13"/>
      <c r="I528" s="5"/>
      <c r="J528" s="5"/>
      <c r="K528" s="56"/>
      <c r="L528" s="6"/>
      <c r="Q528" s="5"/>
    </row>
    <row r="529" spans="1:17" x14ac:dyDescent="0.2">
      <c r="A529" s="150"/>
      <c r="B529" s="151"/>
      <c r="C529" s="87"/>
      <c r="D529" s="87"/>
      <c r="E529" s="87"/>
      <c r="F529" s="87"/>
      <c r="G529" s="87"/>
      <c r="H529" s="87"/>
      <c r="I529" s="12"/>
      <c r="J529" s="56"/>
      <c r="K529" s="56"/>
      <c r="L529" s="56"/>
      <c r="M529" s="56"/>
      <c r="N529" s="56"/>
      <c r="O529" s="6"/>
      <c r="Q529" s="5"/>
    </row>
    <row r="530" spans="1:17" x14ac:dyDescent="0.2">
      <c r="A530" s="224" t="s">
        <v>1008</v>
      </c>
      <c r="B530" s="225"/>
      <c r="C530" s="152" t="s">
        <v>1009</v>
      </c>
      <c r="D530" s="153"/>
      <c r="E530" s="154"/>
      <c r="F530" s="56"/>
      <c r="G530" s="87"/>
      <c r="H530" s="87"/>
      <c r="I530" s="12"/>
      <c r="J530" s="56"/>
      <c r="K530" s="56"/>
      <c r="L530" s="56"/>
      <c r="M530" s="56"/>
      <c r="N530" s="56"/>
      <c r="O530" s="6"/>
      <c r="Q530" s="5"/>
    </row>
    <row r="531" spans="1:17" x14ac:dyDescent="0.2">
      <c r="A531" s="232"/>
      <c r="B531" s="233"/>
      <c r="C531" s="222" t="s">
        <v>3</v>
      </c>
      <c r="D531" s="153" t="s">
        <v>1010</v>
      </c>
      <c r="E531" s="154"/>
      <c r="F531" s="56"/>
      <c r="G531" s="87"/>
      <c r="H531" s="87"/>
      <c r="I531" s="12"/>
      <c r="J531" s="56"/>
      <c r="K531" s="56"/>
      <c r="L531" s="56"/>
      <c r="M531" s="56"/>
      <c r="N531" s="56"/>
      <c r="O531" s="6"/>
      <c r="Q531" s="5"/>
    </row>
    <row r="532" spans="1:17" ht="33.75" customHeight="1" x14ac:dyDescent="0.2">
      <c r="A532" s="226"/>
      <c r="B532" s="227"/>
      <c r="C532" s="223"/>
      <c r="D532" s="155" t="s">
        <v>1011</v>
      </c>
      <c r="E532" s="156" t="s">
        <v>1012</v>
      </c>
      <c r="F532" s="56"/>
      <c r="G532" s="87"/>
      <c r="H532" s="87"/>
      <c r="I532" s="12"/>
      <c r="J532" s="56"/>
      <c r="K532" s="56"/>
      <c r="L532" s="56"/>
      <c r="M532" s="56"/>
      <c r="N532" s="56"/>
      <c r="O532" s="6"/>
      <c r="Q532" s="5"/>
    </row>
    <row r="533" spans="1:17" x14ac:dyDescent="0.2">
      <c r="A533" s="157" t="s">
        <v>1013</v>
      </c>
      <c r="B533" s="158" t="s">
        <v>1014</v>
      </c>
      <c r="C533" s="159">
        <f>+SUM(D533:E533)</f>
        <v>0</v>
      </c>
      <c r="D533" s="160">
        <f>+Enero!D533+Febrero!D533+'Marzo '!D533+'Abril '!D533+'Mayo '!D533+Junio!D533+Julio!D533+Agosto!D533+Septiembre!D533+'Octubre '!D533+Noviembre!D533+'Diciembre '!D533</f>
        <v>0</v>
      </c>
      <c r="E533" s="161">
        <f>+Enero!E533+Febrero!E533+'Marzo '!E533+'Abril '!E533+'Mayo '!E533+Junio!E533+Julio!E533+Agosto!E533+Septiembre!E533+'Octubre '!E533+Noviembre!E533+'Diciembre '!E533</f>
        <v>0</v>
      </c>
      <c r="F533" s="56">
        <f>+Enero!F533+Febrero!F533+'Marzo '!F533+'Abril '!F533+'Mayo '!F533+Junio!F533+Julio!F533+Agosto!F533+Septiembre!F533+'Octubre '!F533+Noviembre!F533+'Diciembre '!F533</f>
        <v>0</v>
      </c>
      <c r="G533" s="87"/>
      <c r="H533" s="87"/>
      <c r="I533" s="12"/>
      <c r="J533" s="56"/>
      <c r="K533" s="56"/>
      <c r="L533" s="56"/>
      <c r="M533" s="56"/>
      <c r="N533" s="56"/>
      <c r="O533" s="6"/>
      <c r="Q533" s="5"/>
    </row>
    <row r="534" spans="1:17" x14ac:dyDescent="0.2">
      <c r="A534" s="157" t="s">
        <v>1015</v>
      </c>
      <c r="B534" s="158" t="s">
        <v>1016</v>
      </c>
      <c r="C534" s="162">
        <f>+SUM(D534:E534)</f>
        <v>0</v>
      </c>
      <c r="D534" s="160">
        <f>+Enero!D534+Febrero!D534+'Marzo '!D534+'Abril '!D534+'Mayo '!D534+Junio!D534+Julio!D534+Agosto!D534+Septiembre!D534+'Octubre '!D534+Noviembre!D534+'Diciembre '!D534</f>
        <v>0</v>
      </c>
      <c r="E534" s="161">
        <f>+Enero!E534+Febrero!E534+'Marzo '!E534+'Abril '!E534+'Mayo '!E534+Junio!E534+Julio!E534+Agosto!E534+Septiembre!E534+'Octubre '!E534+Noviembre!E534+'Diciembre '!E534</f>
        <v>0</v>
      </c>
      <c r="F534" s="56">
        <f>+Enero!F534+Febrero!F534+'Marzo '!F534+'Abril '!F534+'Mayo '!F534+Junio!F534+Julio!F534+Agosto!F534+Septiembre!F534+'Octubre '!F534+Noviembre!F534+'Diciembre '!F534</f>
        <v>0</v>
      </c>
      <c r="G534" s="87"/>
      <c r="H534" s="87"/>
      <c r="I534" s="12"/>
      <c r="J534" s="56"/>
      <c r="K534" s="56"/>
      <c r="L534" s="56"/>
      <c r="M534" s="56"/>
      <c r="N534" s="56"/>
      <c r="O534" s="6"/>
      <c r="Q534" s="5"/>
    </row>
    <row r="535" spans="1:17" ht="18" customHeight="1" x14ac:dyDescent="0.2">
      <c r="A535" s="19"/>
      <c r="B535" s="20"/>
      <c r="C535" s="21"/>
    </row>
    <row r="536" spans="1:17" ht="24" customHeight="1" x14ac:dyDescent="0.2">
      <c r="A536" s="224" t="s">
        <v>1017</v>
      </c>
      <c r="B536" s="225"/>
      <c r="C536" s="222" t="s">
        <v>3</v>
      </c>
      <c r="D536" s="222" t="s">
        <v>1018</v>
      </c>
      <c r="E536" s="222" t="s">
        <v>1019</v>
      </c>
      <c r="F536" s="87"/>
      <c r="G536" s="6"/>
      <c r="H536" s="6"/>
      <c r="I536" s="7"/>
      <c r="J536" s="5"/>
      <c r="K536" s="5"/>
      <c r="O536" s="6"/>
      <c r="Q536" s="5"/>
    </row>
    <row r="537" spans="1:17" ht="19.5" customHeight="1" x14ac:dyDescent="0.2">
      <c r="A537" s="226"/>
      <c r="B537" s="227"/>
      <c r="C537" s="228"/>
      <c r="D537" s="229"/>
      <c r="E537" s="229"/>
      <c r="F537" s="87"/>
      <c r="G537" s="6"/>
      <c r="H537" s="6"/>
      <c r="I537" s="7"/>
      <c r="J537" s="5"/>
      <c r="K537" s="5"/>
      <c r="O537" s="6"/>
      <c r="Q537" s="5"/>
    </row>
    <row r="538" spans="1:17" ht="24.75" customHeight="1" x14ac:dyDescent="0.2">
      <c r="A538" s="230" t="s">
        <v>1020</v>
      </c>
      <c r="B538" s="231"/>
      <c r="C538" s="22"/>
      <c r="D538" s="23"/>
      <c r="E538" s="24"/>
      <c r="F538" s="87"/>
      <c r="G538" s="6"/>
      <c r="H538" s="6"/>
      <c r="I538" s="7"/>
      <c r="J538" s="5"/>
      <c r="K538" s="5"/>
      <c r="O538" s="6"/>
      <c r="Q538" s="5"/>
    </row>
    <row r="539" spans="1:17" ht="13.5" customHeight="1" x14ac:dyDescent="0.2">
      <c r="A539" s="25" t="s">
        <v>1021</v>
      </c>
      <c r="B539" s="26"/>
      <c r="C539" s="163">
        <f t="shared" ref="C539:C545" si="0">SUM(D539:E539)</f>
        <v>0</v>
      </c>
      <c r="D539" s="164">
        <f>+Enero!D539+Febrero!D539+'Marzo '!D539+'Abril '!D539+'Mayo '!D539+Junio!D539+Julio!D539+Agosto!D539+Septiembre!D539+'Octubre '!D539+Noviembre!D539+'Diciembre '!D539</f>
        <v>0</v>
      </c>
      <c r="E539" s="165">
        <f>+Enero!E539+Febrero!E539+'Marzo '!E539+'Abril '!E539+'Mayo '!E539+Junio!E539+Julio!E539+Agosto!E539+Septiembre!E539+'Octubre '!E539+Noviembre!E539+'Diciembre '!E539</f>
        <v>0</v>
      </c>
      <c r="F539" s="87">
        <f>+Enero!F539+Febrero!F539+'Marzo '!F539+'Abril '!F539+'Mayo '!F539+Junio!F539+Julio!F539+Agosto!F539+Septiembre!F539+'Octubre '!F539+Noviembre!F539+'Diciembre '!F539</f>
        <v>0</v>
      </c>
      <c r="G539" s="6"/>
      <c r="H539" s="6"/>
      <c r="I539" s="7"/>
      <c r="J539" s="5"/>
      <c r="K539" s="5"/>
      <c r="O539" s="6"/>
      <c r="Q539" s="5"/>
    </row>
    <row r="540" spans="1:17" ht="13.5" customHeight="1" x14ac:dyDescent="0.2">
      <c r="A540" s="27" t="s">
        <v>1022</v>
      </c>
      <c r="B540" s="28"/>
      <c r="C540" s="166">
        <f t="shared" si="0"/>
        <v>0</v>
      </c>
      <c r="D540" s="167">
        <f>+Enero!D540+Febrero!D540+'Marzo '!D540+'Abril '!D540+'Mayo '!D540+Junio!D540+Julio!D540+Agosto!D540+Septiembre!D540+'Octubre '!D540+Noviembre!D540+'Diciembre '!D540</f>
        <v>0</v>
      </c>
      <c r="E540" s="168">
        <f>+Enero!E540+Febrero!E540+'Marzo '!E540+'Abril '!E540+'Mayo '!E540+Junio!E540+Julio!E540+Agosto!E540+Septiembre!E540+'Octubre '!E540+Noviembre!E540+'Diciembre '!E540</f>
        <v>0</v>
      </c>
      <c r="F540" s="87">
        <f>+Enero!F540+Febrero!F540+'Marzo '!F540+'Abril '!F540+'Mayo '!F540+Junio!F540+Julio!F540+Agosto!F540+Septiembre!F540+'Octubre '!F540+Noviembre!F540+'Diciembre '!F540</f>
        <v>0</v>
      </c>
      <c r="G540" s="6"/>
      <c r="H540" s="6"/>
      <c r="I540" s="7"/>
      <c r="J540" s="5"/>
      <c r="K540" s="5"/>
      <c r="O540" s="6"/>
      <c r="Q540" s="5"/>
    </row>
    <row r="541" spans="1:17" s="32" customFormat="1" ht="13.5" customHeight="1" x14ac:dyDescent="0.2">
      <c r="A541" s="27" t="s">
        <v>1023</v>
      </c>
      <c r="B541" s="28"/>
      <c r="C541" s="166">
        <f t="shared" si="0"/>
        <v>0</v>
      </c>
      <c r="D541" s="29">
        <f>+Enero!D541+Febrero!D541+'Marzo '!D541+'Abril '!D541+'Mayo '!D541+Junio!D541+Julio!D541+Agosto!D541+Septiembre!D541+'Octubre '!D541+Noviembre!D541+'Diciembre '!D541</f>
        <v>0</v>
      </c>
      <c r="E541" s="30">
        <f>+Enero!E541+Febrero!E541+'Marzo '!E541+'Abril '!E541+'Mayo '!E541+Junio!E541+Julio!E541+Agosto!E541+Septiembre!E541+'Octubre '!E541+Noviembre!E541+'Diciembre '!E541</f>
        <v>0</v>
      </c>
      <c r="F541" s="87">
        <f>+Enero!F541+Febrero!F541+'Marzo '!F541+'Abril '!F541+'Mayo '!F541+Junio!F541+Julio!F541+Agosto!F541+Septiembre!F541+'Octubre '!F541+Noviembre!F541+'Diciembre '!F541</f>
        <v>0</v>
      </c>
      <c r="G541" s="31"/>
    </row>
    <row r="542" spans="1:17" s="32" customFormat="1" x14ac:dyDescent="0.2">
      <c r="A542" s="27" t="s">
        <v>1024</v>
      </c>
      <c r="B542" s="28"/>
      <c r="C542" s="166">
        <f t="shared" si="0"/>
        <v>0</v>
      </c>
      <c r="D542" s="29">
        <f>+Enero!D542+Febrero!D542+'Marzo '!D542+'Abril '!D542+'Mayo '!D542+Junio!D542+Julio!D542+Agosto!D542+Septiembre!D542+'Octubre '!D542+Noviembre!D542+'Diciembre '!D542</f>
        <v>0</v>
      </c>
      <c r="E542" s="30">
        <f>+Enero!E542+Febrero!E542+'Marzo '!E542+'Abril '!E542+'Mayo '!E542+Junio!E542+Julio!E542+Agosto!E542+Septiembre!E542+'Octubre '!E542+Noviembre!E542+'Diciembre '!E542</f>
        <v>0</v>
      </c>
      <c r="F542" s="87">
        <f>+Enero!F542+Febrero!F542+'Marzo '!F542+'Abril '!F542+'Mayo '!F542+Junio!F542+Julio!F542+Agosto!F542+Septiembre!F542+'Octubre '!F542+Noviembre!F542+'Diciembre '!F542</f>
        <v>0</v>
      </c>
      <c r="G542" s="31"/>
    </row>
    <row r="543" spans="1:17" s="32" customFormat="1" x14ac:dyDescent="0.2">
      <c r="A543" s="27" t="s">
        <v>1025</v>
      </c>
      <c r="B543" s="28"/>
      <c r="C543" s="166">
        <f t="shared" si="0"/>
        <v>0</v>
      </c>
      <c r="D543" s="29">
        <f>+Enero!D543+Febrero!D543+'Marzo '!D543+'Abril '!D543+'Mayo '!D543+Junio!D543+Julio!D543+Agosto!D543+Septiembre!D543+'Octubre '!D543+Noviembre!D543+'Diciembre '!D543</f>
        <v>0</v>
      </c>
      <c r="E543" s="30">
        <f>+Enero!E543+Febrero!E543+'Marzo '!E543+'Abril '!E543+'Mayo '!E543+Junio!E543+Julio!E543+Agosto!E543+Septiembre!E543+'Octubre '!E543+Noviembre!E543+'Diciembre '!E543</f>
        <v>0</v>
      </c>
      <c r="F543" s="87">
        <f>+Enero!F543+Febrero!F543+'Marzo '!F543+'Abril '!F543+'Mayo '!F543+Junio!F543+Julio!F543+Agosto!F543+Septiembre!F543+'Octubre '!F543+Noviembre!F543+'Diciembre '!F543</f>
        <v>0</v>
      </c>
      <c r="G543" s="31"/>
    </row>
    <row r="544" spans="1:17" x14ac:dyDescent="0.2">
      <c r="A544" s="33" t="s">
        <v>1026</v>
      </c>
      <c r="B544" s="34"/>
      <c r="C544" s="35">
        <f t="shared" si="0"/>
        <v>0</v>
      </c>
      <c r="D544" s="36">
        <f>+Enero!D544+Febrero!D544+'Marzo '!D544+'Abril '!D544+'Mayo '!D544+Junio!D544+Julio!D544+Agosto!D544+Septiembre!D544+'Octubre '!D544+Noviembre!D544+'Diciembre '!D544</f>
        <v>0</v>
      </c>
      <c r="E544" s="37">
        <f>+Enero!E544+Febrero!E544+'Marzo '!E544+'Abril '!E544+'Mayo '!E544+Junio!E544+Julio!E544+Agosto!E544+Septiembre!E544+'Octubre '!E544+Noviembre!E544+'Diciembre '!E544</f>
        <v>0</v>
      </c>
      <c r="F544" s="87">
        <f>+Enero!F544+Febrero!F544+'Marzo '!F544+'Abril '!F544+'Mayo '!F544+Junio!F544+Julio!F544+Agosto!F544+Septiembre!F544+'Octubre '!F544+Noviembre!F544+'Diciembre '!F544</f>
        <v>0</v>
      </c>
      <c r="H544" s="6"/>
      <c r="J544" s="7"/>
      <c r="K544" s="5"/>
      <c r="P544" s="6"/>
      <c r="Q544" s="5"/>
    </row>
    <row r="545" spans="1:17" ht="19.5" customHeight="1" x14ac:dyDescent="0.2">
      <c r="A545" s="38" t="s">
        <v>1027</v>
      </c>
      <c r="B545" s="22"/>
      <c r="C545" s="39">
        <f t="shared" si="0"/>
        <v>0</v>
      </c>
      <c r="D545" s="40">
        <f>SUM(D539:D544)</f>
        <v>0</v>
      </c>
      <c r="E545" s="41">
        <f>SUM(E539:E544)</f>
        <v>0</v>
      </c>
      <c r="H545" s="6"/>
      <c r="J545" s="7"/>
      <c r="K545" s="5"/>
      <c r="P545" s="6"/>
      <c r="Q545" s="5"/>
    </row>
    <row r="546" spans="1:17" ht="24.75" customHeight="1" x14ac:dyDescent="0.2">
      <c r="A546" s="38" t="s">
        <v>1028</v>
      </c>
      <c r="B546" s="42"/>
      <c r="C546" s="22"/>
      <c r="D546" s="22"/>
      <c r="E546" s="43"/>
      <c r="F546" s="87"/>
      <c r="G546" s="6"/>
      <c r="H546" s="6"/>
      <c r="I546" s="7"/>
      <c r="J546" s="5"/>
      <c r="K546" s="5"/>
      <c r="O546" s="6"/>
      <c r="Q546" s="5"/>
    </row>
    <row r="547" spans="1:17" x14ac:dyDescent="0.2">
      <c r="A547" s="44" t="s">
        <v>1021</v>
      </c>
      <c r="B547" s="45"/>
      <c r="C547" s="163">
        <f t="shared" ref="C547:C553" si="1">SUM(D547:E547)</f>
        <v>0</v>
      </c>
      <c r="D547" s="164">
        <f>+Enero!D547+Febrero!D547+'Marzo '!D547+'Abril '!D547+'Mayo '!D547+Junio!D547+Julio!D547+Agosto!D547+Septiembre!D547+'Octubre '!D547+Noviembre!D547+'Diciembre '!D547</f>
        <v>0</v>
      </c>
      <c r="E547" s="165">
        <f>+Enero!E547+Febrero!E547+'Marzo '!E547+'Abril '!E547+'Mayo '!E547+Junio!E547+Julio!E547+Agosto!E547+Septiembre!E547+'Octubre '!E547+Noviembre!E547+'Diciembre '!E547</f>
        <v>0</v>
      </c>
      <c r="F547" s="87"/>
      <c r="G547" s="6"/>
      <c r="H547" s="6"/>
      <c r="I547" s="7"/>
      <c r="J547" s="5"/>
      <c r="K547" s="5"/>
      <c r="O547" s="6"/>
      <c r="Q547" s="5"/>
    </row>
    <row r="548" spans="1:17" x14ac:dyDescent="0.2">
      <c r="A548" s="46" t="s">
        <v>1022</v>
      </c>
      <c r="B548" s="47"/>
      <c r="C548" s="166">
        <f t="shared" si="1"/>
        <v>0</v>
      </c>
      <c r="D548" s="167">
        <f>+Enero!D548+Febrero!D548+'Marzo '!D548+'Abril '!D548+'Mayo '!D548+Junio!D548+Julio!D548+Agosto!D548+Septiembre!D548+'Octubre '!D548+Noviembre!D548+'Diciembre '!D548</f>
        <v>0</v>
      </c>
      <c r="E548" s="168">
        <f>+Enero!E548+Febrero!E548+'Marzo '!E548+'Abril '!E548+'Mayo '!E548+Junio!E548+Julio!E548+Agosto!E548+Septiembre!E548+'Octubre '!E548+Noviembre!E548+'Diciembre '!E548</f>
        <v>0</v>
      </c>
      <c r="F548" s="87"/>
      <c r="G548" s="6"/>
      <c r="H548" s="6"/>
      <c r="I548" s="7"/>
      <c r="J548" s="5"/>
      <c r="K548" s="5"/>
      <c r="O548" s="6"/>
      <c r="Q548" s="5"/>
    </row>
    <row r="549" spans="1:17" s="32" customFormat="1" x14ac:dyDescent="0.2">
      <c r="A549" s="46" t="s">
        <v>1023</v>
      </c>
      <c r="B549" s="47"/>
      <c r="C549" s="166">
        <f t="shared" si="1"/>
        <v>0</v>
      </c>
      <c r="D549" s="29">
        <f>+Enero!D549+Febrero!D549+'Marzo '!D549+'Abril '!D549+'Mayo '!D549+Junio!D549+Julio!D549+Agosto!D549+Septiembre!D549+'Octubre '!D549+Noviembre!D549+'Diciembre '!D549</f>
        <v>0</v>
      </c>
      <c r="E549" s="30">
        <f>+Enero!E549+Febrero!E549+'Marzo '!E549+'Abril '!E549+'Mayo '!E549+Junio!E549+Julio!E549+Agosto!E549+Septiembre!E549+'Octubre '!E549+Noviembre!E549+'Diciembre '!E549</f>
        <v>0</v>
      </c>
      <c r="F549" s="31"/>
      <c r="G549" s="31"/>
    </row>
    <row r="550" spans="1:17" s="32" customFormat="1" x14ac:dyDescent="0.2">
      <c r="A550" s="46" t="s">
        <v>1024</v>
      </c>
      <c r="B550" s="47"/>
      <c r="C550" s="166">
        <f t="shared" si="1"/>
        <v>0</v>
      </c>
      <c r="D550" s="29">
        <f>+Enero!D550+Febrero!D550+'Marzo '!D550+'Abril '!D550+'Mayo '!D550+Junio!D550+Julio!D550+Agosto!D550+Septiembre!D550+'Octubre '!D550+Noviembre!D550+'Diciembre '!D550</f>
        <v>0</v>
      </c>
      <c r="E550" s="30">
        <f>+Enero!E550+Febrero!E550+'Marzo '!E550+'Abril '!E550+'Mayo '!E550+Junio!E550+Julio!E550+Agosto!E550+Septiembre!E550+'Octubre '!E550+Noviembre!E550+'Diciembre '!E550</f>
        <v>0</v>
      </c>
      <c r="F550" s="31"/>
      <c r="G550" s="31"/>
    </row>
    <row r="551" spans="1:17" s="32" customFormat="1" x14ac:dyDescent="0.2">
      <c r="A551" s="46" t="s">
        <v>1025</v>
      </c>
      <c r="B551" s="47"/>
      <c r="C551" s="166">
        <f t="shared" si="1"/>
        <v>0</v>
      </c>
      <c r="D551" s="29">
        <f>+Enero!D551+Febrero!D551+'Marzo '!D551+'Abril '!D551+'Mayo '!D551+Junio!D551+Julio!D551+Agosto!D551+Septiembre!D551+'Octubre '!D551+Noviembre!D551+'Diciembre '!D551</f>
        <v>0</v>
      </c>
      <c r="E551" s="30">
        <f>+Enero!E551+Febrero!E551+'Marzo '!E551+'Abril '!E551+'Mayo '!E551+Junio!E551+Julio!E551+Agosto!E551+Septiembre!E551+'Octubre '!E551+Noviembre!E551+'Diciembre '!E551</f>
        <v>0</v>
      </c>
      <c r="F551" s="31"/>
      <c r="G551" s="31"/>
    </row>
    <row r="552" spans="1:17" x14ac:dyDescent="0.2">
      <c r="A552" s="48" t="s">
        <v>1026</v>
      </c>
      <c r="B552" s="49"/>
      <c r="C552" s="35">
        <f t="shared" si="1"/>
        <v>0</v>
      </c>
      <c r="D552" s="36">
        <f>+Enero!D552+Febrero!D552+'Marzo '!D552+'Abril '!D552+'Mayo '!D552+Junio!D552+Julio!D552+Agosto!D552+Septiembre!D552+'Octubre '!D552+Noviembre!D552+'Diciembre '!D552</f>
        <v>0</v>
      </c>
      <c r="E552" s="37">
        <f>+Enero!E552+Febrero!E552+'Marzo '!E552+'Abril '!E552+'Mayo '!E552+Junio!E552+Julio!E552+Agosto!E552+Septiembre!E552+'Octubre '!E552+Noviembre!E552+'Diciembre '!E552</f>
        <v>0</v>
      </c>
      <c r="H552" s="6"/>
      <c r="J552" s="7"/>
      <c r="K552" s="5"/>
      <c r="P552" s="6"/>
      <c r="Q552" s="5"/>
    </row>
    <row r="553" spans="1:17" ht="19.5" customHeight="1" x14ac:dyDescent="0.2">
      <c r="A553" s="50" t="s">
        <v>1029</v>
      </c>
      <c r="B553" s="23"/>
      <c r="C553" s="39">
        <f t="shared" si="1"/>
        <v>0</v>
      </c>
      <c r="D553" s="51">
        <f>SUM(D547:D552)</f>
        <v>0</v>
      </c>
      <c r="E553" s="52">
        <f>SUM(E547:E552)</f>
        <v>0</v>
      </c>
      <c r="H553" s="6"/>
      <c r="J553" s="7"/>
      <c r="K553" s="5"/>
      <c r="P553" s="6"/>
      <c r="Q553" s="5"/>
    </row>
    <row r="554" spans="1:17" x14ac:dyDescent="0.2">
      <c r="C554" s="206">
        <f>SUM(C13:C553)</f>
        <v>905974</v>
      </c>
      <c r="D554" s="206">
        <f t="shared" ref="D554:E554" si="2">SUM(D13:D553)</f>
        <v>618452</v>
      </c>
      <c r="E554" s="206">
        <f t="shared" si="2"/>
        <v>139562</v>
      </c>
    </row>
    <row r="555" spans="1:17" x14ac:dyDescent="0.2">
      <c r="C555" s="3">
        <f>+C554/2</f>
        <v>452987</v>
      </c>
      <c r="D555" s="3">
        <f t="shared" ref="D555:E555" si="3">+D554/2</f>
        <v>309226</v>
      </c>
      <c r="E555" s="3">
        <f t="shared" si="3"/>
        <v>69781</v>
      </c>
    </row>
  </sheetData>
  <mergeCells count="20">
    <mergeCell ref="A538:B538"/>
    <mergeCell ref="A292:B292"/>
    <mergeCell ref="A315:B315"/>
    <mergeCell ref="A332:B332"/>
    <mergeCell ref="A530:B532"/>
    <mergeCell ref="C531:C532"/>
    <mergeCell ref="A536:B537"/>
    <mergeCell ref="C536:C537"/>
    <mergeCell ref="D536:D537"/>
    <mergeCell ref="E536:E537"/>
    <mergeCell ref="A6:F7"/>
    <mergeCell ref="C10:C12"/>
    <mergeCell ref="A44:B44"/>
    <mergeCell ref="D10:D12"/>
    <mergeCell ref="E10:E12"/>
    <mergeCell ref="A252:B252"/>
    <mergeCell ref="A80:B80"/>
    <mergeCell ref="A122:B122"/>
    <mergeCell ref="A164:B164"/>
    <mergeCell ref="A181:B181"/>
  </mergeCells>
  <dataValidations count="2">
    <dataValidation type="whole" allowBlank="1" showInputMessage="1" showErrorMessage="1" errorTitle="Error" error="Por favor ingrese números enteros" sqref="B453:B454 IX453:IX454 ST453:ST454 ACP453:ACP454 AML453:AML454 AWH453:AWH454 BGD453:BGD454 BPZ453:BPZ454 BZV453:BZV454 CJR453:CJR454 CTN453:CTN454 DDJ453:DDJ454 DNF453:DNF454 DXB453:DXB454 EGX453:EGX454 EQT453:EQT454 FAP453:FAP454 FKL453:FKL454 FUH453:FUH454 GED453:GED454 GNZ453:GNZ454 GXV453:GXV454 HHR453:HHR454 HRN453:HRN454 IBJ453:IBJ454 ILF453:ILF454 IVB453:IVB454 JEX453:JEX454 JOT453:JOT454 JYP453:JYP454 KIL453:KIL454 KSH453:KSH454 LCD453:LCD454 LLZ453:LLZ454 LVV453:LVV454 MFR453:MFR454 MPN453:MPN454 MZJ453:MZJ454 NJF453:NJF454 NTB453:NTB454 OCX453:OCX454 OMT453:OMT454 OWP453:OWP454 PGL453:PGL454 PQH453:PQH454 QAD453:QAD454 QJZ453:QJZ454 QTV453:QTV454 RDR453:RDR454 RNN453:RNN454 RXJ453:RXJ454 SHF453:SHF454 SRB453:SRB454 TAX453:TAX454 TKT453:TKT454 TUP453:TUP454 UEL453:UEL454 UOH453:UOH454 UYD453:UYD454 VHZ453:VHZ454 VRV453:VRV454 WBR453:WBR454 WLN453:WLN454 WVJ453:WVJ454 B65989:B65990 IX65989:IX65990 ST65989:ST65990 ACP65989:ACP65990 AML65989:AML65990 AWH65989:AWH65990 BGD65989:BGD65990 BPZ65989:BPZ65990 BZV65989:BZV65990 CJR65989:CJR65990 CTN65989:CTN65990 DDJ65989:DDJ65990 DNF65989:DNF65990 DXB65989:DXB65990 EGX65989:EGX65990 EQT65989:EQT65990 FAP65989:FAP65990 FKL65989:FKL65990 FUH65989:FUH65990 GED65989:GED65990 GNZ65989:GNZ65990 GXV65989:GXV65990 HHR65989:HHR65990 HRN65989:HRN65990 IBJ65989:IBJ65990 ILF65989:ILF65990 IVB65989:IVB65990 JEX65989:JEX65990 JOT65989:JOT65990 JYP65989:JYP65990 KIL65989:KIL65990 KSH65989:KSH65990 LCD65989:LCD65990 LLZ65989:LLZ65990 LVV65989:LVV65990 MFR65989:MFR65990 MPN65989:MPN65990 MZJ65989:MZJ65990 NJF65989:NJF65990 NTB65989:NTB65990 OCX65989:OCX65990 OMT65989:OMT65990 OWP65989:OWP65990 PGL65989:PGL65990 PQH65989:PQH65990 QAD65989:QAD65990 QJZ65989:QJZ65990 QTV65989:QTV65990 RDR65989:RDR65990 RNN65989:RNN65990 RXJ65989:RXJ65990 SHF65989:SHF65990 SRB65989:SRB65990 TAX65989:TAX65990 TKT65989:TKT65990 TUP65989:TUP65990 UEL65989:UEL65990 UOH65989:UOH65990 UYD65989:UYD65990 VHZ65989:VHZ65990 VRV65989:VRV65990 WBR65989:WBR65990 WLN65989:WLN65990 WVJ65989:WVJ65990 B131525:B131526 IX131525:IX131526 ST131525:ST131526 ACP131525:ACP131526 AML131525:AML131526 AWH131525:AWH131526 BGD131525:BGD131526 BPZ131525:BPZ131526 BZV131525:BZV131526 CJR131525:CJR131526 CTN131525:CTN131526 DDJ131525:DDJ131526 DNF131525:DNF131526 DXB131525:DXB131526 EGX131525:EGX131526 EQT131525:EQT131526 FAP131525:FAP131526 FKL131525:FKL131526 FUH131525:FUH131526 GED131525:GED131526 GNZ131525:GNZ131526 GXV131525:GXV131526 HHR131525:HHR131526 HRN131525:HRN131526 IBJ131525:IBJ131526 ILF131525:ILF131526 IVB131525:IVB131526 JEX131525:JEX131526 JOT131525:JOT131526 JYP131525:JYP131526 KIL131525:KIL131526 KSH131525:KSH131526 LCD131525:LCD131526 LLZ131525:LLZ131526 LVV131525:LVV131526 MFR131525:MFR131526 MPN131525:MPN131526 MZJ131525:MZJ131526 NJF131525:NJF131526 NTB131525:NTB131526 OCX131525:OCX131526 OMT131525:OMT131526 OWP131525:OWP131526 PGL131525:PGL131526 PQH131525:PQH131526 QAD131525:QAD131526 QJZ131525:QJZ131526 QTV131525:QTV131526 RDR131525:RDR131526 RNN131525:RNN131526 RXJ131525:RXJ131526 SHF131525:SHF131526 SRB131525:SRB131526 TAX131525:TAX131526 TKT131525:TKT131526 TUP131525:TUP131526 UEL131525:UEL131526 UOH131525:UOH131526 UYD131525:UYD131526 VHZ131525:VHZ131526 VRV131525:VRV131526 WBR131525:WBR131526 WLN131525:WLN131526 WVJ131525:WVJ131526 B197061:B197062 IX197061:IX197062 ST197061:ST197062 ACP197061:ACP197062 AML197061:AML197062 AWH197061:AWH197062 BGD197061:BGD197062 BPZ197061:BPZ197062 BZV197061:BZV197062 CJR197061:CJR197062 CTN197061:CTN197062 DDJ197061:DDJ197062 DNF197061:DNF197062 DXB197061:DXB197062 EGX197061:EGX197062 EQT197061:EQT197062 FAP197061:FAP197062 FKL197061:FKL197062 FUH197061:FUH197062 GED197061:GED197062 GNZ197061:GNZ197062 GXV197061:GXV197062 HHR197061:HHR197062 HRN197061:HRN197062 IBJ197061:IBJ197062 ILF197061:ILF197062 IVB197061:IVB197062 JEX197061:JEX197062 JOT197061:JOT197062 JYP197061:JYP197062 KIL197061:KIL197062 KSH197061:KSH197062 LCD197061:LCD197062 LLZ197061:LLZ197062 LVV197061:LVV197062 MFR197061:MFR197062 MPN197061:MPN197062 MZJ197061:MZJ197062 NJF197061:NJF197062 NTB197061:NTB197062 OCX197061:OCX197062 OMT197061:OMT197062 OWP197061:OWP197062 PGL197061:PGL197062 PQH197061:PQH197062 QAD197061:QAD197062 QJZ197061:QJZ197062 QTV197061:QTV197062 RDR197061:RDR197062 RNN197061:RNN197062 RXJ197061:RXJ197062 SHF197061:SHF197062 SRB197061:SRB197062 TAX197061:TAX197062 TKT197061:TKT197062 TUP197061:TUP197062 UEL197061:UEL197062 UOH197061:UOH197062 UYD197061:UYD197062 VHZ197061:VHZ197062 VRV197061:VRV197062 WBR197061:WBR197062 WLN197061:WLN197062 WVJ197061:WVJ197062 B262597:B262598 IX262597:IX262598 ST262597:ST262598 ACP262597:ACP262598 AML262597:AML262598 AWH262597:AWH262598 BGD262597:BGD262598 BPZ262597:BPZ262598 BZV262597:BZV262598 CJR262597:CJR262598 CTN262597:CTN262598 DDJ262597:DDJ262598 DNF262597:DNF262598 DXB262597:DXB262598 EGX262597:EGX262598 EQT262597:EQT262598 FAP262597:FAP262598 FKL262597:FKL262598 FUH262597:FUH262598 GED262597:GED262598 GNZ262597:GNZ262598 GXV262597:GXV262598 HHR262597:HHR262598 HRN262597:HRN262598 IBJ262597:IBJ262598 ILF262597:ILF262598 IVB262597:IVB262598 JEX262597:JEX262598 JOT262597:JOT262598 JYP262597:JYP262598 KIL262597:KIL262598 KSH262597:KSH262598 LCD262597:LCD262598 LLZ262597:LLZ262598 LVV262597:LVV262598 MFR262597:MFR262598 MPN262597:MPN262598 MZJ262597:MZJ262598 NJF262597:NJF262598 NTB262597:NTB262598 OCX262597:OCX262598 OMT262597:OMT262598 OWP262597:OWP262598 PGL262597:PGL262598 PQH262597:PQH262598 QAD262597:QAD262598 QJZ262597:QJZ262598 QTV262597:QTV262598 RDR262597:RDR262598 RNN262597:RNN262598 RXJ262597:RXJ262598 SHF262597:SHF262598 SRB262597:SRB262598 TAX262597:TAX262598 TKT262597:TKT262598 TUP262597:TUP262598 UEL262597:UEL262598 UOH262597:UOH262598 UYD262597:UYD262598 VHZ262597:VHZ262598 VRV262597:VRV262598 WBR262597:WBR262598 WLN262597:WLN262598 WVJ262597:WVJ262598 B328133:B328134 IX328133:IX328134 ST328133:ST328134 ACP328133:ACP328134 AML328133:AML328134 AWH328133:AWH328134 BGD328133:BGD328134 BPZ328133:BPZ328134 BZV328133:BZV328134 CJR328133:CJR328134 CTN328133:CTN328134 DDJ328133:DDJ328134 DNF328133:DNF328134 DXB328133:DXB328134 EGX328133:EGX328134 EQT328133:EQT328134 FAP328133:FAP328134 FKL328133:FKL328134 FUH328133:FUH328134 GED328133:GED328134 GNZ328133:GNZ328134 GXV328133:GXV328134 HHR328133:HHR328134 HRN328133:HRN328134 IBJ328133:IBJ328134 ILF328133:ILF328134 IVB328133:IVB328134 JEX328133:JEX328134 JOT328133:JOT328134 JYP328133:JYP328134 KIL328133:KIL328134 KSH328133:KSH328134 LCD328133:LCD328134 LLZ328133:LLZ328134 LVV328133:LVV328134 MFR328133:MFR328134 MPN328133:MPN328134 MZJ328133:MZJ328134 NJF328133:NJF328134 NTB328133:NTB328134 OCX328133:OCX328134 OMT328133:OMT328134 OWP328133:OWP328134 PGL328133:PGL328134 PQH328133:PQH328134 QAD328133:QAD328134 QJZ328133:QJZ328134 QTV328133:QTV328134 RDR328133:RDR328134 RNN328133:RNN328134 RXJ328133:RXJ328134 SHF328133:SHF328134 SRB328133:SRB328134 TAX328133:TAX328134 TKT328133:TKT328134 TUP328133:TUP328134 UEL328133:UEL328134 UOH328133:UOH328134 UYD328133:UYD328134 VHZ328133:VHZ328134 VRV328133:VRV328134 WBR328133:WBR328134 WLN328133:WLN328134 WVJ328133:WVJ328134 B393669:B393670 IX393669:IX393670 ST393669:ST393670 ACP393669:ACP393670 AML393669:AML393670 AWH393669:AWH393670 BGD393669:BGD393670 BPZ393669:BPZ393670 BZV393669:BZV393670 CJR393669:CJR393670 CTN393669:CTN393670 DDJ393669:DDJ393670 DNF393669:DNF393670 DXB393669:DXB393670 EGX393669:EGX393670 EQT393669:EQT393670 FAP393669:FAP393670 FKL393669:FKL393670 FUH393669:FUH393670 GED393669:GED393670 GNZ393669:GNZ393670 GXV393669:GXV393670 HHR393669:HHR393670 HRN393669:HRN393670 IBJ393669:IBJ393670 ILF393669:ILF393670 IVB393669:IVB393670 JEX393669:JEX393670 JOT393669:JOT393670 JYP393669:JYP393670 KIL393669:KIL393670 KSH393669:KSH393670 LCD393669:LCD393670 LLZ393669:LLZ393670 LVV393669:LVV393670 MFR393669:MFR393670 MPN393669:MPN393670 MZJ393669:MZJ393670 NJF393669:NJF393670 NTB393669:NTB393670 OCX393669:OCX393670 OMT393669:OMT393670 OWP393669:OWP393670 PGL393669:PGL393670 PQH393669:PQH393670 QAD393669:QAD393670 QJZ393669:QJZ393670 QTV393669:QTV393670 RDR393669:RDR393670 RNN393669:RNN393670 RXJ393669:RXJ393670 SHF393669:SHF393670 SRB393669:SRB393670 TAX393669:TAX393670 TKT393669:TKT393670 TUP393669:TUP393670 UEL393669:UEL393670 UOH393669:UOH393670 UYD393669:UYD393670 VHZ393669:VHZ393670 VRV393669:VRV393670 WBR393669:WBR393670 WLN393669:WLN393670 WVJ393669:WVJ393670 B459205:B459206 IX459205:IX459206 ST459205:ST459206 ACP459205:ACP459206 AML459205:AML459206 AWH459205:AWH459206 BGD459205:BGD459206 BPZ459205:BPZ459206 BZV459205:BZV459206 CJR459205:CJR459206 CTN459205:CTN459206 DDJ459205:DDJ459206 DNF459205:DNF459206 DXB459205:DXB459206 EGX459205:EGX459206 EQT459205:EQT459206 FAP459205:FAP459206 FKL459205:FKL459206 FUH459205:FUH459206 GED459205:GED459206 GNZ459205:GNZ459206 GXV459205:GXV459206 HHR459205:HHR459206 HRN459205:HRN459206 IBJ459205:IBJ459206 ILF459205:ILF459206 IVB459205:IVB459206 JEX459205:JEX459206 JOT459205:JOT459206 JYP459205:JYP459206 KIL459205:KIL459206 KSH459205:KSH459206 LCD459205:LCD459206 LLZ459205:LLZ459206 LVV459205:LVV459206 MFR459205:MFR459206 MPN459205:MPN459206 MZJ459205:MZJ459206 NJF459205:NJF459206 NTB459205:NTB459206 OCX459205:OCX459206 OMT459205:OMT459206 OWP459205:OWP459206 PGL459205:PGL459206 PQH459205:PQH459206 QAD459205:QAD459206 QJZ459205:QJZ459206 QTV459205:QTV459206 RDR459205:RDR459206 RNN459205:RNN459206 RXJ459205:RXJ459206 SHF459205:SHF459206 SRB459205:SRB459206 TAX459205:TAX459206 TKT459205:TKT459206 TUP459205:TUP459206 UEL459205:UEL459206 UOH459205:UOH459206 UYD459205:UYD459206 VHZ459205:VHZ459206 VRV459205:VRV459206 WBR459205:WBR459206 WLN459205:WLN459206 WVJ459205:WVJ459206 B524741:B524742 IX524741:IX524742 ST524741:ST524742 ACP524741:ACP524742 AML524741:AML524742 AWH524741:AWH524742 BGD524741:BGD524742 BPZ524741:BPZ524742 BZV524741:BZV524742 CJR524741:CJR524742 CTN524741:CTN524742 DDJ524741:DDJ524742 DNF524741:DNF524742 DXB524741:DXB524742 EGX524741:EGX524742 EQT524741:EQT524742 FAP524741:FAP524742 FKL524741:FKL524742 FUH524741:FUH524742 GED524741:GED524742 GNZ524741:GNZ524742 GXV524741:GXV524742 HHR524741:HHR524742 HRN524741:HRN524742 IBJ524741:IBJ524742 ILF524741:ILF524742 IVB524741:IVB524742 JEX524741:JEX524742 JOT524741:JOT524742 JYP524741:JYP524742 KIL524741:KIL524742 KSH524741:KSH524742 LCD524741:LCD524742 LLZ524741:LLZ524742 LVV524741:LVV524742 MFR524741:MFR524742 MPN524741:MPN524742 MZJ524741:MZJ524742 NJF524741:NJF524742 NTB524741:NTB524742 OCX524741:OCX524742 OMT524741:OMT524742 OWP524741:OWP524742 PGL524741:PGL524742 PQH524741:PQH524742 QAD524741:QAD524742 QJZ524741:QJZ524742 QTV524741:QTV524742 RDR524741:RDR524742 RNN524741:RNN524742 RXJ524741:RXJ524742 SHF524741:SHF524742 SRB524741:SRB524742 TAX524741:TAX524742 TKT524741:TKT524742 TUP524741:TUP524742 UEL524741:UEL524742 UOH524741:UOH524742 UYD524741:UYD524742 VHZ524741:VHZ524742 VRV524741:VRV524742 WBR524741:WBR524742 WLN524741:WLN524742 WVJ524741:WVJ524742 B590277:B590278 IX590277:IX590278 ST590277:ST590278 ACP590277:ACP590278 AML590277:AML590278 AWH590277:AWH590278 BGD590277:BGD590278 BPZ590277:BPZ590278 BZV590277:BZV590278 CJR590277:CJR590278 CTN590277:CTN590278 DDJ590277:DDJ590278 DNF590277:DNF590278 DXB590277:DXB590278 EGX590277:EGX590278 EQT590277:EQT590278 FAP590277:FAP590278 FKL590277:FKL590278 FUH590277:FUH590278 GED590277:GED590278 GNZ590277:GNZ590278 GXV590277:GXV590278 HHR590277:HHR590278 HRN590277:HRN590278 IBJ590277:IBJ590278 ILF590277:ILF590278 IVB590277:IVB590278 JEX590277:JEX590278 JOT590277:JOT590278 JYP590277:JYP590278 KIL590277:KIL590278 KSH590277:KSH590278 LCD590277:LCD590278 LLZ590277:LLZ590278 LVV590277:LVV590278 MFR590277:MFR590278 MPN590277:MPN590278 MZJ590277:MZJ590278 NJF590277:NJF590278 NTB590277:NTB590278 OCX590277:OCX590278 OMT590277:OMT590278 OWP590277:OWP590278 PGL590277:PGL590278 PQH590277:PQH590278 QAD590277:QAD590278 QJZ590277:QJZ590278 QTV590277:QTV590278 RDR590277:RDR590278 RNN590277:RNN590278 RXJ590277:RXJ590278 SHF590277:SHF590278 SRB590277:SRB590278 TAX590277:TAX590278 TKT590277:TKT590278 TUP590277:TUP590278 UEL590277:UEL590278 UOH590277:UOH590278 UYD590277:UYD590278 VHZ590277:VHZ590278 VRV590277:VRV590278 WBR590277:WBR590278 WLN590277:WLN590278 WVJ590277:WVJ590278 B655813:B655814 IX655813:IX655814 ST655813:ST655814 ACP655813:ACP655814 AML655813:AML655814 AWH655813:AWH655814 BGD655813:BGD655814 BPZ655813:BPZ655814 BZV655813:BZV655814 CJR655813:CJR655814 CTN655813:CTN655814 DDJ655813:DDJ655814 DNF655813:DNF655814 DXB655813:DXB655814 EGX655813:EGX655814 EQT655813:EQT655814 FAP655813:FAP655814 FKL655813:FKL655814 FUH655813:FUH655814 GED655813:GED655814 GNZ655813:GNZ655814 GXV655813:GXV655814 HHR655813:HHR655814 HRN655813:HRN655814 IBJ655813:IBJ655814 ILF655813:ILF655814 IVB655813:IVB655814 JEX655813:JEX655814 JOT655813:JOT655814 JYP655813:JYP655814 KIL655813:KIL655814 KSH655813:KSH655814 LCD655813:LCD655814 LLZ655813:LLZ655814 LVV655813:LVV655814 MFR655813:MFR655814 MPN655813:MPN655814 MZJ655813:MZJ655814 NJF655813:NJF655814 NTB655813:NTB655814 OCX655813:OCX655814 OMT655813:OMT655814 OWP655813:OWP655814 PGL655813:PGL655814 PQH655813:PQH655814 QAD655813:QAD655814 QJZ655813:QJZ655814 QTV655813:QTV655814 RDR655813:RDR655814 RNN655813:RNN655814 RXJ655813:RXJ655814 SHF655813:SHF655814 SRB655813:SRB655814 TAX655813:TAX655814 TKT655813:TKT655814 TUP655813:TUP655814 UEL655813:UEL655814 UOH655813:UOH655814 UYD655813:UYD655814 VHZ655813:VHZ655814 VRV655813:VRV655814 WBR655813:WBR655814 WLN655813:WLN655814 WVJ655813:WVJ655814 B721349:B721350 IX721349:IX721350 ST721349:ST721350 ACP721349:ACP721350 AML721349:AML721350 AWH721349:AWH721350 BGD721349:BGD721350 BPZ721349:BPZ721350 BZV721349:BZV721350 CJR721349:CJR721350 CTN721349:CTN721350 DDJ721349:DDJ721350 DNF721349:DNF721350 DXB721349:DXB721350 EGX721349:EGX721350 EQT721349:EQT721350 FAP721349:FAP721350 FKL721349:FKL721350 FUH721349:FUH721350 GED721349:GED721350 GNZ721349:GNZ721350 GXV721349:GXV721350 HHR721349:HHR721350 HRN721349:HRN721350 IBJ721349:IBJ721350 ILF721349:ILF721350 IVB721349:IVB721350 JEX721349:JEX721350 JOT721349:JOT721350 JYP721349:JYP721350 KIL721349:KIL721350 KSH721349:KSH721350 LCD721349:LCD721350 LLZ721349:LLZ721350 LVV721349:LVV721350 MFR721349:MFR721350 MPN721349:MPN721350 MZJ721349:MZJ721350 NJF721349:NJF721350 NTB721349:NTB721350 OCX721349:OCX721350 OMT721349:OMT721350 OWP721349:OWP721350 PGL721349:PGL721350 PQH721349:PQH721350 QAD721349:QAD721350 QJZ721349:QJZ721350 QTV721349:QTV721350 RDR721349:RDR721350 RNN721349:RNN721350 RXJ721349:RXJ721350 SHF721349:SHF721350 SRB721349:SRB721350 TAX721349:TAX721350 TKT721349:TKT721350 TUP721349:TUP721350 UEL721349:UEL721350 UOH721349:UOH721350 UYD721349:UYD721350 VHZ721349:VHZ721350 VRV721349:VRV721350 WBR721349:WBR721350 WLN721349:WLN721350 WVJ721349:WVJ721350 B786885:B786886 IX786885:IX786886 ST786885:ST786886 ACP786885:ACP786886 AML786885:AML786886 AWH786885:AWH786886 BGD786885:BGD786886 BPZ786885:BPZ786886 BZV786885:BZV786886 CJR786885:CJR786886 CTN786885:CTN786886 DDJ786885:DDJ786886 DNF786885:DNF786886 DXB786885:DXB786886 EGX786885:EGX786886 EQT786885:EQT786886 FAP786885:FAP786886 FKL786885:FKL786886 FUH786885:FUH786886 GED786885:GED786886 GNZ786885:GNZ786886 GXV786885:GXV786886 HHR786885:HHR786886 HRN786885:HRN786886 IBJ786885:IBJ786886 ILF786885:ILF786886 IVB786885:IVB786886 JEX786885:JEX786886 JOT786885:JOT786886 JYP786885:JYP786886 KIL786885:KIL786886 KSH786885:KSH786886 LCD786885:LCD786886 LLZ786885:LLZ786886 LVV786885:LVV786886 MFR786885:MFR786886 MPN786885:MPN786886 MZJ786885:MZJ786886 NJF786885:NJF786886 NTB786885:NTB786886 OCX786885:OCX786886 OMT786885:OMT786886 OWP786885:OWP786886 PGL786885:PGL786886 PQH786885:PQH786886 QAD786885:QAD786886 QJZ786885:QJZ786886 QTV786885:QTV786886 RDR786885:RDR786886 RNN786885:RNN786886 RXJ786885:RXJ786886 SHF786885:SHF786886 SRB786885:SRB786886 TAX786885:TAX786886 TKT786885:TKT786886 TUP786885:TUP786886 UEL786885:UEL786886 UOH786885:UOH786886 UYD786885:UYD786886 VHZ786885:VHZ786886 VRV786885:VRV786886 WBR786885:WBR786886 WLN786885:WLN786886 WVJ786885:WVJ786886 B852421:B852422 IX852421:IX852422 ST852421:ST852422 ACP852421:ACP852422 AML852421:AML852422 AWH852421:AWH852422 BGD852421:BGD852422 BPZ852421:BPZ852422 BZV852421:BZV852422 CJR852421:CJR852422 CTN852421:CTN852422 DDJ852421:DDJ852422 DNF852421:DNF852422 DXB852421:DXB852422 EGX852421:EGX852422 EQT852421:EQT852422 FAP852421:FAP852422 FKL852421:FKL852422 FUH852421:FUH852422 GED852421:GED852422 GNZ852421:GNZ852422 GXV852421:GXV852422 HHR852421:HHR852422 HRN852421:HRN852422 IBJ852421:IBJ852422 ILF852421:ILF852422 IVB852421:IVB852422 JEX852421:JEX852422 JOT852421:JOT852422 JYP852421:JYP852422 KIL852421:KIL852422 KSH852421:KSH852422 LCD852421:LCD852422 LLZ852421:LLZ852422 LVV852421:LVV852422 MFR852421:MFR852422 MPN852421:MPN852422 MZJ852421:MZJ852422 NJF852421:NJF852422 NTB852421:NTB852422 OCX852421:OCX852422 OMT852421:OMT852422 OWP852421:OWP852422 PGL852421:PGL852422 PQH852421:PQH852422 QAD852421:QAD852422 QJZ852421:QJZ852422 QTV852421:QTV852422 RDR852421:RDR852422 RNN852421:RNN852422 RXJ852421:RXJ852422 SHF852421:SHF852422 SRB852421:SRB852422 TAX852421:TAX852422 TKT852421:TKT852422 TUP852421:TUP852422 UEL852421:UEL852422 UOH852421:UOH852422 UYD852421:UYD852422 VHZ852421:VHZ852422 VRV852421:VRV852422 WBR852421:WBR852422 WLN852421:WLN852422 WVJ852421:WVJ852422 B917957:B917958 IX917957:IX917958 ST917957:ST917958 ACP917957:ACP917958 AML917957:AML917958 AWH917957:AWH917958 BGD917957:BGD917958 BPZ917957:BPZ917958 BZV917957:BZV917958 CJR917957:CJR917958 CTN917957:CTN917958 DDJ917957:DDJ917958 DNF917957:DNF917958 DXB917957:DXB917958 EGX917957:EGX917958 EQT917957:EQT917958 FAP917957:FAP917958 FKL917957:FKL917958 FUH917957:FUH917958 GED917957:GED917958 GNZ917957:GNZ917958 GXV917957:GXV917958 HHR917957:HHR917958 HRN917957:HRN917958 IBJ917957:IBJ917958 ILF917957:ILF917958 IVB917957:IVB917958 JEX917957:JEX917958 JOT917957:JOT917958 JYP917957:JYP917958 KIL917957:KIL917958 KSH917957:KSH917958 LCD917957:LCD917958 LLZ917957:LLZ917958 LVV917957:LVV917958 MFR917957:MFR917958 MPN917957:MPN917958 MZJ917957:MZJ917958 NJF917957:NJF917958 NTB917957:NTB917958 OCX917957:OCX917958 OMT917957:OMT917958 OWP917957:OWP917958 PGL917957:PGL917958 PQH917957:PQH917958 QAD917957:QAD917958 QJZ917957:QJZ917958 QTV917957:QTV917958 RDR917957:RDR917958 RNN917957:RNN917958 RXJ917957:RXJ917958 SHF917957:SHF917958 SRB917957:SRB917958 TAX917957:TAX917958 TKT917957:TKT917958 TUP917957:TUP917958 UEL917957:UEL917958 UOH917957:UOH917958 UYD917957:UYD917958 VHZ917957:VHZ917958 VRV917957:VRV917958 WBR917957:WBR917958 WLN917957:WLN917958 WVJ917957:WVJ917958 B983493:B983494 IX983493:IX983494 ST983493:ST983494 ACP983493:ACP983494 AML983493:AML983494 AWH983493:AWH983494 BGD983493:BGD983494 BPZ983493:BPZ983494 BZV983493:BZV983494 CJR983493:CJR983494 CTN983493:CTN983494 DDJ983493:DDJ983494 DNF983493:DNF983494 DXB983493:DXB983494 EGX983493:EGX983494 EQT983493:EQT983494 FAP983493:FAP983494 FKL983493:FKL983494 FUH983493:FUH983494 GED983493:GED983494 GNZ983493:GNZ983494 GXV983493:GXV983494 HHR983493:HHR983494 HRN983493:HRN983494 IBJ983493:IBJ983494 ILF983493:ILF983494 IVB983493:IVB983494 JEX983493:JEX983494 JOT983493:JOT983494 JYP983493:JYP983494 KIL983493:KIL983494 KSH983493:KSH983494 LCD983493:LCD983494 LLZ983493:LLZ983494 LVV983493:LVV983494 MFR983493:MFR983494 MPN983493:MPN983494 MZJ983493:MZJ983494 NJF983493:NJF983494 NTB983493:NTB983494 OCX983493:OCX983494 OMT983493:OMT983494 OWP983493:OWP983494 PGL983493:PGL983494 PQH983493:PQH983494 QAD983493:QAD983494 QJZ983493:QJZ983494 QTV983493:QTV983494 RDR983493:RDR983494 RNN983493:RNN983494 RXJ983493:RXJ983494 SHF983493:SHF983494 SRB983493:SRB983494 TAX983493:TAX983494 TKT983493:TKT983494 TUP983493:TUP983494 UEL983493:UEL983494 UOH983493:UOH983494 UYD983493:UYD983494 VHZ983493:VHZ983494 VRV983493:VRV983494 WBR983493:WBR983494 WLN983493:WLN983494 WVJ983493:WVJ983494">
      <formula1>0</formula1>
      <formula2>1000000000</formula2>
    </dataValidation>
    <dataValidation type="whole" allowBlank="1" showInputMessage="1" showErrorMessage="1" errorTitle="Error" error="Por favor ingrese números enteros" sqref="A1:A1048576 WVJ983495:WVJ1048576 IY1:SS1048576 SU1:ACO1048576 ACQ1:AMK1048576 AMM1:AWG1048576 AWI1:BGC1048576 BGE1:BPY1048576 BQA1:BZU1048576 BZW1:CJQ1048576 CJS1:CTM1048576 CTO1:DDI1048576 DDK1:DNE1048576 DNG1:DXA1048576 DXC1:EGW1048576 EGY1:EQS1048576 EQU1:FAO1048576 FAQ1:FKK1048576 FKM1:FUG1048576 FUI1:GEC1048576 GEE1:GNY1048576 GOA1:GXU1048576 GXW1:HHQ1048576 HHS1:HRM1048576 HRO1:IBI1048576 IBK1:ILE1048576 ILG1:IVA1048576 IVC1:JEW1048576 JEY1:JOS1048576 JOU1:JYO1048576 JYQ1:KIK1048576 KIM1:KSG1048576 KSI1:LCC1048576 LCE1:LLY1048576 LMA1:LVU1048576 LVW1:MFQ1048576 MFS1:MPM1048576 MPO1:MZI1048576 MZK1:NJE1048576 NJG1:NTA1048576 NTC1:OCW1048576 OCY1:OMS1048576 OMU1:OWO1048576 OWQ1:PGK1048576 PGM1:PQG1048576 PQI1:QAC1048576 QAE1:QJY1048576 QKA1:QTU1048576 QTW1:RDQ1048576 RDS1:RNM1048576 RNO1:RXI1048576 RXK1:SHE1048576 SHG1:SRA1048576 SRC1:TAW1048576 TAY1:TKS1048576 TKU1:TUO1048576 TUQ1:UEK1048576 UEM1:UOG1048576 UOI1:UYC1048576 UYE1:VHY1048576 VIA1:VRU1048576 VRW1:WBQ1048576 WBS1:WLM1048576 WLO1:WVI1048576 WVK1:XFD1048576 B1:B452 IX1:IX452 ST1:ST452 ACP1:ACP452 AML1:AML452 AWH1:AWH452 BGD1:BGD452 BPZ1:BPZ452 BZV1:BZV452 CJR1:CJR452 CTN1:CTN452 DDJ1:DDJ452 DNF1:DNF452 DXB1:DXB452 EGX1:EGX452 EQT1:EQT452 FAP1:FAP452 FKL1:FKL452 FUH1:FUH452 GED1:GED452 GNZ1:GNZ452 GXV1:GXV452 HHR1:HHR452 HRN1:HRN452 IBJ1:IBJ452 ILF1:ILF452 IVB1:IVB452 JEX1:JEX452 JOT1:JOT452 JYP1:JYP452 KIL1:KIL452 KSH1:KSH452 LCD1:LCD452 LLZ1:LLZ452 LVV1:LVV452 MFR1:MFR452 MPN1:MPN452 MZJ1:MZJ452 NJF1:NJF452 NTB1:NTB452 OCX1:OCX452 OMT1:OMT452 OWP1:OWP452 PGL1:PGL452 PQH1:PQH452 QAD1:QAD452 QJZ1:QJZ452 QTV1:QTV452 RDR1:RDR452 RNN1:RNN452 RXJ1:RXJ452 SHF1:SHF452 SRB1:SRB452 TAX1:TAX452 TKT1:TKT452 TUP1:TUP452 UEL1:UEL452 UOH1:UOH452 UYD1:UYD452 VHZ1:VHZ452 VRV1:VRV452 WBR1:WBR452 WLN1:WLN452 WVJ1:WVJ452 B455:B65988 IX455:IX65988 ST455:ST65988 ACP455:ACP65988 AML455:AML65988 AWH455:AWH65988 BGD455:BGD65988 BPZ455:BPZ65988 BZV455:BZV65988 CJR455:CJR65988 CTN455:CTN65988 DDJ455:DDJ65988 DNF455:DNF65988 DXB455:DXB65988 EGX455:EGX65988 EQT455:EQT65988 FAP455:FAP65988 FKL455:FKL65988 FUH455:FUH65988 GED455:GED65988 GNZ455:GNZ65988 GXV455:GXV65988 HHR455:HHR65988 HRN455:HRN65988 IBJ455:IBJ65988 ILF455:ILF65988 IVB455:IVB65988 JEX455:JEX65988 JOT455:JOT65988 JYP455:JYP65988 KIL455:KIL65988 KSH455:KSH65988 LCD455:LCD65988 LLZ455:LLZ65988 LVV455:LVV65988 MFR455:MFR65988 MPN455:MPN65988 MZJ455:MZJ65988 NJF455:NJF65988 NTB455:NTB65988 OCX455:OCX65988 OMT455:OMT65988 OWP455:OWP65988 PGL455:PGL65988 PQH455:PQH65988 QAD455:QAD65988 QJZ455:QJZ65988 QTV455:QTV65988 RDR455:RDR65988 RNN455:RNN65988 RXJ455:RXJ65988 SHF455:SHF65988 SRB455:SRB65988 TAX455:TAX65988 TKT455:TKT65988 TUP455:TUP65988 UEL455:UEL65988 UOH455:UOH65988 UYD455:UYD65988 VHZ455:VHZ65988 VRV455:VRV65988 WBR455:WBR65988 WLN455:WLN65988 WVJ455:WVJ65988 B65991:B131524 IX65991:IX131524 ST65991:ST131524 ACP65991:ACP131524 AML65991:AML131524 AWH65991:AWH131524 BGD65991:BGD131524 BPZ65991:BPZ131524 BZV65991:BZV131524 CJR65991:CJR131524 CTN65991:CTN131524 DDJ65991:DDJ131524 DNF65991:DNF131524 DXB65991:DXB131524 EGX65991:EGX131524 EQT65991:EQT131524 FAP65991:FAP131524 FKL65991:FKL131524 FUH65991:FUH131524 GED65991:GED131524 GNZ65991:GNZ131524 GXV65991:GXV131524 HHR65991:HHR131524 HRN65991:HRN131524 IBJ65991:IBJ131524 ILF65991:ILF131524 IVB65991:IVB131524 JEX65991:JEX131524 JOT65991:JOT131524 JYP65991:JYP131524 KIL65991:KIL131524 KSH65991:KSH131524 LCD65991:LCD131524 LLZ65991:LLZ131524 LVV65991:LVV131524 MFR65991:MFR131524 MPN65991:MPN131524 MZJ65991:MZJ131524 NJF65991:NJF131524 NTB65991:NTB131524 OCX65991:OCX131524 OMT65991:OMT131524 OWP65991:OWP131524 PGL65991:PGL131524 PQH65991:PQH131524 QAD65991:QAD131524 QJZ65991:QJZ131524 QTV65991:QTV131524 RDR65991:RDR131524 RNN65991:RNN131524 RXJ65991:RXJ131524 SHF65991:SHF131524 SRB65991:SRB131524 TAX65991:TAX131524 TKT65991:TKT131524 TUP65991:TUP131524 UEL65991:UEL131524 UOH65991:UOH131524 UYD65991:UYD131524 VHZ65991:VHZ131524 VRV65991:VRV131524 WBR65991:WBR131524 WLN65991:WLN131524 WVJ65991:WVJ131524 B131527:B197060 IX131527:IX197060 ST131527:ST197060 ACP131527:ACP197060 AML131527:AML197060 AWH131527:AWH197060 BGD131527:BGD197060 BPZ131527:BPZ197060 BZV131527:BZV197060 CJR131527:CJR197060 CTN131527:CTN197060 DDJ131527:DDJ197060 DNF131527:DNF197060 DXB131527:DXB197060 EGX131527:EGX197060 EQT131527:EQT197060 FAP131527:FAP197060 FKL131527:FKL197060 FUH131527:FUH197060 GED131527:GED197060 GNZ131527:GNZ197060 GXV131527:GXV197060 HHR131527:HHR197060 HRN131527:HRN197060 IBJ131527:IBJ197060 ILF131527:ILF197060 IVB131527:IVB197060 JEX131527:JEX197060 JOT131527:JOT197060 JYP131527:JYP197060 KIL131527:KIL197060 KSH131527:KSH197060 LCD131527:LCD197060 LLZ131527:LLZ197060 LVV131527:LVV197060 MFR131527:MFR197060 MPN131527:MPN197060 MZJ131527:MZJ197060 NJF131527:NJF197060 NTB131527:NTB197060 OCX131527:OCX197060 OMT131527:OMT197060 OWP131527:OWP197060 PGL131527:PGL197060 PQH131527:PQH197060 QAD131527:QAD197060 QJZ131527:QJZ197060 QTV131527:QTV197060 RDR131527:RDR197060 RNN131527:RNN197060 RXJ131527:RXJ197060 SHF131527:SHF197060 SRB131527:SRB197060 TAX131527:TAX197060 TKT131527:TKT197060 TUP131527:TUP197060 UEL131527:UEL197060 UOH131527:UOH197060 UYD131527:UYD197060 VHZ131527:VHZ197060 VRV131527:VRV197060 WBR131527:WBR197060 WLN131527:WLN197060 WVJ131527:WVJ197060 B197063:B262596 IX197063:IX262596 ST197063:ST262596 ACP197063:ACP262596 AML197063:AML262596 AWH197063:AWH262596 BGD197063:BGD262596 BPZ197063:BPZ262596 BZV197063:BZV262596 CJR197063:CJR262596 CTN197063:CTN262596 DDJ197063:DDJ262596 DNF197063:DNF262596 DXB197063:DXB262596 EGX197063:EGX262596 EQT197063:EQT262596 FAP197063:FAP262596 FKL197063:FKL262596 FUH197063:FUH262596 GED197063:GED262596 GNZ197063:GNZ262596 GXV197063:GXV262596 HHR197063:HHR262596 HRN197063:HRN262596 IBJ197063:IBJ262596 ILF197063:ILF262596 IVB197063:IVB262596 JEX197063:JEX262596 JOT197063:JOT262596 JYP197063:JYP262596 KIL197063:KIL262596 KSH197063:KSH262596 LCD197063:LCD262596 LLZ197063:LLZ262596 LVV197063:LVV262596 MFR197063:MFR262596 MPN197063:MPN262596 MZJ197063:MZJ262596 NJF197063:NJF262596 NTB197063:NTB262596 OCX197063:OCX262596 OMT197063:OMT262596 OWP197063:OWP262596 PGL197063:PGL262596 PQH197063:PQH262596 QAD197063:QAD262596 QJZ197063:QJZ262596 QTV197063:QTV262596 RDR197063:RDR262596 RNN197063:RNN262596 RXJ197063:RXJ262596 SHF197063:SHF262596 SRB197063:SRB262596 TAX197063:TAX262596 TKT197063:TKT262596 TUP197063:TUP262596 UEL197063:UEL262596 UOH197063:UOH262596 UYD197063:UYD262596 VHZ197063:VHZ262596 VRV197063:VRV262596 WBR197063:WBR262596 WLN197063:WLN262596 WVJ197063:WVJ262596 B262599:B328132 IX262599:IX328132 ST262599:ST328132 ACP262599:ACP328132 AML262599:AML328132 AWH262599:AWH328132 BGD262599:BGD328132 BPZ262599:BPZ328132 BZV262599:BZV328132 CJR262599:CJR328132 CTN262599:CTN328132 DDJ262599:DDJ328132 DNF262599:DNF328132 DXB262599:DXB328132 EGX262599:EGX328132 EQT262599:EQT328132 FAP262599:FAP328132 FKL262599:FKL328132 FUH262599:FUH328132 GED262599:GED328132 GNZ262599:GNZ328132 GXV262599:GXV328132 HHR262599:HHR328132 HRN262599:HRN328132 IBJ262599:IBJ328132 ILF262599:ILF328132 IVB262599:IVB328132 JEX262599:JEX328132 JOT262599:JOT328132 JYP262599:JYP328132 KIL262599:KIL328132 KSH262599:KSH328132 LCD262599:LCD328132 LLZ262599:LLZ328132 LVV262599:LVV328132 MFR262599:MFR328132 MPN262599:MPN328132 MZJ262599:MZJ328132 NJF262599:NJF328132 NTB262599:NTB328132 OCX262599:OCX328132 OMT262599:OMT328132 OWP262599:OWP328132 PGL262599:PGL328132 PQH262599:PQH328132 QAD262599:QAD328132 QJZ262599:QJZ328132 QTV262599:QTV328132 RDR262599:RDR328132 RNN262599:RNN328132 RXJ262599:RXJ328132 SHF262599:SHF328132 SRB262599:SRB328132 TAX262599:TAX328132 TKT262599:TKT328132 TUP262599:TUP328132 UEL262599:UEL328132 UOH262599:UOH328132 UYD262599:UYD328132 VHZ262599:VHZ328132 VRV262599:VRV328132 WBR262599:WBR328132 WLN262599:WLN328132 WVJ262599:WVJ328132 B328135:B393668 IX328135:IX393668 ST328135:ST393668 ACP328135:ACP393668 AML328135:AML393668 AWH328135:AWH393668 BGD328135:BGD393668 BPZ328135:BPZ393668 BZV328135:BZV393668 CJR328135:CJR393668 CTN328135:CTN393668 DDJ328135:DDJ393668 DNF328135:DNF393668 DXB328135:DXB393668 EGX328135:EGX393668 EQT328135:EQT393668 FAP328135:FAP393668 FKL328135:FKL393668 FUH328135:FUH393668 GED328135:GED393668 GNZ328135:GNZ393668 GXV328135:GXV393668 HHR328135:HHR393668 HRN328135:HRN393668 IBJ328135:IBJ393668 ILF328135:ILF393668 IVB328135:IVB393668 JEX328135:JEX393668 JOT328135:JOT393668 JYP328135:JYP393668 KIL328135:KIL393668 KSH328135:KSH393668 LCD328135:LCD393668 LLZ328135:LLZ393668 LVV328135:LVV393668 MFR328135:MFR393668 MPN328135:MPN393668 MZJ328135:MZJ393668 NJF328135:NJF393668 NTB328135:NTB393668 OCX328135:OCX393668 OMT328135:OMT393668 OWP328135:OWP393668 PGL328135:PGL393668 PQH328135:PQH393668 QAD328135:QAD393668 QJZ328135:QJZ393668 QTV328135:QTV393668 RDR328135:RDR393668 RNN328135:RNN393668 RXJ328135:RXJ393668 SHF328135:SHF393668 SRB328135:SRB393668 TAX328135:TAX393668 TKT328135:TKT393668 TUP328135:TUP393668 UEL328135:UEL393668 UOH328135:UOH393668 UYD328135:UYD393668 VHZ328135:VHZ393668 VRV328135:VRV393668 WBR328135:WBR393668 WLN328135:WLN393668 WVJ328135:WVJ393668 B393671:B459204 IX393671:IX459204 ST393671:ST459204 ACP393671:ACP459204 AML393671:AML459204 AWH393671:AWH459204 BGD393671:BGD459204 BPZ393671:BPZ459204 BZV393671:BZV459204 CJR393671:CJR459204 CTN393671:CTN459204 DDJ393671:DDJ459204 DNF393671:DNF459204 DXB393671:DXB459204 EGX393671:EGX459204 EQT393671:EQT459204 FAP393671:FAP459204 FKL393671:FKL459204 FUH393671:FUH459204 GED393671:GED459204 GNZ393671:GNZ459204 GXV393671:GXV459204 HHR393671:HHR459204 HRN393671:HRN459204 IBJ393671:IBJ459204 ILF393671:ILF459204 IVB393671:IVB459204 JEX393671:JEX459204 JOT393671:JOT459204 JYP393671:JYP459204 KIL393671:KIL459204 KSH393671:KSH459204 LCD393671:LCD459204 LLZ393671:LLZ459204 LVV393671:LVV459204 MFR393671:MFR459204 MPN393671:MPN459204 MZJ393671:MZJ459204 NJF393671:NJF459204 NTB393671:NTB459204 OCX393671:OCX459204 OMT393671:OMT459204 OWP393671:OWP459204 PGL393671:PGL459204 PQH393671:PQH459204 QAD393671:QAD459204 QJZ393671:QJZ459204 QTV393671:QTV459204 RDR393671:RDR459204 RNN393671:RNN459204 RXJ393671:RXJ459204 SHF393671:SHF459204 SRB393671:SRB459204 TAX393671:TAX459204 TKT393671:TKT459204 TUP393671:TUP459204 UEL393671:UEL459204 UOH393671:UOH459204 UYD393671:UYD459204 VHZ393671:VHZ459204 VRV393671:VRV459204 WBR393671:WBR459204 WLN393671:WLN459204 WVJ393671:WVJ459204 B459207:B524740 IX459207:IX524740 ST459207:ST524740 ACP459207:ACP524740 AML459207:AML524740 AWH459207:AWH524740 BGD459207:BGD524740 BPZ459207:BPZ524740 BZV459207:BZV524740 CJR459207:CJR524740 CTN459207:CTN524740 DDJ459207:DDJ524740 DNF459207:DNF524740 DXB459207:DXB524740 EGX459207:EGX524740 EQT459207:EQT524740 FAP459207:FAP524740 FKL459207:FKL524740 FUH459207:FUH524740 GED459207:GED524740 GNZ459207:GNZ524740 GXV459207:GXV524740 HHR459207:HHR524740 HRN459207:HRN524740 IBJ459207:IBJ524740 ILF459207:ILF524740 IVB459207:IVB524740 JEX459207:JEX524740 JOT459207:JOT524740 JYP459207:JYP524740 KIL459207:KIL524740 KSH459207:KSH524740 LCD459207:LCD524740 LLZ459207:LLZ524740 LVV459207:LVV524740 MFR459207:MFR524740 MPN459207:MPN524740 MZJ459207:MZJ524740 NJF459207:NJF524740 NTB459207:NTB524740 OCX459207:OCX524740 OMT459207:OMT524740 OWP459207:OWP524740 PGL459207:PGL524740 PQH459207:PQH524740 QAD459207:QAD524740 QJZ459207:QJZ524740 QTV459207:QTV524740 RDR459207:RDR524740 RNN459207:RNN524740 RXJ459207:RXJ524740 SHF459207:SHF524740 SRB459207:SRB524740 TAX459207:TAX524740 TKT459207:TKT524740 TUP459207:TUP524740 UEL459207:UEL524740 UOH459207:UOH524740 UYD459207:UYD524740 VHZ459207:VHZ524740 VRV459207:VRV524740 WBR459207:WBR524740 WLN459207:WLN524740 WVJ459207:WVJ524740 B524743:B590276 IX524743:IX590276 ST524743:ST590276 ACP524743:ACP590276 AML524743:AML590276 AWH524743:AWH590276 BGD524743:BGD590276 BPZ524743:BPZ590276 BZV524743:BZV590276 CJR524743:CJR590276 CTN524743:CTN590276 DDJ524743:DDJ590276 DNF524743:DNF590276 DXB524743:DXB590276 EGX524743:EGX590276 EQT524743:EQT590276 FAP524743:FAP590276 FKL524743:FKL590276 FUH524743:FUH590276 GED524743:GED590276 GNZ524743:GNZ590276 GXV524743:GXV590276 HHR524743:HHR590276 HRN524743:HRN590276 IBJ524743:IBJ590276 ILF524743:ILF590276 IVB524743:IVB590276 JEX524743:JEX590276 JOT524743:JOT590276 JYP524743:JYP590276 KIL524743:KIL590276 KSH524743:KSH590276 LCD524743:LCD590276 LLZ524743:LLZ590276 LVV524743:LVV590276 MFR524743:MFR590276 MPN524743:MPN590276 MZJ524743:MZJ590276 NJF524743:NJF590276 NTB524743:NTB590276 OCX524743:OCX590276 OMT524743:OMT590276 OWP524743:OWP590276 PGL524743:PGL590276 PQH524743:PQH590276 QAD524743:QAD590276 QJZ524743:QJZ590276 QTV524743:QTV590276 RDR524743:RDR590276 RNN524743:RNN590276 RXJ524743:RXJ590276 SHF524743:SHF590276 SRB524743:SRB590276 TAX524743:TAX590276 TKT524743:TKT590276 TUP524743:TUP590276 UEL524743:UEL590276 UOH524743:UOH590276 UYD524743:UYD590276 VHZ524743:VHZ590276 VRV524743:VRV590276 WBR524743:WBR590276 WLN524743:WLN590276 WVJ524743:WVJ590276 B590279:B655812 IX590279:IX655812 ST590279:ST655812 ACP590279:ACP655812 AML590279:AML655812 AWH590279:AWH655812 BGD590279:BGD655812 BPZ590279:BPZ655812 BZV590279:BZV655812 CJR590279:CJR655812 CTN590279:CTN655812 DDJ590279:DDJ655812 DNF590279:DNF655812 DXB590279:DXB655812 EGX590279:EGX655812 EQT590279:EQT655812 FAP590279:FAP655812 FKL590279:FKL655812 FUH590279:FUH655812 GED590279:GED655812 GNZ590279:GNZ655812 GXV590279:GXV655812 HHR590279:HHR655812 HRN590279:HRN655812 IBJ590279:IBJ655812 ILF590279:ILF655812 IVB590279:IVB655812 JEX590279:JEX655812 JOT590279:JOT655812 JYP590279:JYP655812 KIL590279:KIL655812 KSH590279:KSH655812 LCD590279:LCD655812 LLZ590279:LLZ655812 LVV590279:LVV655812 MFR590279:MFR655812 MPN590279:MPN655812 MZJ590279:MZJ655812 NJF590279:NJF655812 NTB590279:NTB655812 OCX590279:OCX655812 OMT590279:OMT655812 OWP590279:OWP655812 PGL590279:PGL655812 PQH590279:PQH655812 QAD590279:QAD655812 QJZ590279:QJZ655812 QTV590279:QTV655812 RDR590279:RDR655812 RNN590279:RNN655812 RXJ590279:RXJ655812 SHF590279:SHF655812 SRB590279:SRB655812 TAX590279:TAX655812 TKT590279:TKT655812 TUP590279:TUP655812 UEL590279:UEL655812 UOH590279:UOH655812 UYD590279:UYD655812 VHZ590279:VHZ655812 VRV590279:VRV655812 WBR590279:WBR655812 WLN590279:WLN655812 WVJ590279:WVJ655812 B655815:B721348 IX655815:IX721348 ST655815:ST721348 ACP655815:ACP721348 AML655815:AML721348 AWH655815:AWH721348 BGD655815:BGD721348 BPZ655815:BPZ721348 BZV655815:BZV721348 CJR655815:CJR721348 CTN655815:CTN721348 DDJ655815:DDJ721348 DNF655815:DNF721348 DXB655815:DXB721348 EGX655815:EGX721348 EQT655815:EQT721348 FAP655815:FAP721348 FKL655815:FKL721348 FUH655815:FUH721348 GED655815:GED721348 GNZ655815:GNZ721348 GXV655815:GXV721348 HHR655815:HHR721348 HRN655815:HRN721348 IBJ655815:IBJ721348 ILF655815:ILF721348 IVB655815:IVB721348 JEX655815:JEX721348 JOT655815:JOT721348 JYP655815:JYP721348 KIL655815:KIL721348 KSH655815:KSH721348 LCD655815:LCD721348 LLZ655815:LLZ721348 LVV655815:LVV721348 MFR655815:MFR721348 MPN655815:MPN721348 MZJ655815:MZJ721348 NJF655815:NJF721348 NTB655815:NTB721348 OCX655815:OCX721348 OMT655815:OMT721348 OWP655815:OWP721348 PGL655815:PGL721348 PQH655815:PQH721348 QAD655815:QAD721348 QJZ655815:QJZ721348 QTV655815:QTV721348 RDR655815:RDR721348 RNN655815:RNN721348 RXJ655815:RXJ721348 SHF655815:SHF721348 SRB655815:SRB721348 TAX655815:TAX721348 TKT655815:TKT721348 TUP655815:TUP721348 UEL655815:UEL721348 UOH655815:UOH721348 UYD655815:UYD721348 VHZ655815:VHZ721348 VRV655815:VRV721348 WBR655815:WBR721348 WLN655815:WLN721348 WVJ655815:WVJ721348 B721351:B786884 IX721351:IX786884 ST721351:ST786884 ACP721351:ACP786884 AML721351:AML786884 AWH721351:AWH786884 BGD721351:BGD786884 BPZ721351:BPZ786884 BZV721351:BZV786884 CJR721351:CJR786884 CTN721351:CTN786884 DDJ721351:DDJ786884 DNF721351:DNF786884 DXB721351:DXB786884 EGX721351:EGX786884 EQT721351:EQT786884 FAP721351:FAP786884 FKL721351:FKL786884 FUH721351:FUH786884 GED721351:GED786884 GNZ721351:GNZ786884 GXV721351:GXV786884 HHR721351:HHR786884 HRN721351:HRN786884 IBJ721351:IBJ786884 ILF721351:ILF786884 IVB721351:IVB786884 JEX721351:JEX786884 JOT721351:JOT786884 JYP721351:JYP786884 KIL721351:KIL786884 KSH721351:KSH786884 LCD721351:LCD786884 LLZ721351:LLZ786884 LVV721351:LVV786884 MFR721351:MFR786884 MPN721351:MPN786884 MZJ721351:MZJ786884 NJF721351:NJF786884 NTB721351:NTB786884 OCX721351:OCX786884 OMT721351:OMT786884 OWP721351:OWP786884 PGL721351:PGL786884 PQH721351:PQH786884 QAD721351:QAD786884 QJZ721351:QJZ786884 QTV721351:QTV786884 RDR721351:RDR786884 RNN721351:RNN786884 RXJ721351:RXJ786884 SHF721351:SHF786884 SRB721351:SRB786884 TAX721351:TAX786884 TKT721351:TKT786884 TUP721351:TUP786884 UEL721351:UEL786884 UOH721351:UOH786884 UYD721351:UYD786884 VHZ721351:VHZ786884 VRV721351:VRV786884 WBR721351:WBR786884 WLN721351:WLN786884 WVJ721351:WVJ786884 B786887:B852420 IX786887:IX852420 ST786887:ST852420 ACP786887:ACP852420 AML786887:AML852420 AWH786887:AWH852420 BGD786887:BGD852420 BPZ786887:BPZ852420 BZV786887:BZV852420 CJR786887:CJR852420 CTN786887:CTN852420 DDJ786887:DDJ852420 DNF786887:DNF852420 DXB786887:DXB852420 EGX786887:EGX852420 EQT786887:EQT852420 FAP786887:FAP852420 FKL786887:FKL852420 FUH786887:FUH852420 GED786887:GED852420 GNZ786887:GNZ852420 GXV786887:GXV852420 HHR786887:HHR852420 HRN786887:HRN852420 IBJ786887:IBJ852420 ILF786887:ILF852420 IVB786887:IVB852420 JEX786887:JEX852420 JOT786887:JOT852420 JYP786887:JYP852420 KIL786887:KIL852420 KSH786887:KSH852420 LCD786887:LCD852420 LLZ786887:LLZ852420 LVV786887:LVV852420 MFR786887:MFR852420 MPN786887:MPN852420 MZJ786887:MZJ852420 NJF786887:NJF852420 NTB786887:NTB852420 OCX786887:OCX852420 OMT786887:OMT852420 OWP786887:OWP852420 PGL786887:PGL852420 PQH786887:PQH852420 QAD786887:QAD852420 QJZ786887:QJZ852420 QTV786887:QTV852420 RDR786887:RDR852420 RNN786887:RNN852420 RXJ786887:RXJ852420 SHF786887:SHF852420 SRB786887:SRB852420 TAX786887:TAX852420 TKT786887:TKT852420 TUP786887:TUP852420 UEL786887:UEL852420 UOH786887:UOH852420 UYD786887:UYD852420 VHZ786887:VHZ852420 VRV786887:VRV852420 WBR786887:WBR852420 WLN786887:WLN852420 WVJ786887:WVJ852420 B852423:B917956 IX852423:IX917956 ST852423:ST917956 ACP852423:ACP917956 AML852423:AML917956 AWH852423:AWH917956 BGD852423:BGD917956 BPZ852423:BPZ917956 BZV852423:BZV917956 CJR852423:CJR917956 CTN852423:CTN917956 DDJ852423:DDJ917956 DNF852423:DNF917956 DXB852423:DXB917956 EGX852423:EGX917956 EQT852423:EQT917956 FAP852423:FAP917956 FKL852423:FKL917956 FUH852423:FUH917956 GED852423:GED917956 GNZ852423:GNZ917956 GXV852423:GXV917956 HHR852423:HHR917956 HRN852423:HRN917956 IBJ852423:IBJ917956 ILF852423:ILF917956 IVB852423:IVB917956 JEX852423:JEX917956 JOT852423:JOT917956 JYP852423:JYP917956 KIL852423:KIL917956 KSH852423:KSH917956 LCD852423:LCD917956 LLZ852423:LLZ917956 LVV852423:LVV917956 MFR852423:MFR917956 MPN852423:MPN917956 MZJ852423:MZJ917956 NJF852423:NJF917956 NTB852423:NTB917956 OCX852423:OCX917956 OMT852423:OMT917956 OWP852423:OWP917956 PGL852423:PGL917956 PQH852423:PQH917956 QAD852423:QAD917956 QJZ852423:QJZ917956 QTV852423:QTV917956 RDR852423:RDR917956 RNN852423:RNN917956 RXJ852423:RXJ917956 SHF852423:SHF917956 SRB852423:SRB917956 TAX852423:TAX917956 TKT852423:TKT917956 TUP852423:TUP917956 UEL852423:UEL917956 UOH852423:UOH917956 UYD852423:UYD917956 VHZ852423:VHZ917956 VRV852423:VRV917956 WBR852423:WBR917956 WLN852423:WLN917956 WVJ852423:WVJ917956 B917959:B983492 IX917959:IX983492 ST917959:ST983492 ACP917959:ACP983492 AML917959:AML983492 AWH917959:AWH983492 BGD917959:BGD983492 BPZ917959:BPZ983492 BZV917959:BZV983492 CJR917959:CJR983492 CTN917959:CTN983492 DDJ917959:DDJ983492 DNF917959:DNF983492 DXB917959:DXB983492 EGX917959:EGX983492 EQT917959:EQT983492 FAP917959:FAP983492 FKL917959:FKL983492 FUH917959:FUH983492 GED917959:GED983492 GNZ917959:GNZ983492 GXV917959:GXV983492 HHR917959:HHR983492 HRN917959:HRN983492 IBJ917959:IBJ983492 ILF917959:ILF983492 IVB917959:IVB983492 JEX917959:JEX983492 JOT917959:JOT983492 JYP917959:JYP983492 KIL917959:KIL983492 KSH917959:KSH983492 LCD917959:LCD983492 LLZ917959:LLZ983492 LVV917959:LVV983492 MFR917959:MFR983492 MPN917959:MPN983492 MZJ917959:MZJ983492 NJF917959:NJF983492 NTB917959:NTB983492 OCX917959:OCX983492 OMT917959:OMT983492 OWP917959:OWP983492 PGL917959:PGL983492 PQH917959:PQH983492 QAD917959:QAD983492 QJZ917959:QJZ983492 QTV917959:QTV983492 RDR917959:RDR983492 RNN917959:RNN983492 RXJ917959:RXJ983492 SHF917959:SHF983492 SRB917959:SRB983492 TAX917959:TAX983492 TKT917959:TKT983492 TUP917959:TUP983492 UEL917959:UEL983492 UOH917959:UOH983492 UYD917959:UYD983492 VHZ917959:VHZ983492 VRV917959:VRV983492 WBR917959:WBR983492 WLN917959:WLN983492 WVJ917959:WVJ983492 B983495:B1048576 IX983495:IX1048576 ST983495:ST1048576 ACP983495:ACP1048576 AML983495:AML1048576 AWH983495:AWH1048576 BGD983495:BGD1048576 BPZ983495:BPZ1048576 BZV983495:BZV1048576 CJR983495:CJR1048576 CTN983495:CTN1048576 DDJ983495:DDJ1048576 DNF983495:DNF1048576 DXB983495:DXB1048576 EGX983495:EGX1048576 EQT983495:EQT1048576 FAP983495:FAP1048576 FKL983495:FKL1048576 FUH983495:FUH1048576 GED983495:GED1048576 GNZ983495:GNZ1048576 GXV983495:GXV1048576 HHR983495:HHR1048576 HRN983495:HRN1048576 IBJ983495:IBJ1048576 ILF983495:ILF1048576 IVB983495:IVB1048576 JEX983495:JEX1048576 JOT983495:JOT1048576 JYP983495:JYP1048576 KIL983495:KIL1048576 KSH983495:KSH1048576 LCD983495:LCD1048576 LLZ983495:LLZ1048576 LVV983495:LVV1048576 MFR983495:MFR1048576 MPN983495:MPN1048576 MZJ983495:MZJ1048576 NJF983495:NJF1048576 NTB983495:NTB1048576 OCX983495:OCX1048576 OMT983495:OMT1048576 OWP983495:OWP1048576 PGL983495:PGL1048576 PQH983495:PQH1048576 QAD983495:QAD1048576 QJZ983495:QJZ1048576 QTV983495:QTV1048576 RDR983495:RDR1048576 RNN983495:RNN1048576 RXJ983495:RXJ1048576 SHF983495:SHF1048576 SRB983495:SRB1048576 TAX983495:TAX1048576 TKT983495:TKT1048576 TUP983495:TUP1048576 UEL983495:UEL1048576 UOH983495:UOH1048576 UYD983495:UYD1048576 VHZ983495:VHZ1048576 VRV983495:VRV1048576 WBR983495:WBR1048576 WLN983495:WLN1048576 C1:IW1048576">
      <formula1>0</formula1>
      <formula2>100000000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3"/>
  <sheetViews>
    <sheetView workbookViewId="0">
      <selection activeCell="A5" sqref="A5"/>
    </sheetView>
  </sheetViews>
  <sheetFormatPr baseColWidth="10" defaultRowHeight="12.75" x14ac:dyDescent="0.2"/>
  <cols>
    <col min="1" max="1" width="12.7109375" style="53" customWidth="1"/>
    <col min="2" max="2" width="93" style="2" customWidth="1"/>
    <col min="3" max="3" width="11.7109375" style="3" customWidth="1"/>
    <col min="4" max="4" width="14.7109375" style="4" customWidth="1"/>
    <col min="5" max="5" width="13.85546875" style="5" customWidth="1"/>
    <col min="6" max="6" width="14" style="5" customWidth="1"/>
    <col min="7" max="7" width="15.28515625" style="5" customWidth="1"/>
    <col min="8" max="8" width="14.5703125" style="5" customWidth="1"/>
    <col min="9" max="9" width="14" style="6" customWidth="1"/>
    <col min="10" max="10" width="16.28515625" style="6" customWidth="1"/>
    <col min="11" max="11" width="22.140625" style="7" customWidth="1"/>
    <col min="12" max="13" width="11.42578125" style="5"/>
    <col min="14" max="16" width="14.5703125" style="5" customWidth="1"/>
    <col min="17" max="17" width="11.42578125" style="6"/>
    <col min="18" max="256" width="11.42578125" style="5"/>
    <col min="257" max="257" width="12.7109375" style="5" customWidth="1"/>
    <col min="258" max="258" width="93" style="5" customWidth="1"/>
    <col min="259" max="259" width="11.7109375" style="5" customWidth="1"/>
    <col min="260" max="260" width="14.7109375" style="5" customWidth="1"/>
    <col min="261" max="261" width="13.85546875" style="5" customWidth="1"/>
    <col min="262" max="262" width="14" style="5" customWidth="1"/>
    <col min="263" max="263" width="15.28515625" style="5" customWidth="1"/>
    <col min="264" max="264" width="14.5703125" style="5" customWidth="1"/>
    <col min="265" max="265" width="14" style="5" customWidth="1"/>
    <col min="266" max="266" width="16.28515625" style="5" customWidth="1"/>
    <col min="267" max="267" width="22.140625" style="5" customWidth="1"/>
    <col min="268" max="269" width="11.42578125" style="5"/>
    <col min="270" max="272" width="14.5703125" style="5" customWidth="1"/>
    <col min="273" max="512" width="11.42578125" style="5"/>
    <col min="513" max="513" width="12.7109375" style="5" customWidth="1"/>
    <col min="514" max="514" width="93" style="5" customWidth="1"/>
    <col min="515" max="515" width="11.7109375" style="5" customWidth="1"/>
    <col min="516" max="516" width="14.7109375" style="5" customWidth="1"/>
    <col min="517" max="517" width="13.85546875" style="5" customWidth="1"/>
    <col min="518" max="518" width="14" style="5" customWidth="1"/>
    <col min="519" max="519" width="15.28515625" style="5" customWidth="1"/>
    <col min="520" max="520" width="14.5703125" style="5" customWidth="1"/>
    <col min="521" max="521" width="14" style="5" customWidth="1"/>
    <col min="522" max="522" width="16.28515625" style="5" customWidth="1"/>
    <col min="523" max="523" width="22.140625" style="5" customWidth="1"/>
    <col min="524" max="525" width="11.42578125" style="5"/>
    <col min="526" max="528" width="14.5703125" style="5" customWidth="1"/>
    <col min="529" max="768" width="11.42578125" style="5"/>
    <col min="769" max="769" width="12.7109375" style="5" customWidth="1"/>
    <col min="770" max="770" width="93" style="5" customWidth="1"/>
    <col min="771" max="771" width="11.7109375" style="5" customWidth="1"/>
    <col min="772" max="772" width="14.7109375" style="5" customWidth="1"/>
    <col min="773" max="773" width="13.85546875" style="5" customWidth="1"/>
    <col min="774" max="774" width="14" style="5" customWidth="1"/>
    <col min="775" max="775" width="15.28515625" style="5" customWidth="1"/>
    <col min="776" max="776" width="14.5703125" style="5" customWidth="1"/>
    <col min="777" max="777" width="14" style="5" customWidth="1"/>
    <col min="778" max="778" width="16.28515625" style="5" customWidth="1"/>
    <col min="779" max="779" width="22.140625" style="5" customWidth="1"/>
    <col min="780" max="781" width="11.42578125" style="5"/>
    <col min="782" max="784" width="14.5703125" style="5" customWidth="1"/>
    <col min="785" max="1024" width="11.42578125" style="5"/>
    <col min="1025" max="1025" width="12.7109375" style="5" customWidth="1"/>
    <col min="1026" max="1026" width="93" style="5" customWidth="1"/>
    <col min="1027" max="1027" width="11.7109375" style="5" customWidth="1"/>
    <col min="1028" max="1028" width="14.7109375" style="5" customWidth="1"/>
    <col min="1029" max="1029" width="13.85546875" style="5" customWidth="1"/>
    <col min="1030" max="1030" width="14" style="5" customWidth="1"/>
    <col min="1031" max="1031" width="15.28515625" style="5" customWidth="1"/>
    <col min="1032" max="1032" width="14.5703125" style="5" customWidth="1"/>
    <col min="1033" max="1033" width="14" style="5" customWidth="1"/>
    <col min="1034" max="1034" width="16.28515625" style="5" customWidth="1"/>
    <col min="1035" max="1035" width="22.140625" style="5" customWidth="1"/>
    <col min="1036" max="1037" width="11.42578125" style="5"/>
    <col min="1038" max="1040" width="14.5703125" style="5" customWidth="1"/>
    <col min="1041" max="1280" width="11.42578125" style="5"/>
    <col min="1281" max="1281" width="12.7109375" style="5" customWidth="1"/>
    <col min="1282" max="1282" width="93" style="5" customWidth="1"/>
    <col min="1283" max="1283" width="11.7109375" style="5" customWidth="1"/>
    <col min="1284" max="1284" width="14.7109375" style="5" customWidth="1"/>
    <col min="1285" max="1285" width="13.85546875" style="5" customWidth="1"/>
    <col min="1286" max="1286" width="14" style="5" customWidth="1"/>
    <col min="1287" max="1287" width="15.28515625" style="5" customWidth="1"/>
    <col min="1288" max="1288" width="14.5703125" style="5" customWidth="1"/>
    <col min="1289" max="1289" width="14" style="5" customWidth="1"/>
    <col min="1290" max="1290" width="16.28515625" style="5" customWidth="1"/>
    <col min="1291" max="1291" width="22.140625" style="5" customWidth="1"/>
    <col min="1292" max="1293" width="11.42578125" style="5"/>
    <col min="1294" max="1296" width="14.5703125" style="5" customWidth="1"/>
    <col min="1297" max="1536" width="11.42578125" style="5"/>
    <col min="1537" max="1537" width="12.7109375" style="5" customWidth="1"/>
    <col min="1538" max="1538" width="93" style="5" customWidth="1"/>
    <col min="1539" max="1539" width="11.7109375" style="5" customWidth="1"/>
    <col min="1540" max="1540" width="14.7109375" style="5" customWidth="1"/>
    <col min="1541" max="1541" width="13.85546875" style="5" customWidth="1"/>
    <col min="1542" max="1542" width="14" style="5" customWidth="1"/>
    <col min="1543" max="1543" width="15.28515625" style="5" customWidth="1"/>
    <col min="1544" max="1544" width="14.5703125" style="5" customWidth="1"/>
    <col min="1545" max="1545" width="14" style="5" customWidth="1"/>
    <col min="1546" max="1546" width="16.28515625" style="5" customWidth="1"/>
    <col min="1547" max="1547" width="22.140625" style="5" customWidth="1"/>
    <col min="1548" max="1549" width="11.42578125" style="5"/>
    <col min="1550" max="1552" width="14.5703125" style="5" customWidth="1"/>
    <col min="1553" max="1792" width="11.42578125" style="5"/>
    <col min="1793" max="1793" width="12.7109375" style="5" customWidth="1"/>
    <col min="1794" max="1794" width="93" style="5" customWidth="1"/>
    <col min="1795" max="1795" width="11.7109375" style="5" customWidth="1"/>
    <col min="1796" max="1796" width="14.7109375" style="5" customWidth="1"/>
    <col min="1797" max="1797" width="13.85546875" style="5" customWidth="1"/>
    <col min="1798" max="1798" width="14" style="5" customWidth="1"/>
    <col min="1799" max="1799" width="15.28515625" style="5" customWidth="1"/>
    <col min="1800" max="1800" width="14.5703125" style="5" customWidth="1"/>
    <col min="1801" max="1801" width="14" style="5" customWidth="1"/>
    <col min="1802" max="1802" width="16.28515625" style="5" customWidth="1"/>
    <col min="1803" max="1803" width="22.140625" style="5" customWidth="1"/>
    <col min="1804" max="1805" width="11.42578125" style="5"/>
    <col min="1806" max="1808" width="14.5703125" style="5" customWidth="1"/>
    <col min="1809" max="2048" width="11.42578125" style="5"/>
    <col min="2049" max="2049" width="12.7109375" style="5" customWidth="1"/>
    <col min="2050" max="2050" width="93" style="5" customWidth="1"/>
    <col min="2051" max="2051" width="11.7109375" style="5" customWidth="1"/>
    <col min="2052" max="2052" width="14.7109375" style="5" customWidth="1"/>
    <col min="2053" max="2053" width="13.85546875" style="5" customWidth="1"/>
    <col min="2054" max="2054" width="14" style="5" customWidth="1"/>
    <col min="2055" max="2055" width="15.28515625" style="5" customWidth="1"/>
    <col min="2056" max="2056" width="14.5703125" style="5" customWidth="1"/>
    <col min="2057" max="2057" width="14" style="5" customWidth="1"/>
    <col min="2058" max="2058" width="16.28515625" style="5" customWidth="1"/>
    <col min="2059" max="2059" width="22.140625" style="5" customWidth="1"/>
    <col min="2060" max="2061" width="11.42578125" style="5"/>
    <col min="2062" max="2064" width="14.5703125" style="5" customWidth="1"/>
    <col min="2065" max="2304" width="11.42578125" style="5"/>
    <col min="2305" max="2305" width="12.7109375" style="5" customWidth="1"/>
    <col min="2306" max="2306" width="93" style="5" customWidth="1"/>
    <col min="2307" max="2307" width="11.7109375" style="5" customWidth="1"/>
    <col min="2308" max="2308" width="14.7109375" style="5" customWidth="1"/>
    <col min="2309" max="2309" width="13.85546875" style="5" customWidth="1"/>
    <col min="2310" max="2310" width="14" style="5" customWidth="1"/>
    <col min="2311" max="2311" width="15.28515625" style="5" customWidth="1"/>
    <col min="2312" max="2312" width="14.5703125" style="5" customWidth="1"/>
    <col min="2313" max="2313" width="14" style="5" customWidth="1"/>
    <col min="2314" max="2314" width="16.28515625" style="5" customWidth="1"/>
    <col min="2315" max="2315" width="22.140625" style="5" customWidth="1"/>
    <col min="2316" max="2317" width="11.42578125" style="5"/>
    <col min="2318" max="2320" width="14.5703125" style="5" customWidth="1"/>
    <col min="2321" max="2560" width="11.42578125" style="5"/>
    <col min="2561" max="2561" width="12.7109375" style="5" customWidth="1"/>
    <col min="2562" max="2562" width="93" style="5" customWidth="1"/>
    <col min="2563" max="2563" width="11.7109375" style="5" customWidth="1"/>
    <col min="2564" max="2564" width="14.7109375" style="5" customWidth="1"/>
    <col min="2565" max="2565" width="13.85546875" style="5" customWidth="1"/>
    <col min="2566" max="2566" width="14" style="5" customWidth="1"/>
    <col min="2567" max="2567" width="15.28515625" style="5" customWidth="1"/>
    <col min="2568" max="2568" width="14.5703125" style="5" customWidth="1"/>
    <col min="2569" max="2569" width="14" style="5" customWidth="1"/>
    <col min="2570" max="2570" width="16.28515625" style="5" customWidth="1"/>
    <col min="2571" max="2571" width="22.140625" style="5" customWidth="1"/>
    <col min="2572" max="2573" width="11.42578125" style="5"/>
    <col min="2574" max="2576" width="14.5703125" style="5" customWidth="1"/>
    <col min="2577" max="2816" width="11.42578125" style="5"/>
    <col min="2817" max="2817" width="12.7109375" style="5" customWidth="1"/>
    <col min="2818" max="2818" width="93" style="5" customWidth="1"/>
    <col min="2819" max="2819" width="11.7109375" style="5" customWidth="1"/>
    <col min="2820" max="2820" width="14.7109375" style="5" customWidth="1"/>
    <col min="2821" max="2821" width="13.85546875" style="5" customWidth="1"/>
    <col min="2822" max="2822" width="14" style="5" customWidth="1"/>
    <col min="2823" max="2823" width="15.28515625" style="5" customWidth="1"/>
    <col min="2824" max="2824" width="14.5703125" style="5" customWidth="1"/>
    <col min="2825" max="2825" width="14" style="5" customWidth="1"/>
    <col min="2826" max="2826" width="16.28515625" style="5" customWidth="1"/>
    <col min="2827" max="2827" width="22.140625" style="5" customWidth="1"/>
    <col min="2828" max="2829" width="11.42578125" style="5"/>
    <col min="2830" max="2832" width="14.5703125" style="5" customWidth="1"/>
    <col min="2833" max="3072" width="11.42578125" style="5"/>
    <col min="3073" max="3073" width="12.7109375" style="5" customWidth="1"/>
    <col min="3074" max="3074" width="93" style="5" customWidth="1"/>
    <col min="3075" max="3075" width="11.7109375" style="5" customWidth="1"/>
    <col min="3076" max="3076" width="14.7109375" style="5" customWidth="1"/>
    <col min="3077" max="3077" width="13.85546875" style="5" customWidth="1"/>
    <col min="3078" max="3078" width="14" style="5" customWidth="1"/>
    <col min="3079" max="3079" width="15.28515625" style="5" customWidth="1"/>
    <col min="3080" max="3080" width="14.5703125" style="5" customWidth="1"/>
    <col min="3081" max="3081" width="14" style="5" customWidth="1"/>
    <col min="3082" max="3082" width="16.28515625" style="5" customWidth="1"/>
    <col min="3083" max="3083" width="22.140625" style="5" customWidth="1"/>
    <col min="3084" max="3085" width="11.42578125" style="5"/>
    <col min="3086" max="3088" width="14.5703125" style="5" customWidth="1"/>
    <col min="3089" max="3328" width="11.42578125" style="5"/>
    <col min="3329" max="3329" width="12.7109375" style="5" customWidth="1"/>
    <col min="3330" max="3330" width="93" style="5" customWidth="1"/>
    <col min="3331" max="3331" width="11.7109375" style="5" customWidth="1"/>
    <col min="3332" max="3332" width="14.7109375" style="5" customWidth="1"/>
    <col min="3333" max="3333" width="13.85546875" style="5" customWidth="1"/>
    <col min="3334" max="3334" width="14" style="5" customWidth="1"/>
    <col min="3335" max="3335" width="15.28515625" style="5" customWidth="1"/>
    <col min="3336" max="3336" width="14.5703125" style="5" customWidth="1"/>
    <col min="3337" max="3337" width="14" style="5" customWidth="1"/>
    <col min="3338" max="3338" width="16.28515625" style="5" customWidth="1"/>
    <col min="3339" max="3339" width="22.140625" style="5" customWidth="1"/>
    <col min="3340" max="3341" width="11.42578125" style="5"/>
    <col min="3342" max="3344" width="14.5703125" style="5" customWidth="1"/>
    <col min="3345" max="3584" width="11.42578125" style="5"/>
    <col min="3585" max="3585" width="12.7109375" style="5" customWidth="1"/>
    <col min="3586" max="3586" width="93" style="5" customWidth="1"/>
    <col min="3587" max="3587" width="11.7109375" style="5" customWidth="1"/>
    <col min="3588" max="3588" width="14.7109375" style="5" customWidth="1"/>
    <col min="3589" max="3589" width="13.85546875" style="5" customWidth="1"/>
    <col min="3590" max="3590" width="14" style="5" customWidth="1"/>
    <col min="3591" max="3591" width="15.28515625" style="5" customWidth="1"/>
    <col min="3592" max="3592" width="14.5703125" style="5" customWidth="1"/>
    <col min="3593" max="3593" width="14" style="5" customWidth="1"/>
    <col min="3594" max="3594" width="16.28515625" style="5" customWidth="1"/>
    <col min="3595" max="3595" width="22.140625" style="5" customWidth="1"/>
    <col min="3596" max="3597" width="11.42578125" style="5"/>
    <col min="3598" max="3600" width="14.5703125" style="5" customWidth="1"/>
    <col min="3601" max="3840" width="11.42578125" style="5"/>
    <col min="3841" max="3841" width="12.7109375" style="5" customWidth="1"/>
    <col min="3842" max="3842" width="93" style="5" customWidth="1"/>
    <col min="3843" max="3843" width="11.7109375" style="5" customWidth="1"/>
    <col min="3844" max="3844" width="14.7109375" style="5" customWidth="1"/>
    <col min="3845" max="3845" width="13.85546875" style="5" customWidth="1"/>
    <col min="3846" max="3846" width="14" style="5" customWidth="1"/>
    <col min="3847" max="3847" width="15.28515625" style="5" customWidth="1"/>
    <col min="3848" max="3848" width="14.5703125" style="5" customWidth="1"/>
    <col min="3849" max="3849" width="14" style="5" customWidth="1"/>
    <col min="3850" max="3850" width="16.28515625" style="5" customWidth="1"/>
    <col min="3851" max="3851" width="22.140625" style="5" customWidth="1"/>
    <col min="3852" max="3853" width="11.42578125" style="5"/>
    <col min="3854" max="3856" width="14.5703125" style="5" customWidth="1"/>
    <col min="3857" max="4096" width="11.42578125" style="5"/>
    <col min="4097" max="4097" width="12.7109375" style="5" customWidth="1"/>
    <col min="4098" max="4098" width="93" style="5" customWidth="1"/>
    <col min="4099" max="4099" width="11.7109375" style="5" customWidth="1"/>
    <col min="4100" max="4100" width="14.7109375" style="5" customWidth="1"/>
    <col min="4101" max="4101" width="13.85546875" style="5" customWidth="1"/>
    <col min="4102" max="4102" width="14" style="5" customWidth="1"/>
    <col min="4103" max="4103" width="15.28515625" style="5" customWidth="1"/>
    <col min="4104" max="4104" width="14.5703125" style="5" customWidth="1"/>
    <col min="4105" max="4105" width="14" style="5" customWidth="1"/>
    <col min="4106" max="4106" width="16.28515625" style="5" customWidth="1"/>
    <col min="4107" max="4107" width="22.140625" style="5" customWidth="1"/>
    <col min="4108" max="4109" width="11.42578125" style="5"/>
    <col min="4110" max="4112" width="14.5703125" style="5" customWidth="1"/>
    <col min="4113" max="4352" width="11.42578125" style="5"/>
    <col min="4353" max="4353" width="12.7109375" style="5" customWidth="1"/>
    <col min="4354" max="4354" width="93" style="5" customWidth="1"/>
    <col min="4355" max="4355" width="11.7109375" style="5" customWidth="1"/>
    <col min="4356" max="4356" width="14.7109375" style="5" customWidth="1"/>
    <col min="4357" max="4357" width="13.85546875" style="5" customWidth="1"/>
    <col min="4358" max="4358" width="14" style="5" customWidth="1"/>
    <col min="4359" max="4359" width="15.28515625" style="5" customWidth="1"/>
    <col min="4360" max="4360" width="14.5703125" style="5" customWidth="1"/>
    <col min="4361" max="4361" width="14" style="5" customWidth="1"/>
    <col min="4362" max="4362" width="16.28515625" style="5" customWidth="1"/>
    <col min="4363" max="4363" width="22.140625" style="5" customWidth="1"/>
    <col min="4364" max="4365" width="11.42578125" style="5"/>
    <col min="4366" max="4368" width="14.5703125" style="5" customWidth="1"/>
    <col min="4369" max="4608" width="11.42578125" style="5"/>
    <col min="4609" max="4609" width="12.7109375" style="5" customWidth="1"/>
    <col min="4610" max="4610" width="93" style="5" customWidth="1"/>
    <col min="4611" max="4611" width="11.7109375" style="5" customWidth="1"/>
    <col min="4612" max="4612" width="14.7109375" style="5" customWidth="1"/>
    <col min="4613" max="4613" width="13.85546875" style="5" customWidth="1"/>
    <col min="4614" max="4614" width="14" style="5" customWidth="1"/>
    <col min="4615" max="4615" width="15.28515625" style="5" customWidth="1"/>
    <col min="4616" max="4616" width="14.5703125" style="5" customWidth="1"/>
    <col min="4617" max="4617" width="14" style="5" customWidth="1"/>
    <col min="4618" max="4618" width="16.28515625" style="5" customWidth="1"/>
    <col min="4619" max="4619" width="22.140625" style="5" customWidth="1"/>
    <col min="4620" max="4621" width="11.42578125" style="5"/>
    <col min="4622" max="4624" width="14.5703125" style="5" customWidth="1"/>
    <col min="4625" max="4864" width="11.42578125" style="5"/>
    <col min="4865" max="4865" width="12.7109375" style="5" customWidth="1"/>
    <col min="4866" max="4866" width="93" style="5" customWidth="1"/>
    <col min="4867" max="4867" width="11.7109375" style="5" customWidth="1"/>
    <col min="4868" max="4868" width="14.7109375" style="5" customWidth="1"/>
    <col min="4869" max="4869" width="13.85546875" style="5" customWidth="1"/>
    <col min="4870" max="4870" width="14" style="5" customWidth="1"/>
    <col min="4871" max="4871" width="15.28515625" style="5" customWidth="1"/>
    <col min="4872" max="4872" width="14.5703125" style="5" customWidth="1"/>
    <col min="4873" max="4873" width="14" style="5" customWidth="1"/>
    <col min="4874" max="4874" width="16.28515625" style="5" customWidth="1"/>
    <col min="4875" max="4875" width="22.140625" style="5" customWidth="1"/>
    <col min="4876" max="4877" width="11.42578125" style="5"/>
    <col min="4878" max="4880" width="14.5703125" style="5" customWidth="1"/>
    <col min="4881" max="5120" width="11.42578125" style="5"/>
    <col min="5121" max="5121" width="12.7109375" style="5" customWidth="1"/>
    <col min="5122" max="5122" width="93" style="5" customWidth="1"/>
    <col min="5123" max="5123" width="11.7109375" style="5" customWidth="1"/>
    <col min="5124" max="5124" width="14.7109375" style="5" customWidth="1"/>
    <col min="5125" max="5125" width="13.85546875" style="5" customWidth="1"/>
    <col min="5126" max="5126" width="14" style="5" customWidth="1"/>
    <col min="5127" max="5127" width="15.28515625" style="5" customWidth="1"/>
    <col min="5128" max="5128" width="14.5703125" style="5" customWidth="1"/>
    <col min="5129" max="5129" width="14" style="5" customWidth="1"/>
    <col min="5130" max="5130" width="16.28515625" style="5" customWidth="1"/>
    <col min="5131" max="5131" width="22.140625" style="5" customWidth="1"/>
    <col min="5132" max="5133" width="11.42578125" style="5"/>
    <col min="5134" max="5136" width="14.5703125" style="5" customWidth="1"/>
    <col min="5137" max="5376" width="11.42578125" style="5"/>
    <col min="5377" max="5377" width="12.7109375" style="5" customWidth="1"/>
    <col min="5378" max="5378" width="93" style="5" customWidth="1"/>
    <col min="5379" max="5379" width="11.7109375" style="5" customWidth="1"/>
    <col min="5380" max="5380" width="14.7109375" style="5" customWidth="1"/>
    <col min="5381" max="5381" width="13.85546875" style="5" customWidth="1"/>
    <col min="5382" max="5382" width="14" style="5" customWidth="1"/>
    <col min="5383" max="5383" width="15.28515625" style="5" customWidth="1"/>
    <col min="5384" max="5384" width="14.5703125" style="5" customWidth="1"/>
    <col min="5385" max="5385" width="14" style="5" customWidth="1"/>
    <col min="5386" max="5386" width="16.28515625" style="5" customWidth="1"/>
    <col min="5387" max="5387" width="22.140625" style="5" customWidth="1"/>
    <col min="5388" max="5389" width="11.42578125" style="5"/>
    <col min="5390" max="5392" width="14.5703125" style="5" customWidth="1"/>
    <col min="5393" max="5632" width="11.42578125" style="5"/>
    <col min="5633" max="5633" width="12.7109375" style="5" customWidth="1"/>
    <col min="5634" max="5634" width="93" style="5" customWidth="1"/>
    <col min="5635" max="5635" width="11.7109375" style="5" customWidth="1"/>
    <col min="5636" max="5636" width="14.7109375" style="5" customWidth="1"/>
    <col min="5637" max="5637" width="13.85546875" style="5" customWidth="1"/>
    <col min="5638" max="5638" width="14" style="5" customWidth="1"/>
    <col min="5639" max="5639" width="15.28515625" style="5" customWidth="1"/>
    <col min="5640" max="5640" width="14.5703125" style="5" customWidth="1"/>
    <col min="5641" max="5641" width="14" style="5" customWidth="1"/>
    <col min="5642" max="5642" width="16.28515625" style="5" customWidth="1"/>
    <col min="5643" max="5643" width="22.140625" style="5" customWidth="1"/>
    <col min="5644" max="5645" width="11.42578125" style="5"/>
    <col min="5646" max="5648" width="14.5703125" style="5" customWidth="1"/>
    <col min="5649" max="5888" width="11.42578125" style="5"/>
    <col min="5889" max="5889" width="12.7109375" style="5" customWidth="1"/>
    <col min="5890" max="5890" width="93" style="5" customWidth="1"/>
    <col min="5891" max="5891" width="11.7109375" style="5" customWidth="1"/>
    <col min="5892" max="5892" width="14.7109375" style="5" customWidth="1"/>
    <col min="5893" max="5893" width="13.85546875" style="5" customWidth="1"/>
    <col min="5894" max="5894" width="14" style="5" customWidth="1"/>
    <col min="5895" max="5895" width="15.28515625" style="5" customWidth="1"/>
    <col min="5896" max="5896" width="14.5703125" style="5" customWidth="1"/>
    <col min="5897" max="5897" width="14" style="5" customWidth="1"/>
    <col min="5898" max="5898" width="16.28515625" style="5" customWidth="1"/>
    <col min="5899" max="5899" width="22.140625" style="5" customWidth="1"/>
    <col min="5900" max="5901" width="11.42578125" style="5"/>
    <col min="5902" max="5904" width="14.5703125" style="5" customWidth="1"/>
    <col min="5905" max="6144" width="11.42578125" style="5"/>
    <col min="6145" max="6145" width="12.7109375" style="5" customWidth="1"/>
    <col min="6146" max="6146" width="93" style="5" customWidth="1"/>
    <col min="6147" max="6147" width="11.7109375" style="5" customWidth="1"/>
    <col min="6148" max="6148" width="14.7109375" style="5" customWidth="1"/>
    <col min="6149" max="6149" width="13.85546875" style="5" customWidth="1"/>
    <col min="6150" max="6150" width="14" style="5" customWidth="1"/>
    <col min="6151" max="6151" width="15.28515625" style="5" customWidth="1"/>
    <col min="6152" max="6152" width="14.5703125" style="5" customWidth="1"/>
    <col min="6153" max="6153" width="14" style="5" customWidth="1"/>
    <col min="6154" max="6154" width="16.28515625" style="5" customWidth="1"/>
    <col min="6155" max="6155" width="22.140625" style="5" customWidth="1"/>
    <col min="6156" max="6157" width="11.42578125" style="5"/>
    <col min="6158" max="6160" width="14.5703125" style="5" customWidth="1"/>
    <col min="6161" max="6400" width="11.42578125" style="5"/>
    <col min="6401" max="6401" width="12.7109375" style="5" customWidth="1"/>
    <col min="6402" max="6402" width="93" style="5" customWidth="1"/>
    <col min="6403" max="6403" width="11.7109375" style="5" customWidth="1"/>
    <col min="6404" max="6404" width="14.7109375" style="5" customWidth="1"/>
    <col min="6405" max="6405" width="13.85546875" style="5" customWidth="1"/>
    <col min="6406" max="6406" width="14" style="5" customWidth="1"/>
    <col min="6407" max="6407" width="15.28515625" style="5" customWidth="1"/>
    <col min="6408" max="6408" width="14.5703125" style="5" customWidth="1"/>
    <col min="6409" max="6409" width="14" style="5" customWidth="1"/>
    <col min="6410" max="6410" width="16.28515625" style="5" customWidth="1"/>
    <col min="6411" max="6411" width="22.140625" style="5" customWidth="1"/>
    <col min="6412" max="6413" width="11.42578125" style="5"/>
    <col min="6414" max="6416" width="14.5703125" style="5" customWidth="1"/>
    <col min="6417" max="6656" width="11.42578125" style="5"/>
    <col min="6657" max="6657" width="12.7109375" style="5" customWidth="1"/>
    <col min="6658" max="6658" width="93" style="5" customWidth="1"/>
    <col min="6659" max="6659" width="11.7109375" style="5" customWidth="1"/>
    <col min="6660" max="6660" width="14.7109375" style="5" customWidth="1"/>
    <col min="6661" max="6661" width="13.85546875" style="5" customWidth="1"/>
    <col min="6662" max="6662" width="14" style="5" customWidth="1"/>
    <col min="6663" max="6663" width="15.28515625" style="5" customWidth="1"/>
    <col min="6664" max="6664" width="14.5703125" style="5" customWidth="1"/>
    <col min="6665" max="6665" width="14" style="5" customWidth="1"/>
    <col min="6666" max="6666" width="16.28515625" style="5" customWidth="1"/>
    <col min="6667" max="6667" width="22.140625" style="5" customWidth="1"/>
    <col min="6668" max="6669" width="11.42578125" style="5"/>
    <col min="6670" max="6672" width="14.5703125" style="5" customWidth="1"/>
    <col min="6673" max="6912" width="11.42578125" style="5"/>
    <col min="6913" max="6913" width="12.7109375" style="5" customWidth="1"/>
    <col min="6914" max="6914" width="93" style="5" customWidth="1"/>
    <col min="6915" max="6915" width="11.7109375" style="5" customWidth="1"/>
    <col min="6916" max="6916" width="14.7109375" style="5" customWidth="1"/>
    <col min="6917" max="6917" width="13.85546875" style="5" customWidth="1"/>
    <col min="6918" max="6918" width="14" style="5" customWidth="1"/>
    <col min="6919" max="6919" width="15.28515625" style="5" customWidth="1"/>
    <col min="6920" max="6920" width="14.5703125" style="5" customWidth="1"/>
    <col min="6921" max="6921" width="14" style="5" customWidth="1"/>
    <col min="6922" max="6922" width="16.28515625" style="5" customWidth="1"/>
    <col min="6923" max="6923" width="22.140625" style="5" customWidth="1"/>
    <col min="6924" max="6925" width="11.42578125" style="5"/>
    <col min="6926" max="6928" width="14.5703125" style="5" customWidth="1"/>
    <col min="6929" max="7168" width="11.42578125" style="5"/>
    <col min="7169" max="7169" width="12.7109375" style="5" customWidth="1"/>
    <col min="7170" max="7170" width="93" style="5" customWidth="1"/>
    <col min="7171" max="7171" width="11.7109375" style="5" customWidth="1"/>
    <col min="7172" max="7172" width="14.7109375" style="5" customWidth="1"/>
    <col min="7173" max="7173" width="13.85546875" style="5" customWidth="1"/>
    <col min="7174" max="7174" width="14" style="5" customWidth="1"/>
    <col min="7175" max="7175" width="15.28515625" style="5" customWidth="1"/>
    <col min="7176" max="7176" width="14.5703125" style="5" customWidth="1"/>
    <col min="7177" max="7177" width="14" style="5" customWidth="1"/>
    <col min="7178" max="7178" width="16.28515625" style="5" customWidth="1"/>
    <col min="7179" max="7179" width="22.140625" style="5" customWidth="1"/>
    <col min="7180" max="7181" width="11.42578125" style="5"/>
    <col min="7182" max="7184" width="14.5703125" style="5" customWidth="1"/>
    <col min="7185" max="7424" width="11.42578125" style="5"/>
    <col min="7425" max="7425" width="12.7109375" style="5" customWidth="1"/>
    <col min="7426" max="7426" width="93" style="5" customWidth="1"/>
    <col min="7427" max="7427" width="11.7109375" style="5" customWidth="1"/>
    <col min="7428" max="7428" width="14.7109375" style="5" customWidth="1"/>
    <col min="7429" max="7429" width="13.85546875" style="5" customWidth="1"/>
    <col min="7430" max="7430" width="14" style="5" customWidth="1"/>
    <col min="7431" max="7431" width="15.28515625" style="5" customWidth="1"/>
    <col min="7432" max="7432" width="14.5703125" style="5" customWidth="1"/>
    <col min="7433" max="7433" width="14" style="5" customWidth="1"/>
    <col min="7434" max="7434" width="16.28515625" style="5" customWidth="1"/>
    <col min="7435" max="7435" width="22.140625" style="5" customWidth="1"/>
    <col min="7436" max="7437" width="11.42578125" style="5"/>
    <col min="7438" max="7440" width="14.5703125" style="5" customWidth="1"/>
    <col min="7441" max="7680" width="11.42578125" style="5"/>
    <col min="7681" max="7681" width="12.7109375" style="5" customWidth="1"/>
    <col min="7682" max="7682" width="93" style="5" customWidth="1"/>
    <col min="7683" max="7683" width="11.7109375" style="5" customWidth="1"/>
    <col min="7684" max="7684" width="14.7109375" style="5" customWidth="1"/>
    <col min="7685" max="7685" width="13.85546875" style="5" customWidth="1"/>
    <col min="7686" max="7686" width="14" style="5" customWidth="1"/>
    <col min="7687" max="7687" width="15.28515625" style="5" customWidth="1"/>
    <col min="7688" max="7688" width="14.5703125" style="5" customWidth="1"/>
    <col min="7689" max="7689" width="14" style="5" customWidth="1"/>
    <col min="7690" max="7690" width="16.28515625" style="5" customWidth="1"/>
    <col min="7691" max="7691" width="22.140625" style="5" customWidth="1"/>
    <col min="7692" max="7693" width="11.42578125" style="5"/>
    <col min="7694" max="7696" width="14.5703125" style="5" customWidth="1"/>
    <col min="7697" max="7936" width="11.42578125" style="5"/>
    <col min="7937" max="7937" width="12.7109375" style="5" customWidth="1"/>
    <col min="7938" max="7938" width="93" style="5" customWidth="1"/>
    <col min="7939" max="7939" width="11.7109375" style="5" customWidth="1"/>
    <col min="7940" max="7940" width="14.7109375" style="5" customWidth="1"/>
    <col min="7941" max="7941" width="13.85546875" style="5" customWidth="1"/>
    <col min="7942" max="7942" width="14" style="5" customWidth="1"/>
    <col min="7943" max="7943" width="15.28515625" style="5" customWidth="1"/>
    <col min="7944" max="7944" width="14.5703125" style="5" customWidth="1"/>
    <col min="7945" max="7945" width="14" style="5" customWidth="1"/>
    <col min="7946" max="7946" width="16.28515625" style="5" customWidth="1"/>
    <col min="7947" max="7947" width="22.140625" style="5" customWidth="1"/>
    <col min="7948" max="7949" width="11.42578125" style="5"/>
    <col min="7950" max="7952" width="14.5703125" style="5" customWidth="1"/>
    <col min="7953" max="8192" width="11.42578125" style="5"/>
    <col min="8193" max="8193" width="12.7109375" style="5" customWidth="1"/>
    <col min="8194" max="8194" width="93" style="5" customWidth="1"/>
    <col min="8195" max="8195" width="11.7109375" style="5" customWidth="1"/>
    <col min="8196" max="8196" width="14.7109375" style="5" customWidth="1"/>
    <col min="8197" max="8197" width="13.85546875" style="5" customWidth="1"/>
    <col min="8198" max="8198" width="14" style="5" customWidth="1"/>
    <col min="8199" max="8199" width="15.28515625" style="5" customWidth="1"/>
    <col min="8200" max="8200" width="14.5703125" style="5" customWidth="1"/>
    <col min="8201" max="8201" width="14" style="5" customWidth="1"/>
    <col min="8202" max="8202" width="16.28515625" style="5" customWidth="1"/>
    <col min="8203" max="8203" width="22.140625" style="5" customWidth="1"/>
    <col min="8204" max="8205" width="11.42578125" style="5"/>
    <col min="8206" max="8208" width="14.5703125" style="5" customWidth="1"/>
    <col min="8209" max="8448" width="11.42578125" style="5"/>
    <col min="8449" max="8449" width="12.7109375" style="5" customWidth="1"/>
    <col min="8450" max="8450" width="93" style="5" customWidth="1"/>
    <col min="8451" max="8451" width="11.7109375" style="5" customWidth="1"/>
    <col min="8452" max="8452" width="14.7109375" style="5" customWidth="1"/>
    <col min="8453" max="8453" width="13.85546875" style="5" customWidth="1"/>
    <col min="8454" max="8454" width="14" style="5" customWidth="1"/>
    <col min="8455" max="8455" width="15.28515625" style="5" customWidth="1"/>
    <col min="8456" max="8456" width="14.5703125" style="5" customWidth="1"/>
    <col min="8457" max="8457" width="14" style="5" customWidth="1"/>
    <col min="8458" max="8458" width="16.28515625" style="5" customWidth="1"/>
    <col min="8459" max="8459" width="22.140625" style="5" customWidth="1"/>
    <col min="8460" max="8461" width="11.42578125" style="5"/>
    <col min="8462" max="8464" width="14.5703125" style="5" customWidth="1"/>
    <col min="8465" max="8704" width="11.42578125" style="5"/>
    <col min="8705" max="8705" width="12.7109375" style="5" customWidth="1"/>
    <col min="8706" max="8706" width="93" style="5" customWidth="1"/>
    <col min="8707" max="8707" width="11.7109375" style="5" customWidth="1"/>
    <col min="8708" max="8708" width="14.7109375" style="5" customWidth="1"/>
    <col min="8709" max="8709" width="13.85546875" style="5" customWidth="1"/>
    <col min="8710" max="8710" width="14" style="5" customWidth="1"/>
    <col min="8711" max="8711" width="15.28515625" style="5" customWidth="1"/>
    <col min="8712" max="8712" width="14.5703125" style="5" customWidth="1"/>
    <col min="8713" max="8713" width="14" style="5" customWidth="1"/>
    <col min="8714" max="8714" width="16.28515625" style="5" customWidth="1"/>
    <col min="8715" max="8715" width="22.140625" style="5" customWidth="1"/>
    <col min="8716" max="8717" width="11.42578125" style="5"/>
    <col min="8718" max="8720" width="14.5703125" style="5" customWidth="1"/>
    <col min="8721" max="8960" width="11.42578125" style="5"/>
    <col min="8961" max="8961" width="12.7109375" style="5" customWidth="1"/>
    <col min="8962" max="8962" width="93" style="5" customWidth="1"/>
    <col min="8963" max="8963" width="11.7109375" style="5" customWidth="1"/>
    <col min="8964" max="8964" width="14.7109375" style="5" customWidth="1"/>
    <col min="8965" max="8965" width="13.85546875" style="5" customWidth="1"/>
    <col min="8966" max="8966" width="14" style="5" customWidth="1"/>
    <col min="8967" max="8967" width="15.28515625" style="5" customWidth="1"/>
    <col min="8968" max="8968" width="14.5703125" style="5" customWidth="1"/>
    <col min="8969" max="8969" width="14" style="5" customWidth="1"/>
    <col min="8970" max="8970" width="16.28515625" style="5" customWidth="1"/>
    <col min="8971" max="8971" width="22.140625" style="5" customWidth="1"/>
    <col min="8972" max="8973" width="11.42578125" style="5"/>
    <col min="8974" max="8976" width="14.5703125" style="5" customWidth="1"/>
    <col min="8977" max="9216" width="11.42578125" style="5"/>
    <col min="9217" max="9217" width="12.7109375" style="5" customWidth="1"/>
    <col min="9218" max="9218" width="93" style="5" customWidth="1"/>
    <col min="9219" max="9219" width="11.7109375" style="5" customWidth="1"/>
    <col min="9220" max="9220" width="14.7109375" style="5" customWidth="1"/>
    <col min="9221" max="9221" width="13.85546875" style="5" customWidth="1"/>
    <col min="9222" max="9222" width="14" style="5" customWidth="1"/>
    <col min="9223" max="9223" width="15.28515625" style="5" customWidth="1"/>
    <col min="9224" max="9224" width="14.5703125" style="5" customWidth="1"/>
    <col min="9225" max="9225" width="14" style="5" customWidth="1"/>
    <col min="9226" max="9226" width="16.28515625" style="5" customWidth="1"/>
    <col min="9227" max="9227" width="22.140625" style="5" customWidth="1"/>
    <col min="9228" max="9229" width="11.42578125" style="5"/>
    <col min="9230" max="9232" width="14.5703125" style="5" customWidth="1"/>
    <col min="9233" max="9472" width="11.42578125" style="5"/>
    <col min="9473" max="9473" width="12.7109375" style="5" customWidth="1"/>
    <col min="9474" max="9474" width="93" style="5" customWidth="1"/>
    <col min="9475" max="9475" width="11.7109375" style="5" customWidth="1"/>
    <col min="9476" max="9476" width="14.7109375" style="5" customWidth="1"/>
    <col min="9477" max="9477" width="13.85546875" style="5" customWidth="1"/>
    <col min="9478" max="9478" width="14" style="5" customWidth="1"/>
    <col min="9479" max="9479" width="15.28515625" style="5" customWidth="1"/>
    <col min="9480" max="9480" width="14.5703125" style="5" customWidth="1"/>
    <col min="9481" max="9481" width="14" style="5" customWidth="1"/>
    <col min="9482" max="9482" width="16.28515625" style="5" customWidth="1"/>
    <col min="9483" max="9483" width="22.140625" style="5" customWidth="1"/>
    <col min="9484" max="9485" width="11.42578125" style="5"/>
    <col min="9486" max="9488" width="14.5703125" style="5" customWidth="1"/>
    <col min="9489" max="9728" width="11.42578125" style="5"/>
    <col min="9729" max="9729" width="12.7109375" style="5" customWidth="1"/>
    <col min="9730" max="9730" width="93" style="5" customWidth="1"/>
    <col min="9731" max="9731" width="11.7109375" style="5" customWidth="1"/>
    <col min="9732" max="9732" width="14.7109375" style="5" customWidth="1"/>
    <col min="9733" max="9733" width="13.85546875" style="5" customWidth="1"/>
    <col min="9734" max="9734" width="14" style="5" customWidth="1"/>
    <col min="9735" max="9735" width="15.28515625" style="5" customWidth="1"/>
    <col min="9736" max="9736" width="14.5703125" style="5" customWidth="1"/>
    <col min="9737" max="9737" width="14" style="5" customWidth="1"/>
    <col min="9738" max="9738" width="16.28515625" style="5" customWidth="1"/>
    <col min="9739" max="9739" width="22.140625" style="5" customWidth="1"/>
    <col min="9740" max="9741" width="11.42578125" style="5"/>
    <col min="9742" max="9744" width="14.5703125" style="5" customWidth="1"/>
    <col min="9745" max="9984" width="11.42578125" style="5"/>
    <col min="9985" max="9985" width="12.7109375" style="5" customWidth="1"/>
    <col min="9986" max="9986" width="93" style="5" customWidth="1"/>
    <col min="9987" max="9987" width="11.7109375" style="5" customWidth="1"/>
    <col min="9988" max="9988" width="14.7109375" style="5" customWidth="1"/>
    <col min="9989" max="9989" width="13.85546875" style="5" customWidth="1"/>
    <col min="9990" max="9990" width="14" style="5" customWidth="1"/>
    <col min="9991" max="9991" width="15.28515625" style="5" customWidth="1"/>
    <col min="9992" max="9992" width="14.5703125" style="5" customWidth="1"/>
    <col min="9993" max="9993" width="14" style="5" customWidth="1"/>
    <col min="9994" max="9994" width="16.28515625" style="5" customWidth="1"/>
    <col min="9995" max="9995" width="22.140625" style="5" customWidth="1"/>
    <col min="9996" max="9997" width="11.42578125" style="5"/>
    <col min="9998" max="10000" width="14.5703125" style="5" customWidth="1"/>
    <col min="10001" max="10240" width="11.42578125" style="5"/>
    <col min="10241" max="10241" width="12.7109375" style="5" customWidth="1"/>
    <col min="10242" max="10242" width="93" style="5" customWidth="1"/>
    <col min="10243" max="10243" width="11.7109375" style="5" customWidth="1"/>
    <col min="10244" max="10244" width="14.7109375" style="5" customWidth="1"/>
    <col min="10245" max="10245" width="13.85546875" style="5" customWidth="1"/>
    <col min="10246" max="10246" width="14" style="5" customWidth="1"/>
    <col min="10247" max="10247" width="15.28515625" style="5" customWidth="1"/>
    <col min="10248" max="10248" width="14.5703125" style="5" customWidth="1"/>
    <col min="10249" max="10249" width="14" style="5" customWidth="1"/>
    <col min="10250" max="10250" width="16.28515625" style="5" customWidth="1"/>
    <col min="10251" max="10251" width="22.140625" style="5" customWidth="1"/>
    <col min="10252" max="10253" width="11.42578125" style="5"/>
    <col min="10254" max="10256" width="14.5703125" style="5" customWidth="1"/>
    <col min="10257" max="10496" width="11.42578125" style="5"/>
    <col min="10497" max="10497" width="12.7109375" style="5" customWidth="1"/>
    <col min="10498" max="10498" width="93" style="5" customWidth="1"/>
    <col min="10499" max="10499" width="11.7109375" style="5" customWidth="1"/>
    <col min="10500" max="10500" width="14.7109375" style="5" customWidth="1"/>
    <col min="10501" max="10501" width="13.85546875" style="5" customWidth="1"/>
    <col min="10502" max="10502" width="14" style="5" customWidth="1"/>
    <col min="10503" max="10503" width="15.28515625" style="5" customWidth="1"/>
    <col min="10504" max="10504" width="14.5703125" style="5" customWidth="1"/>
    <col min="10505" max="10505" width="14" style="5" customWidth="1"/>
    <col min="10506" max="10506" width="16.28515625" style="5" customWidth="1"/>
    <col min="10507" max="10507" width="22.140625" style="5" customWidth="1"/>
    <col min="10508" max="10509" width="11.42578125" style="5"/>
    <col min="10510" max="10512" width="14.5703125" style="5" customWidth="1"/>
    <col min="10513" max="10752" width="11.42578125" style="5"/>
    <col min="10753" max="10753" width="12.7109375" style="5" customWidth="1"/>
    <col min="10754" max="10754" width="93" style="5" customWidth="1"/>
    <col min="10755" max="10755" width="11.7109375" style="5" customWidth="1"/>
    <col min="10756" max="10756" width="14.7109375" style="5" customWidth="1"/>
    <col min="10757" max="10757" width="13.85546875" style="5" customWidth="1"/>
    <col min="10758" max="10758" width="14" style="5" customWidth="1"/>
    <col min="10759" max="10759" width="15.28515625" style="5" customWidth="1"/>
    <col min="10760" max="10760" width="14.5703125" style="5" customWidth="1"/>
    <col min="10761" max="10761" width="14" style="5" customWidth="1"/>
    <col min="10762" max="10762" width="16.28515625" style="5" customWidth="1"/>
    <col min="10763" max="10763" width="22.140625" style="5" customWidth="1"/>
    <col min="10764" max="10765" width="11.42578125" style="5"/>
    <col min="10766" max="10768" width="14.5703125" style="5" customWidth="1"/>
    <col min="10769" max="11008" width="11.42578125" style="5"/>
    <col min="11009" max="11009" width="12.7109375" style="5" customWidth="1"/>
    <col min="11010" max="11010" width="93" style="5" customWidth="1"/>
    <col min="11011" max="11011" width="11.7109375" style="5" customWidth="1"/>
    <col min="11012" max="11012" width="14.7109375" style="5" customWidth="1"/>
    <col min="11013" max="11013" width="13.85546875" style="5" customWidth="1"/>
    <col min="11014" max="11014" width="14" style="5" customWidth="1"/>
    <col min="11015" max="11015" width="15.28515625" style="5" customWidth="1"/>
    <col min="11016" max="11016" width="14.5703125" style="5" customWidth="1"/>
    <col min="11017" max="11017" width="14" style="5" customWidth="1"/>
    <col min="11018" max="11018" width="16.28515625" style="5" customWidth="1"/>
    <col min="11019" max="11019" width="22.140625" style="5" customWidth="1"/>
    <col min="11020" max="11021" width="11.42578125" style="5"/>
    <col min="11022" max="11024" width="14.5703125" style="5" customWidth="1"/>
    <col min="11025" max="11264" width="11.42578125" style="5"/>
    <col min="11265" max="11265" width="12.7109375" style="5" customWidth="1"/>
    <col min="11266" max="11266" width="93" style="5" customWidth="1"/>
    <col min="11267" max="11267" width="11.7109375" style="5" customWidth="1"/>
    <col min="11268" max="11268" width="14.7109375" style="5" customWidth="1"/>
    <col min="11269" max="11269" width="13.85546875" style="5" customWidth="1"/>
    <col min="11270" max="11270" width="14" style="5" customWidth="1"/>
    <col min="11271" max="11271" width="15.28515625" style="5" customWidth="1"/>
    <col min="11272" max="11272" width="14.5703125" style="5" customWidth="1"/>
    <col min="11273" max="11273" width="14" style="5" customWidth="1"/>
    <col min="11274" max="11274" width="16.28515625" style="5" customWidth="1"/>
    <col min="11275" max="11275" width="22.140625" style="5" customWidth="1"/>
    <col min="11276" max="11277" width="11.42578125" style="5"/>
    <col min="11278" max="11280" width="14.5703125" style="5" customWidth="1"/>
    <col min="11281" max="11520" width="11.42578125" style="5"/>
    <col min="11521" max="11521" width="12.7109375" style="5" customWidth="1"/>
    <col min="11522" max="11522" width="93" style="5" customWidth="1"/>
    <col min="11523" max="11523" width="11.7109375" style="5" customWidth="1"/>
    <col min="11524" max="11524" width="14.7109375" style="5" customWidth="1"/>
    <col min="11525" max="11525" width="13.85546875" style="5" customWidth="1"/>
    <col min="11526" max="11526" width="14" style="5" customWidth="1"/>
    <col min="11527" max="11527" width="15.28515625" style="5" customWidth="1"/>
    <col min="11528" max="11528" width="14.5703125" style="5" customWidth="1"/>
    <col min="11529" max="11529" width="14" style="5" customWidth="1"/>
    <col min="11530" max="11530" width="16.28515625" style="5" customWidth="1"/>
    <col min="11531" max="11531" width="22.140625" style="5" customWidth="1"/>
    <col min="11532" max="11533" width="11.42578125" style="5"/>
    <col min="11534" max="11536" width="14.5703125" style="5" customWidth="1"/>
    <col min="11537" max="11776" width="11.42578125" style="5"/>
    <col min="11777" max="11777" width="12.7109375" style="5" customWidth="1"/>
    <col min="11778" max="11778" width="93" style="5" customWidth="1"/>
    <col min="11779" max="11779" width="11.7109375" style="5" customWidth="1"/>
    <col min="11780" max="11780" width="14.7109375" style="5" customWidth="1"/>
    <col min="11781" max="11781" width="13.85546875" style="5" customWidth="1"/>
    <col min="11782" max="11782" width="14" style="5" customWidth="1"/>
    <col min="11783" max="11783" width="15.28515625" style="5" customWidth="1"/>
    <col min="11784" max="11784" width="14.5703125" style="5" customWidth="1"/>
    <col min="11785" max="11785" width="14" style="5" customWidth="1"/>
    <col min="11786" max="11786" width="16.28515625" style="5" customWidth="1"/>
    <col min="11787" max="11787" width="22.140625" style="5" customWidth="1"/>
    <col min="11788" max="11789" width="11.42578125" style="5"/>
    <col min="11790" max="11792" width="14.5703125" style="5" customWidth="1"/>
    <col min="11793" max="12032" width="11.42578125" style="5"/>
    <col min="12033" max="12033" width="12.7109375" style="5" customWidth="1"/>
    <col min="12034" max="12034" width="93" style="5" customWidth="1"/>
    <col min="12035" max="12035" width="11.7109375" style="5" customWidth="1"/>
    <col min="12036" max="12036" width="14.7109375" style="5" customWidth="1"/>
    <col min="12037" max="12037" width="13.85546875" style="5" customWidth="1"/>
    <col min="12038" max="12038" width="14" style="5" customWidth="1"/>
    <col min="12039" max="12039" width="15.28515625" style="5" customWidth="1"/>
    <col min="12040" max="12040" width="14.5703125" style="5" customWidth="1"/>
    <col min="12041" max="12041" width="14" style="5" customWidth="1"/>
    <col min="12042" max="12042" width="16.28515625" style="5" customWidth="1"/>
    <col min="12043" max="12043" width="22.140625" style="5" customWidth="1"/>
    <col min="12044" max="12045" width="11.42578125" style="5"/>
    <col min="12046" max="12048" width="14.5703125" style="5" customWidth="1"/>
    <col min="12049" max="12288" width="11.42578125" style="5"/>
    <col min="12289" max="12289" width="12.7109375" style="5" customWidth="1"/>
    <col min="12290" max="12290" width="93" style="5" customWidth="1"/>
    <col min="12291" max="12291" width="11.7109375" style="5" customWidth="1"/>
    <col min="12292" max="12292" width="14.7109375" style="5" customWidth="1"/>
    <col min="12293" max="12293" width="13.85546875" style="5" customWidth="1"/>
    <col min="12294" max="12294" width="14" style="5" customWidth="1"/>
    <col min="12295" max="12295" width="15.28515625" style="5" customWidth="1"/>
    <col min="12296" max="12296" width="14.5703125" style="5" customWidth="1"/>
    <col min="12297" max="12297" width="14" style="5" customWidth="1"/>
    <col min="12298" max="12298" width="16.28515625" style="5" customWidth="1"/>
    <col min="12299" max="12299" width="22.140625" style="5" customWidth="1"/>
    <col min="12300" max="12301" width="11.42578125" style="5"/>
    <col min="12302" max="12304" width="14.5703125" style="5" customWidth="1"/>
    <col min="12305" max="12544" width="11.42578125" style="5"/>
    <col min="12545" max="12545" width="12.7109375" style="5" customWidth="1"/>
    <col min="12546" max="12546" width="93" style="5" customWidth="1"/>
    <col min="12547" max="12547" width="11.7109375" style="5" customWidth="1"/>
    <col min="12548" max="12548" width="14.7109375" style="5" customWidth="1"/>
    <col min="12549" max="12549" width="13.85546875" style="5" customWidth="1"/>
    <col min="12550" max="12550" width="14" style="5" customWidth="1"/>
    <col min="12551" max="12551" width="15.28515625" style="5" customWidth="1"/>
    <col min="12552" max="12552" width="14.5703125" style="5" customWidth="1"/>
    <col min="12553" max="12553" width="14" style="5" customWidth="1"/>
    <col min="12554" max="12554" width="16.28515625" style="5" customWidth="1"/>
    <col min="12555" max="12555" width="22.140625" style="5" customWidth="1"/>
    <col min="12556" max="12557" width="11.42578125" style="5"/>
    <col min="12558" max="12560" width="14.5703125" style="5" customWidth="1"/>
    <col min="12561" max="12800" width="11.42578125" style="5"/>
    <col min="12801" max="12801" width="12.7109375" style="5" customWidth="1"/>
    <col min="12802" max="12802" width="93" style="5" customWidth="1"/>
    <col min="12803" max="12803" width="11.7109375" style="5" customWidth="1"/>
    <col min="12804" max="12804" width="14.7109375" style="5" customWidth="1"/>
    <col min="12805" max="12805" width="13.85546875" style="5" customWidth="1"/>
    <col min="12806" max="12806" width="14" style="5" customWidth="1"/>
    <col min="12807" max="12807" width="15.28515625" style="5" customWidth="1"/>
    <col min="12808" max="12808" width="14.5703125" style="5" customWidth="1"/>
    <col min="12809" max="12809" width="14" style="5" customWidth="1"/>
    <col min="12810" max="12810" width="16.28515625" style="5" customWidth="1"/>
    <col min="12811" max="12811" width="22.140625" style="5" customWidth="1"/>
    <col min="12812" max="12813" width="11.42578125" style="5"/>
    <col min="12814" max="12816" width="14.5703125" style="5" customWidth="1"/>
    <col min="12817" max="13056" width="11.42578125" style="5"/>
    <col min="13057" max="13057" width="12.7109375" style="5" customWidth="1"/>
    <col min="13058" max="13058" width="93" style="5" customWidth="1"/>
    <col min="13059" max="13059" width="11.7109375" style="5" customWidth="1"/>
    <col min="13060" max="13060" width="14.7109375" style="5" customWidth="1"/>
    <col min="13061" max="13061" width="13.85546875" style="5" customWidth="1"/>
    <col min="13062" max="13062" width="14" style="5" customWidth="1"/>
    <col min="13063" max="13063" width="15.28515625" style="5" customWidth="1"/>
    <col min="13064" max="13064" width="14.5703125" style="5" customWidth="1"/>
    <col min="13065" max="13065" width="14" style="5" customWidth="1"/>
    <col min="13066" max="13066" width="16.28515625" style="5" customWidth="1"/>
    <col min="13067" max="13067" width="22.140625" style="5" customWidth="1"/>
    <col min="13068" max="13069" width="11.42578125" style="5"/>
    <col min="13070" max="13072" width="14.5703125" style="5" customWidth="1"/>
    <col min="13073" max="13312" width="11.42578125" style="5"/>
    <col min="13313" max="13313" width="12.7109375" style="5" customWidth="1"/>
    <col min="13314" max="13314" width="93" style="5" customWidth="1"/>
    <col min="13315" max="13315" width="11.7109375" style="5" customWidth="1"/>
    <col min="13316" max="13316" width="14.7109375" style="5" customWidth="1"/>
    <col min="13317" max="13317" width="13.85546875" style="5" customWidth="1"/>
    <col min="13318" max="13318" width="14" style="5" customWidth="1"/>
    <col min="13319" max="13319" width="15.28515625" style="5" customWidth="1"/>
    <col min="13320" max="13320" width="14.5703125" style="5" customWidth="1"/>
    <col min="13321" max="13321" width="14" style="5" customWidth="1"/>
    <col min="13322" max="13322" width="16.28515625" style="5" customWidth="1"/>
    <col min="13323" max="13323" width="22.140625" style="5" customWidth="1"/>
    <col min="13324" max="13325" width="11.42578125" style="5"/>
    <col min="13326" max="13328" width="14.5703125" style="5" customWidth="1"/>
    <col min="13329" max="13568" width="11.42578125" style="5"/>
    <col min="13569" max="13569" width="12.7109375" style="5" customWidth="1"/>
    <col min="13570" max="13570" width="93" style="5" customWidth="1"/>
    <col min="13571" max="13571" width="11.7109375" style="5" customWidth="1"/>
    <col min="13572" max="13572" width="14.7109375" style="5" customWidth="1"/>
    <col min="13573" max="13573" width="13.85546875" style="5" customWidth="1"/>
    <col min="13574" max="13574" width="14" style="5" customWidth="1"/>
    <col min="13575" max="13575" width="15.28515625" style="5" customWidth="1"/>
    <col min="13576" max="13576" width="14.5703125" style="5" customWidth="1"/>
    <col min="13577" max="13577" width="14" style="5" customWidth="1"/>
    <col min="13578" max="13578" width="16.28515625" style="5" customWidth="1"/>
    <col min="13579" max="13579" width="22.140625" style="5" customWidth="1"/>
    <col min="13580" max="13581" width="11.42578125" style="5"/>
    <col min="13582" max="13584" width="14.5703125" style="5" customWidth="1"/>
    <col min="13585" max="13824" width="11.42578125" style="5"/>
    <col min="13825" max="13825" width="12.7109375" style="5" customWidth="1"/>
    <col min="13826" max="13826" width="93" style="5" customWidth="1"/>
    <col min="13827" max="13827" width="11.7109375" style="5" customWidth="1"/>
    <col min="13828" max="13828" width="14.7109375" style="5" customWidth="1"/>
    <col min="13829" max="13829" width="13.85546875" style="5" customWidth="1"/>
    <col min="13830" max="13830" width="14" style="5" customWidth="1"/>
    <col min="13831" max="13831" width="15.28515625" style="5" customWidth="1"/>
    <col min="13832" max="13832" width="14.5703125" style="5" customWidth="1"/>
    <col min="13833" max="13833" width="14" style="5" customWidth="1"/>
    <col min="13834" max="13834" width="16.28515625" style="5" customWidth="1"/>
    <col min="13835" max="13835" width="22.140625" style="5" customWidth="1"/>
    <col min="13836" max="13837" width="11.42578125" style="5"/>
    <col min="13838" max="13840" width="14.5703125" style="5" customWidth="1"/>
    <col min="13841" max="14080" width="11.42578125" style="5"/>
    <col min="14081" max="14081" width="12.7109375" style="5" customWidth="1"/>
    <col min="14082" max="14082" width="93" style="5" customWidth="1"/>
    <col min="14083" max="14083" width="11.7109375" style="5" customWidth="1"/>
    <col min="14084" max="14084" width="14.7109375" style="5" customWidth="1"/>
    <col min="14085" max="14085" width="13.85546875" style="5" customWidth="1"/>
    <col min="14086" max="14086" width="14" style="5" customWidth="1"/>
    <col min="14087" max="14087" width="15.28515625" style="5" customWidth="1"/>
    <col min="14088" max="14088" width="14.5703125" style="5" customWidth="1"/>
    <col min="14089" max="14089" width="14" style="5" customWidth="1"/>
    <col min="14090" max="14090" width="16.28515625" style="5" customWidth="1"/>
    <col min="14091" max="14091" width="22.140625" style="5" customWidth="1"/>
    <col min="14092" max="14093" width="11.42578125" style="5"/>
    <col min="14094" max="14096" width="14.5703125" style="5" customWidth="1"/>
    <col min="14097" max="14336" width="11.42578125" style="5"/>
    <col min="14337" max="14337" width="12.7109375" style="5" customWidth="1"/>
    <col min="14338" max="14338" width="93" style="5" customWidth="1"/>
    <col min="14339" max="14339" width="11.7109375" style="5" customWidth="1"/>
    <col min="14340" max="14340" width="14.7109375" style="5" customWidth="1"/>
    <col min="14341" max="14341" width="13.85546875" style="5" customWidth="1"/>
    <col min="14342" max="14342" width="14" style="5" customWidth="1"/>
    <col min="14343" max="14343" width="15.28515625" style="5" customWidth="1"/>
    <col min="14344" max="14344" width="14.5703125" style="5" customWidth="1"/>
    <col min="14345" max="14345" width="14" style="5" customWidth="1"/>
    <col min="14346" max="14346" width="16.28515625" style="5" customWidth="1"/>
    <col min="14347" max="14347" width="22.140625" style="5" customWidth="1"/>
    <col min="14348" max="14349" width="11.42578125" style="5"/>
    <col min="14350" max="14352" width="14.5703125" style="5" customWidth="1"/>
    <col min="14353" max="14592" width="11.42578125" style="5"/>
    <col min="14593" max="14593" width="12.7109375" style="5" customWidth="1"/>
    <col min="14594" max="14594" width="93" style="5" customWidth="1"/>
    <col min="14595" max="14595" width="11.7109375" style="5" customWidth="1"/>
    <col min="14596" max="14596" width="14.7109375" style="5" customWidth="1"/>
    <col min="14597" max="14597" width="13.85546875" style="5" customWidth="1"/>
    <col min="14598" max="14598" width="14" style="5" customWidth="1"/>
    <col min="14599" max="14599" width="15.28515625" style="5" customWidth="1"/>
    <col min="14600" max="14600" width="14.5703125" style="5" customWidth="1"/>
    <col min="14601" max="14601" width="14" style="5" customWidth="1"/>
    <col min="14602" max="14602" width="16.28515625" style="5" customWidth="1"/>
    <col min="14603" max="14603" width="22.140625" style="5" customWidth="1"/>
    <col min="14604" max="14605" width="11.42578125" style="5"/>
    <col min="14606" max="14608" width="14.5703125" style="5" customWidth="1"/>
    <col min="14609" max="14848" width="11.42578125" style="5"/>
    <col min="14849" max="14849" width="12.7109375" style="5" customWidth="1"/>
    <col min="14850" max="14850" width="93" style="5" customWidth="1"/>
    <col min="14851" max="14851" width="11.7109375" style="5" customWidth="1"/>
    <col min="14852" max="14852" width="14.7109375" style="5" customWidth="1"/>
    <col min="14853" max="14853" width="13.85546875" style="5" customWidth="1"/>
    <col min="14854" max="14854" width="14" style="5" customWidth="1"/>
    <col min="14855" max="14855" width="15.28515625" style="5" customWidth="1"/>
    <col min="14856" max="14856" width="14.5703125" style="5" customWidth="1"/>
    <col min="14857" max="14857" width="14" style="5" customWidth="1"/>
    <col min="14858" max="14858" width="16.28515625" style="5" customWidth="1"/>
    <col min="14859" max="14859" width="22.140625" style="5" customWidth="1"/>
    <col min="14860" max="14861" width="11.42578125" style="5"/>
    <col min="14862" max="14864" width="14.5703125" style="5" customWidth="1"/>
    <col min="14865" max="15104" width="11.42578125" style="5"/>
    <col min="15105" max="15105" width="12.7109375" style="5" customWidth="1"/>
    <col min="15106" max="15106" width="93" style="5" customWidth="1"/>
    <col min="15107" max="15107" width="11.7109375" style="5" customWidth="1"/>
    <col min="15108" max="15108" width="14.7109375" style="5" customWidth="1"/>
    <col min="15109" max="15109" width="13.85546875" style="5" customWidth="1"/>
    <col min="15110" max="15110" width="14" style="5" customWidth="1"/>
    <col min="15111" max="15111" width="15.28515625" style="5" customWidth="1"/>
    <col min="15112" max="15112" width="14.5703125" style="5" customWidth="1"/>
    <col min="15113" max="15113" width="14" style="5" customWidth="1"/>
    <col min="15114" max="15114" width="16.28515625" style="5" customWidth="1"/>
    <col min="15115" max="15115" width="22.140625" style="5" customWidth="1"/>
    <col min="15116" max="15117" width="11.42578125" style="5"/>
    <col min="15118" max="15120" width="14.5703125" style="5" customWidth="1"/>
    <col min="15121" max="15360" width="11.42578125" style="5"/>
    <col min="15361" max="15361" width="12.7109375" style="5" customWidth="1"/>
    <col min="15362" max="15362" width="93" style="5" customWidth="1"/>
    <col min="15363" max="15363" width="11.7109375" style="5" customWidth="1"/>
    <col min="15364" max="15364" width="14.7109375" style="5" customWidth="1"/>
    <col min="15365" max="15365" width="13.85546875" style="5" customWidth="1"/>
    <col min="15366" max="15366" width="14" style="5" customWidth="1"/>
    <col min="15367" max="15367" width="15.28515625" style="5" customWidth="1"/>
    <col min="15368" max="15368" width="14.5703125" style="5" customWidth="1"/>
    <col min="15369" max="15369" width="14" style="5" customWidth="1"/>
    <col min="15370" max="15370" width="16.28515625" style="5" customWidth="1"/>
    <col min="15371" max="15371" width="22.140625" style="5" customWidth="1"/>
    <col min="15372" max="15373" width="11.42578125" style="5"/>
    <col min="15374" max="15376" width="14.5703125" style="5" customWidth="1"/>
    <col min="15377" max="15616" width="11.42578125" style="5"/>
    <col min="15617" max="15617" width="12.7109375" style="5" customWidth="1"/>
    <col min="15618" max="15618" width="93" style="5" customWidth="1"/>
    <col min="15619" max="15619" width="11.7109375" style="5" customWidth="1"/>
    <col min="15620" max="15620" width="14.7109375" style="5" customWidth="1"/>
    <col min="15621" max="15621" width="13.85546875" style="5" customWidth="1"/>
    <col min="15622" max="15622" width="14" style="5" customWidth="1"/>
    <col min="15623" max="15623" width="15.28515625" style="5" customWidth="1"/>
    <col min="15624" max="15624" width="14.5703125" style="5" customWidth="1"/>
    <col min="15625" max="15625" width="14" style="5" customWidth="1"/>
    <col min="15626" max="15626" width="16.28515625" style="5" customWidth="1"/>
    <col min="15627" max="15627" width="22.140625" style="5" customWidth="1"/>
    <col min="15628" max="15629" width="11.42578125" style="5"/>
    <col min="15630" max="15632" width="14.5703125" style="5" customWidth="1"/>
    <col min="15633" max="15872" width="11.42578125" style="5"/>
    <col min="15873" max="15873" width="12.7109375" style="5" customWidth="1"/>
    <col min="15874" max="15874" width="93" style="5" customWidth="1"/>
    <col min="15875" max="15875" width="11.7109375" style="5" customWidth="1"/>
    <col min="15876" max="15876" width="14.7109375" style="5" customWidth="1"/>
    <col min="15877" max="15877" width="13.85546875" style="5" customWidth="1"/>
    <col min="15878" max="15878" width="14" style="5" customWidth="1"/>
    <col min="15879" max="15879" width="15.28515625" style="5" customWidth="1"/>
    <col min="15880" max="15880" width="14.5703125" style="5" customWidth="1"/>
    <col min="15881" max="15881" width="14" style="5" customWidth="1"/>
    <col min="15882" max="15882" width="16.28515625" style="5" customWidth="1"/>
    <col min="15883" max="15883" width="22.140625" style="5" customWidth="1"/>
    <col min="15884" max="15885" width="11.42578125" style="5"/>
    <col min="15886" max="15888" width="14.5703125" style="5" customWidth="1"/>
    <col min="15889" max="16128" width="11.42578125" style="5"/>
    <col min="16129" max="16129" width="12.7109375" style="5" customWidth="1"/>
    <col min="16130" max="16130" width="93" style="5" customWidth="1"/>
    <col min="16131" max="16131" width="11.7109375" style="5" customWidth="1"/>
    <col min="16132" max="16132" width="14.7109375" style="5" customWidth="1"/>
    <col min="16133" max="16133" width="13.85546875" style="5" customWidth="1"/>
    <col min="16134" max="16134" width="14" style="5" customWidth="1"/>
    <col min="16135" max="16135" width="15.28515625" style="5" customWidth="1"/>
    <col min="16136" max="16136" width="14.5703125" style="5" customWidth="1"/>
    <col min="16137" max="16137" width="14" style="5" customWidth="1"/>
    <col min="16138" max="16138" width="16.28515625" style="5" customWidth="1"/>
    <col min="16139" max="16139" width="22.140625" style="5" customWidth="1"/>
    <col min="16140" max="16141" width="11.42578125" style="5"/>
    <col min="16142" max="16144" width="14.5703125" style="5" customWidth="1"/>
    <col min="16145" max="16384" width="11.42578125" style="5"/>
  </cols>
  <sheetData>
    <row r="1" spans="1:19" x14ac:dyDescent="0.2">
      <c r="A1" s="1" t="s">
        <v>0</v>
      </c>
      <c r="I1" s="5"/>
    </row>
    <row r="2" spans="1:19" x14ac:dyDescent="0.2">
      <c r="A2" s="1" t="str">
        <f>CONCATENATE("COMUNA: ",[2]NOMBRE!B2," - ","( ",[2]NOMBRE!C2,[2]NOMBRE!D2,[2]NOMBRE!E2,[2]NOMBRE!F2,[2]NOMBRE!G2," )")</f>
        <v>COMUNA: Linares - ( 07401 )</v>
      </c>
      <c r="I2" s="5"/>
    </row>
    <row r="3" spans="1:19" x14ac:dyDescent="0.2">
      <c r="A3" s="1" t="str">
        <f>CONCATENATE("ESTABLECIMIENTO/ESTRATEGIA: ",[2]NOMBRE!B3," - ","( ",[2]NOMBRE!C3,[2]NOMBRE!D3,[2]NOMBRE!E3,[2]NOMBRE!F3,[2]NOMBRE!G3,[2]NOMBRE!H3," )")</f>
        <v>ESTABLECIMIENTO/ESTRATEGIA: Hospital Presidente Carlos Ibáñez del Campo - ( 116108 )</v>
      </c>
      <c r="I3" s="8"/>
    </row>
    <row r="4" spans="1:19" x14ac:dyDescent="0.2">
      <c r="A4" s="1" t="str">
        <f>CONCATENATE("MES: ",[2]NOMBRE!B6," - ","( ",[2]NOMBRE!C6,[2]NOMBRE!D6," )")</f>
        <v>MES: ENERO - ( 01 )</v>
      </c>
      <c r="I4" s="9"/>
    </row>
    <row r="5" spans="1:19" ht="12.75" customHeight="1" x14ac:dyDescent="0.2">
      <c r="A5" s="1" t="str">
        <f>CONCATENATE("AÑO: ",[2]NOMBRE!B7)</f>
        <v>AÑO: 2016</v>
      </c>
      <c r="I5" s="5"/>
    </row>
    <row r="6" spans="1:19" ht="12.75" customHeight="1" x14ac:dyDescent="0.15">
      <c r="A6" s="215" t="s">
        <v>1</v>
      </c>
      <c r="B6" s="215"/>
      <c r="C6" s="215"/>
      <c r="D6" s="215"/>
      <c r="E6" s="215"/>
      <c r="F6" s="215"/>
      <c r="I6" s="5"/>
    </row>
    <row r="7" spans="1:19" ht="12.75" customHeight="1" x14ac:dyDescent="0.15">
      <c r="A7" s="215"/>
      <c r="B7" s="215"/>
      <c r="C7" s="215"/>
      <c r="D7" s="215"/>
      <c r="E7" s="215"/>
      <c r="F7" s="215"/>
      <c r="I7" s="5"/>
    </row>
    <row r="8" spans="1:19" ht="12.75" customHeight="1" x14ac:dyDescent="0.2">
      <c r="A8" s="10"/>
      <c r="B8" s="10"/>
      <c r="C8" s="10"/>
      <c r="D8" s="10"/>
      <c r="E8" s="10"/>
      <c r="F8" s="10"/>
      <c r="I8" s="5"/>
    </row>
    <row r="9" spans="1:19" x14ac:dyDescent="0.2">
      <c r="A9" s="11"/>
      <c r="B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19" ht="12.75" customHeight="1" x14ac:dyDescent="0.2">
      <c r="A10" s="54" t="s">
        <v>2</v>
      </c>
      <c r="B10" s="55"/>
      <c r="C10" s="216" t="s">
        <v>3</v>
      </c>
      <c r="D10" s="219" t="s">
        <v>4</v>
      </c>
      <c r="E10" s="219" t="s">
        <v>5</v>
      </c>
      <c r="H10" s="12"/>
      <c r="I10" s="5"/>
      <c r="J10" s="5"/>
      <c r="K10" s="5"/>
      <c r="M10" s="56"/>
      <c r="N10" s="6"/>
      <c r="Q10" s="5"/>
    </row>
    <row r="11" spans="1:19" ht="15.75" customHeight="1" x14ac:dyDescent="0.2">
      <c r="A11" s="57"/>
      <c r="B11" s="58"/>
      <c r="C11" s="217"/>
      <c r="D11" s="220"/>
      <c r="E11" s="220"/>
      <c r="H11" s="12"/>
      <c r="I11" s="5"/>
      <c r="J11" s="5"/>
      <c r="K11" s="5"/>
      <c r="M11" s="56"/>
      <c r="N11" s="6"/>
      <c r="Q11" s="5"/>
    </row>
    <row r="12" spans="1:19" ht="14.25" customHeight="1" x14ac:dyDescent="0.2">
      <c r="A12" s="59" t="s">
        <v>6</v>
      </c>
      <c r="B12" s="60" t="s">
        <v>7</v>
      </c>
      <c r="C12" s="218"/>
      <c r="D12" s="221"/>
      <c r="E12" s="221"/>
      <c r="H12" s="12"/>
      <c r="I12" s="5"/>
      <c r="J12" s="5"/>
      <c r="K12" s="5"/>
      <c r="M12" s="56"/>
      <c r="N12" s="6"/>
      <c r="Q12" s="5"/>
    </row>
    <row r="13" spans="1:19" x14ac:dyDescent="0.2">
      <c r="A13" s="61" t="s">
        <v>8</v>
      </c>
      <c r="B13" s="62"/>
      <c r="C13" s="64">
        <f>+SUM(C14:C43)</f>
        <v>4217</v>
      </c>
      <c r="D13" s="65">
        <f>+SUM(D14:D43)</f>
        <v>0</v>
      </c>
      <c r="E13" s="66">
        <f>+SUM(E14:E43)</f>
        <v>0</v>
      </c>
      <c r="F13" s="12"/>
      <c r="I13" s="5"/>
      <c r="J13" s="5"/>
      <c r="K13" s="56"/>
      <c r="L13" s="6"/>
      <c r="Q13" s="5"/>
    </row>
    <row r="14" spans="1:19" ht="27" customHeight="1" x14ac:dyDescent="0.2">
      <c r="A14" s="68" t="s">
        <v>9</v>
      </c>
      <c r="B14" s="169" t="s">
        <v>10</v>
      </c>
      <c r="C14" s="170">
        <v>911</v>
      </c>
      <c r="D14" s="171"/>
      <c r="E14" s="172"/>
      <c r="F14" s="13"/>
      <c r="I14" s="5"/>
      <c r="J14" s="5"/>
      <c r="K14" s="56"/>
      <c r="L14" s="6"/>
      <c r="Q14" s="5"/>
    </row>
    <row r="15" spans="1:19" x14ac:dyDescent="0.2">
      <c r="A15" s="74" t="s">
        <v>11</v>
      </c>
      <c r="B15" s="173" t="s">
        <v>12</v>
      </c>
      <c r="C15" s="174"/>
      <c r="D15" s="72"/>
      <c r="E15" s="73"/>
      <c r="F15" s="13"/>
      <c r="I15" s="5"/>
      <c r="J15" s="5"/>
      <c r="K15" s="56"/>
      <c r="L15" s="6"/>
      <c r="Q15" s="5"/>
    </row>
    <row r="16" spans="1:19" x14ac:dyDescent="0.2">
      <c r="A16" s="74" t="s">
        <v>13</v>
      </c>
      <c r="B16" s="173" t="s">
        <v>14</v>
      </c>
      <c r="C16" s="174"/>
      <c r="D16" s="72"/>
      <c r="E16" s="73"/>
      <c r="F16" s="13"/>
      <c r="I16" s="5"/>
      <c r="J16" s="5"/>
      <c r="K16" s="56"/>
      <c r="L16" s="6"/>
      <c r="Q16" s="5"/>
    </row>
    <row r="17" spans="1:17" x14ac:dyDescent="0.2">
      <c r="A17" s="76" t="s">
        <v>15</v>
      </c>
      <c r="B17" s="175" t="s">
        <v>16</v>
      </c>
      <c r="C17" s="174">
        <v>91</v>
      </c>
      <c r="D17" s="72"/>
      <c r="E17" s="73"/>
      <c r="F17" s="13"/>
      <c r="I17" s="5"/>
      <c r="J17" s="5"/>
      <c r="K17" s="56"/>
      <c r="L17" s="6"/>
      <c r="Q17" s="5"/>
    </row>
    <row r="18" spans="1:17" x14ac:dyDescent="0.2">
      <c r="A18" s="76" t="s">
        <v>17</v>
      </c>
      <c r="B18" s="175" t="s">
        <v>18</v>
      </c>
      <c r="C18" s="174"/>
      <c r="D18" s="72"/>
      <c r="E18" s="73"/>
      <c r="F18" s="13"/>
      <c r="I18" s="5"/>
      <c r="J18" s="5"/>
      <c r="K18" s="56"/>
      <c r="L18" s="6"/>
      <c r="Q18" s="5"/>
    </row>
    <row r="19" spans="1:17" x14ac:dyDescent="0.2">
      <c r="A19" s="76" t="s">
        <v>19</v>
      </c>
      <c r="B19" s="173" t="s">
        <v>20</v>
      </c>
      <c r="C19" s="174">
        <v>65</v>
      </c>
      <c r="D19" s="72"/>
      <c r="E19" s="73"/>
      <c r="F19" s="13"/>
      <c r="I19" s="5"/>
      <c r="J19" s="5"/>
      <c r="K19" s="56"/>
      <c r="L19" s="6"/>
      <c r="Q19" s="5"/>
    </row>
    <row r="20" spans="1:17" x14ac:dyDescent="0.2">
      <c r="A20" s="76" t="s">
        <v>21</v>
      </c>
      <c r="B20" s="173" t="s">
        <v>22</v>
      </c>
      <c r="C20" s="174"/>
      <c r="D20" s="72"/>
      <c r="E20" s="73"/>
      <c r="F20" s="13"/>
      <c r="I20" s="5"/>
      <c r="J20" s="5"/>
      <c r="K20" s="56"/>
      <c r="L20" s="6"/>
      <c r="Q20" s="5"/>
    </row>
    <row r="21" spans="1:17" x14ac:dyDescent="0.2">
      <c r="A21" s="76" t="s">
        <v>23</v>
      </c>
      <c r="B21" s="175" t="s">
        <v>24</v>
      </c>
      <c r="C21" s="174">
        <v>281</v>
      </c>
      <c r="D21" s="72"/>
      <c r="E21" s="73"/>
      <c r="F21" s="13"/>
      <c r="I21" s="5"/>
      <c r="J21" s="5"/>
      <c r="K21" s="56"/>
      <c r="L21" s="6"/>
      <c r="Q21" s="5"/>
    </row>
    <row r="22" spans="1:17" x14ac:dyDescent="0.2">
      <c r="A22" s="76" t="s">
        <v>25</v>
      </c>
      <c r="B22" s="175" t="s">
        <v>26</v>
      </c>
      <c r="C22" s="174"/>
      <c r="D22" s="72"/>
      <c r="E22" s="73"/>
      <c r="F22" s="13"/>
      <c r="I22" s="5"/>
      <c r="J22" s="5"/>
      <c r="K22" s="56"/>
      <c r="L22" s="6"/>
      <c r="Q22" s="5"/>
    </row>
    <row r="23" spans="1:17" x14ac:dyDescent="0.2">
      <c r="A23" s="76" t="s">
        <v>27</v>
      </c>
      <c r="B23" s="175" t="s">
        <v>28</v>
      </c>
      <c r="C23" s="174">
        <v>1</v>
      </c>
      <c r="D23" s="72"/>
      <c r="E23" s="73"/>
      <c r="F23" s="13"/>
      <c r="I23" s="5"/>
      <c r="J23" s="5"/>
      <c r="K23" s="56"/>
      <c r="L23" s="6"/>
      <c r="Q23" s="5"/>
    </row>
    <row r="24" spans="1:17" x14ac:dyDescent="0.2">
      <c r="A24" s="76" t="s">
        <v>29</v>
      </c>
      <c r="B24" s="175" t="s">
        <v>30</v>
      </c>
      <c r="C24" s="174">
        <v>142</v>
      </c>
      <c r="D24" s="72"/>
      <c r="E24" s="73"/>
      <c r="F24" s="13"/>
      <c r="I24" s="5"/>
      <c r="J24" s="5"/>
      <c r="K24" s="56"/>
      <c r="L24" s="6"/>
      <c r="Q24" s="5"/>
    </row>
    <row r="25" spans="1:17" ht="23.25" x14ac:dyDescent="0.2">
      <c r="A25" s="76" t="s">
        <v>31</v>
      </c>
      <c r="B25" s="176" t="s">
        <v>32</v>
      </c>
      <c r="C25" s="177"/>
      <c r="D25" s="82"/>
      <c r="E25" s="83"/>
      <c r="F25" s="13"/>
      <c r="I25" s="5"/>
      <c r="J25" s="5"/>
      <c r="K25" s="56"/>
      <c r="L25" s="6"/>
      <c r="Q25" s="5"/>
    </row>
    <row r="26" spans="1:17" x14ac:dyDescent="0.2">
      <c r="A26" s="76" t="s">
        <v>33</v>
      </c>
      <c r="B26" s="176" t="s">
        <v>34</v>
      </c>
      <c r="C26" s="177"/>
      <c r="D26" s="82"/>
      <c r="E26" s="83"/>
      <c r="F26" s="13"/>
      <c r="I26" s="5"/>
      <c r="J26" s="5"/>
      <c r="K26" s="56"/>
      <c r="L26" s="6"/>
      <c r="Q26" s="5"/>
    </row>
    <row r="27" spans="1:17" x14ac:dyDescent="0.2">
      <c r="A27" s="76" t="s">
        <v>35</v>
      </c>
      <c r="B27" s="176" t="s">
        <v>36</v>
      </c>
      <c r="C27" s="177"/>
      <c r="D27" s="82"/>
      <c r="E27" s="83"/>
      <c r="F27" s="13"/>
      <c r="I27" s="5"/>
      <c r="J27" s="5"/>
      <c r="K27" s="56"/>
      <c r="L27" s="6"/>
      <c r="Q27" s="5"/>
    </row>
    <row r="28" spans="1:17" x14ac:dyDescent="0.2">
      <c r="A28" s="76" t="s">
        <v>37</v>
      </c>
      <c r="B28" s="176" t="s">
        <v>38</v>
      </c>
      <c r="C28" s="177">
        <v>26</v>
      </c>
      <c r="D28" s="82"/>
      <c r="E28" s="83"/>
      <c r="F28" s="13"/>
      <c r="I28" s="5"/>
      <c r="J28" s="5"/>
      <c r="K28" s="56"/>
      <c r="L28" s="6"/>
      <c r="Q28" s="5"/>
    </row>
    <row r="29" spans="1:17" ht="23.25" x14ac:dyDescent="0.2">
      <c r="A29" s="76" t="s">
        <v>39</v>
      </c>
      <c r="B29" s="176" t="s">
        <v>40</v>
      </c>
      <c r="C29" s="177"/>
      <c r="D29" s="82"/>
      <c r="E29" s="83"/>
      <c r="F29" s="13"/>
      <c r="I29" s="5"/>
      <c r="J29" s="5"/>
      <c r="K29" s="56"/>
      <c r="L29" s="6"/>
      <c r="Q29" s="5"/>
    </row>
    <row r="30" spans="1:17" x14ac:dyDescent="0.2">
      <c r="A30" s="76" t="s">
        <v>41</v>
      </c>
      <c r="B30" s="176" t="s">
        <v>42</v>
      </c>
      <c r="C30" s="177"/>
      <c r="D30" s="82"/>
      <c r="E30" s="83"/>
      <c r="F30" s="13"/>
      <c r="I30" s="5"/>
      <c r="J30" s="5"/>
      <c r="K30" s="56"/>
      <c r="L30" s="6"/>
      <c r="Q30" s="5"/>
    </row>
    <row r="31" spans="1:17" x14ac:dyDescent="0.2">
      <c r="A31" s="84" t="s">
        <v>43</v>
      </c>
      <c r="B31" s="176" t="s">
        <v>44</v>
      </c>
      <c r="C31" s="177"/>
      <c r="D31" s="82"/>
      <c r="E31" s="83"/>
      <c r="F31" s="13"/>
      <c r="I31" s="5"/>
      <c r="J31" s="5"/>
      <c r="K31" s="56"/>
      <c r="L31" s="6"/>
      <c r="Q31" s="5"/>
    </row>
    <row r="32" spans="1:17" x14ac:dyDescent="0.2">
      <c r="A32" s="76" t="s">
        <v>45</v>
      </c>
      <c r="B32" s="176" t="s">
        <v>46</v>
      </c>
      <c r="C32" s="177">
        <v>415</v>
      </c>
      <c r="D32" s="82"/>
      <c r="E32" s="83"/>
      <c r="F32" s="13"/>
      <c r="I32" s="5"/>
      <c r="J32" s="5"/>
      <c r="K32" s="56"/>
      <c r="L32" s="6"/>
      <c r="Q32" s="5"/>
    </row>
    <row r="33" spans="1:17" x14ac:dyDescent="0.2">
      <c r="A33" s="76" t="s">
        <v>47</v>
      </c>
      <c r="B33" s="175" t="s">
        <v>48</v>
      </c>
      <c r="C33" s="177"/>
      <c r="D33" s="82"/>
      <c r="E33" s="83"/>
      <c r="F33" s="13"/>
      <c r="I33" s="5"/>
      <c r="J33" s="5"/>
      <c r="K33" s="56"/>
      <c r="L33" s="6"/>
      <c r="Q33" s="5"/>
    </row>
    <row r="34" spans="1:17" x14ac:dyDescent="0.2">
      <c r="A34" s="76" t="s">
        <v>49</v>
      </c>
      <c r="B34" s="176" t="s">
        <v>50</v>
      </c>
      <c r="C34" s="177"/>
      <c r="D34" s="82"/>
      <c r="E34" s="83"/>
      <c r="F34" s="13"/>
      <c r="I34" s="5"/>
      <c r="J34" s="5"/>
      <c r="K34" s="56"/>
      <c r="L34" s="6"/>
      <c r="Q34" s="5"/>
    </row>
    <row r="35" spans="1:17" x14ac:dyDescent="0.2">
      <c r="A35" s="76" t="s">
        <v>51</v>
      </c>
      <c r="B35" s="176" t="s">
        <v>52</v>
      </c>
      <c r="C35" s="177"/>
      <c r="D35" s="82"/>
      <c r="E35" s="83"/>
      <c r="F35" s="13"/>
      <c r="I35" s="5"/>
      <c r="J35" s="5"/>
      <c r="K35" s="56"/>
      <c r="L35" s="6"/>
      <c r="Q35" s="5"/>
    </row>
    <row r="36" spans="1:17" x14ac:dyDescent="0.2">
      <c r="A36" s="76" t="s">
        <v>53</v>
      </c>
      <c r="B36" s="176" t="s">
        <v>54</v>
      </c>
      <c r="C36" s="177"/>
      <c r="D36" s="82"/>
      <c r="E36" s="83"/>
      <c r="F36" s="13"/>
      <c r="I36" s="5"/>
      <c r="J36" s="5"/>
      <c r="K36" s="56"/>
      <c r="L36" s="6"/>
      <c r="Q36" s="5"/>
    </row>
    <row r="37" spans="1:17" s="6" customFormat="1" x14ac:dyDescent="0.2">
      <c r="A37" s="76" t="s">
        <v>55</v>
      </c>
      <c r="B37" s="175" t="s">
        <v>56</v>
      </c>
      <c r="C37" s="174"/>
      <c r="D37" s="72"/>
      <c r="E37" s="73"/>
      <c r="F37" s="14"/>
      <c r="K37" s="87"/>
    </row>
    <row r="38" spans="1:17" x14ac:dyDescent="0.2">
      <c r="A38" s="76" t="s">
        <v>57</v>
      </c>
      <c r="B38" s="175" t="s">
        <v>58</v>
      </c>
      <c r="C38" s="178">
        <v>163</v>
      </c>
      <c r="D38" s="90"/>
      <c r="E38" s="91"/>
      <c r="F38" s="13"/>
      <c r="I38" s="5"/>
      <c r="J38" s="5"/>
      <c r="K38" s="56"/>
      <c r="L38" s="6"/>
      <c r="Q38" s="5"/>
    </row>
    <row r="39" spans="1:17" ht="34.5" x14ac:dyDescent="0.2">
      <c r="A39" s="92" t="s">
        <v>59</v>
      </c>
      <c r="B39" s="179" t="s">
        <v>60</v>
      </c>
      <c r="C39" s="174">
        <v>1154</v>
      </c>
      <c r="D39" s="72"/>
      <c r="E39" s="73"/>
      <c r="F39" s="13"/>
      <c r="I39" s="5"/>
      <c r="J39" s="5"/>
      <c r="K39" s="56"/>
      <c r="L39" s="6"/>
      <c r="Q39" s="5"/>
    </row>
    <row r="40" spans="1:17" x14ac:dyDescent="0.2">
      <c r="A40" s="92" t="s">
        <v>61</v>
      </c>
      <c r="B40" s="179" t="s">
        <v>62</v>
      </c>
      <c r="C40" s="174">
        <v>40</v>
      </c>
      <c r="D40" s="72"/>
      <c r="E40" s="73"/>
      <c r="F40" s="13"/>
      <c r="I40" s="5"/>
      <c r="J40" s="5"/>
      <c r="K40" s="56"/>
      <c r="L40" s="6"/>
      <c r="Q40" s="5"/>
    </row>
    <row r="41" spans="1:17" x14ac:dyDescent="0.2">
      <c r="A41" s="92" t="s">
        <v>63</v>
      </c>
      <c r="B41" s="179" t="s">
        <v>64</v>
      </c>
      <c r="C41" s="174">
        <v>174</v>
      </c>
      <c r="D41" s="72"/>
      <c r="E41" s="73"/>
      <c r="F41" s="13"/>
      <c r="I41" s="5"/>
      <c r="J41" s="5"/>
      <c r="K41" s="56"/>
      <c r="L41" s="6"/>
      <c r="Q41" s="5"/>
    </row>
    <row r="42" spans="1:17" x14ac:dyDescent="0.2">
      <c r="A42" s="92" t="s">
        <v>65</v>
      </c>
      <c r="B42" s="179" t="s">
        <v>66</v>
      </c>
      <c r="C42" s="174">
        <v>578</v>
      </c>
      <c r="D42" s="72"/>
      <c r="E42" s="73"/>
      <c r="F42" s="13"/>
      <c r="I42" s="5"/>
      <c r="J42" s="5"/>
      <c r="K42" s="56"/>
      <c r="L42" s="6"/>
      <c r="Q42" s="5"/>
    </row>
    <row r="43" spans="1:17" x14ac:dyDescent="0.2">
      <c r="A43" s="92" t="s">
        <v>67</v>
      </c>
      <c r="B43" s="180" t="s">
        <v>68</v>
      </c>
      <c r="C43" s="177">
        <v>176</v>
      </c>
      <c r="D43" s="82"/>
      <c r="E43" s="83"/>
      <c r="F43" s="13"/>
      <c r="I43" s="5"/>
      <c r="J43" s="5"/>
      <c r="K43" s="56"/>
      <c r="L43" s="6"/>
      <c r="Q43" s="5"/>
    </row>
    <row r="44" spans="1:17" x14ac:dyDescent="0.2">
      <c r="A44" s="211" t="s">
        <v>69</v>
      </c>
      <c r="B44" s="212"/>
      <c r="C44" s="181">
        <f>SUM(C45:C78)</f>
        <v>0</v>
      </c>
      <c r="D44" s="65">
        <f>SUM(D45:D78)</f>
        <v>0</v>
      </c>
      <c r="E44" s="139">
        <f>SUM(E45:E78)</f>
        <v>0</v>
      </c>
      <c r="F44" s="13"/>
      <c r="I44" s="5"/>
      <c r="J44" s="5"/>
      <c r="K44" s="56"/>
      <c r="L44" s="6"/>
      <c r="Q44" s="5"/>
    </row>
    <row r="45" spans="1:17" x14ac:dyDescent="0.2">
      <c r="A45" s="96" t="s">
        <v>70</v>
      </c>
      <c r="B45" s="182" t="s">
        <v>71</v>
      </c>
      <c r="C45" s="86"/>
      <c r="D45" s="90"/>
      <c r="E45" s="91"/>
      <c r="F45" s="13"/>
      <c r="I45" s="5"/>
      <c r="J45" s="5"/>
      <c r="K45" s="56"/>
      <c r="L45" s="6"/>
      <c r="Q45" s="5"/>
    </row>
    <row r="46" spans="1:17" x14ac:dyDescent="0.2">
      <c r="A46" s="99" t="s">
        <v>72</v>
      </c>
      <c r="B46" s="183" t="s">
        <v>73</v>
      </c>
      <c r="C46" s="86"/>
      <c r="D46" s="72"/>
      <c r="E46" s="73"/>
      <c r="F46" s="13"/>
      <c r="I46" s="5"/>
      <c r="J46" s="5"/>
      <c r="K46" s="56"/>
      <c r="L46" s="6"/>
      <c r="Q46" s="5"/>
    </row>
    <row r="47" spans="1:17" x14ac:dyDescent="0.2">
      <c r="A47" s="99" t="s">
        <v>74</v>
      </c>
      <c r="B47" s="183" t="s">
        <v>75</v>
      </c>
      <c r="C47" s="86"/>
      <c r="D47" s="72"/>
      <c r="E47" s="73"/>
      <c r="F47" s="13"/>
      <c r="I47" s="5"/>
      <c r="J47" s="5"/>
      <c r="K47" s="56"/>
      <c r="L47" s="6"/>
      <c r="Q47" s="5"/>
    </row>
    <row r="48" spans="1:17" x14ac:dyDescent="0.2">
      <c r="A48" s="99" t="s">
        <v>76</v>
      </c>
      <c r="B48" s="183" t="s">
        <v>77</v>
      </c>
      <c r="C48" s="86"/>
      <c r="D48" s="72"/>
      <c r="E48" s="73"/>
      <c r="F48" s="13"/>
      <c r="I48" s="5"/>
      <c r="J48" s="5"/>
      <c r="K48" s="56"/>
      <c r="L48" s="6"/>
      <c r="Q48" s="5"/>
    </row>
    <row r="49" spans="1:17" x14ac:dyDescent="0.2">
      <c r="A49" s="99" t="s">
        <v>78</v>
      </c>
      <c r="B49" s="183" t="s">
        <v>79</v>
      </c>
      <c r="C49" s="86"/>
      <c r="D49" s="72"/>
      <c r="E49" s="73"/>
      <c r="F49" s="13"/>
      <c r="I49" s="5"/>
      <c r="J49" s="5"/>
      <c r="K49" s="56"/>
      <c r="L49" s="6"/>
      <c r="Q49" s="5"/>
    </row>
    <row r="50" spans="1:17" x14ac:dyDescent="0.2">
      <c r="A50" s="99" t="s">
        <v>80</v>
      </c>
      <c r="B50" s="183" t="s">
        <v>81</v>
      </c>
      <c r="C50" s="86"/>
      <c r="D50" s="72"/>
      <c r="E50" s="73"/>
      <c r="F50" s="13"/>
      <c r="I50" s="5"/>
      <c r="J50" s="5"/>
      <c r="K50" s="56"/>
      <c r="L50" s="6"/>
      <c r="Q50" s="5"/>
    </row>
    <row r="51" spans="1:17" x14ac:dyDescent="0.2">
      <c r="A51" s="99" t="s">
        <v>82</v>
      </c>
      <c r="B51" s="183" t="s">
        <v>83</v>
      </c>
      <c r="C51" s="86"/>
      <c r="D51" s="72"/>
      <c r="E51" s="73"/>
      <c r="F51" s="13"/>
      <c r="I51" s="5"/>
      <c r="J51" s="5"/>
      <c r="K51" s="56"/>
      <c r="L51" s="6"/>
      <c r="Q51" s="5"/>
    </row>
    <row r="52" spans="1:17" x14ac:dyDescent="0.2">
      <c r="A52" s="99" t="s">
        <v>84</v>
      </c>
      <c r="B52" s="183" t="s">
        <v>85</v>
      </c>
      <c r="C52" s="86"/>
      <c r="D52" s="72"/>
      <c r="E52" s="73"/>
      <c r="F52" s="13"/>
      <c r="I52" s="5"/>
      <c r="J52" s="5"/>
      <c r="K52" s="56"/>
      <c r="L52" s="6"/>
      <c r="Q52" s="5"/>
    </row>
    <row r="53" spans="1:17" x14ac:dyDescent="0.2">
      <c r="A53" s="99" t="s">
        <v>86</v>
      </c>
      <c r="B53" s="183" t="s">
        <v>87</v>
      </c>
      <c r="C53" s="86"/>
      <c r="D53" s="72"/>
      <c r="E53" s="73"/>
      <c r="F53" s="13"/>
      <c r="I53" s="5"/>
      <c r="J53" s="5"/>
      <c r="K53" s="56"/>
      <c r="L53" s="6"/>
      <c r="Q53" s="5"/>
    </row>
    <row r="54" spans="1:17" x14ac:dyDescent="0.2">
      <c r="A54" s="99" t="s">
        <v>88</v>
      </c>
      <c r="B54" s="183" t="s">
        <v>89</v>
      </c>
      <c r="C54" s="86"/>
      <c r="D54" s="72"/>
      <c r="E54" s="73"/>
      <c r="F54" s="13"/>
      <c r="I54" s="5"/>
      <c r="J54" s="5"/>
      <c r="K54" s="56"/>
      <c r="L54" s="6"/>
      <c r="Q54" s="5"/>
    </row>
    <row r="55" spans="1:17" x14ac:dyDescent="0.2">
      <c r="A55" s="99" t="s">
        <v>90</v>
      </c>
      <c r="B55" s="183" t="s">
        <v>91</v>
      </c>
      <c r="C55" s="86"/>
      <c r="D55" s="72"/>
      <c r="E55" s="73"/>
      <c r="F55" s="13"/>
      <c r="I55" s="5"/>
      <c r="J55" s="5"/>
      <c r="K55" s="56"/>
      <c r="L55" s="6"/>
      <c r="Q55" s="5"/>
    </row>
    <row r="56" spans="1:17" x14ac:dyDescent="0.2">
      <c r="A56" s="99" t="s">
        <v>92</v>
      </c>
      <c r="B56" s="183" t="s">
        <v>93</v>
      </c>
      <c r="C56" s="86"/>
      <c r="D56" s="72"/>
      <c r="E56" s="73"/>
      <c r="F56" s="13"/>
      <c r="I56" s="5"/>
      <c r="J56" s="5"/>
      <c r="K56" s="56"/>
      <c r="L56" s="6"/>
      <c r="Q56" s="5"/>
    </row>
    <row r="57" spans="1:17" x14ac:dyDescent="0.2">
      <c r="A57" s="99" t="s">
        <v>94</v>
      </c>
      <c r="B57" s="183" t="s">
        <v>95</v>
      </c>
      <c r="C57" s="86"/>
      <c r="D57" s="72"/>
      <c r="E57" s="73"/>
      <c r="F57" s="13"/>
      <c r="I57" s="5"/>
      <c r="J57" s="5"/>
      <c r="K57" s="56"/>
      <c r="L57" s="6"/>
      <c r="Q57" s="5"/>
    </row>
    <row r="58" spans="1:17" x14ac:dyDescent="0.2">
      <c r="A58" s="99" t="s">
        <v>96</v>
      </c>
      <c r="B58" s="183" t="s">
        <v>97</v>
      </c>
      <c r="C58" s="86"/>
      <c r="D58" s="72"/>
      <c r="E58" s="73"/>
      <c r="F58" s="13"/>
      <c r="I58" s="5"/>
      <c r="J58" s="5"/>
      <c r="K58" s="56"/>
      <c r="L58" s="6"/>
      <c r="Q58" s="5"/>
    </row>
    <row r="59" spans="1:17" ht="34.5" x14ac:dyDescent="0.2">
      <c r="A59" s="99" t="s">
        <v>98</v>
      </c>
      <c r="B59" s="179" t="s">
        <v>99</v>
      </c>
      <c r="C59" s="86"/>
      <c r="D59" s="72"/>
      <c r="E59" s="73"/>
      <c r="F59" s="13"/>
      <c r="I59" s="5"/>
      <c r="J59" s="5"/>
      <c r="K59" s="56"/>
      <c r="L59" s="6"/>
      <c r="Q59" s="5"/>
    </row>
    <row r="60" spans="1:17" x14ac:dyDescent="0.2">
      <c r="A60" s="99" t="s">
        <v>100</v>
      </c>
      <c r="B60" s="183" t="s">
        <v>101</v>
      </c>
      <c r="C60" s="86"/>
      <c r="D60" s="72"/>
      <c r="E60" s="73"/>
      <c r="F60" s="13"/>
      <c r="I60" s="5"/>
      <c r="J60" s="5"/>
      <c r="K60" s="56"/>
      <c r="L60" s="6"/>
      <c r="Q60" s="5"/>
    </row>
    <row r="61" spans="1:17" x14ac:dyDescent="0.2">
      <c r="A61" s="99" t="s">
        <v>102</v>
      </c>
      <c r="B61" s="183" t="s">
        <v>103</v>
      </c>
      <c r="C61" s="86"/>
      <c r="D61" s="72"/>
      <c r="E61" s="73"/>
      <c r="F61" s="13"/>
      <c r="I61" s="5"/>
      <c r="J61" s="5"/>
      <c r="K61" s="56"/>
      <c r="L61" s="6"/>
      <c r="Q61" s="5"/>
    </row>
    <row r="62" spans="1:17" x14ac:dyDescent="0.2">
      <c r="A62" s="99" t="s">
        <v>104</v>
      </c>
      <c r="B62" s="179" t="s">
        <v>105</v>
      </c>
      <c r="C62" s="86"/>
      <c r="D62" s="72"/>
      <c r="E62" s="73"/>
      <c r="F62" s="13"/>
      <c r="I62" s="5"/>
      <c r="J62" s="5"/>
      <c r="K62" s="56"/>
      <c r="L62" s="6"/>
      <c r="Q62" s="5"/>
    </row>
    <row r="63" spans="1:17" x14ac:dyDescent="0.2">
      <c r="A63" s="99" t="s">
        <v>106</v>
      </c>
      <c r="B63" s="183" t="s">
        <v>107</v>
      </c>
      <c r="C63" s="86"/>
      <c r="D63" s="72"/>
      <c r="E63" s="73"/>
      <c r="F63" s="13"/>
      <c r="I63" s="5"/>
      <c r="J63" s="5"/>
      <c r="K63" s="56"/>
      <c r="L63" s="6"/>
      <c r="Q63" s="5"/>
    </row>
    <row r="64" spans="1:17" x14ac:dyDescent="0.2">
      <c r="A64" s="99" t="s">
        <v>108</v>
      </c>
      <c r="B64" s="183" t="s">
        <v>109</v>
      </c>
      <c r="C64" s="86"/>
      <c r="D64" s="72"/>
      <c r="E64" s="73"/>
      <c r="F64" s="13"/>
      <c r="I64" s="5"/>
      <c r="J64" s="5"/>
      <c r="K64" s="56"/>
      <c r="L64" s="6"/>
      <c r="Q64" s="5"/>
    </row>
    <row r="65" spans="1:17" x14ac:dyDescent="0.2">
      <c r="A65" s="99" t="s">
        <v>110</v>
      </c>
      <c r="B65" s="183" t="s">
        <v>111</v>
      </c>
      <c r="C65" s="86"/>
      <c r="D65" s="72"/>
      <c r="E65" s="73"/>
      <c r="F65" s="13"/>
      <c r="I65" s="5"/>
      <c r="J65" s="5"/>
      <c r="K65" s="56"/>
      <c r="L65" s="6"/>
      <c r="Q65" s="5"/>
    </row>
    <row r="66" spans="1:17" x14ac:dyDescent="0.2">
      <c r="A66" s="99" t="s">
        <v>112</v>
      </c>
      <c r="B66" s="183" t="s">
        <v>113</v>
      </c>
      <c r="C66" s="86"/>
      <c r="D66" s="72"/>
      <c r="E66" s="73"/>
      <c r="F66" s="13"/>
      <c r="I66" s="5"/>
      <c r="J66" s="5"/>
      <c r="K66" s="56"/>
      <c r="L66" s="6"/>
      <c r="Q66" s="5"/>
    </row>
    <row r="67" spans="1:17" ht="25.5" customHeight="1" x14ac:dyDescent="0.2">
      <c r="A67" s="99" t="s">
        <v>114</v>
      </c>
      <c r="B67" s="179" t="s">
        <v>115</v>
      </c>
      <c r="C67" s="86"/>
      <c r="D67" s="72"/>
      <c r="E67" s="73"/>
      <c r="F67" s="13"/>
      <c r="I67" s="5"/>
      <c r="J67" s="5"/>
      <c r="K67" s="56"/>
      <c r="L67" s="6"/>
      <c r="Q67" s="5"/>
    </row>
    <row r="68" spans="1:17" x14ac:dyDescent="0.2">
      <c r="A68" s="99" t="s">
        <v>116</v>
      </c>
      <c r="B68" s="183" t="s">
        <v>117</v>
      </c>
      <c r="C68" s="86"/>
      <c r="D68" s="72"/>
      <c r="E68" s="73"/>
      <c r="F68" s="13"/>
      <c r="I68" s="5"/>
      <c r="J68" s="5"/>
      <c r="K68" s="56"/>
      <c r="L68" s="6"/>
      <c r="Q68" s="5"/>
    </row>
    <row r="69" spans="1:17" x14ac:dyDescent="0.2">
      <c r="A69" s="99" t="s">
        <v>118</v>
      </c>
      <c r="B69" s="183" t="s">
        <v>119</v>
      </c>
      <c r="C69" s="86"/>
      <c r="D69" s="72"/>
      <c r="E69" s="73"/>
      <c r="F69" s="13"/>
      <c r="I69" s="5"/>
      <c r="J69" s="5"/>
      <c r="K69" s="56"/>
      <c r="L69" s="6"/>
      <c r="Q69" s="5"/>
    </row>
    <row r="70" spans="1:17" x14ac:dyDescent="0.2">
      <c r="A70" s="99" t="s">
        <v>120</v>
      </c>
      <c r="B70" s="183" t="s">
        <v>121</v>
      </c>
      <c r="C70" s="86"/>
      <c r="D70" s="72"/>
      <c r="E70" s="73"/>
      <c r="F70" s="13"/>
      <c r="I70" s="5"/>
      <c r="J70" s="5"/>
      <c r="K70" s="56"/>
      <c r="L70" s="6"/>
      <c r="Q70" s="5"/>
    </row>
    <row r="71" spans="1:17" x14ac:dyDescent="0.2">
      <c r="A71" s="99" t="s">
        <v>122</v>
      </c>
      <c r="B71" s="183" t="s">
        <v>123</v>
      </c>
      <c r="C71" s="86"/>
      <c r="D71" s="72"/>
      <c r="E71" s="73"/>
      <c r="F71" s="13"/>
      <c r="I71" s="5"/>
      <c r="J71" s="5"/>
      <c r="K71" s="56"/>
      <c r="L71" s="6"/>
      <c r="Q71" s="5"/>
    </row>
    <row r="72" spans="1:17" x14ac:dyDescent="0.2">
      <c r="A72" s="99" t="s">
        <v>124</v>
      </c>
      <c r="B72" s="183" t="s">
        <v>125</v>
      </c>
      <c r="C72" s="86"/>
      <c r="D72" s="72"/>
      <c r="E72" s="73"/>
      <c r="F72" s="13"/>
      <c r="I72" s="5"/>
      <c r="J72" s="5"/>
      <c r="K72" s="56"/>
      <c r="L72" s="6"/>
      <c r="Q72" s="5"/>
    </row>
    <row r="73" spans="1:17" x14ac:dyDescent="0.2">
      <c r="A73" s="99" t="s">
        <v>126</v>
      </c>
      <c r="B73" s="183" t="s">
        <v>127</v>
      </c>
      <c r="C73" s="86"/>
      <c r="D73" s="72"/>
      <c r="E73" s="73"/>
      <c r="F73" s="13"/>
      <c r="I73" s="5"/>
      <c r="J73" s="5"/>
      <c r="K73" s="56"/>
      <c r="L73" s="6"/>
      <c r="Q73" s="5"/>
    </row>
    <row r="74" spans="1:17" x14ac:dyDescent="0.2">
      <c r="A74" s="99" t="s">
        <v>128</v>
      </c>
      <c r="B74" s="183" t="s">
        <v>129</v>
      </c>
      <c r="C74" s="86"/>
      <c r="D74" s="72"/>
      <c r="E74" s="73"/>
      <c r="F74" s="13"/>
      <c r="I74" s="5"/>
      <c r="J74" s="5"/>
      <c r="K74" s="56"/>
      <c r="L74" s="6"/>
      <c r="Q74" s="5"/>
    </row>
    <row r="75" spans="1:17" x14ac:dyDescent="0.2">
      <c r="A75" s="99" t="s">
        <v>130</v>
      </c>
      <c r="B75" s="183" t="s">
        <v>131</v>
      </c>
      <c r="C75" s="86"/>
      <c r="D75" s="72"/>
      <c r="E75" s="73"/>
      <c r="F75" s="13"/>
      <c r="I75" s="5"/>
      <c r="J75" s="5"/>
      <c r="K75" s="56"/>
      <c r="L75" s="6"/>
      <c r="Q75" s="5"/>
    </row>
    <row r="76" spans="1:17" x14ac:dyDescent="0.2">
      <c r="A76" s="99" t="s">
        <v>132</v>
      </c>
      <c r="B76" s="183" t="s">
        <v>133</v>
      </c>
      <c r="C76" s="86"/>
      <c r="D76" s="72"/>
      <c r="E76" s="73"/>
      <c r="F76" s="13"/>
      <c r="I76" s="5"/>
      <c r="J76" s="5"/>
      <c r="K76" s="56"/>
      <c r="L76" s="6"/>
      <c r="Q76" s="5"/>
    </row>
    <row r="77" spans="1:17" x14ac:dyDescent="0.2">
      <c r="A77" s="99" t="s">
        <v>134</v>
      </c>
      <c r="B77" s="183" t="s">
        <v>135</v>
      </c>
      <c r="C77" s="86"/>
      <c r="D77" s="72"/>
      <c r="E77" s="73"/>
      <c r="F77" s="13"/>
      <c r="I77" s="5"/>
      <c r="J77" s="5"/>
      <c r="K77" s="56"/>
      <c r="L77" s="6"/>
      <c r="Q77" s="5"/>
    </row>
    <row r="78" spans="1:17" x14ac:dyDescent="0.2">
      <c r="A78" s="101" t="s">
        <v>136</v>
      </c>
      <c r="B78" s="184" t="s">
        <v>137</v>
      </c>
      <c r="C78" s="104"/>
      <c r="D78" s="105"/>
      <c r="E78" s="106"/>
      <c r="F78" s="13"/>
      <c r="I78" s="5"/>
      <c r="J78" s="5"/>
      <c r="K78" s="56"/>
      <c r="L78" s="6"/>
      <c r="Q78" s="5"/>
    </row>
    <row r="79" spans="1:17" x14ac:dyDescent="0.2">
      <c r="A79" s="59"/>
      <c r="B79" s="107"/>
      <c r="C79" s="185"/>
      <c r="D79" s="186"/>
      <c r="E79" s="187"/>
      <c r="F79" s="13"/>
      <c r="I79" s="5"/>
      <c r="J79" s="5"/>
      <c r="K79" s="56"/>
      <c r="L79" s="6"/>
      <c r="Q79" s="5"/>
    </row>
    <row r="80" spans="1:17" x14ac:dyDescent="0.2">
      <c r="A80" s="211" t="s">
        <v>138</v>
      </c>
      <c r="B80" s="212"/>
      <c r="C80" s="188">
        <f>+SUM(C81:C120)</f>
        <v>918</v>
      </c>
      <c r="D80" s="108">
        <f>+SUM(D81:D120)</f>
        <v>0</v>
      </c>
      <c r="E80" s="189">
        <f>+SUM(E81:E120)</f>
        <v>0</v>
      </c>
      <c r="F80" s="13"/>
      <c r="I80" s="5"/>
      <c r="J80" s="5"/>
      <c r="K80" s="56"/>
      <c r="L80" s="6"/>
      <c r="Q80" s="5"/>
    </row>
    <row r="81" spans="1:17" x14ac:dyDescent="0.2">
      <c r="A81" s="96" t="s">
        <v>139</v>
      </c>
      <c r="B81" s="190" t="s">
        <v>140</v>
      </c>
      <c r="C81" s="174"/>
      <c r="D81" s="71"/>
      <c r="E81" s="191"/>
      <c r="F81" s="13"/>
      <c r="I81" s="5"/>
      <c r="J81" s="5"/>
      <c r="K81" s="56"/>
      <c r="L81" s="6"/>
      <c r="Q81" s="5"/>
    </row>
    <row r="82" spans="1:17" x14ac:dyDescent="0.2">
      <c r="A82" s="99" t="s">
        <v>141</v>
      </c>
      <c r="B82" s="183" t="s">
        <v>142</v>
      </c>
      <c r="C82" s="174">
        <v>75</v>
      </c>
      <c r="D82" s="71"/>
      <c r="E82" s="191"/>
      <c r="F82" s="13"/>
      <c r="I82" s="5"/>
      <c r="J82" s="5"/>
      <c r="K82" s="56"/>
      <c r="L82" s="6"/>
      <c r="Q82" s="5"/>
    </row>
    <row r="83" spans="1:17" x14ac:dyDescent="0.2">
      <c r="A83" s="99" t="s">
        <v>143</v>
      </c>
      <c r="B83" s="183" t="s">
        <v>144</v>
      </c>
      <c r="C83" s="174"/>
      <c r="D83" s="71"/>
      <c r="E83" s="191"/>
      <c r="F83" s="13"/>
      <c r="I83" s="5"/>
      <c r="J83" s="5"/>
      <c r="K83" s="56"/>
      <c r="L83" s="6"/>
      <c r="Q83" s="5"/>
    </row>
    <row r="84" spans="1:17" x14ac:dyDescent="0.2">
      <c r="A84" s="99" t="s">
        <v>145</v>
      </c>
      <c r="B84" s="183" t="s">
        <v>146</v>
      </c>
      <c r="C84" s="174"/>
      <c r="D84" s="71"/>
      <c r="E84" s="191"/>
      <c r="F84" s="13"/>
      <c r="I84" s="5"/>
      <c r="J84" s="5"/>
      <c r="K84" s="56"/>
      <c r="L84" s="6"/>
      <c r="Q84" s="5"/>
    </row>
    <row r="85" spans="1:17" x14ac:dyDescent="0.2">
      <c r="A85" s="99" t="s">
        <v>147</v>
      </c>
      <c r="B85" s="183" t="s">
        <v>148</v>
      </c>
      <c r="C85" s="174">
        <v>79</v>
      </c>
      <c r="D85" s="71"/>
      <c r="E85" s="191"/>
      <c r="F85" s="13"/>
      <c r="I85" s="5"/>
      <c r="J85" s="5"/>
      <c r="K85" s="56"/>
      <c r="L85" s="6"/>
      <c r="Q85" s="5"/>
    </row>
    <row r="86" spans="1:17" x14ac:dyDescent="0.2">
      <c r="A86" s="99" t="s">
        <v>149</v>
      </c>
      <c r="B86" s="183" t="s">
        <v>150</v>
      </c>
      <c r="C86" s="174"/>
      <c r="D86" s="71"/>
      <c r="E86" s="191"/>
      <c r="F86" s="13"/>
      <c r="I86" s="5"/>
      <c r="J86" s="5"/>
      <c r="K86" s="56"/>
      <c r="L86" s="6"/>
      <c r="Q86" s="5"/>
    </row>
    <row r="87" spans="1:17" x14ac:dyDescent="0.2">
      <c r="A87" s="99" t="s">
        <v>151</v>
      </c>
      <c r="B87" s="183" t="s">
        <v>152</v>
      </c>
      <c r="C87" s="174"/>
      <c r="D87" s="71"/>
      <c r="E87" s="191"/>
      <c r="F87" s="13"/>
      <c r="I87" s="5"/>
      <c r="J87" s="5"/>
      <c r="K87" s="56"/>
      <c r="L87" s="6"/>
      <c r="Q87" s="5"/>
    </row>
    <row r="88" spans="1:17" x14ac:dyDescent="0.2">
      <c r="A88" s="99" t="s">
        <v>153</v>
      </c>
      <c r="B88" s="183" t="s">
        <v>154</v>
      </c>
      <c r="C88" s="174"/>
      <c r="D88" s="71"/>
      <c r="E88" s="191"/>
      <c r="F88" s="13"/>
      <c r="I88" s="5"/>
      <c r="J88" s="5"/>
      <c r="K88" s="56"/>
      <c r="L88" s="6"/>
      <c r="Q88" s="5"/>
    </row>
    <row r="89" spans="1:17" x14ac:dyDescent="0.2">
      <c r="A89" s="99" t="s">
        <v>155</v>
      </c>
      <c r="B89" s="183" t="s">
        <v>156</v>
      </c>
      <c r="C89" s="174"/>
      <c r="D89" s="71"/>
      <c r="E89" s="191"/>
      <c r="F89" s="13"/>
      <c r="I89" s="5"/>
      <c r="J89" s="5"/>
      <c r="K89" s="56"/>
      <c r="L89" s="6"/>
      <c r="Q89" s="5"/>
    </row>
    <row r="90" spans="1:17" x14ac:dyDescent="0.2">
      <c r="A90" s="99" t="s">
        <v>157</v>
      </c>
      <c r="B90" s="183" t="s">
        <v>158</v>
      </c>
      <c r="C90" s="174">
        <v>16</v>
      </c>
      <c r="D90" s="71"/>
      <c r="E90" s="191"/>
      <c r="F90" s="13"/>
      <c r="I90" s="5"/>
      <c r="J90" s="5"/>
      <c r="K90" s="56"/>
      <c r="L90" s="6"/>
      <c r="Q90" s="5"/>
    </row>
    <row r="91" spans="1:17" x14ac:dyDescent="0.2">
      <c r="A91" s="99" t="s">
        <v>159</v>
      </c>
      <c r="B91" s="183" t="s">
        <v>160</v>
      </c>
      <c r="C91" s="174"/>
      <c r="D91" s="71"/>
      <c r="E91" s="191"/>
      <c r="F91" s="13"/>
      <c r="I91" s="5"/>
      <c r="J91" s="5"/>
      <c r="K91" s="56"/>
      <c r="L91" s="6"/>
      <c r="Q91" s="5"/>
    </row>
    <row r="92" spans="1:17" x14ac:dyDescent="0.2">
      <c r="A92" s="99" t="s">
        <v>161</v>
      </c>
      <c r="B92" s="183" t="s">
        <v>162</v>
      </c>
      <c r="C92" s="174"/>
      <c r="D92" s="71"/>
      <c r="E92" s="191"/>
      <c r="F92" s="13"/>
      <c r="I92" s="5"/>
      <c r="J92" s="5"/>
      <c r="K92" s="56"/>
      <c r="L92" s="6"/>
      <c r="Q92" s="5"/>
    </row>
    <row r="93" spans="1:17" x14ac:dyDescent="0.2">
      <c r="A93" s="99" t="s">
        <v>163</v>
      </c>
      <c r="B93" s="183" t="s">
        <v>164</v>
      </c>
      <c r="C93" s="174"/>
      <c r="D93" s="71"/>
      <c r="E93" s="191"/>
      <c r="F93" s="13"/>
      <c r="I93" s="5"/>
      <c r="J93" s="5"/>
      <c r="K93" s="56"/>
      <c r="L93" s="6"/>
      <c r="Q93" s="5"/>
    </row>
    <row r="94" spans="1:17" x14ac:dyDescent="0.2">
      <c r="A94" s="99" t="s">
        <v>165</v>
      </c>
      <c r="B94" s="183" t="s">
        <v>166</v>
      </c>
      <c r="C94" s="174"/>
      <c r="D94" s="71"/>
      <c r="E94" s="191"/>
      <c r="F94" s="13"/>
      <c r="I94" s="5"/>
      <c r="J94" s="5"/>
      <c r="K94" s="56"/>
      <c r="L94" s="6"/>
      <c r="Q94" s="5"/>
    </row>
    <row r="95" spans="1:17" x14ac:dyDescent="0.2">
      <c r="A95" s="99" t="s">
        <v>167</v>
      </c>
      <c r="B95" s="183" t="s">
        <v>168</v>
      </c>
      <c r="C95" s="174">
        <v>486</v>
      </c>
      <c r="D95" s="71"/>
      <c r="E95" s="191"/>
      <c r="F95" s="13"/>
      <c r="I95" s="5"/>
      <c r="J95" s="5"/>
      <c r="K95" s="56"/>
      <c r="L95" s="6"/>
      <c r="Q95" s="5"/>
    </row>
    <row r="96" spans="1:17" x14ac:dyDescent="0.2">
      <c r="A96" s="99" t="s">
        <v>169</v>
      </c>
      <c r="B96" s="183" t="s">
        <v>170</v>
      </c>
      <c r="C96" s="174">
        <v>36</v>
      </c>
      <c r="D96" s="71"/>
      <c r="E96" s="191"/>
      <c r="F96" s="13"/>
      <c r="I96" s="5"/>
      <c r="J96" s="5"/>
      <c r="K96" s="56"/>
      <c r="L96" s="6"/>
      <c r="Q96" s="5"/>
    </row>
    <row r="97" spans="1:17" x14ac:dyDescent="0.2">
      <c r="A97" s="99" t="s">
        <v>171</v>
      </c>
      <c r="B97" s="183" t="s">
        <v>172</v>
      </c>
      <c r="C97" s="174"/>
      <c r="D97" s="71"/>
      <c r="E97" s="191"/>
      <c r="F97" s="13"/>
      <c r="I97" s="5"/>
      <c r="J97" s="5"/>
      <c r="K97" s="56"/>
      <c r="L97" s="6"/>
      <c r="Q97" s="5"/>
    </row>
    <row r="98" spans="1:17" x14ac:dyDescent="0.2">
      <c r="A98" s="99" t="s">
        <v>173</v>
      </c>
      <c r="B98" s="183" t="s">
        <v>174</v>
      </c>
      <c r="C98" s="174"/>
      <c r="D98" s="71"/>
      <c r="E98" s="191"/>
      <c r="F98" s="13"/>
      <c r="I98" s="5"/>
      <c r="J98" s="5"/>
      <c r="K98" s="56"/>
      <c r="L98" s="6"/>
      <c r="Q98" s="5"/>
    </row>
    <row r="99" spans="1:17" x14ac:dyDescent="0.2">
      <c r="A99" s="99" t="s">
        <v>175</v>
      </c>
      <c r="B99" s="183" t="s">
        <v>176</v>
      </c>
      <c r="C99" s="174"/>
      <c r="D99" s="71"/>
      <c r="E99" s="191"/>
      <c r="F99" s="13"/>
      <c r="I99" s="5"/>
      <c r="J99" s="5"/>
      <c r="K99" s="56"/>
      <c r="L99" s="6"/>
      <c r="Q99" s="5"/>
    </row>
    <row r="100" spans="1:17" x14ac:dyDescent="0.2">
      <c r="A100" s="99" t="s">
        <v>177</v>
      </c>
      <c r="B100" s="183" t="s">
        <v>178</v>
      </c>
      <c r="C100" s="174">
        <v>202</v>
      </c>
      <c r="D100" s="71"/>
      <c r="E100" s="191"/>
      <c r="F100" s="13"/>
      <c r="I100" s="5"/>
      <c r="J100" s="5"/>
      <c r="K100" s="56"/>
      <c r="L100" s="6"/>
      <c r="Q100" s="5"/>
    </row>
    <row r="101" spans="1:17" x14ac:dyDescent="0.2">
      <c r="A101" s="99" t="s">
        <v>179</v>
      </c>
      <c r="B101" s="183" t="s">
        <v>180</v>
      </c>
      <c r="C101" s="174"/>
      <c r="D101" s="71"/>
      <c r="E101" s="191"/>
      <c r="F101" s="13"/>
      <c r="I101" s="5"/>
      <c r="J101" s="5"/>
      <c r="K101" s="56"/>
      <c r="L101" s="6"/>
      <c r="Q101" s="5"/>
    </row>
    <row r="102" spans="1:17" x14ac:dyDescent="0.2">
      <c r="A102" s="99" t="s">
        <v>181</v>
      </c>
      <c r="B102" s="183" t="s">
        <v>182</v>
      </c>
      <c r="C102" s="174"/>
      <c r="D102" s="71"/>
      <c r="E102" s="191"/>
      <c r="F102" s="13"/>
      <c r="I102" s="5"/>
      <c r="J102" s="5"/>
      <c r="K102" s="56"/>
      <c r="L102" s="6"/>
      <c r="Q102" s="5"/>
    </row>
    <row r="103" spans="1:17" x14ac:dyDescent="0.2">
      <c r="A103" s="99" t="s">
        <v>183</v>
      </c>
      <c r="B103" s="183" t="s">
        <v>184</v>
      </c>
      <c r="C103" s="174"/>
      <c r="D103" s="71"/>
      <c r="E103" s="191"/>
      <c r="F103" s="13"/>
      <c r="I103" s="5"/>
      <c r="J103" s="5"/>
      <c r="K103" s="56"/>
      <c r="L103" s="6"/>
      <c r="Q103" s="5"/>
    </row>
    <row r="104" spans="1:17" x14ac:dyDescent="0.2">
      <c r="A104" s="99" t="s">
        <v>185</v>
      </c>
      <c r="B104" s="183" t="s">
        <v>186</v>
      </c>
      <c r="C104" s="174"/>
      <c r="D104" s="71"/>
      <c r="E104" s="191"/>
      <c r="F104" s="13"/>
      <c r="I104" s="5"/>
      <c r="J104" s="5"/>
      <c r="K104" s="56"/>
      <c r="L104" s="6"/>
      <c r="Q104" s="5"/>
    </row>
    <row r="105" spans="1:17" x14ac:dyDescent="0.2">
      <c r="A105" s="99" t="s">
        <v>187</v>
      </c>
      <c r="B105" s="183" t="s">
        <v>188</v>
      </c>
      <c r="C105" s="174"/>
      <c r="D105" s="71"/>
      <c r="E105" s="191"/>
      <c r="F105" s="13"/>
      <c r="I105" s="5"/>
      <c r="J105" s="5"/>
      <c r="K105" s="56"/>
      <c r="L105" s="6"/>
      <c r="Q105" s="5"/>
    </row>
    <row r="106" spans="1:17" x14ac:dyDescent="0.2">
      <c r="A106" s="99" t="s">
        <v>189</v>
      </c>
      <c r="B106" s="183" t="s">
        <v>190</v>
      </c>
      <c r="C106" s="174">
        <v>21</v>
      </c>
      <c r="D106" s="71"/>
      <c r="E106" s="191"/>
      <c r="F106" s="13"/>
      <c r="I106" s="5"/>
      <c r="J106" s="5"/>
      <c r="K106" s="56"/>
      <c r="L106" s="6"/>
      <c r="Q106" s="5"/>
    </row>
    <row r="107" spans="1:17" x14ac:dyDescent="0.2">
      <c r="A107" s="99" t="s">
        <v>191</v>
      </c>
      <c r="B107" s="183" t="s">
        <v>192</v>
      </c>
      <c r="C107" s="174">
        <v>3</v>
      </c>
      <c r="D107" s="71"/>
      <c r="E107" s="191"/>
      <c r="F107" s="13"/>
      <c r="I107" s="5"/>
      <c r="J107" s="5"/>
      <c r="K107" s="56"/>
      <c r="L107" s="6"/>
      <c r="Q107" s="5"/>
    </row>
    <row r="108" spans="1:17" x14ac:dyDescent="0.2">
      <c r="A108" s="99" t="s">
        <v>193</v>
      </c>
      <c r="B108" s="183" t="s">
        <v>194</v>
      </c>
      <c r="C108" s="174"/>
      <c r="D108" s="71"/>
      <c r="E108" s="191"/>
      <c r="F108" s="13"/>
      <c r="I108" s="5"/>
      <c r="J108" s="5"/>
      <c r="K108" s="56"/>
      <c r="L108" s="6"/>
      <c r="Q108" s="5"/>
    </row>
    <row r="109" spans="1:17" x14ac:dyDescent="0.2">
      <c r="A109" s="99" t="s">
        <v>195</v>
      </c>
      <c r="B109" s="183" t="s">
        <v>196</v>
      </c>
      <c r="C109" s="174"/>
      <c r="D109" s="71"/>
      <c r="E109" s="191"/>
      <c r="F109" s="13"/>
      <c r="I109" s="5"/>
      <c r="J109" s="5"/>
      <c r="K109" s="56"/>
      <c r="L109" s="6"/>
      <c r="Q109" s="5"/>
    </row>
    <row r="110" spans="1:17" x14ac:dyDescent="0.2">
      <c r="A110" s="99" t="s">
        <v>197</v>
      </c>
      <c r="B110" s="183" t="s">
        <v>198</v>
      </c>
      <c r="C110" s="174"/>
      <c r="D110" s="71"/>
      <c r="E110" s="191"/>
      <c r="F110" s="13"/>
      <c r="I110" s="5"/>
      <c r="J110" s="5"/>
      <c r="K110" s="56"/>
      <c r="L110" s="6"/>
      <c r="Q110" s="5"/>
    </row>
    <row r="111" spans="1:17" x14ac:dyDescent="0.2">
      <c r="A111" s="99" t="s">
        <v>199</v>
      </c>
      <c r="B111" s="183" t="s">
        <v>200</v>
      </c>
      <c r="C111" s="174"/>
      <c r="D111" s="71"/>
      <c r="E111" s="191"/>
      <c r="F111" s="13"/>
      <c r="I111" s="5"/>
      <c r="J111" s="5"/>
      <c r="K111" s="56"/>
      <c r="L111" s="6"/>
      <c r="Q111" s="5"/>
    </row>
    <row r="112" spans="1:17" x14ac:dyDescent="0.2">
      <c r="A112" s="99" t="s">
        <v>201</v>
      </c>
      <c r="B112" s="183" t="s">
        <v>202</v>
      </c>
      <c r="C112" s="174"/>
      <c r="D112" s="71"/>
      <c r="E112" s="191"/>
      <c r="F112" s="13"/>
      <c r="I112" s="5"/>
      <c r="J112" s="5"/>
      <c r="K112" s="56"/>
      <c r="L112" s="6"/>
      <c r="Q112" s="5"/>
    </row>
    <row r="113" spans="1:17" x14ac:dyDescent="0.2">
      <c r="A113" s="99" t="s">
        <v>203</v>
      </c>
      <c r="B113" s="183" t="s">
        <v>204</v>
      </c>
      <c r="C113" s="174"/>
      <c r="D113" s="71"/>
      <c r="E113" s="191"/>
      <c r="F113" s="13"/>
      <c r="I113" s="5"/>
      <c r="J113" s="5"/>
      <c r="K113" s="56"/>
      <c r="L113" s="6"/>
      <c r="Q113" s="5"/>
    </row>
    <row r="114" spans="1:17" x14ac:dyDescent="0.2">
      <c r="A114" s="99" t="s">
        <v>205</v>
      </c>
      <c r="B114" s="183" t="s">
        <v>206</v>
      </c>
      <c r="C114" s="174"/>
      <c r="D114" s="71"/>
      <c r="E114" s="191"/>
      <c r="F114" s="13"/>
      <c r="I114" s="5"/>
      <c r="J114" s="5"/>
      <c r="K114" s="56"/>
      <c r="L114" s="6"/>
      <c r="Q114" s="5"/>
    </row>
    <row r="115" spans="1:17" x14ac:dyDescent="0.2">
      <c r="A115" s="99" t="s">
        <v>207</v>
      </c>
      <c r="B115" s="183" t="s">
        <v>208</v>
      </c>
      <c r="C115" s="174"/>
      <c r="D115" s="71"/>
      <c r="E115" s="191"/>
      <c r="F115" s="13"/>
      <c r="I115" s="5"/>
      <c r="J115" s="5"/>
      <c r="K115" s="56"/>
      <c r="L115" s="6"/>
      <c r="Q115" s="5"/>
    </row>
    <row r="116" spans="1:17" x14ac:dyDescent="0.2">
      <c r="A116" s="99" t="s">
        <v>209</v>
      </c>
      <c r="B116" s="183" t="s">
        <v>210</v>
      </c>
      <c r="C116" s="174"/>
      <c r="D116" s="71"/>
      <c r="E116" s="191"/>
      <c r="F116" s="13"/>
      <c r="I116" s="5"/>
      <c r="J116" s="5"/>
      <c r="K116" s="56"/>
      <c r="L116" s="6"/>
      <c r="Q116" s="5"/>
    </row>
    <row r="117" spans="1:17" x14ac:dyDescent="0.2">
      <c r="A117" s="99" t="s">
        <v>211</v>
      </c>
      <c r="B117" s="183" t="s">
        <v>212</v>
      </c>
      <c r="C117" s="174"/>
      <c r="D117" s="71"/>
      <c r="E117" s="191"/>
      <c r="F117" s="13"/>
      <c r="I117" s="5"/>
      <c r="J117" s="5"/>
      <c r="K117" s="56"/>
      <c r="L117" s="6"/>
      <c r="Q117" s="5"/>
    </row>
    <row r="118" spans="1:17" x14ac:dyDescent="0.2">
      <c r="A118" s="99" t="s">
        <v>213</v>
      </c>
      <c r="B118" s="183" t="s">
        <v>214</v>
      </c>
      <c r="C118" s="174"/>
      <c r="D118" s="71"/>
      <c r="E118" s="191"/>
      <c r="F118" s="13"/>
      <c r="I118" s="5"/>
      <c r="J118" s="5"/>
      <c r="K118" s="56"/>
      <c r="L118" s="6"/>
      <c r="Q118" s="5"/>
    </row>
    <row r="119" spans="1:17" x14ac:dyDescent="0.2">
      <c r="A119" s="99" t="s">
        <v>141</v>
      </c>
      <c r="B119" s="183" t="s">
        <v>215</v>
      </c>
      <c r="C119" s="174"/>
      <c r="D119" s="71"/>
      <c r="E119" s="191"/>
      <c r="F119" s="13"/>
      <c r="I119" s="5"/>
      <c r="J119" s="5"/>
      <c r="K119" s="56"/>
      <c r="L119" s="6"/>
      <c r="Q119" s="5"/>
    </row>
    <row r="120" spans="1:17" x14ac:dyDescent="0.2">
      <c r="A120" s="101" t="s">
        <v>141</v>
      </c>
      <c r="B120" s="184" t="s">
        <v>216</v>
      </c>
      <c r="C120" s="174"/>
      <c r="D120" s="71"/>
      <c r="E120" s="191"/>
      <c r="F120" s="13"/>
      <c r="I120" s="5"/>
      <c r="J120" s="5"/>
      <c r="K120" s="56"/>
      <c r="L120" s="6"/>
      <c r="Q120" s="5"/>
    </row>
    <row r="121" spans="1:17" x14ac:dyDescent="0.2">
      <c r="A121" s="59"/>
      <c r="B121" s="107"/>
      <c r="C121" s="185"/>
      <c r="D121" s="186"/>
      <c r="E121" s="187"/>
      <c r="F121" s="13"/>
      <c r="I121" s="5"/>
      <c r="J121" s="5"/>
      <c r="K121" s="56"/>
      <c r="L121" s="6"/>
      <c r="Q121" s="5"/>
    </row>
    <row r="122" spans="1:17" x14ac:dyDescent="0.2">
      <c r="A122" s="211" t="s">
        <v>217</v>
      </c>
      <c r="B122" s="212"/>
      <c r="C122" s="188">
        <f>+SUM(C123:C162)</f>
        <v>430</v>
      </c>
      <c r="D122" s="112">
        <f>+SUM(D123:D162)</f>
        <v>0</v>
      </c>
      <c r="E122" s="113">
        <f>+SUM(E123:E162)</f>
        <v>0</v>
      </c>
      <c r="F122" s="13"/>
      <c r="I122" s="5"/>
      <c r="J122" s="5"/>
      <c r="K122" s="56"/>
      <c r="L122" s="6"/>
      <c r="Q122" s="5"/>
    </row>
    <row r="123" spans="1:17" x14ac:dyDescent="0.2">
      <c r="A123" s="96" t="s">
        <v>218</v>
      </c>
      <c r="B123" s="190" t="s">
        <v>219</v>
      </c>
      <c r="C123" s="86"/>
      <c r="D123" s="90"/>
      <c r="E123" s="91"/>
      <c r="F123" s="13"/>
      <c r="I123" s="5"/>
      <c r="J123" s="5"/>
      <c r="K123" s="56"/>
      <c r="L123" s="6"/>
      <c r="Q123" s="5"/>
    </row>
    <row r="124" spans="1:17" x14ac:dyDescent="0.2">
      <c r="A124" s="99" t="s">
        <v>220</v>
      </c>
      <c r="B124" s="183" t="s">
        <v>221</v>
      </c>
      <c r="C124" s="86"/>
      <c r="D124" s="72"/>
      <c r="E124" s="73"/>
      <c r="F124" s="13"/>
      <c r="I124" s="5"/>
      <c r="J124" s="5"/>
      <c r="K124" s="56"/>
      <c r="L124" s="6"/>
      <c r="Q124" s="5"/>
    </row>
    <row r="125" spans="1:17" x14ac:dyDescent="0.2">
      <c r="A125" s="99" t="s">
        <v>222</v>
      </c>
      <c r="B125" s="183" t="s">
        <v>223</v>
      </c>
      <c r="C125" s="86"/>
      <c r="D125" s="72"/>
      <c r="E125" s="73"/>
      <c r="F125" s="13"/>
      <c r="I125" s="5"/>
      <c r="J125" s="5"/>
      <c r="K125" s="56"/>
      <c r="L125" s="6"/>
      <c r="Q125" s="5"/>
    </row>
    <row r="126" spans="1:17" x14ac:dyDescent="0.2">
      <c r="A126" s="99" t="s">
        <v>224</v>
      </c>
      <c r="B126" s="183" t="s">
        <v>225</v>
      </c>
      <c r="C126" s="86"/>
      <c r="D126" s="72"/>
      <c r="E126" s="73"/>
      <c r="F126" s="13"/>
      <c r="I126" s="5"/>
      <c r="J126" s="5"/>
      <c r="K126" s="56"/>
      <c r="L126" s="6"/>
      <c r="Q126" s="5"/>
    </row>
    <row r="127" spans="1:17" x14ac:dyDescent="0.2">
      <c r="A127" s="99" t="s">
        <v>226</v>
      </c>
      <c r="B127" s="183" t="s">
        <v>227</v>
      </c>
      <c r="C127" s="86"/>
      <c r="D127" s="72"/>
      <c r="E127" s="73"/>
      <c r="F127" s="13"/>
      <c r="I127" s="5"/>
      <c r="J127" s="5"/>
      <c r="K127" s="56"/>
      <c r="L127" s="6"/>
      <c r="Q127" s="5"/>
    </row>
    <row r="128" spans="1:17" x14ac:dyDescent="0.2">
      <c r="A128" s="99" t="s">
        <v>228</v>
      </c>
      <c r="B128" s="183" t="s">
        <v>229</v>
      </c>
      <c r="C128" s="86"/>
      <c r="D128" s="72"/>
      <c r="E128" s="73"/>
      <c r="F128" s="13"/>
      <c r="I128" s="5"/>
      <c r="J128" s="5"/>
      <c r="K128" s="56"/>
      <c r="L128" s="6"/>
      <c r="Q128" s="5"/>
    </row>
    <row r="129" spans="1:17" x14ac:dyDescent="0.2">
      <c r="A129" s="99" t="s">
        <v>230</v>
      </c>
      <c r="B129" s="183" t="s">
        <v>231</v>
      </c>
      <c r="C129" s="86"/>
      <c r="D129" s="72"/>
      <c r="E129" s="73"/>
      <c r="F129" s="13"/>
      <c r="I129" s="5"/>
      <c r="J129" s="5"/>
      <c r="K129" s="56"/>
      <c r="L129" s="6"/>
      <c r="Q129" s="5"/>
    </row>
    <row r="130" spans="1:17" x14ac:dyDescent="0.2">
      <c r="A130" s="99" t="s">
        <v>232</v>
      </c>
      <c r="B130" s="183" t="s">
        <v>233</v>
      </c>
      <c r="C130" s="86">
        <v>45</v>
      </c>
      <c r="D130" s="72"/>
      <c r="E130" s="73"/>
      <c r="F130" s="13"/>
      <c r="I130" s="5"/>
      <c r="J130" s="5"/>
      <c r="K130" s="56"/>
      <c r="L130" s="6"/>
      <c r="Q130" s="5"/>
    </row>
    <row r="131" spans="1:17" x14ac:dyDescent="0.2">
      <c r="A131" s="99" t="s">
        <v>234</v>
      </c>
      <c r="B131" s="183" t="s">
        <v>235</v>
      </c>
      <c r="C131" s="86">
        <v>261</v>
      </c>
      <c r="D131" s="72"/>
      <c r="E131" s="73"/>
      <c r="F131" s="13"/>
      <c r="I131" s="5"/>
      <c r="J131" s="5"/>
      <c r="K131" s="56"/>
      <c r="L131" s="6"/>
      <c r="Q131" s="5"/>
    </row>
    <row r="132" spans="1:17" x14ac:dyDescent="0.2">
      <c r="A132" s="99" t="s">
        <v>236</v>
      </c>
      <c r="B132" s="183" t="s">
        <v>237</v>
      </c>
      <c r="C132" s="86">
        <v>18</v>
      </c>
      <c r="D132" s="72"/>
      <c r="E132" s="73"/>
      <c r="F132" s="13"/>
      <c r="I132" s="5"/>
      <c r="J132" s="5"/>
      <c r="K132" s="56"/>
      <c r="L132" s="6"/>
      <c r="Q132" s="5"/>
    </row>
    <row r="133" spans="1:17" x14ac:dyDescent="0.2">
      <c r="A133" s="99" t="s">
        <v>238</v>
      </c>
      <c r="B133" s="183" t="s">
        <v>239</v>
      </c>
      <c r="C133" s="86">
        <v>6</v>
      </c>
      <c r="D133" s="72"/>
      <c r="E133" s="73"/>
      <c r="F133" s="13"/>
      <c r="I133" s="5"/>
      <c r="J133" s="5"/>
      <c r="K133" s="56"/>
      <c r="L133" s="6"/>
      <c r="Q133" s="5"/>
    </row>
    <row r="134" spans="1:17" x14ac:dyDescent="0.2">
      <c r="A134" s="99" t="s">
        <v>240</v>
      </c>
      <c r="B134" s="183" t="s">
        <v>241</v>
      </c>
      <c r="C134" s="86"/>
      <c r="D134" s="72"/>
      <c r="E134" s="73"/>
      <c r="F134" s="13"/>
      <c r="I134" s="5"/>
      <c r="J134" s="5"/>
      <c r="K134" s="56"/>
      <c r="L134" s="6"/>
      <c r="Q134" s="5"/>
    </row>
    <row r="135" spans="1:17" x14ac:dyDescent="0.2">
      <c r="A135" s="99" t="s">
        <v>242</v>
      </c>
      <c r="B135" s="183" t="s">
        <v>243</v>
      </c>
      <c r="C135" s="86"/>
      <c r="D135" s="72"/>
      <c r="E135" s="73"/>
      <c r="F135" s="13"/>
      <c r="I135" s="5"/>
      <c r="J135" s="5"/>
      <c r="K135" s="56"/>
      <c r="L135" s="6"/>
      <c r="Q135" s="5"/>
    </row>
    <row r="136" spans="1:17" x14ac:dyDescent="0.2">
      <c r="A136" s="99" t="s">
        <v>244</v>
      </c>
      <c r="B136" s="183" t="s">
        <v>245</v>
      </c>
      <c r="C136" s="86"/>
      <c r="D136" s="72"/>
      <c r="E136" s="73"/>
      <c r="F136" s="13"/>
      <c r="I136" s="5"/>
      <c r="J136" s="5"/>
      <c r="K136" s="56"/>
      <c r="L136" s="6"/>
      <c r="Q136" s="5"/>
    </row>
    <row r="137" spans="1:17" x14ac:dyDescent="0.2">
      <c r="A137" s="99" t="s">
        <v>246</v>
      </c>
      <c r="B137" s="183" t="s">
        <v>247</v>
      </c>
      <c r="C137" s="86"/>
      <c r="D137" s="72"/>
      <c r="E137" s="73"/>
      <c r="F137" s="13"/>
      <c r="I137" s="5"/>
      <c r="J137" s="5"/>
      <c r="K137" s="56"/>
      <c r="L137" s="6"/>
      <c r="Q137" s="5"/>
    </row>
    <row r="138" spans="1:17" x14ac:dyDescent="0.2">
      <c r="A138" s="99" t="s">
        <v>248</v>
      </c>
      <c r="B138" s="183" t="s">
        <v>249</v>
      </c>
      <c r="C138" s="86"/>
      <c r="D138" s="72"/>
      <c r="E138" s="73"/>
      <c r="F138" s="13"/>
      <c r="I138" s="5"/>
      <c r="J138" s="5"/>
      <c r="K138" s="56"/>
      <c r="L138" s="6"/>
      <c r="Q138" s="5"/>
    </row>
    <row r="139" spans="1:17" x14ac:dyDescent="0.2">
      <c r="A139" s="99" t="s">
        <v>250</v>
      </c>
      <c r="B139" s="183" t="s">
        <v>251</v>
      </c>
      <c r="C139" s="86"/>
      <c r="D139" s="72"/>
      <c r="E139" s="73"/>
      <c r="F139" s="13"/>
      <c r="I139" s="5"/>
      <c r="J139" s="5"/>
      <c r="K139" s="56"/>
      <c r="L139" s="6"/>
      <c r="Q139" s="5"/>
    </row>
    <row r="140" spans="1:17" x14ac:dyDescent="0.2">
      <c r="A140" s="99" t="s">
        <v>252</v>
      </c>
      <c r="B140" s="183" t="s">
        <v>253</v>
      </c>
      <c r="C140" s="86">
        <v>12</v>
      </c>
      <c r="D140" s="72"/>
      <c r="E140" s="73"/>
      <c r="F140" s="13"/>
      <c r="I140" s="5"/>
      <c r="J140" s="5"/>
      <c r="K140" s="56"/>
      <c r="L140" s="6"/>
      <c r="Q140" s="5"/>
    </row>
    <row r="141" spans="1:17" x14ac:dyDescent="0.2">
      <c r="A141" s="99" t="s">
        <v>254</v>
      </c>
      <c r="B141" s="183" t="s">
        <v>255</v>
      </c>
      <c r="C141" s="86"/>
      <c r="D141" s="72"/>
      <c r="E141" s="73"/>
      <c r="F141" s="13"/>
      <c r="I141" s="5"/>
      <c r="J141" s="5"/>
      <c r="K141" s="56"/>
      <c r="L141" s="6"/>
      <c r="Q141" s="5"/>
    </row>
    <row r="142" spans="1:17" x14ac:dyDescent="0.2">
      <c r="A142" s="99" t="s">
        <v>256</v>
      </c>
      <c r="B142" s="183" t="s">
        <v>257</v>
      </c>
      <c r="C142" s="86">
        <v>4</v>
      </c>
      <c r="D142" s="72"/>
      <c r="E142" s="73"/>
      <c r="F142" s="13"/>
      <c r="I142" s="5"/>
      <c r="J142" s="5"/>
      <c r="K142" s="56"/>
      <c r="L142" s="6"/>
      <c r="Q142" s="5"/>
    </row>
    <row r="143" spans="1:17" x14ac:dyDescent="0.2">
      <c r="A143" s="99" t="s">
        <v>258</v>
      </c>
      <c r="B143" s="183" t="s">
        <v>259</v>
      </c>
      <c r="C143" s="86">
        <v>4</v>
      </c>
      <c r="D143" s="72"/>
      <c r="E143" s="73"/>
      <c r="F143" s="13"/>
      <c r="I143" s="5"/>
      <c r="J143" s="5"/>
      <c r="K143" s="56"/>
      <c r="L143" s="6"/>
      <c r="Q143" s="5"/>
    </row>
    <row r="144" spans="1:17" x14ac:dyDescent="0.2">
      <c r="A144" s="99" t="s">
        <v>260</v>
      </c>
      <c r="B144" s="183" t="s">
        <v>261</v>
      </c>
      <c r="C144" s="86"/>
      <c r="D144" s="72"/>
      <c r="E144" s="73"/>
      <c r="F144" s="13"/>
      <c r="I144" s="5"/>
      <c r="J144" s="5"/>
      <c r="K144" s="56"/>
      <c r="L144" s="6"/>
      <c r="Q144" s="5"/>
    </row>
    <row r="145" spans="1:17" x14ac:dyDescent="0.2">
      <c r="A145" s="99" t="s">
        <v>262</v>
      </c>
      <c r="B145" s="183" t="s">
        <v>263</v>
      </c>
      <c r="C145" s="86">
        <v>5</v>
      </c>
      <c r="D145" s="72"/>
      <c r="E145" s="73"/>
      <c r="F145" s="13"/>
      <c r="I145" s="5"/>
      <c r="J145" s="5"/>
      <c r="K145" s="56"/>
      <c r="L145" s="6"/>
      <c r="Q145" s="5"/>
    </row>
    <row r="146" spans="1:17" x14ac:dyDescent="0.2">
      <c r="A146" s="99" t="s">
        <v>264</v>
      </c>
      <c r="B146" s="183" t="s">
        <v>265</v>
      </c>
      <c r="C146" s="86"/>
      <c r="D146" s="72"/>
      <c r="E146" s="73"/>
      <c r="F146" s="13"/>
      <c r="I146" s="5"/>
      <c r="J146" s="5"/>
      <c r="K146" s="56"/>
      <c r="L146" s="6"/>
      <c r="Q146" s="5"/>
    </row>
    <row r="147" spans="1:17" x14ac:dyDescent="0.2">
      <c r="A147" s="99" t="s">
        <v>266</v>
      </c>
      <c r="B147" s="183" t="s">
        <v>267</v>
      </c>
      <c r="C147" s="86">
        <v>5</v>
      </c>
      <c r="D147" s="72"/>
      <c r="E147" s="73"/>
      <c r="F147" s="13"/>
      <c r="I147" s="5"/>
      <c r="J147" s="5"/>
      <c r="K147" s="56"/>
      <c r="L147" s="6"/>
      <c r="Q147" s="5"/>
    </row>
    <row r="148" spans="1:17" x14ac:dyDescent="0.2">
      <c r="A148" s="99" t="s">
        <v>268</v>
      </c>
      <c r="B148" s="183" t="s">
        <v>269</v>
      </c>
      <c r="C148" s="86"/>
      <c r="D148" s="72"/>
      <c r="E148" s="73"/>
      <c r="F148" s="13"/>
      <c r="I148" s="5"/>
      <c r="J148" s="5"/>
      <c r="K148" s="56"/>
      <c r="L148" s="6"/>
      <c r="Q148" s="5"/>
    </row>
    <row r="149" spans="1:17" x14ac:dyDescent="0.2">
      <c r="A149" s="99" t="s">
        <v>270</v>
      </c>
      <c r="B149" s="183" t="s">
        <v>271</v>
      </c>
      <c r="C149" s="86"/>
      <c r="D149" s="72"/>
      <c r="E149" s="73"/>
      <c r="F149" s="13"/>
      <c r="I149" s="5"/>
      <c r="J149" s="5"/>
      <c r="K149" s="56"/>
      <c r="L149" s="6"/>
      <c r="Q149" s="5"/>
    </row>
    <row r="150" spans="1:17" x14ac:dyDescent="0.2">
      <c r="A150" s="99" t="s">
        <v>272</v>
      </c>
      <c r="B150" s="183" t="s">
        <v>273</v>
      </c>
      <c r="C150" s="86"/>
      <c r="D150" s="72"/>
      <c r="E150" s="73"/>
      <c r="F150" s="13"/>
      <c r="I150" s="5"/>
      <c r="J150" s="5"/>
      <c r="K150" s="56"/>
      <c r="L150" s="6"/>
      <c r="Q150" s="5"/>
    </row>
    <row r="151" spans="1:17" x14ac:dyDescent="0.2">
      <c r="A151" s="99" t="s">
        <v>274</v>
      </c>
      <c r="B151" s="183" t="s">
        <v>275</v>
      </c>
      <c r="C151" s="86"/>
      <c r="D151" s="72"/>
      <c r="E151" s="73"/>
      <c r="F151" s="13"/>
      <c r="I151" s="5"/>
      <c r="J151" s="5"/>
      <c r="K151" s="56"/>
      <c r="L151" s="6"/>
      <c r="Q151" s="5"/>
    </row>
    <row r="152" spans="1:17" x14ac:dyDescent="0.2">
      <c r="A152" s="99" t="s">
        <v>276</v>
      </c>
      <c r="B152" s="183" t="s">
        <v>277</v>
      </c>
      <c r="C152" s="86"/>
      <c r="D152" s="72"/>
      <c r="E152" s="73"/>
      <c r="F152" s="13"/>
      <c r="I152" s="5"/>
      <c r="J152" s="5"/>
      <c r="K152" s="56"/>
      <c r="L152" s="6"/>
      <c r="Q152" s="5"/>
    </row>
    <row r="153" spans="1:17" x14ac:dyDescent="0.2">
      <c r="A153" s="99" t="s">
        <v>278</v>
      </c>
      <c r="B153" s="183" t="s">
        <v>279</v>
      </c>
      <c r="C153" s="86">
        <v>10</v>
      </c>
      <c r="D153" s="72"/>
      <c r="E153" s="73"/>
      <c r="F153" s="13"/>
      <c r="I153" s="5"/>
      <c r="J153" s="5"/>
      <c r="K153" s="56"/>
      <c r="L153" s="6"/>
      <c r="Q153" s="5"/>
    </row>
    <row r="154" spans="1:17" x14ac:dyDescent="0.2">
      <c r="A154" s="99" t="s">
        <v>280</v>
      </c>
      <c r="B154" s="183" t="s">
        <v>281</v>
      </c>
      <c r="C154" s="86"/>
      <c r="D154" s="72"/>
      <c r="E154" s="73"/>
      <c r="F154" s="13"/>
      <c r="I154" s="5"/>
      <c r="J154" s="5"/>
      <c r="K154" s="56"/>
      <c r="L154" s="6"/>
      <c r="Q154" s="5"/>
    </row>
    <row r="155" spans="1:17" x14ac:dyDescent="0.2">
      <c r="A155" s="99" t="s">
        <v>282</v>
      </c>
      <c r="B155" s="183" t="s">
        <v>277</v>
      </c>
      <c r="C155" s="86">
        <v>3</v>
      </c>
      <c r="D155" s="72"/>
      <c r="E155" s="73"/>
      <c r="F155" s="13"/>
      <c r="I155" s="5"/>
      <c r="J155" s="5"/>
      <c r="K155" s="56"/>
      <c r="L155" s="6"/>
      <c r="Q155" s="5"/>
    </row>
    <row r="156" spans="1:17" x14ac:dyDescent="0.2">
      <c r="A156" s="99" t="s">
        <v>283</v>
      </c>
      <c r="B156" s="183" t="s">
        <v>275</v>
      </c>
      <c r="C156" s="86">
        <v>2</v>
      </c>
      <c r="D156" s="72"/>
      <c r="E156" s="73"/>
      <c r="F156" s="13"/>
      <c r="I156" s="5"/>
      <c r="J156" s="5"/>
      <c r="K156" s="56"/>
      <c r="L156" s="6"/>
      <c r="Q156" s="5"/>
    </row>
    <row r="157" spans="1:17" x14ac:dyDescent="0.2">
      <c r="A157" s="99" t="s">
        <v>284</v>
      </c>
      <c r="B157" s="183" t="s">
        <v>285</v>
      </c>
      <c r="C157" s="86"/>
      <c r="D157" s="72"/>
      <c r="E157" s="73"/>
      <c r="F157" s="13"/>
      <c r="I157" s="5"/>
      <c r="J157" s="5"/>
      <c r="K157" s="56"/>
      <c r="L157" s="6"/>
      <c r="Q157" s="5"/>
    </row>
    <row r="158" spans="1:17" x14ac:dyDescent="0.2">
      <c r="A158" s="99" t="s">
        <v>286</v>
      </c>
      <c r="B158" s="183" t="s">
        <v>287</v>
      </c>
      <c r="C158" s="86"/>
      <c r="D158" s="72"/>
      <c r="E158" s="73"/>
      <c r="F158" s="13"/>
      <c r="I158" s="5"/>
      <c r="J158" s="5"/>
      <c r="K158" s="56"/>
      <c r="L158" s="6"/>
      <c r="Q158" s="5"/>
    </row>
    <row r="159" spans="1:17" x14ac:dyDescent="0.2">
      <c r="A159" s="99" t="s">
        <v>288</v>
      </c>
      <c r="B159" s="183" t="s">
        <v>289</v>
      </c>
      <c r="C159" s="86">
        <v>30</v>
      </c>
      <c r="D159" s="72"/>
      <c r="E159" s="73"/>
      <c r="F159" s="13"/>
      <c r="I159" s="5"/>
      <c r="J159" s="5"/>
      <c r="K159" s="56"/>
      <c r="L159" s="6"/>
      <c r="Q159" s="5"/>
    </row>
    <row r="160" spans="1:17" x14ac:dyDescent="0.2">
      <c r="A160" s="99" t="s">
        <v>290</v>
      </c>
      <c r="B160" s="183" t="s">
        <v>291</v>
      </c>
      <c r="C160" s="86">
        <v>8</v>
      </c>
      <c r="D160" s="72"/>
      <c r="E160" s="73"/>
      <c r="F160" s="13"/>
      <c r="I160" s="5"/>
      <c r="J160" s="5"/>
      <c r="K160" s="56"/>
      <c r="L160" s="6"/>
      <c r="Q160" s="5"/>
    </row>
    <row r="161" spans="1:17" x14ac:dyDescent="0.2">
      <c r="A161" s="99" t="s">
        <v>292</v>
      </c>
      <c r="B161" s="179" t="s">
        <v>293</v>
      </c>
      <c r="C161" s="86">
        <v>6</v>
      </c>
      <c r="D161" s="72"/>
      <c r="E161" s="83"/>
      <c r="F161" s="13"/>
      <c r="I161" s="5"/>
      <c r="J161" s="5"/>
      <c r="K161" s="56"/>
      <c r="L161" s="6"/>
      <c r="Q161" s="5"/>
    </row>
    <row r="162" spans="1:17" x14ac:dyDescent="0.2">
      <c r="A162" s="101" t="s">
        <v>294</v>
      </c>
      <c r="B162" s="192" t="s">
        <v>295</v>
      </c>
      <c r="C162" s="104">
        <v>11</v>
      </c>
      <c r="D162" s="105"/>
      <c r="E162" s="106"/>
      <c r="F162" s="13"/>
      <c r="I162" s="5"/>
      <c r="J162" s="5"/>
      <c r="K162" s="56"/>
      <c r="L162" s="6"/>
      <c r="Q162" s="5"/>
    </row>
    <row r="163" spans="1:17" x14ac:dyDescent="0.2">
      <c r="A163" s="115"/>
      <c r="B163" s="116"/>
      <c r="C163" s="185"/>
      <c r="D163" s="186"/>
      <c r="E163" s="187"/>
      <c r="F163" s="13"/>
      <c r="I163" s="5"/>
      <c r="J163" s="5"/>
      <c r="K163" s="56"/>
      <c r="L163" s="6"/>
      <c r="Q163" s="5"/>
    </row>
    <row r="164" spans="1:17" ht="15" customHeight="1" x14ac:dyDescent="0.2">
      <c r="A164" s="213" t="s">
        <v>296</v>
      </c>
      <c r="B164" s="214"/>
      <c r="C164" s="188">
        <f>+SUM(C165:C179)</f>
        <v>102</v>
      </c>
      <c r="D164" s="112">
        <f>+SUM(D165:D179)</f>
        <v>0</v>
      </c>
      <c r="E164" s="113">
        <f>+SUM(E165:E179)</f>
        <v>0</v>
      </c>
      <c r="F164" s="13"/>
      <c r="I164" s="5"/>
      <c r="J164" s="5"/>
      <c r="K164" s="56"/>
      <c r="L164" s="6"/>
      <c r="Q164" s="5"/>
    </row>
    <row r="165" spans="1:17" x14ac:dyDescent="0.2">
      <c r="A165" s="96" t="s">
        <v>297</v>
      </c>
      <c r="B165" s="190" t="s">
        <v>298</v>
      </c>
      <c r="C165" s="178"/>
      <c r="D165" s="90"/>
      <c r="E165" s="91"/>
      <c r="F165" s="13"/>
      <c r="I165" s="5"/>
      <c r="J165" s="5"/>
      <c r="K165" s="56"/>
      <c r="L165" s="6"/>
      <c r="Q165" s="5"/>
    </row>
    <row r="166" spans="1:17" x14ac:dyDescent="0.2">
      <c r="A166" s="99" t="s">
        <v>299</v>
      </c>
      <c r="B166" s="28" t="s">
        <v>300</v>
      </c>
      <c r="C166" s="174"/>
      <c r="D166" s="72"/>
      <c r="E166" s="73"/>
      <c r="F166" s="13"/>
      <c r="I166" s="5"/>
      <c r="J166" s="5"/>
      <c r="K166" s="56"/>
      <c r="L166" s="6"/>
      <c r="Q166" s="5"/>
    </row>
    <row r="167" spans="1:17" x14ac:dyDescent="0.2">
      <c r="A167" s="99" t="s">
        <v>301</v>
      </c>
      <c r="B167" s="179" t="s">
        <v>302</v>
      </c>
      <c r="C167" s="174">
        <v>102</v>
      </c>
      <c r="D167" s="72"/>
      <c r="E167" s="73"/>
      <c r="F167" s="13"/>
      <c r="I167" s="5"/>
      <c r="J167" s="5"/>
      <c r="K167" s="56"/>
      <c r="L167" s="6"/>
      <c r="Q167" s="5"/>
    </row>
    <row r="168" spans="1:17" x14ac:dyDescent="0.2">
      <c r="A168" s="119" t="s">
        <v>303</v>
      </c>
      <c r="B168" s="179" t="s">
        <v>304</v>
      </c>
      <c r="C168" s="174"/>
      <c r="D168" s="72"/>
      <c r="E168" s="73"/>
      <c r="F168" s="13"/>
      <c r="I168" s="5"/>
      <c r="J168" s="5"/>
      <c r="K168" s="56"/>
      <c r="L168" s="6"/>
      <c r="Q168" s="5"/>
    </row>
    <row r="169" spans="1:17" x14ac:dyDescent="0.2">
      <c r="A169" s="99" t="s">
        <v>305</v>
      </c>
      <c r="B169" s="183" t="s">
        <v>306</v>
      </c>
      <c r="C169" s="174"/>
      <c r="D169" s="72"/>
      <c r="E169" s="73"/>
      <c r="F169" s="13"/>
      <c r="I169" s="5"/>
      <c r="J169" s="5"/>
      <c r="K169" s="56"/>
      <c r="L169" s="6"/>
      <c r="Q169" s="5"/>
    </row>
    <row r="170" spans="1:17" x14ac:dyDescent="0.2">
      <c r="A170" s="99" t="s">
        <v>307</v>
      </c>
      <c r="B170" s="183" t="s">
        <v>308</v>
      </c>
      <c r="C170" s="174"/>
      <c r="D170" s="72"/>
      <c r="E170" s="73"/>
      <c r="F170" s="13"/>
      <c r="I170" s="5"/>
      <c r="J170" s="5"/>
      <c r="K170" s="56"/>
      <c r="L170" s="6"/>
      <c r="Q170" s="5"/>
    </row>
    <row r="171" spans="1:17" x14ac:dyDescent="0.2">
      <c r="A171" s="99" t="s">
        <v>309</v>
      </c>
      <c r="B171" s="183" t="s">
        <v>310</v>
      </c>
      <c r="C171" s="174"/>
      <c r="D171" s="72"/>
      <c r="E171" s="73"/>
      <c r="F171" s="13"/>
      <c r="I171" s="5"/>
      <c r="J171" s="5"/>
      <c r="K171" s="56"/>
      <c r="L171" s="6"/>
      <c r="Q171" s="5"/>
    </row>
    <row r="172" spans="1:17" x14ac:dyDescent="0.2">
      <c r="A172" s="99" t="s">
        <v>311</v>
      </c>
      <c r="B172" s="183" t="s">
        <v>312</v>
      </c>
      <c r="C172" s="174"/>
      <c r="D172" s="72"/>
      <c r="E172" s="73"/>
      <c r="F172" s="13"/>
      <c r="I172" s="5"/>
      <c r="J172" s="5"/>
      <c r="K172" s="56"/>
      <c r="L172" s="6"/>
      <c r="Q172" s="5"/>
    </row>
    <row r="173" spans="1:17" x14ac:dyDescent="0.2">
      <c r="A173" s="99" t="s">
        <v>313</v>
      </c>
      <c r="B173" s="183" t="s">
        <v>314</v>
      </c>
      <c r="C173" s="174"/>
      <c r="D173" s="72"/>
      <c r="E173" s="73"/>
      <c r="F173" s="13"/>
      <c r="I173" s="5"/>
      <c r="J173" s="5"/>
      <c r="K173" s="56"/>
      <c r="L173" s="6"/>
      <c r="Q173" s="5"/>
    </row>
    <row r="174" spans="1:17" x14ac:dyDescent="0.2">
      <c r="A174" s="99" t="s">
        <v>315</v>
      </c>
      <c r="B174" s="183" t="s">
        <v>316</v>
      </c>
      <c r="C174" s="174"/>
      <c r="D174" s="72"/>
      <c r="E174" s="73"/>
      <c r="F174" s="13"/>
      <c r="I174" s="5"/>
      <c r="J174" s="5"/>
      <c r="K174" s="56"/>
      <c r="L174" s="6"/>
      <c r="Q174" s="5"/>
    </row>
    <row r="175" spans="1:17" x14ac:dyDescent="0.2">
      <c r="A175" s="99" t="s">
        <v>317</v>
      </c>
      <c r="B175" s="183" t="s">
        <v>318</v>
      </c>
      <c r="C175" s="174"/>
      <c r="D175" s="72"/>
      <c r="E175" s="73"/>
      <c r="F175" s="13"/>
      <c r="I175" s="5"/>
      <c r="J175" s="5"/>
      <c r="K175" s="56"/>
      <c r="L175" s="6"/>
      <c r="Q175" s="5"/>
    </row>
    <row r="176" spans="1:17" x14ac:dyDescent="0.2">
      <c r="A176" s="99" t="s">
        <v>319</v>
      </c>
      <c r="B176" s="183" t="s">
        <v>320</v>
      </c>
      <c r="C176" s="174"/>
      <c r="D176" s="72"/>
      <c r="E176" s="73"/>
      <c r="F176" s="13"/>
      <c r="I176" s="5"/>
      <c r="J176" s="5"/>
      <c r="K176" s="56"/>
      <c r="L176" s="6"/>
      <c r="Q176" s="5"/>
    </row>
    <row r="177" spans="1:17" x14ac:dyDescent="0.2">
      <c r="A177" s="99" t="s">
        <v>321</v>
      </c>
      <c r="B177" s="183" t="s">
        <v>322</v>
      </c>
      <c r="C177" s="174"/>
      <c r="D177" s="72"/>
      <c r="E177" s="73"/>
      <c r="F177" s="13"/>
      <c r="I177" s="5"/>
      <c r="J177" s="5"/>
      <c r="K177" s="56"/>
      <c r="L177" s="6"/>
      <c r="Q177" s="5"/>
    </row>
    <row r="178" spans="1:17" x14ac:dyDescent="0.2">
      <c r="A178" s="99" t="s">
        <v>323</v>
      </c>
      <c r="B178" s="183" t="s">
        <v>324</v>
      </c>
      <c r="C178" s="174"/>
      <c r="D178" s="72"/>
      <c r="E178" s="73"/>
      <c r="F178" s="13"/>
      <c r="I178" s="5"/>
      <c r="J178" s="5"/>
      <c r="K178" s="56"/>
      <c r="L178" s="6"/>
      <c r="Q178" s="5"/>
    </row>
    <row r="179" spans="1:17" x14ac:dyDescent="0.2">
      <c r="A179" s="120" t="s">
        <v>325</v>
      </c>
      <c r="B179" s="193" t="s">
        <v>326</v>
      </c>
      <c r="C179" s="194"/>
      <c r="D179" s="105"/>
      <c r="E179" s="106"/>
      <c r="F179" s="13"/>
      <c r="I179" s="5"/>
      <c r="J179" s="5"/>
      <c r="K179" s="56"/>
      <c r="L179" s="6"/>
      <c r="Q179" s="5"/>
    </row>
    <row r="180" spans="1:17" x14ac:dyDescent="0.2">
      <c r="A180" s="59"/>
      <c r="B180" s="107"/>
      <c r="C180" s="185"/>
      <c r="D180" s="186"/>
      <c r="E180" s="187"/>
      <c r="F180" s="13"/>
      <c r="I180" s="5"/>
      <c r="J180" s="5"/>
      <c r="K180" s="56"/>
      <c r="L180" s="6"/>
      <c r="Q180" s="5"/>
    </row>
    <row r="181" spans="1:17" x14ac:dyDescent="0.2">
      <c r="A181" s="211" t="s">
        <v>327</v>
      </c>
      <c r="B181" s="212"/>
      <c r="C181" s="64">
        <f>+SUM(C182:C250)</f>
        <v>16589</v>
      </c>
      <c r="D181" s="65">
        <f>+SUM(D182:D250)</f>
        <v>0</v>
      </c>
      <c r="E181" s="66">
        <f>+SUM(E182:E250)</f>
        <v>0</v>
      </c>
      <c r="F181" s="13"/>
      <c r="I181" s="5"/>
      <c r="J181" s="5"/>
      <c r="K181" s="56"/>
      <c r="L181" s="6"/>
      <c r="Q181" s="5"/>
    </row>
    <row r="182" spans="1:17" x14ac:dyDescent="0.2">
      <c r="A182" s="99" t="s">
        <v>328</v>
      </c>
      <c r="B182" s="195" t="s">
        <v>329</v>
      </c>
      <c r="C182" s="174"/>
      <c r="D182" s="72"/>
      <c r="E182" s="73"/>
      <c r="F182" s="13"/>
      <c r="I182" s="5"/>
      <c r="J182" s="5"/>
      <c r="K182" s="56"/>
      <c r="L182" s="6"/>
      <c r="Q182" s="5"/>
    </row>
    <row r="183" spans="1:17" x14ac:dyDescent="0.2">
      <c r="A183" s="99" t="s">
        <v>330</v>
      </c>
      <c r="B183" s="195" t="s">
        <v>331</v>
      </c>
      <c r="C183" s="174"/>
      <c r="D183" s="72"/>
      <c r="E183" s="73"/>
      <c r="F183" s="13"/>
      <c r="I183" s="5"/>
      <c r="J183" s="5"/>
      <c r="K183" s="56"/>
      <c r="L183" s="6"/>
      <c r="Q183" s="5"/>
    </row>
    <row r="184" spans="1:17" x14ac:dyDescent="0.2">
      <c r="A184" s="99" t="s">
        <v>332</v>
      </c>
      <c r="B184" s="195" t="s">
        <v>333</v>
      </c>
      <c r="C184" s="174"/>
      <c r="D184" s="72"/>
      <c r="E184" s="73"/>
      <c r="F184" s="13"/>
      <c r="I184" s="5"/>
      <c r="J184" s="5"/>
      <c r="K184" s="56"/>
      <c r="L184" s="6"/>
      <c r="Q184" s="5"/>
    </row>
    <row r="185" spans="1:17" ht="13.5" customHeight="1" x14ac:dyDescent="0.2">
      <c r="A185" s="99" t="s">
        <v>334</v>
      </c>
      <c r="B185" s="195" t="s">
        <v>335</v>
      </c>
      <c r="C185" s="174">
        <v>1</v>
      </c>
      <c r="D185" s="72"/>
      <c r="E185" s="73"/>
      <c r="F185" s="13"/>
      <c r="I185" s="5"/>
      <c r="J185" s="5"/>
      <c r="K185" s="56"/>
      <c r="L185" s="6"/>
      <c r="Q185" s="5"/>
    </row>
    <row r="186" spans="1:17" x14ac:dyDescent="0.2">
      <c r="A186" s="99" t="s">
        <v>336</v>
      </c>
      <c r="B186" s="183" t="s">
        <v>337</v>
      </c>
      <c r="C186" s="174">
        <v>2901</v>
      </c>
      <c r="D186" s="72"/>
      <c r="E186" s="73"/>
      <c r="F186" s="13"/>
      <c r="I186" s="5"/>
      <c r="J186" s="5"/>
      <c r="K186" s="56"/>
      <c r="L186" s="6"/>
      <c r="Q186" s="5"/>
    </row>
    <row r="187" spans="1:17" x14ac:dyDescent="0.2">
      <c r="A187" s="99" t="s">
        <v>338</v>
      </c>
      <c r="B187" s="183" t="s">
        <v>339</v>
      </c>
      <c r="C187" s="174"/>
      <c r="D187" s="72"/>
      <c r="E187" s="73"/>
      <c r="F187" s="13"/>
      <c r="I187" s="5"/>
      <c r="J187" s="5"/>
      <c r="K187" s="56"/>
      <c r="L187" s="6"/>
      <c r="Q187" s="5"/>
    </row>
    <row r="188" spans="1:17" x14ac:dyDescent="0.2">
      <c r="A188" s="99" t="s">
        <v>340</v>
      </c>
      <c r="B188" s="183" t="s">
        <v>341</v>
      </c>
      <c r="C188" s="174">
        <v>2</v>
      </c>
      <c r="D188" s="72"/>
      <c r="E188" s="73"/>
      <c r="F188" s="13"/>
      <c r="I188" s="5"/>
      <c r="J188" s="5"/>
      <c r="K188" s="56"/>
      <c r="L188" s="6"/>
      <c r="Q188" s="5"/>
    </row>
    <row r="189" spans="1:17" x14ac:dyDescent="0.2">
      <c r="A189" s="99" t="s">
        <v>342</v>
      </c>
      <c r="B189" s="183" t="s">
        <v>343</v>
      </c>
      <c r="C189" s="174"/>
      <c r="D189" s="72"/>
      <c r="E189" s="73"/>
      <c r="F189" s="13"/>
      <c r="I189" s="5"/>
      <c r="J189" s="5"/>
      <c r="K189" s="56"/>
      <c r="L189" s="6"/>
      <c r="Q189" s="5"/>
    </row>
    <row r="190" spans="1:17" x14ac:dyDescent="0.2">
      <c r="A190" s="99" t="s">
        <v>344</v>
      </c>
      <c r="B190" s="183" t="s">
        <v>345</v>
      </c>
      <c r="C190" s="174"/>
      <c r="D190" s="72"/>
      <c r="E190" s="73"/>
      <c r="F190" s="13"/>
      <c r="I190" s="5"/>
      <c r="J190" s="5"/>
      <c r="K190" s="56"/>
      <c r="L190" s="6"/>
      <c r="Q190" s="5"/>
    </row>
    <row r="191" spans="1:17" x14ac:dyDescent="0.2">
      <c r="A191" s="99" t="s">
        <v>346</v>
      </c>
      <c r="B191" s="183" t="s">
        <v>347</v>
      </c>
      <c r="C191" s="174"/>
      <c r="D191" s="72"/>
      <c r="E191" s="73"/>
      <c r="F191" s="13"/>
      <c r="I191" s="5"/>
      <c r="J191" s="5"/>
      <c r="K191" s="56"/>
      <c r="L191" s="6"/>
      <c r="Q191" s="5"/>
    </row>
    <row r="192" spans="1:17" x14ac:dyDescent="0.2">
      <c r="A192" s="99" t="s">
        <v>348</v>
      </c>
      <c r="B192" s="183" t="s">
        <v>349</v>
      </c>
      <c r="C192" s="174"/>
      <c r="D192" s="72"/>
      <c r="E192" s="73"/>
      <c r="F192" s="13"/>
      <c r="I192" s="5"/>
      <c r="J192" s="5"/>
      <c r="K192" s="56"/>
      <c r="L192" s="6"/>
      <c r="Q192" s="5"/>
    </row>
    <row r="193" spans="1:17" x14ac:dyDescent="0.2">
      <c r="A193" s="99" t="s">
        <v>350</v>
      </c>
      <c r="B193" s="183" t="s">
        <v>351</v>
      </c>
      <c r="C193" s="174"/>
      <c r="D193" s="72"/>
      <c r="E193" s="73"/>
      <c r="F193" s="13"/>
      <c r="I193" s="5"/>
      <c r="J193" s="5"/>
      <c r="K193" s="56"/>
      <c r="L193" s="6"/>
      <c r="Q193" s="5"/>
    </row>
    <row r="194" spans="1:17" x14ac:dyDescent="0.2">
      <c r="A194" s="99" t="s">
        <v>352</v>
      </c>
      <c r="B194" s="183" t="s">
        <v>353</v>
      </c>
      <c r="C194" s="174"/>
      <c r="D194" s="72"/>
      <c r="E194" s="73"/>
      <c r="F194" s="13"/>
      <c r="I194" s="5"/>
      <c r="J194" s="5"/>
      <c r="K194" s="56"/>
      <c r="L194" s="6"/>
      <c r="Q194" s="5"/>
    </row>
    <row r="195" spans="1:17" ht="23.25" x14ac:dyDescent="0.2">
      <c r="A195" s="99" t="s">
        <v>354</v>
      </c>
      <c r="B195" s="179" t="s">
        <v>355</v>
      </c>
      <c r="C195" s="174"/>
      <c r="D195" s="72"/>
      <c r="E195" s="73"/>
      <c r="F195" s="13"/>
      <c r="I195" s="5"/>
      <c r="J195" s="5"/>
      <c r="K195" s="56"/>
      <c r="L195" s="6"/>
      <c r="Q195" s="5"/>
    </row>
    <row r="196" spans="1:17" x14ac:dyDescent="0.2">
      <c r="A196" s="99" t="s">
        <v>356</v>
      </c>
      <c r="B196" s="179" t="s">
        <v>357</v>
      </c>
      <c r="C196" s="174"/>
      <c r="D196" s="72"/>
      <c r="E196" s="73"/>
      <c r="F196" s="13"/>
      <c r="I196" s="5"/>
      <c r="J196" s="5"/>
      <c r="K196" s="56"/>
      <c r="L196" s="6"/>
      <c r="Q196" s="5"/>
    </row>
    <row r="197" spans="1:17" x14ac:dyDescent="0.2">
      <c r="A197" s="99" t="s">
        <v>358</v>
      </c>
      <c r="B197" s="183" t="s">
        <v>359</v>
      </c>
      <c r="C197" s="174"/>
      <c r="D197" s="72"/>
      <c r="E197" s="73"/>
      <c r="F197" s="13"/>
      <c r="I197" s="5"/>
      <c r="J197" s="5"/>
      <c r="K197" s="56"/>
      <c r="L197" s="6"/>
      <c r="Q197" s="5"/>
    </row>
    <row r="198" spans="1:17" x14ac:dyDescent="0.2">
      <c r="A198" s="99" t="s">
        <v>360</v>
      </c>
      <c r="B198" s="183" t="s">
        <v>361</v>
      </c>
      <c r="C198" s="174"/>
      <c r="D198" s="72"/>
      <c r="E198" s="73"/>
      <c r="F198" s="13"/>
      <c r="I198" s="5"/>
      <c r="J198" s="5"/>
      <c r="K198" s="56"/>
      <c r="L198" s="6"/>
      <c r="Q198" s="5"/>
    </row>
    <row r="199" spans="1:17" x14ac:dyDescent="0.2">
      <c r="A199" s="99" t="s">
        <v>362</v>
      </c>
      <c r="B199" s="183" t="s">
        <v>363</v>
      </c>
      <c r="C199" s="174">
        <v>18</v>
      </c>
      <c r="D199" s="72"/>
      <c r="E199" s="73"/>
      <c r="F199" s="13"/>
      <c r="I199" s="5"/>
      <c r="J199" s="5"/>
      <c r="K199" s="56"/>
      <c r="L199" s="6"/>
      <c r="Q199" s="5"/>
    </row>
    <row r="200" spans="1:17" x14ac:dyDescent="0.2">
      <c r="A200" s="99" t="s">
        <v>364</v>
      </c>
      <c r="B200" s="183" t="s">
        <v>365</v>
      </c>
      <c r="C200" s="174">
        <v>1</v>
      </c>
      <c r="D200" s="72"/>
      <c r="E200" s="73"/>
      <c r="F200" s="13"/>
      <c r="I200" s="5"/>
      <c r="J200" s="5"/>
      <c r="K200" s="56"/>
      <c r="L200" s="6"/>
      <c r="Q200" s="5"/>
    </row>
    <row r="201" spans="1:17" x14ac:dyDescent="0.2">
      <c r="A201" s="99" t="s">
        <v>366</v>
      </c>
      <c r="B201" s="183" t="s">
        <v>367</v>
      </c>
      <c r="C201" s="174">
        <v>16</v>
      </c>
      <c r="D201" s="72"/>
      <c r="E201" s="73"/>
      <c r="F201" s="13"/>
      <c r="I201" s="5"/>
      <c r="J201" s="5"/>
      <c r="K201" s="56"/>
      <c r="L201" s="6"/>
      <c r="Q201" s="5"/>
    </row>
    <row r="202" spans="1:17" x14ac:dyDescent="0.2">
      <c r="A202" s="99" t="s">
        <v>368</v>
      </c>
      <c r="B202" s="183" t="s">
        <v>369</v>
      </c>
      <c r="C202" s="174"/>
      <c r="D202" s="72"/>
      <c r="E202" s="73"/>
      <c r="F202" s="13"/>
      <c r="I202" s="5"/>
      <c r="J202" s="5"/>
      <c r="K202" s="56"/>
      <c r="L202" s="6"/>
      <c r="Q202" s="5"/>
    </row>
    <row r="203" spans="1:17" x14ac:dyDescent="0.2">
      <c r="A203" s="99" t="s">
        <v>370</v>
      </c>
      <c r="B203" s="183" t="s">
        <v>371</v>
      </c>
      <c r="C203" s="174"/>
      <c r="D203" s="72"/>
      <c r="E203" s="73"/>
      <c r="F203" s="13"/>
      <c r="I203" s="5"/>
      <c r="J203" s="5"/>
      <c r="K203" s="56"/>
      <c r="L203" s="6"/>
      <c r="Q203" s="5"/>
    </row>
    <row r="204" spans="1:17" x14ac:dyDescent="0.2">
      <c r="A204" s="99" t="s">
        <v>372</v>
      </c>
      <c r="B204" s="183" t="s">
        <v>373</v>
      </c>
      <c r="C204" s="174"/>
      <c r="D204" s="72"/>
      <c r="E204" s="73"/>
      <c r="F204" s="13"/>
      <c r="I204" s="5"/>
      <c r="J204" s="5"/>
      <c r="K204" s="56"/>
      <c r="L204" s="6"/>
      <c r="Q204" s="5"/>
    </row>
    <row r="205" spans="1:17" x14ac:dyDescent="0.2">
      <c r="A205" s="99" t="s">
        <v>374</v>
      </c>
      <c r="B205" s="183" t="s">
        <v>375</v>
      </c>
      <c r="C205" s="174"/>
      <c r="D205" s="72"/>
      <c r="E205" s="73"/>
      <c r="F205" s="13"/>
      <c r="I205" s="5"/>
      <c r="J205" s="5"/>
      <c r="K205" s="56"/>
      <c r="L205" s="6"/>
      <c r="Q205" s="5"/>
    </row>
    <row r="206" spans="1:17" x14ac:dyDescent="0.2">
      <c r="A206" s="99" t="s">
        <v>376</v>
      </c>
      <c r="B206" s="183" t="s">
        <v>377</v>
      </c>
      <c r="C206" s="174"/>
      <c r="D206" s="72"/>
      <c r="E206" s="73"/>
      <c r="F206" s="13"/>
      <c r="I206" s="5"/>
      <c r="J206" s="5"/>
      <c r="K206" s="56"/>
      <c r="L206" s="6"/>
      <c r="Q206" s="5"/>
    </row>
    <row r="207" spans="1:17" x14ac:dyDescent="0.2">
      <c r="A207" s="99" t="s">
        <v>378</v>
      </c>
      <c r="B207" s="183" t="s">
        <v>379</v>
      </c>
      <c r="C207" s="174"/>
      <c r="D207" s="72"/>
      <c r="E207" s="73"/>
      <c r="F207" s="13"/>
      <c r="I207" s="5"/>
      <c r="J207" s="5"/>
      <c r="K207" s="56"/>
      <c r="L207" s="6"/>
      <c r="Q207" s="5"/>
    </row>
    <row r="208" spans="1:17" x14ac:dyDescent="0.2">
      <c r="A208" s="99" t="s">
        <v>380</v>
      </c>
      <c r="B208" s="179" t="s">
        <v>381</v>
      </c>
      <c r="C208" s="174"/>
      <c r="D208" s="72"/>
      <c r="E208" s="73"/>
      <c r="F208" s="13"/>
      <c r="I208" s="5"/>
      <c r="J208" s="5"/>
      <c r="K208" s="56"/>
      <c r="L208" s="6"/>
      <c r="Q208" s="5"/>
    </row>
    <row r="209" spans="1:17" x14ac:dyDescent="0.2">
      <c r="A209" s="99" t="s">
        <v>382</v>
      </c>
      <c r="B209" s="183" t="s">
        <v>383</v>
      </c>
      <c r="C209" s="174">
        <v>35</v>
      </c>
      <c r="D209" s="72"/>
      <c r="E209" s="73"/>
      <c r="F209" s="13"/>
      <c r="I209" s="5"/>
      <c r="J209" s="5"/>
      <c r="K209" s="56"/>
      <c r="L209" s="6"/>
      <c r="Q209" s="5"/>
    </row>
    <row r="210" spans="1:17" x14ac:dyDescent="0.2">
      <c r="A210" s="99" t="s">
        <v>384</v>
      </c>
      <c r="B210" s="183" t="s">
        <v>385</v>
      </c>
      <c r="C210" s="174"/>
      <c r="D210" s="72"/>
      <c r="E210" s="73"/>
      <c r="F210" s="13"/>
      <c r="I210" s="5"/>
      <c r="J210" s="5"/>
      <c r="K210" s="56"/>
      <c r="L210" s="6"/>
      <c r="Q210" s="5"/>
    </row>
    <row r="211" spans="1:17" x14ac:dyDescent="0.2">
      <c r="A211" s="99" t="s">
        <v>386</v>
      </c>
      <c r="B211" s="183" t="s">
        <v>387</v>
      </c>
      <c r="C211" s="174"/>
      <c r="D211" s="72"/>
      <c r="E211" s="73"/>
      <c r="F211" s="13"/>
      <c r="I211" s="5"/>
      <c r="J211" s="5"/>
      <c r="K211" s="56"/>
      <c r="L211" s="6"/>
      <c r="Q211" s="5"/>
    </row>
    <row r="212" spans="1:17" x14ac:dyDescent="0.2">
      <c r="A212" s="99" t="s">
        <v>388</v>
      </c>
      <c r="B212" s="183" t="s">
        <v>389</v>
      </c>
      <c r="C212" s="174"/>
      <c r="D212" s="72"/>
      <c r="E212" s="73"/>
      <c r="F212" s="13"/>
      <c r="I212" s="5"/>
      <c r="J212" s="5"/>
      <c r="K212" s="56"/>
      <c r="L212" s="6"/>
      <c r="Q212" s="5"/>
    </row>
    <row r="213" spans="1:17" ht="23.25" x14ac:dyDescent="0.2">
      <c r="A213" s="99" t="s">
        <v>390</v>
      </c>
      <c r="B213" s="179" t="s">
        <v>391</v>
      </c>
      <c r="C213" s="174"/>
      <c r="D213" s="72"/>
      <c r="E213" s="73"/>
      <c r="F213" s="13"/>
      <c r="I213" s="5"/>
      <c r="J213" s="5"/>
      <c r="K213" s="56"/>
      <c r="L213" s="6"/>
      <c r="Q213" s="5"/>
    </row>
    <row r="214" spans="1:17" x14ac:dyDescent="0.2">
      <c r="A214" s="99" t="s">
        <v>392</v>
      </c>
      <c r="B214" s="183" t="s">
        <v>393</v>
      </c>
      <c r="C214" s="174"/>
      <c r="D214" s="72"/>
      <c r="E214" s="73"/>
      <c r="F214" s="13"/>
      <c r="I214" s="5"/>
      <c r="J214" s="5"/>
      <c r="K214" s="56"/>
      <c r="L214" s="6"/>
      <c r="Q214" s="5"/>
    </row>
    <row r="215" spans="1:17" x14ac:dyDescent="0.2">
      <c r="A215" s="99" t="s">
        <v>394</v>
      </c>
      <c r="B215" s="183" t="s">
        <v>395</v>
      </c>
      <c r="C215" s="174"/>
      <c r="D215" s="72"/>
      <c r="E215" s="73"/>
      <c r="F215" s="13"/>
      <c r="I215" s="5"/>
      <c r="J215" s="5"/>
      <c r="K215" s="56"/>
      <c r="L215" s="6"/>
      <c r="Q215" s="5"/>
    </row>
    <row r="216" spans="1:17" x14ac:dyDescent="0.2">
      <c r="A216" s="99" t="s">
        <v>396</v>
      </c>
      <c r="B216" s="183" t="s">
        <v>397</v>
      </c>
      <c r="C216" s="174"/>
      <c r="D216" s="72"/>
      <c r="E216" s="73"/>
      <c r="F216" s="13"/>
      <c r="I216" s="5"/>
      <c r="J216" s="5"/>
      <c r="K216" s="56"/>
      <c r="L216" s="6"/>
      <c r="Q216" s="5"/>
    </row>
    <row r="217" spans="1:17" x14ac:dyDescent="0.2">
      <c r="A217" s="99" t="s">
        <v>398</v>
      </c>
      <c r="B217" s="183" t="s">
        <v>399</v>
      </c>
      <c r="C217" s="174"/>
      <c r="D217" s="72"/>
      <c r="E217" s="73"/>
      <c r="F217" s="13"/>
      <c r="I217" s="5"/>
      <c r="J217" s="5"/>
      <c r="K217" s="56"/>
      <c r="L217" s="6"/>
      <c r="Q217" s="5"/>
    </row>
    <row r="218" spans="1:17" x14ac:dyDescent="0.2">
      <c r="A218" s="99" t="s">
        <v>400</v>
      </c>
      <c r="B218" s="183" t="s">
        <v>401</v>
      </c>
      <c r="C218" s="174"/>
      <c r="D218" s="72"/>
      <c r="E218" s="73"/>
      <c r="F218" s="13"/>
      <c r="I218" s="5"/>
      <c r="J218" s="5"/>
      <c r="K218" s="56"/>
      <c r="L218" s="6"/>
      <c r="Q218" s="5"/>
    </row>
    <row r="219" spans="1:17" x14ac:dyDescent="0.2">
      <c r="A219" s="99" t="s">
        <v>402</v>
      </c>
      <c r="B219" s="183" t="s">
        <v>403</v>
      </c>
      <c r="C219" s="174"/>
      <c r="D219" s="72"/>
      <c r="E219" s="73"/>
      <c r="F219" s="13"/>
      <c r="I219" s="5"/>
      <c r="J219" s="5"/>
      <c r="K219" s="56"/>
      <c r="L219" s="6"/>
      <c r="Q219" s="5"/>
    </row>
    <row r="220" spans="1:17" x14ac:dyDescent="0.2">
      <c r="A220" s="99" t="s">
        <v>404</v>
      </c>
      <c r="B220" s="183" t="s">
        <v>405</v>
      </c>
      <c r="C220" s="174"/>
      <c r="D220" s="72"/>
      <c r="E220" s="73"/>
      <c r="F220" s="13"/>
      <c r="I220" s="5"/>
      <c r="J220" s="5"/>
      <c r="K220" s="56"/>
      <c r="L220" s="6"/>
      <c r="Q220" s="5"/>
    </row>
    <row r="221" spans="1:17" x14ac:dyDescent="0.2">
      <c r="A221" s="99" t="s">
        <v>406</v>
      </c>
      <c r="B221" s="183" t="s">
        <v>407</v>
      </c>
      <c r="C221" s="174"/>
      <c r="D221" s="72"/>
      <c r="E221" s="73"/>
      <c r="F221" s="13"/>
      <c r="I221" s="5"/>
      <c r="J221" s="5"/>
      <c r="K221" s="56"/>
      <c r="L221" s="6"/>
      <c r="Q221" s="5"/>
    </row>
    <row r="222" spans="1:17" x14ac:dyDescent="0.2">
      <c r="A222" s="99" t="s">
        <v>408</v>
      </c>
      <c r="B222" s="183" t="s">
        <v>409</v>
      </c>
      <c r="C222" s="174"/>
      <c r="D222" s="72"/>
      <c r="E222" s="73"/>
      <c r="F222" s="13"/>
      <c r="I222" s="5"/>
      <c r="J222" s="5"/>
      <c r="K222" s="56"/>
      <c r="L222" s="6"/>
      <c r="Q222" s="5"/>
    </row>
    <row r="223" spans="1:17" x14ac:dyDescent="0.2">
      <c r="A223" s="99" t="s">
        <v>410</v>
      </c>
      <c r="B223" s="183" t="s">
        <v>411</v>
      </c>
      <c r="C223" s="174"/>
      <c r="D223" s="72"/>
      <c r="E223" s="73"/>
      <c r="F223" s="13"/>
      <c r="I223" s="5"/>
      <c r="J223" s="5"/>
      <c r="K223" s="56"/>
      <c r="L223" s="6"/>
      <c r="Q223" s="5"/>
    </row>
    <row r="224" spans="1:17" x14ac:dyDescent="0.2">
      <c r="A224" s="99" t="s">
        <v>412</v>
      </c>
      <c r="B224" s="183" t="s">
        <v>413</v>
      </c>
      <c r="C224" s="174"/>
      <c r="D224" s="72"/>
      <c r="E224" s="73"/>
      <c r="F224" s="13"/>
      <c r="I224" s="5"/>
      <c r="J224" s="5"/>
      <c r="K224" s="56"/>
      <c r="L224" s="6"/>
      <c r="Q224" s="5"/>
    </row>
    <row r="225" spans="1:17" x14ac:dyDescent="0.2">
      <c r="A225" s="99" t="s">
        <v>414</v>
      </c>
      <c r="B225" s="183" t="s">
        <v>415</v>
      </c>
      <c r="C225" s="174"/>
      <c r="D225" s="72"/>
      <c r="E225" s="73"/>
      <c r="F225" s="13"/>
      <c r="I225" s="5"/>
      <c r="J225" s="5"/>
      <c r="K225" s="56"/>
      <c r="L225" s="6"/>
      <c r="Q225" s="5"/>
    </row>
    <row r="226" spans="1:17" x14ac:dyDescent="0.2">
      <c r="A226" s="99" t="s">
        <v>416</v>
      </c>
      <c r="B226" s="183" t="s">
        <v>417</v>
      </c>
      <c r="C226" s="174"/>
      <c r="D226" s="72"/>
      <c r="E226" s="73"/>
      <c r="F226" s="13"/>
      <c r="I226" s="5"/>
      <c r="J226" s="5"/>
      <c r="K226" s="56"/>
      <c r="L226" s="6"/>
      <c r="Q226" s="5"/>
    </row>
    <row r="227" spans="1:17" x14ac:dyDescent="0.2">
      <c r="A227" s="99" t="s">
        <v>418</v>
      </c>
      <c r="B227" s="183" t="s">
        <v>419</v>
      </c>
      <c r="C227" s="174"/>
      <c r="D227" s="72"/>
      <c r="E227" s="73"/>
      <c r="F227" s="13"/>
      <c r="I227" s="5"/>
      <c r="J227" s="5"/>
      <c r="K227" s="56"/>
      <c r="L227" s="6"/>
      <c r="Q227" s="5"/>
    </row>
    <row r="228" spans="1:17" x14ac:dyDescent="0.2">
      <c r="A228" s="99" t="s">
        <v>420</v>
      </c>
      <c r="B228" s="183" t="s">
        <v>421</v>
      </c>
      <c r="C228" s="174"/>
      <c r="D228" s="72"/>
      <c r="E228" s="73"/>
      <c r="F228" s="13"/>
      <c r="I228" s="5"/>
      <c r="J228" s="5"/>
      <c r="K228" s="56"/>
      <c r="L228" s="6"/>
      <c r="Q228" s="5"/>
    </row>
    <row r="229" spans="1:17" x14ac:dyDescent="0.2">
      <c r="A229" s="99" t="s">
        <v>422</v>
      </c>
      <c r="B229" s="183" t="s">
        <v>423</v>
      </c>
      <c r="C229" s="174"/>
      <c r="D229" s="72"/>
      <c r="E229" s="73"/>
      <c r="F229" s="13"/>
      <c r="I229" s="5"/>
      <c r="J229" s="5"/>
      <c r="K229" s="56"/>
      <c r="L229" s="6"/>
      <c r="Q229" s="5"/>
    </row>
    <row r="230" spans="1:17" ht="23.25" x14ac:dyDescent="0.2">
      <c r="A230" s="99" t="s">
        <v>424</v>
      </c>
      <c r="B230" s="179" t="s">
        <v>425</v>
      </c>
      <c r="C230" s="174"/>
      <c r="D230" s="72"/>
      <c r="E230" s="73"/>
      <c r="F230" s="13"/>
      <c r="I230" s="5"/>
      <c r="J230" s="5"/>
      <c r="K230" s="56"/>
      <c r="L230" s="6"/>
      <c r="Q230" s="5"/>
    </row>
    <row r="231" spans="1:17" x14ac:dyDescent="0.2">
      <c r="A231" s="99" t="s">
        <v>426</v>
      </c>
      <c r="B231" s="183" t="s">
        <v>427</v>
      </c>
      <c r="C231" s="174"/>
      <c r="D231" s="72"/>
      <c r="E231" s="73"/>
      <c r="F231" s="13"/>
      <c r="I231" s="5"/>
      <c r="J231" s="5"/>
      <c r="K231" s="56"/>
      <c r="L231" s="6"/>
      <c r="Q231" s="5"/>
    </row>
    <row r="232" spans="1:17" x14ac:dyDescent="0.2">
      <c r="A232" s="99" t="s">
        <v>428</v>
      </c>
      <c r="B232" s="183" t="s">
        <v>429</v>
      </c>
      <c r="C232" s="174"/>
      <c r="D232" s="72"/>
      <c r="E232" s="73"/>
      <c r="F232" s="13"/>
      <c r="I232" s="5"/>
      <c r="J232" s="5"/>
      <c r="K232" s="56"/>
      <c r="L232" s="6"/>
      <c r="Q232" s="5"/>
    </row>
    <row r="233" spans="1:17" x14ac:dyDescent="0.2">
      <c r="A233" s="99" t="s">
        <v>430</v>
      </c>
      <c r="B233" s="183" t="s">
        <v>431</v>
      </c>
      <c r="C233" s="174"/>
      <c r="D233" s="72"/>
      <c r="E233" s="73"/>
      <c r="F233" s="13"/>
      <c r="I233" s="5"/>
      <c r="J233" s="5"/>
      <c r="K233" s="56"/>
      <c r="L233" s="6"/>
      <c r="Q233" s="5"/>
    </row>
    <row r="234" spans="1:17" x14ac:dyDescent="0.2">
      <c r="A234" s="99" t="s">
        <v>432</v>
      </c>
      <c r="B234" s="183" t="s">
        <v>433</v>
      </c>
      <c r="C234" s="174"/>
      <c r="D234" s="72"/>
      <c r="E234" s="73"/>
      <c r="F234" s="13"/>
      <c r="I234" s="5"/>
      <c r="J234" s="5"/>
      <c r="K234" s="56"/>
      <c r="L234" s="6"/>
      <c r="Q234" s="5"/>
    </row>
    <row r="235" spans="1:17" x14ac:dyDescent="0.2">
      <c r="A235" s="99" t="s">
        <v>434</v>
      </c>
      <c r="B235" s="183" t="s">
        <v>435</v>
      </c>
      <c r="C235" s="174">
        <v>352</v>
      </c>
      <c r="D235" s="72"/>
      <c r="E235" s="73"/>
      <c r="F235" s="13"/>
      <c r="I235" s="5"/>
      <c r="J235" s="5"/>
      <c r="K235" s="56"/>
      <c r="L235" s="6"/>
      <c r="Q235" s="5"/>
    </row>
    <row r="236" spans="1:17" x14ac:dyDescent="0.2">
      <c r="A236" s="99" t="s">
        <v>436</v>
      </c>
      <c r="B236" s="183" t="s">
        <v>437</v>
      </c>
      <c r="C236" s="174"/>
      <c r="D236" s="72"/>
      <c r="E236" s="73"/>
      <c r="F236" s="13"/>
      <c r="I236" s="5"/>
      <c r="J236" s="5"/>
      <c r="K236" s="56"/>
      <c r="L236" s="6"/>
      <c r="Q236" s="5"/>
    </row>
    <row r="237" spans="1:17" x14ac:dyDescent="0.2">
      <c r="A237" s="99" t="s">
        <v>438</v>
      </c>
      <c r="B237" s="183" t="s">
        <v>439</v>
      </c>
      <c r="C237" s="174">
        <v>5939</v>
      </c>
      <c r="D237" s="72"/>
      <c r="E237" s="73"/>
      <c r="F237" s="13"/>
      <c r="I237" s="5"/>
      <c r="J237" s="5"/>
      <c r="K237" s="56"/>
      <c r="L237" s="6"/>
      <c r="Q237" s="5"/>
    </row>
    <row r="238" spans="1:17" x14ac:dyDescent="0.2">
      <c r="A238" s="99" t="s">
        <v>440</v>
      </c>
      <c r="B238" s="183" t="s">
        <v>441</v>
      </c>
      <c r="C238" s="174">
        <v>2276</v>
      </c>
      <c r="D238" s="72"/>
      <c r="E238" s="73"/>
      <c r="F238" s="13"/>
      <c r="I238" s="5"/>
      <c r="J238" s="5"/>
      <c r="K238" s="56"/>
      <c r="L238" s="6"/>
      <c r="Q238" s="5"/>
    </row>
    <row r="239" spans="1:17" ht="23.25" x14ac:dyDescent="0.2">
      <c r="A239" s="99" t="s">
        <v>442</v>
      </c>
      <c r="B239" s="179" t="s">
        <v>443</v>
      </c>
      <c r="C239" s="174"/>
      <c r="D239" s="72"/>
      <c r="E239" s="73"/>
      <c r="F239" s="13"/>
      <c r="I239" s="5"/>
      <c r="J239" s="5"/>
      <c r="K239" s="56"/>
      <c r="L239" s="6"/>
      <c r="Q239" s="5"/>
    </row>
    <row r="240" spans="1:17" x14ac:dyDescent="0.2">
      <c r="A240" s="99" t="s">
        <v>444</v>
      </c>
      <c r="B240" s="183" t="s">
        <v>445</v>
      </c>
      <c r="C240" s="174">
        <v>1</v>
      </c>
      <c r="D240" s="72"/>
      <c r="E240" s="73"/>
      <c r="F240" s="13"/>
      <c r="I240" s="5"/>
      <c r="J240" s="5"/>
      <c r="K240" s="56"/>
      <c r="L240" s="6"/>
      <c r="Q240" s="5"/>
    </row>
    <row r="241" spans="1:17" x14ac:dyDescent="0.2">
      <c r="A241" s="99" t="s">
        <v>446</v>
      </c>
      <c r="B241" s="179" t="s">
        <v>447</v>
      </c>
      <c r="C241" s="174">
        <v>4730</v>
      </c>
      <c r="D241" s="72"/>
      <c r="E241" s="73"/>
      <c r="F241" s="13"/>
      <c r="I241" s="5"/>
      <c r="J241" s="5"/>
      <c r="K241" s="56"/>
      <c r="L241" s="6"/>
      <c r="Q241" s="5"/>
    </row>
    <row r="242" spans="1:17" x14ac:dyDescent="0.2">
      <c r="A242" s="99" t="s">
        <v>448</v>
      </c>
      <c r="B242" s="183" t="s">
        <v>449</v>
      </c>
      <c r="C242" s="174"/>
      <c r="D242" s="72"/>
      <c r="E242" s="73"/>
      <c r="F242" s="13"/>
      <c r="I242" s="5"/>
      <c r="J242" s="5"/>
      <c r="K242" s="56"/>
      <c r="L242" s="6"/>
      <c r="Q242" s="5"/>
    </row>
    <row r="243" spans="1:17" x14ac:dyDescent="0.2">
      <c r="A243" s="99" t="s">
        <v>450</v>
      </c>
      <c r="B243" s="183" t="s">
        <v>451</v>
      </c>
      <c r="C243" s="174"/>
      <c r="D243" s="72"/>
      <c r="E243" s="73"/>
      <c r="F243" s="13"/>
      <c r="I243" s="5"/>
      <c r="J243" s="5"/>
      <c r="K243" s="56"/>
      <c r="L243" s="6"/>
      <c r="Q243" s="5"/>
    </row>
    <row r="244" spans="1:17" x14ac:dyDescent="0.2">
      <c r="A244" s="99" t="s">
        <v>452</v>
      </c>
      <c r="B244" s="183" t="s">
        <v>453</v>
      </c>
      <c r="C244" s="174"/>
      <c r="D244" s="72"/>
      <c r="E244" s="73"/>
      <c r="F244" s="13"/>
      <c r="I244" s="5"/>
      <c r="J244" s="5"/>
      <c r="K244" s="56"/>
      <c r="L244" s="6"/>
      <c r="Q244" s="5"/>
    </row>
    <row r="245" spans="1:17" x14ac:dyDescent="0.2">
      <c r="A245" s="99" t="s">
        <v>454</v>
      </c>
      <c r="B245" s="183" t="s">
        <v>455</v>
      </c>
      <c r="C245" s="174"/>
      <c r="D245" s="72"/>
      <c r="E245" s="73"/>
      <c r="F245" s="13"/>
      <c r="I245" s="5"/>
      <c r="J245" s="5"/>
      <c r="K245" s="56"/>
      <c r="L245" s="6"/>
      <c r="Q245" s="5"/>
    </row>
    <row r="246" spans="1:17" x14ac:dyDescent="0.2">
      <c r="A246" s="99" t="s">
        <v>456</v>
      </c>
      <c r="B246" s="183" t="s">
        <v>457</v>
      </c>
      <c r="C246" s="174"/>
      <c r="D246" s="72"/>
      <c r="E246" s="73"/>
      <c r="F246" s="13"/>
      <c r="I246" s="5"/>
      <c r="J246" s="5"/>
      <c r="K246" s="56"/>
      <c r="L246" s="6"/>
      <c r="Q246" s="5"/>
    </row>
    <row r="247" spans="1:17" x14ac:dyDescent="0.2">
      <c r="A247" s="99" t="s">
        <v>458</v>
      </c>
      <c r="B247" s="183" t="s">
        <v>459</v>
      </c>
      <c r="C247" s="174">
        <v>20</v>
      </c>
      <c r="D247" s="72"/>
      <c r="E247" s="73"/>
      <c r="F247" s="13"/>
      <c r="I247" s="5"/>
      <c r="J247" s="5"/>
      <c r="K247" s="56"/>
      <c r="L247" s="6"/>
      <c r="Q247" s="5"/>
    </row>
    <row r="248" spans="1:17" x14ac:dyDescent="0.2">
      <c r="A248" s="99" t="s">
        <v>460</v>
      </c>
      <c r="B248" s="183" t="s">
        <v>461</v>
      </c>
      <c r="C248" s="174">
        <v>139</v>
      </c>
      <c r="D248" s="72"/>
      <c r="E248" s="73"/>
      <c r="F248" s="13"/>
      <c r="I248" s="5"/>
      <c r="J248" s="5"/>
      <c r="K248" s="56"/>
      <c r="L248" s="6"/>
      <c r="Q248" s="5"/>
    </row>
    <row r="249" spans="1:17" x14ac:dyDescent="0.2">
      <c r="A249" s="99" t="s">
        <v>462</v>
      </c>
      <c r="B249" s="183" t="s">
        <v>463</v>
      </c>
      <c r="C249" s="174">
        <v>158</v>
      </c>
      <c r="D249" s="72"/>
      <c r="E249" s="73"/>
      <c r="F249" s="13"/>
      <c r="I249" s="5"/>
      <c r="J249" s="5"/>
      <c r="K249" s="56"/>
      <c r="L249" s="6"/>
      <c r="Q249" s="5"/>
    </row>
    <row r="250" spans="1:17" x14ac:dyDescent="0.2">
      <c r="A250" s="101" t="s">
        <v>464</v>
      </c>
      <c r="B250" s="192" t="s">
        <v>465</v>
      </c>
      <c r="C250" s="194"/>
      <c r="D250" s="105"/>
      <c r="E250" s="106"/>
      <c r="F250" s="13"/>
      <c r="I250" s="5"/>
      <c r="J250" s="5"/>
      <c r="K250" s="56"/>
      <c r="L250" s="6"/>
      <c r="Q250" s="5"/>
    </row>
    <row r="251" spans="1:17" x14ac:dyDescent="0.2">
      <c r="A251" s="127"/>
      <c r="B251" s="128"/>
      <c r="C251" s="196"/>
      <c r="D251" s="129"/>
      <c r="E251" s="197"/>
      <c r="F251" s="13"/>
      <c r="I251" s="5"/>
      <c r="J251" s="5"/>
      <c r="K251" s="56"/>
      <c r="L251" s="6"/>
      <c r="Q251" s="5"/>
    </row>
    <row r="252" spans="1:17" x14ac:dyDescent="0.2">
      <c r="A252" s="209" t="s">
        <v>466</v>
      </c>
      <c r="B252" s="210"/>
      <c r="C252" s="64">
        <f>+SUM(C253:C290)</f>
        <v>316</v>
      </c>
      <c r="D252" s="65">
        <f>+SUM(D253:D290)</f>
        <v>0</v>
      </c>
      <c r="E252" s="66">
        <f>+SUM(E253:E290)</f>
        <v>0</v>
      </c>
      <c r="F252" s="13"/>
      <c r="I252" s="5"/>
      <c r="J252" s="5"/>
      <c r="K252" s="56"/>
      <c r="L252" s="6"/>
      <c r="Q252" s="5"/>
    </row>
    <row r="253" spans="1:17" x14ac:dyDescent="0.2">
      <c r="A253" s="96" t="s">
        <v>467</v>
      </c>
      <c r="B253" s="190" t="s">
        <v>468</v>
      </c>
      <c r="C253" s="174"/>
      <c r="D253" s="72"/>
      <c r="E253" s="73"/>
      <c r="F253" s="13"/>
      <c r="I253" s="5"/>
      <c r="J253" s="5"/>
      <c r="K253" s="56"/>
      <c r="L253" s="6"/>
      <c r="Q253" s="5"/>
    </row>
    <row r="254" spans="1:17" x14ac:dyDescent="0.2">
      <c r="A254" s="99" t="s">
        <v>469</v>
      </c>
      <c r="B254" s="183" t="s">
        <v>470</v>
      </c>
      <c r="C254" s="174"/>
      <c r="D254" s="72"/>
      <c r="E254" s="73"/>
      <c r="F254" s="13"/>
      <c r="I254" s="5"/>
      <c r="J254" s="5"/>
      <c r="K254" s="56"/>
      <c r="L254" s="6"/>
      <c r="Q254" s="5"/>
    </row>
    <row r="255" spans="1:17" x14ac:dyDescent="0.2">
      <c r="A255" s="99" t="s">
        <v>471</v>
      </c>
      <c r="B255" s="183" t="s">
        <v>472</v>
      </c>
      <c r="C255" s="174">
        <v>25</v>
      </c>
      <c r="D255" s="72"/>
      <c r="E255" s="73"/>
      <c r="F255" s="13"/>
      <c r="I255" s="5"/>
      <c r="J255" s="5"/>
      <c r="K255" s="56"/>
      <c r="L255" s="6"/>
      <c r="Q255" s="5"/>
    </row>
    <row r="256" spans="1:17" x14ac:dyDescent="0.2">
      <c r="A256" s="99" t="s">
        <v>473</v>
      </c>
      <c r="B256" s="183" t="s">
        <v>474</v>
      </c>
      <c r="C256" s="174"/>
      <c r="D256" s="72"/>
      <c r="E256" s="73"/>
      <c r="F256" s="13"/>
      <c r="I256" s="5"/>
      <c r="J256" s="5"/>
      <c r="K256" s="56"/>
      <c r="L256" s="6"/>
      <c r="Q256" s="5"/>
    </row>
    <row r="257" spans="1:17" x14ac:dyDescent="0.2">
      <c r="A257" s="99" t="s">
        <v>475</v>
      </c>
      <c r="B257" s="183" t="s">
        <v>476</v>
      </c>
      <c r="C257" s="174"/>
      <c r="D257" s="72"/>
      <c r="E257" s="73"/>
      <c r="F257" s="13"/>
      <c r="I257" s="5"/>
      <c r="J257" s="5"/>
      <c r="K257" s="56"/>
      <c r="L257" s="6"/>
      <c r="Q257" s="5"/>
    </row>
    <row r="258" spans="1:17" x14ac:dyDescent="0.2">
      <c r="A258" s="99" t="s">
        <v>477</v>
      </c>
      <c r="B258" s="183" t="s">
        <v>478</v>
      </c>
      <c r="C258" s="174"/>
      <c r="D258" s="72"/>
      <c r="E258" s="73"/>
      <c r="F258" s="13"/>
      <c r="I258" s="5"/>
      <c r="J258" s="5"/>
      <c r="K258" s="56"/>
      <c r="L258" s="6"/>
      <c r="Q258" s="5"/>
    </row>
    <row r="259" spans="1:17" x14ac:dyDescent="0.2">
      <c r="A259" s="99" t="s">
        <v>479</v>
      </c>
      <c r="B259" s="183" t="s">
        <v>480</v>
      </c>
      <c r="C259" s="174"/>
      <c r="D259" s="72"/>
      <c r="E259" s="73"/>
      <c r="F259" s="13"/>
      <c r="I259" s="5"/>
      <c r="J259" s="5"/>
      <c r="K259" s="56"/>
      <c r="L259" s="6"/>
      <c r="Q259" s="5"/>
    </row>
    <row r="260" spans="1:17" x14ac:dyDescent="0.2">
      <c r="A260" s="99" t="s">
        <v>481</v>
      </c>
      <c r="B260" s="183" t="s">
        <v>482</v>
      </c>
      <c r="C260" s="174"/>
      <c r="D260" s="72"/>
      <c r="E260" s="73"/>
      <c r="F260" s="13"/>
      <c r="I260" s="5"/>
      <c r="J260" s="5"/>
      <c r="K260" s="56"/>
      <c r="L260" s="6"/>
      <c r="Q260" s="5"/>
    </row>
    <row r="261" spans="1:17" x14ac:dyDescent="0.2">
      <c r="A261" s="99" t="s">
        <v>483</v>
      </c>
      <c r="B261" s="183" t="s">
        <v>484</v>
      </c>
      <c r="C261" s="174"/>
      <c r="D261" s="72"/>
      <c r="E261" s="73"/>
      <c r="F261" s="13"/>
      <c r="I261" s="5"/>
      <c r="J261" s="5"/>
      <c r="K261" s="56"/>
      <c r="L261" s="6"/>
      <c r="Q261" s="5"/>
    </row>
    <row r="262" spans="1:17" x14ac:dyDescent="0.2">
      <c r="A262" s="99" t="s">
        <v>485</v>
      </c>
      <c r="B262" s="183" t="s">
        <v>486</v>
      </c>
      <c r="C262" s="174"/>
      <c r="D262" s="72"/>
      <c r="E262" s="73"/>
      <c r="F262" s="13"/>
      <c r="I262" s="5"/>
      <c r="J262" s="5"/>
      <c r="K262" s="56"/>
      <c r="L262" s="6"/>
      <c r="Q262" s="5"/>
    </row>
    <row r="263" spans="1:17" x14ac:dyDescent="0.2">
      <c r="A263" s="99" t="s">
        <v>487</v>
      </c>
      <c r="B263" s="183" t="s">
        <v>488</v>
      </c>
      <c r="C263" s="174"/>
      <c r="D263" s="72"/>
      <c r="E263" s="73"/>
      <c r="F263" s="13"/>
      <c r="I263" s="5"/>
      <c r="J263" s="5"/>
      <c r="K263" s="56"/>
      <c r="L263" s="6"/>
      <c r="Q263" s="5"/>
    </row>
    <row r="264" spans="1:17" x14ac:dyDescent="0.2">
      <c r="A264" s="99" t="s">
        <v>489</v>
      </c>
      <c r="B264" s="183" t="s">
        <v>490</v>
      </c>
      <c r="C264" s="174"/>
      <c r="D264" s="72"/>
      <c r="E264" s="73"/>
      <c r="F264" s="13"/>
      <c r="I264" s="5"/>
      <c r="J264" s="5"/>
      <c r="K264" s="56"/>
      <c r="L264" s="6"/>
      <c r="Q264" s="5"/>
    </row>
    <row r="265" spans="1:17" x14ac:dyDescent="0.2">
      <c r="A265" s="99" t="s">
        <v>491</v>
      </c>
      <c r="B265" s="183" t="s">
        <v>492</v>
      </c>
      <c r="C265" s="174">
        <v>20</v>
      </c>
      <c r="D265" s="72"/>
      <c r="E265" s="73"/>
      <c r="F265" s="13"/>
      <c r="I265" s="5"/>
      <c r="J265" s="5"/>
      <c r="K265" s="56"/>
      <c r="L265" s="6"/>
      <c r="Q265" s="5"/>
    </row>
    <row r="266" spans="1:17" x14ac:dyDescent="0.2">
      <c r="A266" s="99" t="s">
        <v>493</v>
      </c>
      <c r="B266" s="183" t="s">
        <v>494</v>
      </c>
      <c r="C266" s="174"/>
      <c r="D266" s="72"/>
      <c r="E266" s="73"/>
      <c r="F266" s="13"/>
      <c r="I266" s="5"/>
      <c r="J266" s="5"/>
      <c r="K266" s="56"/>
      <c r="L266" s="6"/>
      <c r="Q266" s="5"/>
    </row>
    <row r="267" spans="1:17" ht="23.25" x14ac:dyDescent="0.2">
      <c r="A267" s="99" t="s">
        <v>495</v>
      </c>
      <c r="B267" s="179" t="s">
        <v>496</v>
      </c>
      <c r="C267" s="174"/>
      <c r="D267" s="72"/>
      <c r="E267" s="73"/>
      <c r="F267" s="13"/>
      <c r="I267" s="5"/>
      <c r="J267" s="5"/>
      <c r="K267" s="56"/>
      <c r="L267" s="6"/>
      <c r="Q267" s="5"/>
    </row>
    <row r="268" spans="1:17" x14ac:dyDescent="0.2">
      <c r="A268" s="99" t="s">
        <v>497</v>
      </c>
      <c r="B268" s="183" t="s">
        <v>498</v>
      </c>
      <c r="C268" s="174"/>
      <c r="D268" s="72"/>
      <c r="E268" s="73"/>
      <c r="F268" s="13"/>
      <c r="I268" s="5"/>
      <c r="J268" s="5"/>
      <c r="K268" s="56"/>
      <c r="L268" s="6"/>
      <c r="Q268" s="5"/>
    </row>
    <row r="269" spans="1:17" x14ac:dyDescent="0.2">
      <c r="A269" s="99" t="s">
        <v>499</v>
      </c>
      <c r="B269" s="183" t="s">
        <v>500</v>
      </c>
      <c r="C269" s="174"/>
      <c r="D269" s="72"/>
      <c r="E269" s="73"/>
      <c r="F269" s="13"/>
      <c r="I269" s="5"/>
      <c r="J269" s="5"/>
      <c r="K269" s="56"/>
      <c r="L269" s="6"/>
      <c r="Q269" s="5"/>
    </row>
    <row r="270" spans="1:17" x14ac:dyDescent="0.2">
      <c r="A270" s="99" t="s">
        <v>501</v>
      </c>
      <c r="B270" s="183" t="s">
        <v>502</v>
      </c>
      <c r="C270" s="174"/>
      <c r="D270" s="72"/>
      <c r="E270" s="73"/>
      <c r="F270" s="13"/>
      <c r="I270" s="5"/>
      <c r="J270" s="5"/>
      <c r="K270" s="56"/>
      <c r="L270" s="6"/>
      <c r="Q270" s="5"/>
    </row>
    <row r="271" spans="1:17" x14ac:dyDescent="0.2">
      <c r="A271" s="99" t="s">
        <v>503</v>
      </c>
      <c r="B271" s="183" t="s">
        <v>504</v>
      </c>
      <c r="C271" s="174"/>
      <c r="D271" s="72"/>
      <c r="E271" s="73"/>
      <c r="F271" s="13"/>
      <c r="I271" s="5"/>
      <c r="J271" s="5"/>
      <c r="K271" s="56"/>
      <c r="L271" s="6"/>
      <c r="Q271" s="5"/>
    </row>
    <row r="272" spans="1:17" x14ac:dyDescent="0.2">
      <c r="A272" s="99" t="s">
        <v>505</v>
      </c>
      <c r="B272" s="183" t="s">
        <v>506</v>
      </c>
      <c r="C272" s="174">
        <v>267</v>
      </c>
      <c r="D272" s="72"/>
      <c r="E272" s="73"/>
      <c r="F272" s="13"/>
      <c r="I272" s="5"/>
      <c r="J272" s="5"/>
      <c r="K272" s="56"/>
      <c r="L272" s="6"/>
      <c r="Q272" s="5"/>
    </row>
    <row r="273" spans="1:17" x14ac:dyDescent="0.2">
      <c r="A273" s="99" t="s">
        <v>507</v>
      </c>
      <c r="B273" s="183" t="s">
        <v>508</v>
      </c>
      <c r="C273" s="174"/>
      <c r="D273" s="72"/>
      <c r="E273" s="73"/>
      <c r="F273" s="13"/>
      <c r="I273" s="5"/>
      <c r="J273" s="5"/>
      <c r="K273" s="56"/>
      <c r="L273" s="6"/>
      <c r="Q273" s="5"/>
    </row>
    <row r="274" spans="1:17" x14ac:dyDescent="0.2">
      <c r="A274" s="99" t="s">
        <v>509</v>
      </c>
      <c r="B274" s="183" t="s">
        <v>510</v>
      </c>
      <c r="C274" s="174"/>
      <c r="D274" s="72"/>
      <c r="E274" s="73"/>
      <c r="F274" s="13"/>
      <c r="I274" s="5"/>
      <c r="J274" s="5"/>
      <c r="K274" s="56"/>
      <c r="L274" s="6"/>
      <c r="Q274" s="5"/>
    </row>
    <row r="275" spans="1:17" x14ac:dyDescent="0.2">
      <c r="A275" s="99" t="s">
        <v>511</v>
      </c>
      <c r="B275" s="183" t="s">
        <v>512</v>
      </c>
      <c r="C275" s="174"/>
      <c r="D275" s="72"/>
      <c r="E275" s="73"/>
      <c r="F275" s="13"/>
      <c r="I275" s="5"/>
      <c r="J275" s="5"/>
      <c r="K275" s="56"/>
      <c r="L275" s="6"/>
      <c r="Q275" s="5"/>
    </row>
    <row r="276" spans="1:17" x14ac:dyDescent="0.2">
      <c r="A276" s="99" t="s">
        <v>513</v>
      </c>
      <c r="B276" s="183" t="s">
        <v>514</v>
      </c>
      <c r="C276" s="174"/>
      <c r="D276" s="72"/>
      <c r="E276" s="73"/>
      <c r="F276" s="13"/>
      <c r="I276" s="5"/>
      <c r="J276" s="5"/>
      <c r="K276" s="56"/>
      <c r="L276" s="6"/>
      <c r="Q276" s="5"/>
    </row>
    <row r="277" spans="1:17" x14ac:dyDescent="0.2">
      <c r="A277" s="99" t="s">
        <v>515</v>
      </c>
      <c r="B277" s="183" t="s">
        <v>516</v>
      </c>
      <c r="C277" s="174"/>
      <c r="D277" s="72"/>
      <c r="E277" s="73"/>
      <c r="F277" s="13"/>
      <c r="I277" s="5"/>
      <c r="J277" s="5"/>
      <c r="K277" s="56"/>
      <c r="L277" s="6"/>
      <c r="Q277" s="5"/>
    </row>
    <row r="278" spans="1:17" x14ac:dyDescent="0.2">
      <c r="A278" s="99" t="s">
        <v>517</v>
      </c>
      <c r="B278" s="179" t="s">
        <v>518</v>
      </c>
      <c r="C278" s="174"/>
      <c r="D278" s="72"/>
      <c r="E278" s="73"/>
      <c r="F278" s="13"/>
      <c r="I278" s="5"/>
      <c r="J278" s="5"/>
      <c r="K278" s="56"/>
      <c r="L278" s="6"/>
      <c r="Q278" s="5"/>
    </row>
    <row r="279" spans="1:17" x14ac:dyDescent="0.2">
      <c r="A279" s="99" t="s">
        <v>519</v>
      </c>
      <c r="B279" s="183" t="s">
        <v>520</v>
      </c>
      <c r="C279" s="174"/>
      <c r="D279" s="72"/>
      <c r="E279" s="73"/>
      <c r="F279" s="13"/>
      <c r="I279" s="5"/>
      <c r="J279" s="5"/>
      <c r="K279" s="56"/>
      <c r="L279" s="6"/>
      <c r="Q279" s="5"/>
    </row>
    <row r="280" spans="1:17" x14ac:dyDescent="0.2">
      <c r="A280" s="99" t="s">
        <v>521</v>
      </c>
      <c r="B280" s="183" t="s">
        <v>522</v>
      </c>
      <c r="C280" s="174"/>
      <c r="D280" s="72"/>
      <c r="E280" s="73"/>
      <c r="F280" s="13"/>
      <c r="I280" s="5"/>
      <c r="J280" s="5"/>
      <c r="K280" s="56"/>
      <c r="L280" s="6"/>
      <c r="Q280" s="5"/>
    </row>
    <row r="281" spans="1:17" x14ac:dyDescent="0.2">
      <c r="A281" s="99" t="s">
        <v>523</v>
      </c>
      <c r="B281" s="183" t="s">
        <v>524</v>
      </c>
      <c r="C281" s="174"/>
      <c r="D281" s="72"/>
      <c r="E281" s="73"/>
      <c r="F281" s="13"/>
      <c r="I281" s="5"/>
      <c r="J281" s="5"/>
      <c r="K281" s="56"/>
      <c r="L281" s="6"/>
      <c r="Q281" s="5"/>
    </row>
    <row r="282" spans="1:17" ht="23.25" x14ac:dyDescent="0.2">
      <c r="A282" s="99" t="s">
        <v>525</v>
      </c>
      <c r="B282" s="179" t="s">
        <v>526</v>
      </c>
      <c r="C282" s="174"/>
      <c r="D282" s="72"/>
      <c r="E282" s="73"/>
      <c r="F282" s="13"/>
      <c r="I282" s="5"/>
      <c r="J282" s="5"/>
      <c r="K282" s="56"/>
      <c r="L282" s="6"/>
      <c r="Q282" s="5"/>
    </row>
    <row r="283" spans="1:17" x14ac:dyDescent="0.2">
      <c r="A283" s="99" t="s">
        <v>527</v>
      </c>
      <c r="B283" s="183" t="s">
        <v>528</v>
      </c>
      <c r="C283" s="174"/>
      <c r="D283" s="72"/>
      <c r="E283" s="73"/>
      <c r="F283" s="13"/>
      <c r="I283" s="5"/>
      <c r="J283" s="5"/>
      <c r="K283" s="56"/>
      <c r="L283" s="6"/>
      <c r="Q283" s="5"/>
    </row>
    <row r="284" spans="1:17" x14ac:dyDescent="0.2">
      <c r="A284" s="99" t="s">
        <v>529</v>
      </c>
      <c r="B284" s="183" t="s">
        <v>530</v>
      </c>
      <c r="C284" s="174"/>
      <c r="D284" s="72"/>
      <c r="E284" s="73"/>
      <c r="F284" s="13"/>
      <c r="I284" s="5"/>
      <c r="J284" s="5"/>
      <c r="K284" s="56"/>
      <c r="L284" s="6"/>
      <c r="Q284" s="5"/>
    </row>
    <row r="285" spans="1:17" x14ac:dyDescent="0.2">
      <c r="A285" s="99" t="s">
        <v>531</v>
      </c>
      <c r="B285" s="183" t="s">
        <v>532</v>
      </c>
      <c r="C285" s="174"/>
      <c r="D285" s="72"/>
      <c r="E285" s="73"/>
      <c r="F285" s="13"/>
      <c r="I285" s="5"/>
      <c r="J285" s="5"/>
      <c r="K285" s="56"/>
      <c r="L285" s="6"/>
      <c r="Q285" s="5"/>
    </row>
    <row r="286" spans="1:17" x14ac:dyDescent="0.2">
      <c r="A286" s="99" t="s">
        <v>533</v>
      </c>
      <c r="B286" s="183" t="s">
        <v>534</v>
      </c>
      <c r="C286" s="174"/>
      <c r="D286" s="72"/>
      <c r="E286" s="73"/>
      <c r="F286" s="13"/>
      <c r="I286" s="5"/>
      <c r="J286" s="5"/>
      <c r="K286" s="56"/>
      <c r="L286" s="6"/>
      <c r="Q286" s="5"/>
    </row>
    <row r="287" spans="1:17" ht="23.25" x14ac:dyDescent="0.2">
      <c r="A287" s="99" t="s">
        <v>535</v>
      </c>
      <c r="B287" s="179" t="s">
        <v>536</v>
      </c>
      <c r="C287" s="174"/>
      <c r="D287" s="72"/>
      <c r="E287" s="73"/>
      <c r="F287" s="13"/>
      <c r="I287" s="5"/>
      <c r="J287" s="5"/>
      <c r="K287" s="56"/>
      <c r="L287" s="6"/>
      <c r="Q287" s="5"/>
    </row>
    <row r="288" spans="1:17" ht="34.5" x14ac:dyDescent="0.2">
      <c r="A288" s="99" t="s">
        <v>537</v>
      </c>
      <c r="B288" s="179" t="s">
        <v>538</v>
      </c>
      <c r="C288" s="174">
        <v>1</v>
      </c>
      <c r="D288" s="72"/>
      <c r="E288" s="73"/>
      <c r="F288" s="13"/>
      <c r="I288" s="5"/>
      <c r="J288" s="5"/>
      <c r="K288" s="56"/>
      <c r="L288" s="6"/>
      <c r="Q288" s="5"/>
    </row>
    <row r="289" spans="1:17" x14ac:dyDescent="0.2">
      <c r="A289" s="99" t="s">
        <v>539</v>
      </c>
      <c r="B289" s="183" t="s">
        <v>540</v>
      </c>
      <c r="C289" s="174">
        <v>3</v>
      </c>
      <c r="D289" s="72"/>
      <c r="E289" s="83"/>
      <c r="F289" s="13"/>
      <c r="I289" s="5"/>
      <c r="J289" s="5"/>
      <c r="K289" s="56"/>
      <c r="L289" s="6"/>
      <c r="Q289" s="5"/>
    </row>
    <row r="290" spans="1:17" x14ac:dyDescent="0.2">
      <c r="A290" s="101" t="s">
        <v>541</v>
      </c>
      <c r="B290" s="184" t="s">
        <v>542</v>
      </c>
      <c r="C290" s="177"/>
      <c r="D290" s="82"/>
      <c r="E290" s="83"/>
      <c r="F290" s="13"/>
      <c r="I290" s="5"/>
      <c r="J290" s="5"/>
      <c r="K290" s="56"/>
      <c r="L290" s="6"/>
      <c r="Q290" s="5"/>
    </row>
    <row r="291" spans="1:17" x14ac:dyDescent="0.2">
      <c r="A291" s="59"/>
      <c r="B291" s="107"/>
      <c r="C291" s="198"/>
      <c r="D291" s="18"/>
      <c r="E291" s="199"/>
      <c r="F291" s="13"/>
      <c r="I291" s="5"/>
      <c r="J291" s="5"/>
      <c r="K291" s="56"/>
      <c r="L291" s="6"/>
      <c r="Q291" s="5"/>
    </row>
    <row r="292" spans="1:17" x14ac:dyDescent="0.2">
      <c r="A292" s="211" t="s">
        <v>543</v>
      </c>
      <c r="B292" s="212"/>
      <c r="C292" s="110">
        <f>+SUM(C293:C313)</f>
        <v>185</v>
      </c>
      <c r="D292" s="110">
        <f>+SUM(D293:D313)</f>
        <v>0</v>
      </c>
      <c r="E292" s="110">
        <f>+SUM(E293:E313)</f>
        <v>0</v>
      </c>
      <c r="F292" s="13"/>
      <c r="I292" s="5"/>
      <c r="J292" s="5"/>
      <c r="K292" s="56"/>
      <c r="L292" s="6"/>
      <c r="Q292" s="5"/>
    </row>
    <row r="293" spans="1:17" x14ac:dyDescent="0.2">
      <c r="A293" s="96" t="s">
        <v>544</v>
      </c>
      <c r="B293" s="190" t="s">
        <v>545</v>
      </c>
      <c r="C293" s="178"/>
      <c r="D293" s="90"/>
      <c r="E293" s="91"/>
      <c r="F293" s="13"/>
      <c r="I293" s="5"/>
      <c r="J293" s="5"/>
      <c r="K293" s="56"/>
      <c r="L293" s="6"/>
      <c r="Q293" s="5"/>
    </row>
    <row r="294" spans="1:17" x14ac:dyDescent="0.2">
      <c r="A294" s="99" t="s">
        <v>546</v>
      </c>
      <c r="B294" s="183" t="s">
        <v>547</v>
      </c>
      <c r="C294" s="174"/>
      <c r="D294" s="72"/>
      <c r="E294" s="73"/>
      <c r="F294" s="13"/>
      <c r="I294" s="5"/>
      <c r="J294" s="5"/>
      <c r="K294" s="56"/>
      <c r="L294" s="6"/>
      <c r="Q294" s="5"/>
    </row>
    <row r="295" spans="1:17" x14ac:dyDescent="0.2">
      <c r="A295" s="99" t="s">
        <v>548</v>
      </c>
      <c r="B295" s="183" t="s">
        <v>549</v>
      </c>
      <c r="C295" s="174">
        <v>8</v>
      </c>
      <c r="D295" s="72"/>
      <c r="E295" s="73"/>
      <c r="F295" s="13"/>
      <c r="I295" s="5"/>
      <c r="J295" s="5"/>
      <c r="K295" s="56"/>
      <c r="L295" s="6"/>
      <c r="Q295" s="5"/>
    </row>
    <row r="296" spans="1:17" x14ac:dyDescent="0.2">
      <c r="A296" s="99" t="s">
        <v>550</v>
      </c>
      <c r="B296" s="183" t="s">
        <v>551</v>
      </c>
      <c r="C296" s="174"/>
      <c r="D296" s="72"/>
      <c r="E296" s="73"/>
      <c r="F296" s="13"/>
      <c r="I296" s="5"/>
      <c r="J296" s="5"/>
      <c r="K296" s="56"/>
      <c r="L296" s="6"/>
      <c r="Q296" s="5"/>
    </row>
    <row r="297" spans="1:17" x14ac:dyDescent="0.2">
      <c r="A297" s="99" t="s">
        <v>552</v>
      </c>
      <c r="B297" s="183" t="s">
        <v>553</v>
      </c>
      <c r="C297" s="174">
        <v>8</v>
      </c>
      <c r="D297" s="72"/>
      <c r="E297" s="73"/>
      <c r="F297" s="13"/>
      <c r="I297" s="5"/>
      <c r="J297" s="5"/>
      <c r="K297" s="56"/>
      <c r="L297" s="6"/>
      <c r="Q297" s="5"/>
    </row>
    <row r="298" spans="1:17" x14ac:dyDescent="0.2">
      <c r="A298" s="99" t="s">
        <v>554</v>
      </c>
      <c r="B298" s="183" t="s">
        <v>555</v>
      </c>
      <c r="C298" s="174"/>
      <c r="D298" s="72"/>
      <c r="E298" s="73"/>
      <c r="F298" s="13"/>
      <c r="I298" s="5"/>
      <c r="J298" s="5"/>
      <c r="K298" s="56"/>
      <c r="L298" s="6"/>
      <c r="Q298" s="5"/>
    </row>
    <row r="299" spans="1:17" x14ac:dyDescent="0.2">
      <c r="A299" s="99" t="s">
        <v>556</v>
      </c>
      <c r="B299" s="183" t="s">
        <v>557</v>
      </c>
      <c r="C299" s="174"/>
      <c r="D299" s="72"/>
      <c r="E299" s="73"/>
      <c r="F299" s="13"/>
      <c r="I299" s="5"/>
      <c r="J299" s="5"/>
      <c r="K299" s="56"/>
      <c r="L299" s="6"/>
      <c r="Q299" s="5"/>
    </row>
    <row r="300" spans="1:17" x14ac:dyDescent="0.2">
      <c r="A300" s="99" t="s">
        <v>558</v>
      </c>
      <c r="B300" s="183" t="s">
        <v>559</v>
      </c>
      <c r="C300" s="174"/>
      <c r="D300" s="72"/>
      <c r="E300" s="73"/>
      <c r="F300" s="13"/>
      <c r="I300" s="5"/>
      <c r="J300" s="5"/>
      <c r="K300" s="56"/>
      <c r="L300" s="6"/>
      <c r="Q300" s="5"/>
    </row>
    <row r="301" spans="1:17" x14ac:dyDescent="0.2">
      <c r="A301" s="99" t="s">
        <v>560</v>
      </c>
      <c r="B301" s="183" t="s">
        <v>561</v>
      </c>
      <c r="C301" s="174"/>
      <c r="D301" s="72"/>
      <c r="E301" s="73"/>
      <c r="F301" s="13"/>
      <c r="I301" s="5"/>
      <c r="J301" s="5"/>
      <c r="K301" s="56"/>
      <c r="L301" s="6"/>
      <c r="Q301" s="5"/>
    </row>
    <row r="302" spans="1:17" x14ac:dyDescent="0.2">
      <c r="A302" s="99" t="s">
        <v>562</v>
      </c>
      <c r="B302" s="183" t="s">
        <v>563</v>
      </c>
      <c r="C302" s="174"/>
      <c r="D302" s="72"/>
      <c r="E302" s="73"/>
      <c r="F302" s="13"/>
      <c r="I302" s="5"/>
      <c r="J302" s="5"/>
      <c r="K302" s="56"/>
      <c r="L302" s="6"/>
      <c r="Q302" s="5"/>
    </row>
    <row r="303" spans="1:17" x14ac:dyDescent="0.2">
      <c r="A303" s="99" t="s">
        <v>564</v>
      </c>
      <c r="B303" s="183" t="s">
        <v>565</v>
      </c>
      <c r="C303" s="174"/>
      <c r="D303" s="72"/>
      <c r="E303" s="73"/>
      <c r="F303" s="13"/>
      <c r="I303" s="5"/>
      <c r="J303" s="5"/>
      <c r="K303" s="56"/>
      <c r="L303" s="6"/>
      <c r="Q303" s="5"/>
    </row>
    <row r="304" spans="1:17" x14ac:dyDescent="0.2">
      <c r="A304" s="99" t="s">
        <v>566</v>
      </c>
      <c r="B304" s="183" t="s">
        <v>567</v>
      </c>
      <c r="C304" s="174"/>
      <c r="D304" s="72"/>
      <c r="E304" s="73"/>
      <c r="F304" s="13"/>
      <c r="I304" s="5"/>
      <c r="J304" s="5"/>
      <c r="K304" s="56"/>
      <c r="L304" s="6"/>
      <c r="Q304" s="5"/>
    </row>
    <row r="305" spans="1:17" x14ac:dyDescent="0.2">
      <c r="A305" s="99" t="s">
        <v>568</v>
      </c>
      <c r="B305" s="183" t="s">
        <v>569</v>
      </c>
      <c r="C305" s="174"/>
      <c r="D305" s="72"/>
      <c r="E305" s="73"/>
      <c r="F305" s="13"/>
      <c r="I305" s="5"/>
      <c r="J305" s="5"/>
      <c r="K305" s="56"/>
      <c r="L305" s="6"/>
      <c r="Q305" s="5"/>
    </row>
    <row r="306" spans="1:17" x14ac:dyDescent="0.2">
      <c r="A306" s="99" t="s">
        <v>570</v>
      </c>
      <c r="B306" s="183" t="s">
        <v>571</v>
      </c>
      <c r="C306" s="174"/>
      <c r="D306" s="72"/>
      <c r="E306" s="73"/>
      <c r="F306" s="13"/>
      <c r="I306" s="5"/>
      <c r="J306" s="5"/>
      <c r="K306" s="56"/>
      <c r="L306" s="6"/>
      <c r="Q306" s="5"/>
    </row>
    <row r="307" spans="1:17" x14ac:dyDescent="0.2">
      <c r="A307" s="99" t="s">
        <v>572</v>
      </c>
      <c r="B307" s="183" t="s">
        <v>573</v>
      </c>
      <c r="C307" s="174"/>
      <c r="D307" s="72"/>
      <c r="E307" s="73"/>
      <c r="F307" s="13"/>
      <c r="I307" s="5"/>
      <c r="J307" s="5"/>
      <c r="K307" s="56"/>
      <c r="L307" s="6"/>
      <c r="Q307" s="5"/>
    </row>
    <row r="308" spans="1:17" x14ac:dyDescent="0.2">
      <c r="A308" s="99" t="s">
        <v>574</v>
      </c>
      <c r="B308" s="183" t="s">
        <v>575</v>
      </c>
      <c r="C308" s="174"/>
      <c r="D308" s="72"/>
      <c r="E308" s="73"/>
      <c r="F308" s="13"/>
      <c r="I308" s="5"/>
      <c r="J308" s="5"/>
      <c r="K308" s="56"/>
      <c r="L308" s="6"/>
      <c r="Q308" s="5"/>
    </row>
    <row r="309" spans="1:17" x14ac:dyDescent="0.2">
      <c r="A309" s="99" t="s">
        <v>576</v>
      </c>
      <c r="B309" s="183" t="s">
        <v>577</v>
      </c>
      <c r="C309" s="174">
        <v>1</v>
      </c>
      <c r="D309" s="72"/>
      <c r="E309" s="73"/>
      <c r="F309" s="13"/>
      <c r="I309" s="5"/>
      <c r="J309" s="5"/>
      <c r="K309" s="56"/>
      <c r="L309" s="6"/>
      <c r="Q309" s="5"/>
    </row>
    <row r="310" spans="1:17" x14ac:dyDescent="0.2">
      <c r="A310" s="99" t="s">
        <v>578</v>
      </c>
      <c r="B310" s="183" t="s">
        <v>579</v>
      </c>
      <c r="C310" s="174">
        <v>39</v>
      </c>
      <c r="D310" s="72"/>
      <c r="E310" s="73"/>
      <c r="F310" s="13"/>
      <c r="I310" s="5"/>
      <c r="J310" s="5"/>
      <c r="K310" s="56"/>
      <c r="L310" s="6"/>
      <c r="Q310" s="5"/>
    </row>
    <row r="311" spans="1:17" x14ac:dyDescent="0.2">
      <c r="A311" s="99" t="s">
        <v>580</v>
      </c>
      <c r="B311" s="183" t="s">
        <v>581</v>
      </c>
      <c r="C311" s="174"/>
      <c r="D311" s="72"/>
      <c r="E311" s="73"/>
      <c r="F311" s="13"/>
      <c r="I311" s="5"/>
      <c r="J311" s="5"/>
      <c r="K311" s="56"/>
      <c r="L311" s="6"/>
      <c r="Q311" s="5"/>
    </row>
    <row r="312" spans="1:17" x14ac:dyDescent="0.2">
      <c r="A312" s="99" t="s">
        <v>582</v>
      </c>
      <c r="B312" s="183" t="s">
        <v>583</v>
      </c>
      <c r="C312" s="174">
        <v>2</v>
      </c>
      <c r="D312" s="72"/>
      <c r="E312" s="73"/>
      <c r="F312" s="13"/>
      <c r="I312" s="5"/>
      <c r="J312" s="5"/>
      <c r="K312" s="56"/>
      <c r="L312" s="6"/>
      <c r="Q312" s="5"/>
    </row>
    <row r="313" spans="1:17" x14ac:dyDescent="0.2">
      <c r="A313" s="101" t="s">
        <v>584</v>
      </c>
      <c r="B313" s="184" t="s">
        <v>585</v>
      </c>
      <c r="C313" s="194">
        <v>127</v>
      </c>
      <c r="D313" s="105"/>
      <c r="E313" s="106"/>
      <c r="F313" s="13"/>
      <c r="I313" s="5"/>
      <c r="J313" s="5"/>
      <c r="K313" s="56"/>
      <c r="L313" s="6"/>
      <c r="Q313" s="5"/>
    </row>
    <row r="314" spans="1:17" x14ac:dyDescent="0.2">
      <c r="A314" s="130"/>
      <c r="B314" s="107"/>
      <c r="C314" s="185"/>
      <c r="D314" s="186"/>
      <c r="E314" s="187"/>
      <c r="F314" s="13"/>
      <c r="I314" s="5"/>
      <c r="J314" s="5"/>
      <c r="K314" s="56"/>
      <c r="L314" s="6"/>
      <c r="Q314" s="5"/>
    </row>
    <row r="315" spans="1:17" x14ac:dyDescent="0.2">
      <c r="A315" s="211" t="s">
        <v>586</v>
      </c>
      <c r="B315" s="212"/>
      <c r="C315" s="64">
        <f>+SUM(C316:C331)</f>
        <v>114</v>
      </c>
      <c r="D315" s="65">
        <f>+SUM(D316:D331)</f>
        <v>0</v>
      </c>
      <c r="E315" s="66">
        <f>+SUM(E316:E331)</f>
        <v>0</v>
      </c>
      <c r="F315" s="13"/>
      <c r="I315" s="5"/>
      <c r="J315" s="5"/>
      <c r="K315" s="56"/>
      <c r="L315" s="6"/>
      <c r="Q315" s="5"/>
    </row>
    <row r="316" spans="1:17" x14ac:dyDescent="0.2">
      <c r="A316" s="132" t="s">
        <v>587</v>
      </c>
      <c r="B316" s="200" t="s">
        <v>588</v>
      </c>
      <c r="C316" s="174">
        <v>17</v>
      </c>
      <c r="D316" s="72"/>
      <c r="E316" s="73"/>
      <c r="F316" s="13"/>
      <c r="I316" s="5"/>
      <c r="J316" s="5"/>
      <c r="K316" s="56"/>
      <c r="L316" s="6"/>
      <c r="Q316" s="5"/>
    </row>
    <row r="317" spans="1:17" ht="23.25" x14ac:dyDescent="0.2">
      <c r="A317" s="99" t="s">
        <v>589</v>
      </c>
      <c r="B317" s="179" t="s">
        <v>590</v>
      </c>
      <c r="C317" s="174"/>
      <c r="D317" s="72"/>
      <c r="E317" s="73"/>
      <c r="F317" s="13"/>
      <c r="I317" s="5"/>
      <c r="J317" s="5"/>
      <c r="K317" s="56"/>
      <c r="L317" s="6"/>
      <c r="Q317" s="5"/>
    </row>
    <row r="318" spans="1:17" x14ac:dyDescent="0.2">
      <c r="A318" s="99" t="s">
        <v>591</v>
      </c>
      <c r="B318" s="183" t="s">
        <v>592</v>
      </c>
      <c r="C318" s="174"/>
      <c r="D318" s="72"/>
      <c r="E318" s="73"/>
      <c r="F318" s="13"/>
      <c r="I318" s="5"/>
      <c r="J318" s="5"/>
      <c r="K318" s="56"/>
      <c r="L318" s="6"/>
      <c r="Q318" s="5"/>
    </row>
    <row r="319" spans="1:17" x14ac:dyDescent="0.2">
      <c r="A319" s="99" t="s">
        <v>593</v>
      </c>
      <c r="B319" s="183" t="s">
        <v>594</v>
      </c>
      <c r="C319" s="174"/>
      <c r="D319" s="72"/>
      <c r="E319" s="73"/>
      <c r="F319" s="13"/>
      <c r="I319" s="5"/>
      <c r="J319" s="5"/>
      <c r="K319" s="56"/>
      <c r="L319" s="6"/>
      <c r="Q319" s="5"/>
    </row>
    <row r="320" spans="1:17" x14ac:dyDescent="0.2">
      <c r="A320" s="99" t="s">
        <v>595</v>
      </c>
      <c r="B320" s="183" t="s">
        <v>596</v>
      </c>
      <c r="C320" s="174"/>
      <c r="D320" s="72"/>
      <c r="E320" s="73"/>
      <c r="F320" s="13"/>
      <c r="I320" s="5"/>
      <c r="J320" s="5"/>
      <c r="K320" s="56"/>
      <c r="L320" s="6"/>
      <c r="Q320" s="5"/>
    </row>
    <row r="321" spans="1:17" x14ac:dyDescent="0.2">
      <c r="A321" s="99" t="s">
        <v>597</v>
      </c>
      <c r="B321" s="183" t="s">
        <v>598</v>
      </c>
      <c r="C321" s="174"/>
      <c r="D321" s="72"/>
      <c r="E321" s="73"/>
      <c r="F321" s="13"/>
      <c r="I321" s="5"/>
      <c r="J321" s="5"/>
      <c r="K321" s="56"/>
      <c r="L321" s="6"/>
      <c r="Q321" s="5"/>
    </row>
    <row r="322" spans="1:17" x14ac:dyDescent="0.2">
      <c r="A322" s="99" t="s">
        <v>599</v>
      </c>
      <c r="B322" s="183" t="s">
        <v>600</v>
      </c>
      <c r="C322" s="174">
        <v>46</v>
      </c>
      <c r="D322" s="72"/>
      <c r="E322" s="73"/>
      <c r="F322" s="13"/>
      <c r="I322" s="5"/>
      <c r="J322" s="5"/>
      <c r="K322" s="56"/>
      <c r="L322" s="6"/>
      <c r="Q322" s="5"/>
    </row>
    <row r="323" spans="1:17" x14ac:dyDescent="0.2">
      <c r="A323" s="99" t="s">
        <v>601</v>
      </c>
      <c r="B323" s="183" t="s">
        <v>602</v>
      </c>
      <c r="C323" s="174"/>
      <c r="D323" s="72"/>
      <c r="E323" s="73"/>
      <c r="F323" s="13"/>
      <c r="I323" s="5"/>
      <c r="J323" s="5"/>
      <c r="K323" s="56"/>
      <c r="L323" s="6"/>
      <c r="Q323" s="5"/>
    </row>
    <row r="324" spans="1:17" x14ac:dyDescent="0.2">
      <c r="A324" s="99" t="s">
        <v>603</v>
      </c>
      <c r="B324" s="183" t="s">
        <v>604</v>
      </c>
      <c r="C324" s="174">
        <v>26</v>
      </c>
      <c r="D324" s="72"/>
      <c r="E324" s="73"/>
      <c r="F324" s="13"/>
      <c r="I324" s="5"/>
      <c r="J324" s="5"/>
      <c r="K324" s="56"/>
      <c r="L324" s="6"/>
      <c r="Q324" s="5"/>
    </row>
    <row r="325" spans="1:17" x14ac:dyDescent="0.2">
      <c r="A325" s="99" t="s">
        <v>605</v>
      </c>
      <c r="B325" s="183" t="s">
        <v>606</v>
      </c>
      <c r="C325" s="174">
        <v>25</v>
      </c>
      <c r="D325" s="72"/>
      <c r="E325" s="73"/>
      <c r="F325" s="13"/>
      <c r="I325" s="5"/>
      <c r="J325" s="5"/>
      <c r="K325" s="56"/>
      <c r="L325" s="6"/>
      <c r="Q325" s="5"/>
    </row>
    <row r="326" spans="1:17" x14ac:dyDescent="0.2">
      <c r="A326" s="99" t="s">
        <v>607</v>
      </c>
      <c r="B326" s="183" t="s">
        <v>608</v>
      </c>
      <c r="C326" s="174"/>
      <c r="D326" s="72"/>
      <c r="E326" s="73"/>
      <c r="F326" s="13"/>
      <c r="I326" s="5"/>
      <c r="J326" s="5"/>
      <c r="K326" s="56"/>
      <c r="L326" s="6"/>
      <c r="Q326" s="5"/>
    </row>
    <row r="327" spans="1:17" x14ac:dyDescent="0.2">
      <c r="A327" s="99" t="s">
        <v>609</v>
      </c>
      <c r="B327" s="183" t="s">
        <v>610</v>
      </c>
      <c r="C327" s="174"/>
      <c r="D327" s="72"/>
      <c r="E327" s="73"/>
      <c r="F327" s="13"/>
      <c r="I327" s="5"/>
      <c r="J327" s="5"/>
      <c r="K327" s="56"/>
      <c r="L327" s="6"/>
      <c r="Q327" s="5"/>
    </row>
    <row r="328" spans="1:17" x14ac:dyDescent="0.2">
      <c r="A328" s="99" t="s">
        <v>611</v>
      </c>
      <c r="B328" s="183" t="s">
        <v>612</v>
      </c>
      <c r="C328" s="174"/>
      <c r="D328" s="72"/>
      <c r="E328" s="73"/>
      <c r="F328" s="13"/>
      <c r="I328" s="5"/>
      <c r="J328" s="5"/>
      <c r="K328" s="56"/>
      <c r="L328" s="6"/>
      <c r="Q328" s="5"/>
    </row>
    <row r="329" spans="1:17" x14ac:dyDescent="0.2">
      <c r="A329" s="99" t="s">
        <v>613</v>
      </c>
      <c r="B329" s="183" t="s">
        <v>614</v>
      </c>
      <c r="C329" s="174"/>
      <c r="D329" s="72"/>
      <c r="E329" s="73"/>
      <c r="F329" s="13"/>
      <c r="I329" s="5"/>
      <c r="J329" s="5"/>
      <c r="K329" s="56"/>
      <c r="L329" s="6"/>
      <c r="Q329" s="5"/>
    </row>
    <row r="330" spans="1:17" x14ac:dyDescent="0.2">
      <c r="A330" s="99" t="s">
        <v>615</v>
      </c>
      <c r="B330" s="183" t="s">
        <v>616</v>
      </c>
      <c r="C330" s="174"/>
      <c r="D330" s="72"/>
      <c r="E330" s="73"/>
      <c r="F330" s="13"/>
      <c r="I330" s="5"/>
      <c r="J330" s="5"/>
      <c r="K330" s="56"/>
      <c r="L330" s="6"/>
      <c r="Q330" s="5"/>
    </row>
    <row r="331" spans="1:17" x14ac:dyDescent="0.2">
      <c r="A331" s="120" t="s">
        <v>617</v>
      </c>
      <c r="B331" s="193" t="s">
        <v>618</v>
      </c>
      <c r="C331" s="194"/>
      <c r="D331" s="105"/>
      <c r="E331" s="106"/>
      <c r="F331" s="13"/>
      <c r="I331" s="5"/>
      <c r="J331" s="5"/>
      <c r="K331" s="56"/>
      <c r="L331" s="6"/>
      <c r="Q331" s="5"/>
    </row>
    <row r="332" spans="1:17" x14ac:dyDescent="0.2">
      <c r="A332" s="211" t="s">
        <v>619</v>
      </c>
      <c r="B332" s="212"/>
      <c r="C332" s="64">
        <f>+SUM(C333:C340)</f>
        <v>0</v>
      </c>
      <c r="D332" s="65">
        <f>+SUM(D333:D340)</f>
        <v>0</v>
      </c>
      <c r="E332" s="66">
        <f>+SUM(E333:E340)</f>
        <v>0</v>
      </c>
      <c r="F332" s="13"/>
      <c r="I332" s="5"/>
      <c r="J332" s="5"/>
      <c r="K332" s="56"/>
      <c r="L332" s="6"/>
      <c r="Q332" s="5"/>
    </row>
    <row r="333" spans="1:17" x14ac:dyDescent="0.2">
      <c r="A333" s="134" t="s">
        <v>620</v>
      </c>
      <c r="B333" s="180" t="s">
        <v>621</v>
      </c>
      <c r="C333" s="177"/>
      <c r="D333" s="82"/>
      <c r="E333" s="83"/>
      <c r="F333" s="13"/>
      <c r="I333" s="5"/>
      <c r="J333" s="5"/>
      <c r="K333" s="56"/>
      <c r="L333" s="6"/>
      <c r="Q333" s="5"/>
    </row>
    <row r="334" spans="1:17" x14ac:dyDescent="0.2">
      <c r="A334" s="134" t="s">
        <v>622</v>
      </c>
      <c r="B334" s="180" t="s">
        <v>623</v>
      </c>
      <c r="C334" s="177"/>
      <c r="D334" s="82"/>
      <c r="E334" s="83"/>
      <c r="F334" s="13"/>
      <c r="I334" s="5"/>
      <c r="J334" s="5"/>
      <c r="K334" s="56"/>
      <c r="L334" s="6"/>
      <c r="Q334" s="5"/>
    </row>
    <row r="335" spans="1:17" x14ac:dyDescent="0.2">
      <c r="A335" s="99" t="s">
        <v>624</v>
      </c>
      <c r="B335" s="179" t="s">
        <v>625</v>
      </c>
      <c r="C335" s="174"/>
      <c r="D335" s="72"/>
      <c r="E335" s="73"/>
      <c r="F335" s="13"/>
      <c r="I335" s="5"/>
      <c r="J335" s="5"/>
      <c r="K335" s="56"/>
      <c r="L335" s="6"/>
      <c r="Q335" s="5"/>
    </row>
    <row r="336" spans="1:17" x14ac:dyDescent="0.2">
      <c r="A336" s="135" t="s">
        <v>626</v>
      </c>
      <c r="B336" s="201" t="s">
        <v>627</v>
      </c>
      <c r="C336" s="178"/>
      <c r="D336" s="90"/>
      <c r="E336" s="91"/>
      <c r="F336" s="13"/>
      <c r="I336" s="5"/>
      <c r="J336" s="5"/>
      <c r="K336" s="56"/>
      <c r="L336" s="6"/>
      <c r="Q336" s="5"/>
    </row>
    <row r="337" spans="1:17" x14ac:dyDescent="0.2">
      <c r="A337" s="99" t="s">
        <v>628</v>
      </c>
      <c r="B337" s="179" t="s">
        <v>629</v>
      </c>
      <c r="C337" s="174"/>
      <c r="D337" s="72"/>
      <c r="E337" s="73"/>
      <c r="F337" s="13"/>
      <c r="I337" s="5"/>
      <c r="J337" s="5"/>
      <c r="K337" s="56"/>
      <c r="L337" s="6"/>
      <c r="Q337" s="5"/>
    </row>
    <row r="338" spans="1:17" x14ac:dyDescent="0.2">
      <c r="A338" s="99" t="s">
        <v>630</v>
      </c>
      <c r="B338" s="183" t="s">
        <v>631</v>
      </c>
      <c r="C338" s="174"/>
      <c r="D338" s="72"/>
      <c r="E338" s="73"/>
      <c r="F338" s="13"/>
      <c r="I338" s="5"/>
      <c r="J338" s="5"/>
      <c r="K338" s="56"/>
      <c r="L338" s="6"/>
      <c r="Q338" s="5"/>
    </row>
    <row r="339" spans="1:17" x14ac:dyDescent="0.2">
      <c r="A339" s="99" t="s">
        <v>632</v>
      </c>
      <c r="B339" s="183" t="s">
        <v>633</v>
      </c>
      <c r="C339" s="174"/>
      <c r="D339" s="72"/>
      <c r="E339" s="73"/>
      <c r="F339" s="13"/>
      <c r="I339" s="5"/>
      <c r="J339" s="5"/>
      <c r="K339" s="56"/>
      <c r="L339" s="6"/>
      <c r="Q339" s="5"/>
    </row>
    <row r="340" spans="1:17" x14ac:dyDescent="0.2">
      <c r="A340" s="120" t="s">
        <v>634</v>
      </c>
      <c r="B340" s="193" t="s">
        <v>635</v>
      </c>
      <c r="C340" s="194"/>
      <c r="D340" s="105"/>
      <c r="E340" s="106"/>
      <c r="F340" s="13"/>
      <c r="I340" s="5"/>
      <c r="J340" s="5"/>
      <c r="K340" s="56"/>
      <c r="L340" s="6"/>
      <c r="Q340" s="5"/>
    </row>
    <row r="341" spans="1:17" x14ac:dyDescent="0.2">
      <c r="A341" s="137" t="s">
        <v>636</v>
      </c>
      <c r="B341" s="202"/>
      <c r="C341" s="64">
        <f>+SUM(C342:C528)</f>
        <v>10027</v>
      </c>
      <c r="D341" s="123">
        <f>+SUM(D342:D528)</f>
        <v>0</v>
      </c>
      <c r="E341" s="139">
        <f>+SUM(E342:E528)</f>
        <v>0</v>
      </c>
      <c r="F341" s="13"/>
      <c r="I341" s="5"/>
      <c r="J341" s="5"/>
      <c r="K341" s="56"/>
      <c r="L341" s="6"/>
      <c r="Q341" s="5"/>
    </row>
    <row r="342" spans="1:17" x14ac:dyDescent="0.2">
      <c r="A342" s="132" t="s">
        <v>637</v>
      </c>
      <c r="B342" s="201" t="s">
        <v>638</v>
      </c>
      <c r="C342" s="174">
        <v>4178</v>
      </c>
      <c r="D342" s="72"/>
      <c r="E342" s="73"/>
      <c r="F342" s="13"/>
      <c r="I342" s="5"/>
      <c r="J342" s="5"/>
      <c r="K342" s="56"/>
      <c r="L342" s="6"/>
      <c r="Q342" s="5"/>
    </row>
    <row r="343" spans="1:17" x14ac:dyDescent="0.2">
      <c r="A343" s="135" t="s">
        <v>639</v>
      </c>
      <c r="B343" s="201" t="s">
        <v>640</v>
      </c>
      <c r="C343" s="174">
        <v>564</v>
      </c>
      <c r="D343" s="72"/>
      <c r="E343" s="73"/>
      <c r="F343" s="13"/>
      <c r="I343" s="5"/>
      <c r="J343" s="5"/>
      <c r="K343" s="56"/>
      <c r="L343" s="6"/>
      <c r="Q343" s="5"/>
    </row>
    <row r="344" spans="1:17" x14ac:dyDescent="0.2">
      <c r="A344" s="135" t="s">
        <v>641</v>
      </c>
      <c r="B344" s="203" t="s">
        <v>642</v>
      </c>
      <c r="C344" s="174">
        <v>41</v>
      </c>
      <c r="D344" s="72"/>
      <c r="E344" s="73"/>
      <c r="F344" s="13"/>
      <c r="I344" s="5"/>
      <c r="J344" s="5"/>
      <c r="K344" s="56"/>
      <c r="L344" s="6"/>
      <c r="Q344" s="5"/>
    </row>
    <row r="345" spans="1:17" x14ac:dyDescent="0.2">
      <c r="A345" s="99" t="s">
        <v>643</v>
      </c>
      <c r="B345" s="204" t="s">
        <v>644</v>
      </c>
      <c r="C345" s="174"/>
      <c r="D345" s="72"/>
      <c r="E345" s="73"/>
      <c r="F345" s="13"/>
      <c r="I345" s="5"/>
      <c r="J345" s="5"/>
      <c r="K345" s="56"/>
      <c r="L345" s="6"/>
      <c r="Q345" s="5"/>
    </row>
    <row r="346" spans="1:17" x14ac:dyDescent="0.2">
      <c r="A346" s="99" t="s">
        <v>645</v>
      </c>
      <c r="B346" s="183" t="s">
        <v>646</v>
      </c>
      <c r="C346" s="174"/>
      <c r="D346" s="72"/>
      <c r="E346" s="73"/>
      <c r="F346" s="13"/>
      <c r="I346" s="5"/>
      <c r="J346" s="5"/>
      <c r="K346" s="56"/>
      <c r="L346" s="6"/>
      <c r="Q346" s="5"/>
    </row>
    <row r="347" spans="1:17" x14ac:dyDescent="0.2">
      <c r="A347" s="99" t="s">
        <v>647</v>
      </c>
      <c r="B347" s="183" t="s">
        <v>648</v>
      </c>
      <c r="C347" s="174"/>
      <c r="D347" s="72"/>
      <c r="E347" s="73"/>
      <c r="F347" s="13"/>
      <c r="I347" s="5"/>
      <c r="J347" s="5"/>
      <c r="K347" s="56"/>
      <c r="L347" s="6"/>
      <c r="Q347" s="5"/>
    </row>
    <row r="348" spans="1:17" x14ac:dyDescent="0.2">
      <c r="A348" s="99" t="s">
        <v>649</v>
      </c>
      <c r="B348" s="183" t="s">
        <v>650</v>
      </c>
      <c r="C348" s="174"/>
      <c r="D348" s="72"/>
      <c r="E348" s="73"/>
      <c r="F348" s="13"/>
      <c r="I348" s="5"/>
      <c r="J348" s="5"/>
      <c r="K348" s="56"/>
      <c r="L348" s="6"/>
      <c r="Q348" s="5"/>
    </row>
    <row r="349" spans="1:17" x14ac:dyDescent="0.2">
      <c r="A349" s="99" t="s">
        <v>651</v>
      </c>
      <c r="B349" s="183" t="s">
        <v>652</v>
      </c>
      <c r="C349" s="174"/>
      <c r="D349" s="72"/>
      <c r="E349" s="73"/>
      <c r="F349" s="13"/>
      <c r="I349" s="5"/>
      <c r="J349" s="5"/>
      <c r="K349" s="56"/>
      <c r="L349" s="6"/>
      <c r="Q349" s="5"/>
    </row>
    <row r="350" spans="1:17" x14ac:dyDescent="0.2">
      <c r="A350" s="134" t="s">
        <v>653</v>
      </c>
      <c r="B350" s="145" t="s">
        <v>654</v>
      </c>
      <c r="C350" s="177"/>
      <c r="D350" s="82"/>
      <c r="E350" s="83"/>
      <c r="F350" s="13"/>
      <c r="I350" s="5"/>
      <c r="J350" s="5"/>
      <c r="K350" s="56"/>
      <c r="L350" s="6"/>
      <c r="Q350" s="5"/>
    </row>
    <row r="351" spans="1:17" x14ac:dyDescent="0.2">
      <c r="A351" s="99" t="s">
        <v>655</v>
      </c>
      <c r="B351" s="145" t="s">
        <v>656</v>
      </c>
      <c r="C351" s="177"/>
      <c r="D351" s="82"/>
      <c r="E351" s="83"/>
      <c r="F351" s="13"/>
      <c r="I351" s="5"/>
      <c r="J351" s="5"/>
      <c r="K351" s="56"/>
      <c r="L351" s="6"/>
      <c r="Q351" s="5"/>
    </row>
    <row r="352" spans="1:17" x14ac:dyDescent="0.2">
      <c r="A352" s="99" t="s">
        <v>657</v>
      </c>
      <c r="B352" s="183" t="s">
        <v>658</v>
      </c>
      <c r="C352" s="174"/>
      <c r="D352" s="72"/>
      <c r="E352" s="73"/>
      <c r="F352" s="13"/>
      <c r="I352" s="5"/>
      <c r="J352" s="5"/>
      <c r="K352" s="56"/>
      <c r="L352" s="6"/>
      <c r="Q352" s="5"/>
    </row>
    <row r="353" spans="1:17" x14ac:dyDescent="0.2">
      <c r="A353" s="99" t="s">
        <v>659</v>
      </c>
      <c r="B353" s="183" t="s">
        <v>660</v>
      </c>
      <c r="C353" s="174"/>
      <c r="D353" s="72"/>
      <c r="E353" s="73"/>
      <c r="F353" s="13"/>
      <c r="I353" s="5"/>
      <c r="J353" s="5"/>
      <c r="K353" s="56"/>
      <c r="L353" s="6"/>
      <c r="Q353" s="5"/>
    </row>
    <row r="354" spans="1:17" x14ac:dyDescent="0.2">
      <c r="A354" s="99" t="s">
        <v>661</v>
      </c>
      <c r="B354" s="183" t="s">
        <v>662</v>
      </c>
      <c r="C354" s="174"/>
      <c r="D354" s="72"/>
      <c r="E354" s="73"/>
      <c r="F354" s="13"/>
      <c r="I354" s="5"/>
      <c r="J354" s="5"/>
      <c r="K354" s="56"/>
      <c r="L354" s="6"/>
      <c r="Q354" s="5"/>
    </row>
    <row r="355" spans="1:17" x14ac:dyDescent="0.2">
      <c r="A355" s="99" t="s">
        <v>663</v>
      </c>
      <c r="B355" s="183" t="s">
        <v>664</v>
      </c>
      <c r="C355" s="174"/>
      <c r="D355" s="72"/>
      <c r="E355" s="73"/>
      <c r="F355" s="13"/>
      <c r="I355" s="5"/>
      <c r="J355" s="5"/>
      <c r="K355" s="56"/>
      <c r="L355" s="6"/>
      <c r="Q355" s="5"/>
    </row>
    <row r="356" spans="1:17" x14ac:dyDescent="0.2">
      <c r="A356" s="99" t="s">
        <v>665</v>
      </c>
      <c r="B356" s="183" t="s">
        <v>666</v>
      </c>
      <c r="C356" s="174"/>
      <c r="D356" s="72"/>
      <c r="E356" s="73"/>
      <c r="F356" s="13"/>
      <c r="I356" s="5"/>
      <c r="J356" s="5"/>
      <c r="K356" s="56"/>
      <c r="L356" s="6"/>
      <c r="Q356" s="5"/>
    </row>
    <row r="357" spans="1:17" x14ac:dyDescent="0.2">
      <c r="A357" s="99" t="s">
        <v>667</v>
      </c>
      <c r="B357" s="183" t="s">
        <v>668</v>
      </c>
      <c r="C357" s="174"/>
      <c r="D357" s="72"/>
      <c r="E357" s="73"/>
      <c r="F357" s="13"/>
      <c r="I357" s="5"/>
      <c r="J357" s="5"/>
      <c r="K357" s="56"/>
      <c r="L357" s="6"/>
      <c r="Q357" s="5"/>
    </row>
    <row r="358" spans="1:17" x14ac:dyDescent="0.2">
      <c r="A358" s="99" t="s">
        <v>669</v>
      </c>
      <c r="B358" s="183" t="s">
        <v>670</v>
      </c>
      <c r="C358" s="174"/>
      <c r="D358" s="72"/>
      <c r="E358" s="73"/>
      <c r="F358" s="13"/>
      <c r="I358" s="5"/>
      <c r="J358" s="5"/>
      <c r="K358" s="56"/>
      <c r="L358" s="6"/>
      <c r="Q358" s="5"/>
    </row>
    <row r="359" spans="1:17" x14ac:dyDescent="0.2">
      <c r="A359" s="99" t="s">
        <v>671</v>
      </c>
      <c r="B359" s="183" t="s">
        <v>672</v>
      </c>
      <c r="C359" s="174"/>
      <c r="D359" s="72"/>
      <c r="E359" s="73"/>
      <c r="F359" s="13"/>
      <c r="I359" s="5"/>
      <c r="J359" s="5"/>
      <c r="K359" s="56"/>
      <c r="L359" s="6"/>
      <c r="Q359" s="5"/>
    </row>
    <row r="360" spans="1:17" x14ac:dyDescent="0.2">
      <c r="A360" s="99" t="s">
        <v>673</v>
      </c>
      <c r="B360" s="183" t="s">
        <v>674</v>
      </c>
      <c r="C360" s="174"/>
      <c r="D360" s="72"/>
      <c r="E360" s="73"/>
      <c r="F360" s="13"/>
      <c r="I360" s="5"/>
      <c r="J360" s="5"/>
      <c r="K360" s="56"/>
      <c r="L360" s="6"/>
      <c r="Q360" s="5"/>
    </row>
    <row r="361" spans="1:17" x14ac:dyDescent="0.2">
      <c r="A361" s="99" t="s">
        <v>675</v>
      </c>
      <c r="B361" s="183" t="s">
        <v>676</v>
      </c>
      <c r="C361" s="174"/>
      <c r="D361" s="72"/>
      <c r="E361" s="73"/>
      <c r="F361" s="13"/>
      <c r="I361" s="5"/>
      <c r="J361" s="5"/>
      <c r="K361" s="56"/>
      <c r="L361" s="6"/>
      <c r="Q361" s="5"/>
    </row>
    <row r="362" spans="1:17" s="6" customFormat="1" x14ac:dyDescent="0.2">
      <c r="A362" s="99" t="s">
        <v>677</v>
      </c>
      <c r="B362" s="183" t="s">
        <v>678</v>
      </c>
      <c r="C362" s="174"/>
      <c r="D362" s="72"/>
      <c r="E362" s="73"/>
      <c r="F362" s="14"/>
      <c r="K362" s="87"/>
    </row>
    <row r="363" spans="1:17" x14ac:dyDescent="0.2">
      <c r="A363" s="134" t="s">
        <v>679</v>
      </c>
      <c r="B363" s="183" t="s">
        <v>680</v>
      </c>
      <c r="C363" s="178"/>
      <c r="D363" s="90"/>
      <c r="E363" s="91"/>
      <c r="F363" s="13"/>
      <c r="I363" s="5"/>
      <c r="J363" s="5"/>
      <c r="K363" s="56"/>
      <c r="L363" s="6"/>
      <c r="Q363" s="5"/>
    </row>
    <row r="364" spans="1:17" x14ac:dyDescent="0.2">
      <c r="A364" s="99" t="s">
        <v>681</v>
      </c>
      <c r="B364" s="183" t="s">
        <v>682</v>
      </c>
      <c r="C364" s="174"/>
      <c r="D364" s="72"/>
      <c r="E364" s="73"/>
      <c r="F364" s="13"/>
      <c r="I364" s="5"/>
      <c r="J364" s="5"/>
      <c r="K364" s="56"/>
      <c r="L364" s="6"/>
      <c r="Q364" s="5"/>
    </row>
    <row r="365" spans="1:17" x14ac:dyDescent="0.2">
      <c r="A365" s="134" t="s">
        <v>683</v>
      </c>
      <c r="B365" s="183" t="s">
        <v>684</v>
      </c>
      <c r="C365" s="174"/>
      <c r="D365" s="72"/>
      <c r="E365" s="73"/>
      <c r="F365" s="13"/>
      <c r="I365" s="5"/>
      <c r="J365" s="5"/>
      <c r="K365" s="56"/>
      <c r="L365" s="6"/>
      <c r="Q365" s="5"/>
    </row>
    <row r="366" spans="1:17" x14ac:dyDescent="0.2">
      <c r="A366" s="99" t="s">
        <v>685</v>
      </c>
      <c r="B366" s="183" t="s">
        <v>686</v>
      </c>
      <c r="C366" s="174"/>
      <c r="D366" s="72"/>
      <c r="E366" s="73"/>
      <c r="F366" s="13"/>
      <c r="I366" s="5"/>
      <c r="J366" s="5"/>
      <c r="K366" s="56"/>
      <c r="L366" s="6"/>
      <c r="Q366" s="5"/>
    </row>
    <row r="367" spans="1:17" x14ac:dyDescent="0.2">
      <c r="A367" s="99" t="s">
        <v>687</v>
      </c>
      <c r="B367" s="183" t="s">
        <v>688</v>
      </c>
      <c r="C367" s="174"/>
      <c r="D367" s="72"/>
      <c r="E367" s="73"/>
      <c r="F367" s="13"/>
      <c r="I367" s="5"/>
      <c r="J367" s="5"/>
      <c r="K367" s="56"/>
      <c r="L367" s="6"/>
      <c r="Q367" s="5"/>
    </row>
    <row r="368" spans="1:17" x14ac:dyDescent="0.2">
      <c r="A368" s="99" t="s">
        <v>689</v>
      </c>
      <c r="B368" s="183" t="s">
        <v>690</v>
      </c>
      <c r="C368" s="174"/>
      <c r="D368" s="72"/>
      <c r="E368" s="73"/>
      <c r="F368" s="13"/>
      <c r="I368" s="5"/>
      <c r="J368" s="5"/>
      <c r="K368" s="56"/>
      <c r="L368" s="6"/>
      <c r="Q368" s="5"/>
    </row>
    <row r="369" spans="1:17" x14ac:dyDescent="0.2">
      <c r="A369" s="99" t="s">
        <v>691</v>
      </c>
      <c r="B369" s="183" t="s">
        <v>692</v>
      </c>
      <c r="C369" s="174"/>
      <c r="D369" s="72"/>
      <c r="E369" s="73"/>
      <c r="F369" s="13"/>
      <c r="I369" s="5"/>
      <c r="J369" s="5"/>
      <c r="K369" s="56"/>
      <c r="L369" s="6"/>
      <c r="Q369" s="5"/>
    </row>
    <row r="370" spans="1:17" x14ac:dyDescent="0.2">
      <c r="A370" s="99" t="s">
        <v>693</v>
      </c>
      <c r="B370" s="183" t="s">
        <v>694</v>
      </c>
      <c r="C370" s="174"/>
      <c r="D370" s="72"/>
      <c r="E370" s="73"/>
      <c r="F370" s="13"/>
      <c r="I370" s="5"/>
      <c r="J370" s="5"/>
      <c r="K370" s="56"/>
      <c r="L370" s="6"/>
      <c r="Q370" s="5"/>
    </row>
    <row r="371" spans="1:17" x14ac:dyDescent="0.2">
      <c r="A371" s="99" t="s">
        <v>695</v>
      </c>
      <c r="B371" s="183" t="s">
        <v>696</v>
      </c>
      <c r="C371" s="174"/>
      <c r="D371" s="72"/>
      <c r="E371" s="73"/>
      <c r="F371" s="13"/>
      <c r="I371" s="5"/>
      <c r="J371" s="5"/>
      <c r="K371" s="56"/>
      <c r="L371" s="6"/>
      <c r="Q371" s="5"/>
    </row>
    <row r="372" spans="1:17" x14ac:dyDescent="0.2">
      <c r="A372" s="99" t="s">
        <v>697</v>
      </c>
      <c r="B372" s="183" t="s">
        <v>698</v>
      </c>
      <c r="C372" s="174"/>
      <c r="D372" s="72"/>
      <c r="E372" s="73"/>
      <c r="F372" s="13"/>
      <c r="I372" s="5"/>
      <c r="J372" s="5"/>
      <c r="K372" s="56"/>
      <c r="L372" s="6"/>
      <c r="Q372" s="5"/>
    </row>
    <row r="373" spans="1:17" x14ac:dyDescent="0.2">
      <c r="A373" s="99" t="s">
        <v>699</v>
      </c>
      <c r="B373" s="183" t="s">
        <v>700</v>
      </c>
      <c r="C373" s="174"/>
      <c r="D373" s="72"/>
      <c r="E373" s="73"/>
      <c r="F373" s="13"/>
      <c r="I373" s="5"/>
      <c r="J373" s="5"/>
      <c r="K373" s="56"/>
      <c r="L373" s="6"/>
      <c r="Q373" s="5"/>
    </row>
    <row r="374" spans="1:17" x14ac:dyDescent="0.2">
      <c r="A374" s="99" t="s">
        <v>701</v>
      </c>
      <c r="B374" s="183" t="s">
        <v>702</v>
      </c>
      <c r="C374" s="174"/>
      <c r="D374" s="72"/>
      <c r="E374" s="73"/>
      <c r="F374" s="13"/>
      <c r="I374" s="5"/>
      <c r="J374" s="5"/>
      <c r="K374" s="56"/>
      <c r="L374" s="6"/>
      <c r="Q374" s="5"/>
    </row>
    <row r="375" spans="1:17" x14ac:dyDescent="0.2">
      <c r="A375" s="99" t="s">
        <v>703</v>
      </c>
      <c r="B375" s="183" t="s">
        <v>704</v>
      </c>
      <c r="C375" s="174"/>
      <c r="D375" s="72"/>
      <c r="E375" s="73"/>
      <c r="F375" s="13"/>
      <c r="I375" s="5"/>
      <c r="J375" s="5"/>
      <c r="K375" s="56"/>
      <c r="L375" s="6"/>
      <c r="Q375" s="5"/>
    </row>
    <row r="376" spans="1:17" x14ac:dyDescent="0.2">
      <c r="A376" s="99" t="s">
        <v>705</v>
      </c>
      <c r="B376" s="183" t="s">
        <v>706</v>
      </c>
      <c r="C376" s="174"/>
      <c r="D376" s="72"/>
      <c r="E376" s="73"/>
      <c r="F376" s="13"/>
      <c r="I376" s="5"/>
      <c r="J376" s="5"/>
      <c r="K376" s="56"/>
      <c r="L376" s="6"/>
      <c r="Q376" s="5"/>
    </row>
    <row r="377" spans="1:17" x14ac:dyDescent="0.2">
      <c r="A377" s="99" t="s">
        <v>707</v>
      </c>
      <c r="B377" s="183" t="s">
        <v>708</v>
      </c>
      <c r="C377" s="174"/>
      <c r="D377" s="72"/>
      <c r="E377" s="73"/>
      <c r="F377" s="13"/>
      <c r="I377" s="5"/>
      <c r="J377" s="5"/>
      <c r="K377" s="56"/>
      <c r="L377" s="6"/>
      <c r="Q377" s="5"/>
    </row>
    <row r="378" spans="1:17" x14ac:dyDescent="0.2">
      <c r="A378" s="99" t="s">
        <v>709</v>
      </c>
      <c r="B378" s="183" t="s">
        <v>710</v>
      </c>
      <c r="C378" s="174"/>
      <c r="D378" s="72"/>
      <c r="E378" s="73"/>
      <c r="F378" s="13"/>
      <c r="I378" s="5"/>
      <c r="J378" s="5"/>
      <c r="K378" s="56"/>
      <c r="L378" s="6"/>
      <c r="Q378" s="5"/>
    </row>
    <row r="379" spans="1:17" x14ac:dyDescent="0.2">
      <c r="A379" s="99" t="s">
        <v>711</v>
      </c>
      <c r="B379" s="183" t="s">
        <v>712</v>
      </c>
      <c r="C379" s="174"/>
      <c r="D379" s="72"/>
      <c r="E379" s="73"/>
      <c r="F379" s="13"/>
      <c r="I379" s="5"/>
      <c r="J379" s="5"/>
      <c r="K379" s="56"/>
      <c r="L379" s="6"/>
      <c r="Q379" s="5"/>
    </row>
    <row r="380" spans="1:17" x14ac:dyDescent="0.2">
      <c r="A380" s="99" t="s">
        <v>713</v>
      </c>
      <c r="B380" s="183" t="s">
        <v>714</v>
      </c>
      <c r="C380" s="174"/>
      <c r="D380" s="72"/>
      <c r="E380" s="73"/>
      <c r="F380" s="13"/>
      <c r="I380" s="5"/>
      <c r="J380" s="5"/>
      <c r="K380" s="56"/>
      <c r="L380" s="6"/>
      <c r="Q380" s="5"/>
    </row>
    <row r="381" spans="1:17" x14ac:dyDescent="0.2">
      <c r="A381" s="99" t="s">
        <v>715</v>
      </c>
      <c r="B381" s="183" t="s">
        <v>716</v>
      </c>
      <c r="C381" s="174"/>
      <c r="D381" s="72"/>
      <c r="E381" s="73"/>
      <c r="F381" s="13"/>
      <c r="I381" s="5"/>
      <c r="J381" s="5"/>
      <c r="K381" s="56"/>
      <c r="L381" s="6"/>
      <c r="Q381" s="5"/>
    </row>
    <row r="382" spans="1:17" x14ac:dyDescent="0.2">
      <c r="A382" s="99" t="s">
        <v>717</v>
      </c>
      <c r="B382" s="183" t="s">
        <v>718</v>
      </c>
      <c r="C382" s="174"/>
      <c r="D382" s="72"/>
      <c r="E382" s="73"/>
      <c r="F382" s="13"/>
      <c r="I382" s="5"/>
      <c r="J382" s="5"/>
      <c r="K382" s="56"/>
      <c r="L382" s="6"/>
      <c r="Q382" s="5"/>
    </row>
    <row r="383" spans="1:17" x14ac:dyDescent="0.2">
      <c r="A383" s="99" t="s">
        <v>719</v>
      </c>
      <c r="B383" s="183" t="s">
        <v>720</v>
      </c>
      <c r="C383" s="174"/>
      <c r="D383" s="72"/>
      <c r="E383" s="73"/>
      <c r="F383" s="13"/>
      <c r="I383" s="5"/>
      <c r="J383" s="5"/>
      <c r="K383" s="56"/>
      <c r="L383" s="6"/>
      <c r="Q383" s="5"/>
    </row>
    <row r="384" spans="1:17" x14ac:dyDescent="0.2">
      <c r="A384" s="99" t="s">
        <v>721</v>
      </c>
      <c r="B384" s="183" t="s">
        <v>722</v>
      </c>
      <c r="C384" s="174"/>
      <c r="D384" s="72"/>
      <c r="E384" s="73"/>
      <c r="F384" s="13"/>
      <c r="I384" s="5"/>
      <c r="J384" s="5"/>
      <c r="K384" s="56"/>
      <c r="L384" s="6"/>
      <c r="Q384" s="5"/>
    </row>
    <row r="385" spans="1:17" x14ac:dyDescent="0.2">
      <c r="A385" s="99" t="s">
        <v>723</v>
      </c>
      <c r="B385" s="183" t="s">
        <v>724</v>
      </c>
      <c r="C385" s="174"/>
      <c r="D385" s="72"/>
      <c r="E385" s="73"/>
      <c r="F385" s="13"/>
      <c r="I385" s="5"/>
      <c r="J385" s="5"/>
      <c r="K385" s="56"/>
      <c r="L385" s="6"/>
      <c r="Q385" s="5"/>
    </row>
    <row r="386" spans="1:17" x14ac:dyDescent="0.2">
      <c r="A386" s="99" t="s">
        <v>725</v>
      </c>
      <c r="B386" s="183" t="s">
        <v>726</v>
      </c>
      <c r="C386" s="174"/>
      <c r="D386" s="72"/>
      <c r="E386" s="73"/>
      <c r="F386" s="13"/>
      <c r="I386" s="5"/>
      <c r="J386" s="5"/>
      <c r="K386" s="56"/>
      <c r="L386" s="6"/>
      <c r="Q386" s="5"/>
    </row>
    <row r="387" spans="1:17" x14ac:dyDescent="0.2">
      <c r="A387" s="99" t="s">
        <v>727</v>
      </c>
      <c r="B387" s="183" t="s">
        <v>728</v>
      </c>
      <c r="C387" s="174"/>
      <c r="D387" s="72"/>
      <c r="E387" s="73"/>
      <c r="F387" s="13"/>
      <c r="I387" s="5"/>
      <c r="J387" s="5"/>
      <c r="K387" s="56"/>
      <c r="L387" s="6"/>
      <c r="Q387" s="5"/>
    </row>
    <row r="388" spans="1:17" x14ac:dyDescent="0.2">
      <c r="A388" s="99" t="s">
        <v>729</v>
      </c>
      <c r="B388" s="183" t="s">
        <v>730</v>
      </c>
      <c r="C388" s="174"/>
      <c r="D388" s="72"/>
      <c r="E388" s="73"/>
      <c r="F388" s="13"/>
      <c r="I388" s="5"/>
      <c r="J388" s="5"/>
      <c r="K388" s="56"/>
      <c r="L388" s="6"/>
      <c r="Q388" s="5"/>
    </row>
    <row r="389" spans="1:17" x14ac:dyDescent="0.2">
      <c r="A389" s="99" t="s">
        <v>731</v>
      </c>
      <c r="B389" s="183" t="s">
        <v>732</v>
      </c>
      <c r="C389" s="174"/>
      <c r="D389" s="72"/>
      <c r="E389" s="73"/>
      <c r="F389" s="13"/>
      <c r="I389" s="5"/>
      <c r="J389" s="5"/>
      <c r="K389" s="56"/>
      <c r="L389" s="6"/>
      <c r="Q389" s="5"/>
    </row>
    <row r="390" spans="1:17" x14ac:dyDescent="0.2">
      <c r="A390" s="99" t="s">
        <v>733</v>
      </c>
      <c r="B390" s="183" t="s">
        <v>734</v>
      </c>
      <c r="C390" s="174"/>
      <c r="D390" s="72"/>
      <c r="E390" s="73"/>
      <c r="F390" s="13"/>
      <c r="I390" s="5"/>
      <c r="J390" s="5"/>
      <c r="K390" s="56"/>
      <c r="L390" s="6"/>
      <c r="Q390" s="5"/>
    </row>
    <row r="391" spans="1:17" x14ac:dyDescent="0.2">
      <c r="A391" s="99" t="s">
        <v>735</v>
      </c>
      <c r="B391" s="183" t="s">
        <v>736</v>
      </c>
      <c r="C391" s="174"/>
      <c r="D391" s="72"/>
      <c r="E391" s="73"/>
      <c r="F391" s="13"/>
      <c r="I391" s="5"/>
      <c r="J391" s="5"/>
      <c r="K391" s="56"/>
      <c r="L391" s="6"/>
      <c r="Q391" s="5"/>
    </row>
    <row r="392" spans="1:17" x14ac:dyDescent="0.2">
      <c r="A392" s="99" t="s">
        <v>737</v>
      </c>
      <c r="B392" s="183" t="s">
        <v>738</v>
      </c>
      <c r="C392" s="174"/>
      <c r="D392" s="72"/>
      <c r="E392" s="73"/>
      <c r="F392" s="13"/>
      <c r="I392" s="5"/>
      <c r="J392" s="5"/>
      <c r="K392" s="56"/>
      <c r="L392" s="6"/>
      <c r="Q392" s="5"/>
    </row>
    <row r="393" spans="1:17" x14ac:dyDescent="0.2">
      <c r="A393" s="99" t="s">
        <v>739</v>
      </c>
      <c r="B393" s="183" t="s">
        <v>740</v>
      </c>
      <c r="C393" s="174"/>
      <c r="D393" s="72"/>
      <c r="E393" s="73"/>
      <c r="F393" s="13"/>
      <c r="I393" s="5"/>
      <c r="J393" s="5"/>
      <c r="K393" s="56"/>
      <c r="L393" s="6"/>
      <c r="Q393" s="5"/>
    </row>
    <row r="394" spans="1:17" x14ac:dyDescent="0.2">
      <c r="A394" s="99" t="s">
        <v>741</v>
      </c>
      <c r="B394" s="183" t="s">
        <v>742</v>
      </c>
      <c r="C394" s="174"/>
      <c r="D394" s="72"/>
      <c r="E394" s="73"/>
      <c r="F394" s="13"/>
      <c r="I394" s="5"/>
      <c r="J394" s="5"/>
      <c r="K394" s="56"/>
      <c r="L394" s="6"/>
      <c r="Q394" s="5"/>
    </row>
    <row r="395" spans="1:17" x14ac:dyDescent="0.2">
      <c r="A395" s="99" t="s">
        <v>743</v>
      </c>
      <c r="B395" s="183" t="s">
        <v>744</v>
      </c>
      <c r="C395" s="174"/>
      <c r="D395" s="72"/>
      <c r="E395" s="73"/>
      <c r="F395" s="13"/>
      <c r="I395" s="5"/>
      <c r="J395" s="5"/>
      <c r="K395" s="56"/>
      <c r="L395" s="6"/>
      <c r="Q395" s="5"/>
    </row>
    <row r="396" spans="1:17" x14ac:dyDescent="0.2">
      <c r="A396" s="99" t="s">
        <v>745</v>
      </c>
      <c r="B396" s="183" t="s">
        <v>746</v>
      </c>
      <c r="C396" s="174"/>
      <c r="D396" s="72"/>
      <c r="E396" s="73"/>
      <c r="F396" s="13"/>
      <c r="I396" s="5"/>
      <c r="J396" s="5"/>
      <c r="K396" s="56"/>
      <c r="L396" s="6"/>
      <c r="Q396" s="5"/>
    </row>
    <row r="397" spans="1:17" x14ac:dyDescent="0.2">
      <c r="A397" s="134" t="s">
        <v>747</v>
      </c>
      <c r="B397" s="183" t="s">
        <v>748</v>
      </c>
      <c r="C397" s="174"/>
      <c r="D397" s="72"/>
      <c r="E397" s="73"/>
      <c r="F397" s="13"/>
      <c r="I397" s="5"/>
      <c r="J397" s="5"/>
      <c r="K397" s="56"/>
      <c r="L397" s="6"/>
      <c r="Q397" s="5"/>
    </row>
    <row r="398" spans="1:17" x14ac:dyDescent="0.2">
      <c r="A398" s="99" t="s">
        <v>749</v>
      </c>
      <c r="B398" s="183" t="s">
        <v>750</v>
      </c>
      <c r="C398" s="174">
        <v>200</v>
      </c>
      <c r="D398" s="72"/>
      <c r="E398" s="73"/>
      <c r="F398" s="13"/>
      <c r="I398" s="5"/>
      <c r="J398" s="5"/>
      <c r="K398" s="56"/>
      <c r="L398" s="6"/>
      <c r="Q398" s="5"/>
    </row>
    <row r="399" spans="1:17" x14ac:dyDescent="0.2">
      <c r="A399" s="134" t="s">
        <v>751</v>
      </c>
      <c r="B399" s="183" t="s">
        <v>752</v>
      </c>
      <c r="C399" s="177">
        <v>200</v>
      </c>
      <c r="D399" s="82"/>
      <c r="E399" s="83"/>
      <c r="F399" s="13"/>
      <c r="I399" s="5"/>
      <c r="J399" s="5"/>
      <c r="K399" s="56"/>
      <c r="L399" s="6"/>
      <c r="Q399" s="5"/>
    </row>
    <row r="400" spans="1:17" x14ac:dyDescent="0.2">
      <c r="A400" s="99" t="s">
        <v>753</v>
      </c>
      <c r="B400" s="183" t="s">
        <v>754</v>
      </c>
      <c r="C400" s="177"/>
      <c r="D400" s="82"/>
      <c r="E400" s="83"/>
      <c r="F400" s="13"/>
      <c r="I400" s="5"/>
      <c r="J400" s="5"/>
      <c r="K400" s="56"/>
      <c r="L400" s="6"/>
      <c r="Q400" s="5"/>
    </row>
    <row r="401" spans="1:17" x14ac:dyDescent="0.2">
      <c r="A401" s="99" t="s">
        <v>755</v>
      </c>
      <c r="B401" s="183" t="s">
        <v>756</v>
      </c>
      <c r="C401" s="174"/>
      <c r="D401" s="72"/>
      <c r="E401" s="73"/>
      <c r="F401" s="13"/>
      <c r="I401" s="5"/>
      <c r="J401" s="5"/>
      <c r="K401" s="56"/>
      <c r="L401" s="6"/>
      <c r="Q401" s="5"/>
    </row>
    <row r="402" spans="1:17" x14ac:dyDescent="0.2">
      <c r="A402" s="99" t="s">
        <v>757</v>
      </c>
      <c r="B402" s="183" t="s">
        <v>758</v>
      </c>
      <c r="C402" s="174"/>
      <c r="D402" s="72"/>
      <c r="E402" s="73"/>
      <c r="F402" s="13"/>
      <c r="I402" s="5"/>
      <c r="J402" s="5"/>
      <c r="K402" s="56"/>
      <c r="L402" s="6"/>
      <c r="Q402" s="5"/>
    </row>
    <row r="403" spans="1:17" x14ac:dyDescent="0.2">
      <c r="A403" s="99" t="s">
        <v>759</v>
      </c>
      <c r="B403" s="183" t="s">
        <v>760</v>
      </c>
      <c r="C403" s="174"/>
      <c r="D403" s="72"/>
      <c r="E403" s="73"/>
      <c r="F403" s="13"/>
      <c r="I403" s="5"/>
      <c r="J403" s="5"/>
      <c r="K403" s="56"/>
      <c r="L403" s="6"/>
      <c r="Q403" s="5"/>
    </row>
    <row r="404" spans="1:17" x14ac:dyDescent="0.2">
      <c r="A404" s="99" t="s">
        <v>761</v>
      </c>
      <c r="B404" s="183" t="s">
        <v>762</v>
      </c>
      <c r="C404" s="174"/>
      <c r="D404" s="72"/>
      <c r="E404" s="73"/>
      <c r="F404" s="13"/>
      <c r="I404" s="5"/>
      <c r="J404" s="5"/>
      <c r="K404" s="56"/>
      <c r="L404" s="6"/>
      <c r="Q404" s="5"/>
    </row>
    <row r="405" spans="1:17" x14ac:dyDescent="0.2">
      <c r="A405" s="134" t="s">
        <v>763</v>
      </c>
      <c r="B405" s="183" t="s">
        <v>764</v>
      </c>
      <c r="C405" s="177"/>
      <c r="D405" s="82"/>
      <c r="E405" s="83"/>
      <c r="F405" s="13"/>
      <c r="I405" s="5"/>
      <c r="J405" s="5"/>
      <c r="K405" s="56"/>
      <c r="L405" s="6"/>
      <c r="Q405" s="5"/>
    </row>
    <row r="406" spans="1:17" x14ac:dyDescent="0.2">
      <c r="A406" s="99" t="s">
        <v>765</v>
      </c>
      <c r="B406" s="183" t="s">
        <v>766</v>
      </c>
      <c r="C406" s="174"/>
      <c r="D406" s="72"/>
      <c r="E406" s="73"/>
      <c r="F406" s="13"/>
      <c r="I406" s="5"/>
      <c r="J406" s="5"/>
      <c r="K406" s="56"/>
      <c r="L406" s="6"/>
      <c r="Q406" s="5"/>
    </row>
    <row r="407" spans="1:17" x14ac:dyDescent="0.2">
      <c r="A407" s="99" t="s">
        <v>767</v>
      </c>
      <c r="B407" s="145" t="s">
        <v>768</v>
      </c>
      <c r="C407" s="177"/>
      <c r="D407" s="82"/>
      <c r="E407" s="83"/>
      <c r="F407" s="13"/>
      <c r="I407" s="5"/>
      <c r="J407" s="5"/>
      <c r="K407" s="56"/>
      <c r="L407" s="6"/>
      <c r="Q407" s="5"/>
    </row>
    <row r="408" spans="1:17" x14ac:dyDescent="0.2">
      <c r="A408" s="134" t="s">
        <v>769</v>
      </c>
      <c r="B408" s="145" t="s">
        <v>770</v>
      </c>
      <c r="C408" s="177"/>
      <c r="D408" s="82"/>
      <c r="E408" s="83"/>
      <c r="F408" s="13"/>
      <c r="I408" s="5"/>
      <c r="J408" s="5"/>
      <c r="K408" s="56"/>
      <c r="L408" s="6"/>
      <c r="Q408" s="5"/>
    </row>
    <row r="409" spans="1:17" x14ac:dyDescent="0.2">
      <c r="A409" s="99" t="s">
        <v>771</v>
      </c>
      <c r="B409" s="183" t="s">
        <v>772</v>
      </c>
      <c r="C409" s="174">
        <v>10</v>
      </c>
      <c r="D409" s="72"/>
      <c r="E409" s="73"/>
      <c r="F409" s="13"/>
      <c r="I409" s="5"/>
      <c r="J409" s="5"/>
      <c r="K409" s="56"/>
      <c r="L409" s="6"/>
      <c r="Q409" s="5"/>
    </row>
    <row r="410" spans="1:17" x14ac:dyDescent="0.2">
      <c r="A410" s="134" t="s">
        <v>773</v>
      </c>
      <c r="B410" s="145" t="s">
        <v>774</v>
      </c>
      <c r="C410" s="177"/>
      <c r="D410" s="82"/>
      <c r="E410" s="83"/>
      <c r="F410" s="13"/>
      <c r="I410" s="5"/>
      <c r="J410" s="5"/>
      <c r="K410" s="56"/>
      <c r="L410" s="6"/>
      <c r="Q410" s="5"/>
    </row>
    <row r="411" spans="1:17" x14ac:dyDescent="0.2">
      <c r="A411" s="99" t="s">
        <v>775</v>
      </c>
      <c r="B411" s="183" t="s">
        <v>776</v>
      </c>
      <c r="C411" s="174">
        <v>57</v>
      </c>
      <c r="D411" s="72"/>
      <c r="E411" s="73"/>
      <c r="F411" s="13"/>
      <c r="I411" s="5"/>
      <c r="J411" s="5"/>
      <c r="K411" s="56"/>
      <c r="L411" s="6"/>
      <c r="Q411" s="5"/>
    </row>
    <row r="412" spans="1:17" x14ac:dyDescent="0.2">
      <c r="A412" s="99" t="s">
        <v>777</v>
      </c>
      <c r="B412" s="145" t="s">
        <v>778</v>
      </c>
      <c r="C412" s="177"/>
      <c r="D412" s="82"/>
      <c r="E412" s="83"/>
      <c r="F412" s="13"/>
      <c r="I412" s="5"/>
      <c r="J412" s="5"/>
      <c r="K412" s="56"/>
      <c r="L412" s="6"/>
      <c r="Q412" s="5"/>
    </row>
    <row r="413" spans="1:17" x14ac:dyDescent="0.2">
      <c r="A413" s="134" t="s">
        <v>779</v>
      </c>
      <c r="B413" s="145" t="s">
        <v>780</v>
      </c>
      <c r="C413" s="177"/>
      <c r="D413" s="82"/>
      <c r="E413" s="83"/>
      <c r="F413" s="13"/>
      <c r="I413" s="5"/>
      <c r="J413" s="5"/>
      <c r="K413" s="56"/>
      <c r="L413" s="6"/>
      <c r="Q413" s="5"/>
    </row>
    <row r="414" spans="1:17" x14ac:dyDescent="0.2">
      <c r="A414" s="99" t="s">
        <v>781</v>
      </c>
      <c r="B414" s="145" t="s">
        <v>782</v>
      </c>
      <c r="C414" s="177"/>
      <c r="D414" s="82"/>
      <c r="E414" s="83"/>
      <c r="F414" s="13"/>
      <c r="I414" s="5"/>
      <c r="J414" s="5"/>
      <c r="K414" s="56"/>
      <c r="L414" s="6"/>
      <c r="Q414" s="5"/>
    </row>
    <row r="415" spans="1:17" x14ac:dyDescent="0.2">
      <c r="A415" s="134" t="s">
        <v>783</v>
      </c>
      <c r="B415" s="145" t="s">
        <v>784</v>
      </c>
      <c r="C415" s="177"/>
      <c r="D415" s="82"/>
      <c r="E415" s="83"/>
      <c r="F415" s="13"/>
      <c r="I415" s="5"/>
      <c r="J415" s="5"/>
      <c r="K415" s="56"/>
      <c r="L415" s="6"/>
      <c r="Q415" s="5"/>
    </row>
    <row r="416" spans="1:17" x14ac:dyDescent="0.2">
      <c r="A416" s="99" t="s">
        <v>785</v>
      </c>
      <c r="B416" s="145" t="s">
        <v>786</v>
      </c>
      <c r="C416" s="177">
        <v>2</v>
      </c>
      <c r="D416" s="82"/>
      <c r="E416" s="83"/>
      <c r="F416" s="13"/>
      <c r="I416" s="5"/>
      <c r="J416" s="5"/>
      <c r="K416" s="56"/>
      <c r="L416" s="6"/>
      <c r="Q416" s="5"/>
    </row>
    <row r="417" spans="1:17" x14ac:dyDescent="0.2">
      <c r="A417" s="99" t="s">
        <v>787</v>
      </c>
      <c r="B417" s="180" t="s">
        <v>788</v>
      </c>
      <c r="C417" s="177"/>
      <c r="D417" s="82"/>
      <c r="E417" s="83"/>
      <c r="F417" s="13"/>
      <c r="I417" s="5"/>
      <c r="J417" s="5"/>
      <c r="K417" s="56"/>
      <c r="L417" s="6"/>
      <c r="Q417" s="5"/>
    </row>
    <row r="418" spans="1:17" ht="17.25" customHeight="1" x14ac:dyDescent="0.2">
      <c r="A418" s="134" t="s">
        <v>789</v>
      </c>
      <c r="B418" s="180" t="s">
        <v>790</v>
      </c>
      <c r="C418" s="177"/>
      <c r="D418" s="82"/>
      <c r="E418" s="83"/>
      <c r="F418" s="13"/>
      <c r="I418" s="5"/>
      <c r="J418" s="5"/>
      <c r="K418" s="56"/>
      <c r="L418" s="6"/>
      <c r="Q418" s="5"/>
    </row>
    <row r="419" spans="1:17" x14ac:dyDescent="0.2">
      <c r="A419" s="99" t="s">
        <v>791</v>
      </c>
      <c r="B419" s="180" t="s">
        <v>792</v>
      </c>
      <c r="C419" s="177"/>
      <c r="D419" s="82"/>
      <c r="E419" s="83"/>
      <c r="F419" s="13"/>
      <c r="I419" s="5"/>
      <c r="J419" s="5"/>
      <c r="K419" s="56"/>
      <c r="L419" s="6"/>
      <c r="Q419" s="5"/>
    </row>
    <row r="420" spans="1:17" x14ac:dyDescent="0.2">
      <c r="A420" s="134" t="s">
        <v>793</v>
      </c>
      <c r="B420" s="180" t="s">
        <v>794</v>
      </c>
      <c r="C420" s="177"/>
      <c r="D420" s="82"/>
      <c r="E420" s="83"/>
      <c r="F420" s="13"/>
      <c r="I420" s="5"/>
      <c r="J420" s="5"/>
      <c r="K420" s="56"/>
      <c r="L420" s="6"/>
      <c r="Q420" s="5"/>
    </row>
    <row r="421" spans="1:17" x14ac:dyDescent="0.2">
      <c r="A421" s="99" t="s">
        <v>795</v>
      </c>
      <c r="B421" s="145" t="s">
        <v>796</v>
      </c>
      <c r="C421" s="177"/>
      <c r="D421" s="82"/>
      <c r="E421" s="83"/>
      <c r="F421" s="13"/>
      <c r="I421" s="5"/>
      <c r="J421" s="5"/>
      <c r="K421" s="56"/>
      <c r="L421" s="6"/>
      <c r="Q421" s="5"/>
    </row>
    <row r="422" spans="1:17" x14ac:dyDescent="0.2">
      <c r="A422" s="134" t="s">
        <v>797</v>
      </c>
      <c r="B422" s="145" t="s">
        <v>798</v>
      </c>
      <c r="C422" s="177"/>
      <c r="D422" s="82"/>
      <c r="E422" s="83"/>
      <c r="F422" s="13"/>
      <c r="I422" s="5"/>
      <c r="J422" s="5"/>
      <c r="K422" s="56"/>
      <c r="L422" s="6"/>
      <c r="Q422" s="5"/>
    </row>
    <row r="423" spans="1:17" x14ac:dyDescent="0.2">
      <c r="A423" s="99" t="s">
        <v>799</v>
      </c>
      <c r="B423" s="180" t="s">
        <v>800</v>
      </c>
      <c r="C423" s="177"/>
      <c r="D423" s="82"/>
      <c r="E423" s="83"/>
      <c r="F423" s="13"/>
      <c r="I423" s="5"/>
      <c r="J423" s="5"/>
      <c r="K423" s="56"/>
      <c r="L423" s="6"/>
      <c r="Q423" s="5"/>
    </row>
    <row r="424" spans="1:17" x14ac:dyDescent="0.2">
      <c r="A424" s="134" t="s">
        <v>801</v>
      </c>
      <c r="B424" s="180" t="s">
        <v>802</v>
      </c>
      <c r="C424" s="177"/>
      <c r="D424" s="82"/>
      <c r="E424" s="83"/>
      <c r="F424" s="13"/>
      <c r="I424" s="5"/>
      <c r="J424" s="5"/>
      <c r="K424" s="56"/>
      <c r="L424" s="6"/>
      <c r="Q424" s="5"/>
    </row>
    <row r="425" spans="1:17" x14ac:dyDescent="0.2">
      <c r="A425" s="99" t="s">
        <v>803</v>
      </c>
      <c r="B425" s="180" t="s">
        <v>804</v>
      </c>
      <c r="C425" s="177"/>
      <c r="D425" s="82"/>
      <c r="E425" s="83"/>
      <c r="F425" s="13"/>
      <c r="I425" s="5"/>
      <c r="J425" s="5"/>
      <c r="K425" s="56"/>
      <c r="L425" s="6"/>
      <c r="Q425" s="5"/>
    </row>
    <row r="426" spans="1:17" x14ac:dyDescent="0.2">
      <c r="A426" s="134" t="s">
        <v>805</v>
      </c>
      <c r="B426" s="180" t="s">
        <v>806</v>
      </c>
      <c r="C426" s="177"/>
      <c r="D426" s="82"/>
      <c r="E426" s="83"/>
      <c r="F426" s="13"/>
      <c r="I426" s="5"/>
      <c r="J426" s="5"/>
      <c r="K426" s="56"/>
      <c r="L426" s="6"/>
      <c r="Q426" s="5"/>
    </row>
    <row r="427" spans="1:17" x14ac:dyDescent="0.2">
      <c r="A427" s="99" t="s">
        <v>807</v>
      </c>
      <c r="B427" s="180" t="s">
        <v>808</v>
      </c>
      <c r="C427" s="177"/>
      <c r="D427" s="82"/>
      <c r="E427" s="83"/>
      <c r="F427" s="13"/>
      <c r="I427" s="5"/>
      <c r="J427" s="5"/>
      <c r="K427" s="56"/>
      <c r="L427" s="6"/>
      <c r="Q427" s="5"/>
    </row>
    <row r="428" spans="1:17" ht="12.75" customHeight="1" x14ac:dyDescent="0.2">
      <c r="A428" s="134" t="s">
        <v>809</v>
      </c>
      <c r="B428" s="180" t="s">
        <v>810</v>
      </c>
      <c r="C428" s="177"/>
      <c r="D428" s="82"/>
      <c r="E428" s="83"/>
      <c r="F428" s="13"/>
      <c r="I428" s="5"/>
      <c r="J428" s="5"/>
      <c r="K428" s="56"/>
      <c r="L428" s="6"/>
      <c r="Q428" s="5"/>
    </row>
    <row r="429" spans="1:17" x14ac:dyDescent="0.2">
      <c r="A429" s="134" t="s">
        <v>811</v>
      </c>
      <c r="B429" s="145" t="s">
        <v>812</v>
      </c>
      <c r="C429" s="177"/>
      <c r="D429" s="82"/>
      <c r="E429" s="83"/>
      <c r="F429" s="13"/>
      <c r="I429" s="5"/>
      <c r="J429" s="5"/>
      <c r="K429" s="56"/>
      <c r="L429" s="6"/>
      <c r="Q429" s="5"/>
    </row>
    <row r="430" spans="1:17" x14ac:dyDescent="0.2">
      <c r="A430" s="99" t="s">
        <v>813</v>
      </c>
      <c r="B430" s="145" t="s">
        <v>814</v>
      </c>
      <c r="C430" s="177"/>
      <c r="D430" s="82"/>
      <c r="E430" s="83"/>
      <c r="F430" s="13"/>
      <c r="I430" s="5"/>
      <c r="J430" s="5"/>
      <c r="K430" s="56"/>
      <c r="L430" s="6"/>
      <c r="Q430" s="5"/>
    </row>
    <row r="431" spans="1:17" x14ac:dyDescent="0.2">
      <c r="A431" s="134" t="s">
        <v>815</v>
      </c>
      <c r="B431" s="145" t="s">
        <v>816</v>
      </c>
      <c r="C431" s="177"/>
      <c r="D431" s="82"/>
      <c r="E431" s="83"/>
      <c r="F431" s="13"/>
      <c r="I431" s="5"/>
      <c r="J431" s="5"/>
      <c r="K431" s="56"/>
      <c r="L431" s="6"/>
      <c r="Q431" s="5"/>
    </row>
    <row r="432" spans="1:17" x14ac:dyDescent="0.2">
      <c r="A432" s="99" t="s">
        <v>817</v>
      </c>
      <c r="B432" s="183" t="s">
        <v>818</v>
      </c>
      <c r="C432" s="174"/>
      <c r="D432" s="72"/>
      <c r="E432" s="73"/>
      <c r="F432" s="13"/>
      <c r="I432" s="5"/>
      <c r="J432" s="5"/>
      <c r="K432" s="56"/>
      <c r="L432" s="6"/>
      <c r="Q432" s="5"/>
    </row>
    <row r="433" spans="1:17" x14ac:dyDescent="0.2">
      <c r="A433" s="99" t="s">
        <v>819</v>
      </c>
      <c r="B433" s="183" t="s">
        <v>820</v>
      </c>
      <c r="C433" s="174"/>
      <c r="D433" s="72"/>
      <c r="E433" s="73"/>
      <c r="F433" s="13"/>
      <c r="I433" s="5"/>
      <c r="J433" s="5"/>
      <c r="K433" s="56"/>
      <c r="L433" s="6"/>
      <c r="Q433" s="5"/>
    </row>
    <row r="434" spans="1:17" x14ac:dyDescent="0.2">
      <c r="A434" s="99" t="s">
        <v>821</v>
      </c>
      <c r="B434" s="183" t="s">
        <v>822</v>
      </c>
      <c r="C434" s="174"/>
      <c r="D434" s="72"/>
      <c r="E434" s="73"/>
      <c r="F434" s="13"/>
      <c r="I434" s="5"/>
      <c r="J434" s="5"/>
      <c r="K434" s="56"/>
      <c r="L434" s="6"/>
      <c r="Q434" s="5"/>
    </row>
    <row r="435" spans="1:17" x14ac:dyDescent="0.2">
      <c r="A435" s="99" t="s">
        <v>823</v>
      </c>
      <c r="B435" s="183" t="s">
        <v>824</v>
      </c>
      <c r="C435" s="174"/>
      <c r="D435" s="72"/>
      <c r="E435" s="73"/>
      <c r="F435" s="13"/>
      <c r="I435" s="5"/>
      <c r="J435" s="5"/>
      <c r="K435" s="56"/>
      <c r="L435" s="6"/>
      <c r="Q435" s="5"/>
    </row>
    <row r="436" spans="1:17" x14ac:dyDescent="0.2">
      <c r="A436" s="99" t="s">
        <v>825</v>
      </c>
      <c r="B436" s="183" t="s">
        <v>826</v>
      </c>
      <c r="C436" s="174"/>
      <c r="D436" s="72"/>
      <c r="E436" s="73"/>
      <c r="F436" s="13"/>
      <c r="I436" s="5"/>
      <c r="J436" s="5"/>
      <c r="K436" s="56"/>
      <c r="L436" s="6"/>
      <c r="Q436" s="5"/>
    </row>
    <row r="437" spans="1:17" x14ac:dyDescent="0.2">
      <c r="A437" s="134" t="s">
        <v>827</v>
      </c>
      <c r="B437" s="145" t="s">
        <v>828</v>
      </c>
      <c r="C437" s="177"/>
      <c r="D437" s="82"/>
      <c r="E437" s="83"/>
      <c r="F437" s="13"/>
      <c r="I437" s="5"/>
      <c r="J437" s="5"/>
      <c r="K437" s="56"/>
      <c r="L437" s="6"/>
      <c r="Q437" s="5"/>
    </row>
    <row r="438" spans="1:17" x14ac:dyDescent="0.2">
      <c r="A438" s="99" t="s">
        <v>829</v>
      </c>
      <c r="B438" s="145" t="s">
        <v>830</v>
      </c>
      <c r="C438" s="177"/>
      <c r="D438" s="82"/>
      <c r="E438" s="83"/>
      <c r="F438" s="13"/>
      <c r="I438" s="5"/>
      <c r="J438" s="5"/>
      <c r="K438" s="56"/>
      <c r="L438" s="6"/>
      <c r="Q438" s="5"/>
    </row>
    <row r="439" spans="1:17" x14ac:dyDescent="0.2">
      <c r="A439" s="144" t="s">
        <v>831</v>
      </c>
      <c r="B439" s="145" t="s">
        <v>832</v>
      </c>
      <c r="C439" s="177"/>
      <c r="D439" s="82"/>
      <c r="E439" s="83"/>
      <c r="F439" s="13"/>
      <c r="I439" s="5"/>
      <c r="J439" s="5"/>
      <c r="K439" s="56"/>
      <c r="L439" s="6"/>
      <c r="Q439" s="5"/>
    </row>
    <row r="440" spans="1:17" x14ac:dyDescent="0.2">
      <c r="A440" s="99" t="s">
        <v>833</v>
      </c>
      <c r="B440" s="183" t="s">
        <v>834</v>
      </c>
      <c r="C440" s="177">
        <v>4406</v>
      </c>
      <c r="D440" s="82"/>
      <c r="E440" s="83"/>
      <c r="F440" s="13"/>
      <c r="I440" s="5"/>
      <c r="J440" s="5"/>
      <c r="K440" s="56"/>
      <c r="L440" s="6"/>
      <c r="Q440" s="5"/>
    </row>
    <row r="441" spans="1:17" x14ac:dyDescent="0.2">
      <c r="A441" s="99" t="s">
        <v>835</v>
      </c>
      <c r="B441" s="183" t="s">
        <v>836</v>
      </c>
      <c r="C441" s="177"/>
      <c r="D441" s="82"/>
      <c r="E441" s="83"/>
      <c r="F441" s="13"/>
      <c r="I441" s="5"/>
      <c r="J441" s="5"/>
      <c r="K441" s="56"/>
      <c r="L441" s="6"/>
      <c r="Q441" s="5"/>
    </row>
    <row r="442" spans="1:17" x14ac:dyDescent="0.2">
      <c r="A442" s="99" t="s">
        <v>837</v>
      </c>
      <c r="B442" s="183" t="s">
        <v>838</v>
      </c>
      <c r="C442" s="177"/>
      <c r="D442" s="82"/>
      <c r="E442" s="83"/>
      <c r="F442" s="13"/>
      <c r="I442" s="5"/>
      <c r="J442" s="5"/>
      <c r="K442" s="56"/>
      <c r="L442" s="6"/>
      <c r="Q442" s="5"/>
    </row>
    <row r="443" spans="1:17" x14ac:dyDescent="0.2">
      <c r="A443" s="99" t="s">
        <v>839</v>
      </c>
      <c r="B443" s="183" t="s">
        <v>840</v>
      </c>
      <c r="C443" s="177"/>
      <c r="D443" s="82"/>
      <c r="E443" s="83"/>
      <c r="F443" s="13"/>
      <c r="I443" s="5"/>
      <c r="J443" s="5"/>
      <c r="K443" s="56"/>
      <c r="L443" s="6"/>
      <c r="Q443" s="5"/>
    </row>
    <row r="444" spans="1:17" x14ac:dyDescent="0.2">
      <c r="A444" s="99" t="s">
        <v>841</v>
      </c>
      <c r="B444" s="183" t="s">
        <v>842</v>
      </c>
      <c r="C444" s="177"/>
      <c r="D444" s="82"/>
      <c r="E444" s="83"/>
      <c r="F444" s="13"/>
      <c r="I444" s="5"/>
      <c r="J444" s="5"/>
      <c r="K444" s="56"/>
      <c r="L444" s="6"/>
      <c r="Q444" s="5"/>
    </row>
    <row r="445" spans="1:17" x14ac:dyDescent="0.2">
      <c r="A445" s="99" t="s">
        <v>843</v>
      </c>
      <c r="B445" s="183" t="s">
        <v>844</v>
      </c>
      <c r="C445" s="177">
        <v>1</v>
      </c>
      <c r="D445" s="82"/>
      <c r="E445" s="83"/>
      <c r="F445" s="13"/>
      <c r="I445" s="5"/>
      <c r="J445" s="5"/>
      <c r="K445" s="56"/>
      <c r="L445" s="6"/>
      <c r="Q445" s="5"/>
    </row>
    <row r="446" spans="1:17" x14ac:dyDescent="0.2">
      <c r="A446" s="99" t="s">
        <v>845</v>
      </c>
      <c r="B446" s="183" t="s">
        <v>846</v>
      </c>
      <c r="C446" s="177"/>
      <c r="D446" s="82"/>
      <c r="E446" s="83"/>
      <c r="F446" s="13"/>
      <c r="I446" s="5"/>
      <c r="J446" s="5"/>
      <c r="K446" s="56"/>
      <c r="L446" s="6"/>
      <c r="Q446" s="5"/>
    </row>
    <row r="447" spans="1:17" x14ac:dyDescent="0.2">
      <c r="A447" s="99" t="s">
        <v>847</v>
      </c>
      <c r="B447" s="183" t="s">
        <v>848</v>
      </c>
      <c r="C447" s="177"/>
      <c r="D447" s="82"/>
      <c r="E447" s="83"/>
      <c r="F447" s="13"/>
      <c r="I447" s="5"/>
      <c r="J447" s="5"/>
      <c r="K447" s="56"/>
      <c r="L447" s="6"/>
      <c r="Q447" s="5"/>
    </row>
    <row r="448" spans="1:17" x14ac:dyDescent="0.2">
      <c r="A448" s="99" t="s">
        <v>849</v>
      </c>
      <c r="B448" s="183" t="s">
        <v>850</v>
      </c>
      <c r="C448" s="177"/>
      <c r="D448" s="82"/>
      <c r="E448" s="83"/>
      <c r="F448" s="13"/>
      <c r="I448" s="5"/>
      <c r="J448" s="5"/>
      <c r="K448" s="56"/>
      <c r="L448" s="6"/>
      <c r="Q448" s="5"/>
    </row>
    <row r="449" spans="1:17" x14ac:dyDescent="0.2">
      <c r="A449" s="99" t="s">
        <v>851</v>
      </c>
      <c r="B449" s="183" t="s">
        <v>852</v>
      </c>
      <c r="C449" s="177">
        <v>365</v>
      </c>
      <c r="D449" s="82"/>
      <c r="E449" s="83"/>
      <c r="F449" s="13"/>
      <c r="I449" s="5"/>
      <c r="J449" s="5"/>
      <c r="K449" s="56"/>
      <c r="L449" s="6"/>
      <c r="Q449" s="5"/>
    </row>
    <row r="450" spans="1:17" x14ac:dyDescent="0.2">
      <c r="A450" s="99" t="s">
        <v>853</v>
      </c>
      <c r="B450" s="183" t="s">
        <v>854</v>
      </c>
      <c r="C450" s="177"/>
      <c r="D450" s="82"/>
      <c r="E450" s="83"/>
      <c r="F450" s="13"/>
      <c r="I450" s="5"/>
      <c r="J450" s="5"/>
      <c r="K450" s="56"/>
      <c r="L450" s="6"/>
      <c r="Q450" s="5"/>
    </row>
    <row r="451" spans="1:17" x14ac:dyDescent="0.2">
      <c r="A451" s="99" t="s">
        <v>855</v>
      </c>
      <c r="B451" s="183" t="s">
        <v>856</v>
      </c>
      <c r="C451" s="177"/>
      <c r="D451" s="82"/>
      <c r="E451" s="83"/>
      <c r="F451" s="13"/>
      <c r="I451" s="5"/>
      <c r="J451" s="5"/>
      <c r="K451" s="56"/>
      <c r="L451" s="6"/>
      <c r="Q451" s="5"/>
    </row>
    <row r="452" spans="1:17" ht="15" customHeight="1" x14ac:dyDescent="0.2">
      <c r="A452" s="99" t="s">
        <v>857</v>
      </c>
      <c r="B452" s="183" t="s">
        <v>858</v>
      </c>
      <c r="C452" s="177"/>
      <c r="D452" s="82"/>
      <c r="E452" s="83"/>
      <c r="F452" s="13"/>
      <c r="I452" s="5"/>
      <c r="J452" s="5"/>
      <c r="K452" s="56"/>
      <c r="L452" s="6"/>
      <c r="Q452" s="5"/>
    </row>
    <row r="453" spans="1:17" ht="15" customHeight="1" x14ac:dyDescent="0.2">
      <c r="A453" s="134" t="s">
        <v>859</v>
      </c>
      <c r="B453" s="205" t="s">
        <v>1030</v>
      </c>
      <c r="C453" s="177"/>
      <c r="D453" s="82"/>
      <c r="E453" s="83"/>
      <c r="F453" s="13"/>
      <c r="I453" s="5"/>
      <c r="J453" s="5"/>
      <c r="K453" s="56"/>
      <c r="L453" s="6"/>
      <c r="Q453" s="5"/>
    </row>
    <row r="454" spans="1:17" ht="16.5" customHeight="1" x14ac:dyDescent="0.2">
      <c r="A454" s="144" t="s">
        <v>860</v>
      </c>
      <c r="B454" s="179" t="s">
        <v>861</v>
      </c>
      <c r="C454" s="177"/>
      <c r="D454" s="82"/>
      <c r="E454" s="83"/>
      <c r="F454" s="13"/>
      <c r="I454" s="5"/>
      <c r="J454" s="5"/>
      <c r="K454" s="56"/>
      <c r="L454" s="6"/>
      <c r="Q454" s="5"/>
    </row>
    <row r="455" spans="1:17" x14ac:dyDescent="0.2">
      <c r="A455" s="144" t="s">
        <v>1031</v>
      </c>
      <c r="B455" s="175" t="s">
        <v>1032</v>
      </c>
      <c r="C455" s="177"/>
      <c r="D455" s="82"/>
      <c r="E455" s="83"/>
      <c r="F455" s="13"/>
      <c r="I455" s="5"/>
      <c r="J455" s="5"/>
      <c r="K455" s="56"/>
      <c r="L455" s="6"/>
      <c r="Q455" s="5"/>
    </row>
    <row r="456" spans="1:17" x14ac:dyDescent="0.2">
      <c r="A456" s="99" t="s">
        <v>862</v>
      </c>
      <c r="B456" s="179" t="s">
        <v>863</v>
      </c>
      <c r="C456" s="177"/>
      <c r="D456" s="82"/>
      <c r="E456" s="83"/>
      <c r="F456" s="13"/>
      <c r="I456" s="5"/>
      <c r="J456" s="5"/>
      <c r="K456" s="56"/>
      <c r="L456" s="6"/>
      <c r="Q456" s="5"/>
    </row>
    <row r="457" spans="1:17" x14ac:dyDescent="0.2">
      <c r="A457" s="134" t="s">
        <v>864</v>
      </c>
      <c r="B457" s="179" t="s">
        <v>865</v>
      </c>
      <c r="C457" s="177"/>
      <c r="D457" s="82"/>
      <c r="E457" s="83"/>
      <c r="F457" s="13"/>
      <c r="I457" s="5"/>
      <c r="J457" s="5"/>
      <c r="K457" s="56"/>
      <c r="L457" s="6"/>
      <c r="Q457" s="5"/>
    </row>
    <row r="458" spans="1:17" x14ac:dyDescent="0.2">
      <c r="A458" s="144" t="s">
        <v>866</v>
      </c>
      <c r="B458" s="179" t="s">
        <v>867</v>
      </c>
      <c r="C458" s="177"/>
      <c r="D458" s="82"/>
      <c r="E458" s="83"/>
      <c r="F458" s="13"/>
      <c r="I458" s="5"/>
      <c r="J458" s="5"/>
      <c r="K458" s="56"/>
      <c r="L458" s="6"/>
      <c r="Q458" s="5"/>
    </row>
    <row r="459" spans="1:17" x14ac:dyDescent="0.2">
      <c r="A459" s="99" t="s">
        <v>868</v>
      </c>
      <c r="B459" s="179" t="s">
        <v>869</v>
      </c>
      <c r="C459" s="177"/>
      <c r="D459" s="82"/>
      <c r="E459" s="83"/>
      <c r="F459" s="13"/>
      <c r="I459" s="5"/>
      <c r="J459" s="5"/>
      <c r="K459" s="56"/>
      <c r="L459" s="6"/>
      <c r="Q459" s="5"/>
    </row>
    <row r="460" spans="1:17" x14ac:dyDescent="0.2">
      <c r="A460" s="134" t="s">
        <v>870</v>
      </c>
      <c r="B460" s="179" t="s">
        <v>871</v>
      </c>
      <c r="C460" s="177"/>
      <c r="D460" s="82"/>
      <c r="E460" s="83"/>
      <c r="F460" s="13"/>
      <c r="I460" s="5"/>
      <c r="J460" s="5"/>
      <c r="K460" s="56"/>
      <c r="L460" s="6"/>
      <c r="Q460" s="5"/>
    </row>
    <row r="461" spans="1:17" x14ac:dyDescent="0.2">
      <c r="A461" s="144" t="s">
        <v>872</v>
      </c>
      <c r="B461" s="179" t="s">
        <v>873</v>
      </c>
      <c r="C461" s="177"/>
      <c r="D461" s="82"/>
      <c r="E461" s="83"/>
      <c r="F461" s="13"/>
      <c r="I461" s="5"/>
      <c r="J461" s="5"/>
      <c r="K461" s="56"/>
      <c r="L461" s="6"/>
      <c r="Q461" s="5"/>
    </row>
    <row r="462" spans="1:17" x14ac:dyDescent="0.2">
      <c r="A462" s="99" t="s">
        <v>874</v>
      </c>
      <c r="B462" s="179" t="s">
        <v>875</v>
      </c>
      <c r="C462" s="177"/>
      <c r="D462" s="82"/>
      <c r="E462" s="83"/>
      <c r="F462" s="13"/>
      <c r="I462" s="5"/>
      <c r="J462" s="5"/>
      <c r="K462" s="56"/>
      <c r="L462" s="6"/>
      <c r="Q462" s="5"/>
    </row>
    <row r="463" spans="1:17" x14ac:dyDescent="0.2">
      <c r="A463" s="134" t="s">
        <v>876</v>
      </c>
      <c r="B463" s="179" t="s">
        <v>877</v>
      </c>
      <c r="C463" s="177"/>
      <c r="D463" s="82"/>
      <c r="E463" s="83"/>
      <c r="F463" s="13"/>
      <c r="I463" s="5"/>
      <c r="J463" s="5"/>
      <c r="K463" s="56"/>
      <c r="L463" s="6"/>
      <c r="Q463" s="5"/>
    </row>
    <row r="464" spans="1:17" x14ac:dyDescent="0.2">
      <c r="A464" s="144" t="s">
        <v>878</v>
      </c>
      <c r="B464" s="179" t="s">
        <v>879</v>
      </c>
      <c r="C464" s="177"/>
      <c r="D464" s="82"/>
      <c r="E464" s="83"/>
      <c r="F464" s="13"/>
      <c r="I464" s="5"/>
      <c r="J464" s="5"/>
      <c r="K464" s="56"/>
      <c r="L464" s="6"/>
      <c r="Q464" s="5"/>
    </row>
    <row r="465" spans="1:17" x14ac:dyDescent="0.2">
      <c r="A465" s="99" t="s">
        <v>880</v>
      </c>
      <c r="B465" s="179" t="s">
        <v>881</v>
      </c>
      <c r="C465" s="177"/>
      <c r="D465" s="82"/>
      <c r="E465" s="83"/>
      <c r="F465" s="13"/>
      <c r="I465" s="5"/>
      <c r="J465" s="5"/>
      <c r="K465" s="56"/>
      <c r="L465" s="6"/>
      <c r="Q465" s="5"/>
    </row>
    <row r="466" spans="1:17" ht="23.25" x14ac:dyDescent="0.2">
      <c r="A466" s="134" t="s">
        <v>882</v>
      </c>
      <c r="B466" s="179" t="s">
        <v>883</v>
      </c>
      <c r="C466" s="177"/>
      <c r="D466" s="82"/>
      <c r="E466" s="83"/>
      <c r="F466" s="13"/>
      <c r="I466" s="5"/>
      <c r="J466" s="5"/>
      <c r="K466" s="56"/>
      <c r="L466" s="6"/>
      <c r="Q466" s="5"/>
    </row>
    <row r="467" spans="1:17" x14ac:dyDescent="0.2">
      <c r="A467" s="144" t="s">
        <v>884</v>
      </c>
      <c r="B467" s="179" t="s">
        <v>885</v>
      </c>
      <c r="C467" s="177"/>
      <c r="D467" s="82"/>
      <c r="E467" s="83"/>
      <c r="F467" s="13"/>
      <c r="I467" s="5"/>
      <c r="J467" s="5"/>
      <c r="K467" s="56"/>
      <c r="L467" s="6"/>
      <c r="Q467" s="5"/>
    </row>
    <row r="468" spans="1:17" x14ac:dyDescent="0.2">
      <c r="A468" s="99" t="s">
        <v>886</v>
      </c>
      <c r="B468" s="179" t="s">
        <v>887</v>
      </c>
      <c r="C468" s="177"/>
      <c r="D468" s="82"/>
      <c r="E468" s="83"/>
      <c r="F468" s="13"/>
      <c r="I468" s="5"/>
      <c r="J468" s="5"/>
      <c r="K468" s="56"/>
      <c r="L468" s="6"/>
      <c r="Q468" s="5"/>
    </row>
    <row r="469" spans="1:17" x14ac:dyDescent="0.2">
      <c r="A469" s="134" t="s">
        <v>888</v>
      </c>
      <c r="B469" s="179" t="s">
        <v>889</v>
      </c>
      <c r="C469" s="177"/>
      <c r="D469" s="82"/>
      <c r="E469" s="83"/>
      <c r="F469" s="13"/>
      <c r="I469" s="5"/>
      <c r="J469" s="5"/>
      <c r="K469" s="56"/>
      <c r="L469" s="6"/>
      <c r="Q469" s="5"/>
    </row>
    <row r="470" spans="1:17" x14ac:dyDescent="0.2">
      <c r="A470" s="144" t="s">
        <v>890</v>
      </c>
      <c r="B470" s="179" t="s">
        <v>891</v>
      </c>
      <c r="C470" s="177">
        <v>3</v>
      </c>
      <c r="D470" s="82"/>
      <c r="E470" s="83"/>
      <c r="F470" s="13"/>
      <c r="I470" s="5"/>
      <c r="J470" s="5"/>
      <c r="K470" s="56"/>
      <c r="L470" s="6"/>
      <c r="Q470" s="5"/>
    </row>
    <row r="471" spans="1:17" x14ac:dyDescent="0.2">
      <c r="A471" s="99" t="s">
        <v>892</v>
      </c>
      <c r="B471" s="179" t="s">
        <v>893</v>
      </c>
      <c r="C471" s="177"/>
      <c r="D471" s="82"/>
      <c r="E471" s="83"/>
      <c r="F471" s="13"/>
      <c r="I471" s="5"/>
      <c r="J471" s="5"/>
      <c r="K471" s="56"/>
      <c r="L471" s="6"/>
      <c r="Q471" s="5"/>
    </row>
    <row r="472" spans="1:17" x14ac:dyDescent="0.2">
      <c r="A472" s="134" t="s">
        <v>894</v>
      </c>
      <c r="B472" s="179" t="s">
        <v>895</v>
      </c>
      <c r="C472" s="177"/>
      <c r="D472" s="82"/>
      <c r="E472" s="83"/>
      <c r="F472" s="13"/>
      <c r="I472" s="5"/>
      <c r="J472" s="5"/>
      <c r="K472" s="56"/>
      <c r="L472" s="6"/>
      <c r="Q472" s="5"/>
    </row>
    <row r="473" spans="1:17" x14ac:dyDescent="0.2">
      <c r="A473" s="144" t="s">
        <v>896</v>
      </c>
      <c r="B473" s="179" t="s">
        <v>897</v>
      </c>
      <c r="C473" s="177"/>
      <c r="D473" s="82"/>
      <c r="E473" s="83"/>
      <c r="F473" s="13"/>
      <c r="I473" s="5"/>
      <c r="J473" s="5"/>
      <c r="K473" s="56"/>
      <c r="L473" s="6"/>
      <c r="Q473" s="5"/>
    </row>
    <row r="474" spans="1:17" x14ac:dyDescent="0.2">
      <c r="A474" s="99" t="s">
        <v>898</v>
      </c>
      <c r="B474" s="179" t="s">
        <v>899</v>
      </c>
      <c r="C474" s="177"/>
      <c r="D474" s="82"/>
      <c r="E474" s="83"/>
      <c r="F474" s="13"/>
      <c r="I474" s="5"/>
      <c r="J474" s="5"/>
      <c r="K474" s="56"/>
      <c r="L474" s="6"/>
      <c r="Q474" s="5"/>
    </row>
    <row r="475" spans="1:17" x14ac:dyDescent="0.2">
      <c r="A475" s="134" t="s">
        <v>900</v>
      </c>
      <c r="B475" s="179" t="s">
        <v>901</v>
      </c>
      <c r="C475" s="177"/>
      <c r="D475" s="82"/>
      <c r="E475" s="83"/>
      <c r="F475" s="13"/>
      <c r="I475" s="5"/>
      <c r="J475" s="5"/>
      <c r="K475" s="56"/>
      <c r="L475" s="6"/>
      <c r="Q475" s="5"/>
    </row>
    <row r="476" spans="1:17" x14ac:dyDescent="0.2">
      <c r="A476" s="144" t="s">
        <v>902</v>
      </c>
      <c r="B476" s="179" t="s">
        <v>903</v>
      </c>
      <c r="C476" s="177"/>
      <c r="D476" s="82"/>
      <c r="E476" s="83"/>
      <c r="F476" s="13"/>
      <c r="I476" s="5"/>
      <c r="J476" s="5"/>
      <c r="K476" s="56"/>
      <c r="L476" s="6"/>
      <c r="Q476" s="5"/>
    </row>
    <row r="477" spans="1:17" x14ac:dyDescent="0.2">
      <c r="A477" s="99" t="s">
        <v>904</v>
      </c>
      <c r="B477" s="179" t="s">
        <v>905</v>
      </c>
      <c r="C477" s="177"/>
      <c r="D477" s="82"/>
      <c r="E477" s="83"/>
      <c r="F477" s="13"/>
      <c r="I477" s="5"/>
      <c r="J477" s="5"/>
      <c r="K477" s="56"/>
      <c r="L477" s="6"/>
      <c r="Q477" s="5"/>
    </row>
    <row r="478" spans="1:17" x14ac:dyDescent="0.2">
      <c r="A478" s="134" t="s">
        <v>906</v>
      </c>
      <c r="B478" s="179" t="s">
        <v>907</v>
      </c>
      <c r="C478" s="177"/>
      <c r="D478" s="82"/>
      <c r="E478" s="83"/>
      <c r="F478" s="13"/>
      <c r="I478" s="5"/>
      <c r="J478" s="5"/>
      <c r="K478" s="56"/>
      <c r="L478" s="6"/>
      <c r="Q478" s="5"/>
    </row>
    <row r="479" spans="1:17" x14ac:dyDescent="0.2">
      <c r="A479" s="144" t="s">
        <v>908</v>
      </c>
      <c r="B479" s="179" t="s">
        <v>909</v>
      </c>
      <c r="C479" s="177"/>
      <c r="D479" s="82"/>
      <c r="E479" s="83"/>
      <c r="F479" s="13"/>
      <c r="I479" s="5"/>
      <c r="J479" s="5"/>
      <c r="K479" s="56"/>
      <c r="L479" s="6"/>
      <c r="Q479" s="5"/>
    </row>
    <row r="480" spans="1:17" x14ac:dyDescent="0.2">
      <c r="A480" s="99" t="s">
        <v>910</v>
      </c>
      <c r="B480" s="179" t="s">
        <v>911</v>
      </c>
      <c r="C480" s="177"/>
      <c r="D480" s="82"/>
      <c r="E480" s="83"/>
      <c r="F480" s="13"/>
      <c r="I480" s="5"/>
      <c r="J480" s="5"/>
      <c r="K480" s="56"/>
      <c r="L480" s="6"/>
      <c r="Q480" s="5"/>
    </row>
    <row r="481" spans="1:17" x14ac:dyDescent="0.2">
      <c r="A481" s="134" t="s">
        <v>912</v>
      </c>
      <c r="B481" s="179" t="s">
        <v>913</v>
      </c>
      <c r="C481" s="177"/>
      <c r="D481" s="82"/>
      <c r="E481" s="83"/>
      <c r="F481" s="13"/>
      <c r="I481" s="5"/>
      <c r="J481" s="5"/>
      <c r="K481" s="56"/>
      <c r="L481" s="6"/>
      <c r="Q481" s="5"/>
    </row>
    <row r="482" spans="1:17" x14ac:dyDescent="0.2">
      <c r="A482" s="144" t="s">
        <v>914</v>
      </c>
      <c r="B482" s="179" t="s">
        <v>915</v>
      </c>
      <c r="C482" s="177"/>
      <c r="D482" s="82"/>
      <c r="E482" s="83"/>
      <c r="F482" s="13"/>
      <c r="I482" s="5"/>
      <c r="J482" s="5"/>
      <c r="K482" s="56"/>
      <c r="L482" s="6"/>
      <c r="Q482" s="5"/>
    </row>
    <row r="483" spans="1:17" x14ac:dyDescent="0.2">
      <c r="A483" s="99" t="s">
        <v>916</v>
      </c>
      <c r="B483" s="179" t="s">
        <v>917</v>
      </c>
      <c r="C483" s="177"/>
      <c r="D483" s="82"/>
      <c r="E483" s="83"/>
      <c r="F483" s="13"/>
      <c r="I483" s="5"/>
      <c r="J483" s="5"/>
      <c r="K483" s="56"/>
      <c r="L483" s="6"/>
      <c r="Q483" s="5"/>
    </row>
    <row r="484" spans="1:17" x14ac:dyDescent="0.2">
      <c r="A484" s="134" t="s">
        <v>918</v>
      </c>
      <c r="B484" s="179" t="s">
        <v>919</v>
      </c>
      <c r="C484" s="177"/>
      <c r="D484" s="82"/>
      <c r="E484" s="83"/>
      <c r="F484" s="13"/>
      <c r="I484" s="5"/>
      <c r="J484" s="5"/>
      <c r="K484" s="56"/>
      <c r="L484" s="6"/>
      <c r="Q484" s="5"/>
    </row>
    <row r="485" spans="1:17" x14ac:dyDescent="0.2">
      <c r="A485" s="144" t="s">
        <v>920</v>
      </c>
      <c r="B485" s="179" t="s">
        <v>921</v>
      </c>
      <c r="C485" s="177"/>
      <c r="D485" s="82"/>
      <c r="E485" s="83"/>
      <c r="F485" s="13"/>
      <c r="I485" s="5"/>
      <c r="J485" s="5"/>
      <c r="K485" s="56"/>
      <c r="L485" s="6"/>
      <c r="Q485" s="5"/>
    </row>
    <row r="486" spans="1:17" x14ac:dyDescent="0.2">
      <c r="A486" s="99" t="s">
        <v>922</v>
      </c>
      <c r="B486" s="179" t="s">
        <v>923</v>
      </c>
      <c r="C486" s="177"/>
      <c r="D486" s="82"/>
      <c r="E486" s="83"/>
      <c r="F486" s="13"/>
      <c r="I486" s="5"/>
      <c r="J486" s="5"/>
      <c r="K486" s="56"/>
      <c r="L486" s="6"/>
      <c r="Q486" s="5"/>
    </row>
    <row r="487" spans="1:17" x14ac:dyDescent="0.2">
      <c r="A487" s="134" t="s">
        <v>924</v>
      </c>
      <c r="B487" s="179" t="s">
        <v>925</v>
      </c>
      <c r="C487" s="177"/>
      <c r="D487" s="82"/>
      <c r="E487" s="83"/>
      <c r="F487" s="13"/>
      <c r="I487" s="5"/>
      <c r="J487" s="5"/>
      <c r="K487" s="56"/>
      <c r="L487" s="6"/>
      <c r="Q487" s="5"/>
    </row>
    <row r="488" spans="1:17" x14ac:dyDescent="0.2">
      <c r="A488" s="144" t="s">
        <v>926</v>
      </c>
      <c r="B488" s="179" t="s">
        <v>927</v>
      </c>
      <c r="C488" s="177"/>
      <c r="D488" s="82"/>
      <c r="E488" s="83"/>
      <c r="F488" s="13"/>
      <c r="I488" s="5"/>
      <c r="J488" s="5"/>
      <c r="K488" s="56"/>
      <c r="L488" s="6"/>
      <c r="Q488" s="5"/>
    </row>
    <row r="489" spans="1:17" x14ac:dyDescent="0.2">
      <c r="A489" s="99" t="s">
        <v>928</v>
      </c>
      <c r="B489" s="179" t="s">
        <v>929</v>
      </c>
      <c r="C489" s="177"/>
      <c r="D489" s="82"/>
      <c r="E489" s="83"/>
      <c r="F489" s="13"/>
      <c r="I489" s="5"/>
      <c r="J489" s="5"/>
      <c r="K489" s="56"/>
      <c r="L489" s="6"/>
      <c r="Q489" s="5"/>
    </row>
    <row r="490" spans="1:17" x14ac:dyDescent="0.2">
      <c r="A490" s="134" t="s">
        <v>930</v>
      </c>
      <c r="B490" s="179" t="s">
        <v>931</v>
      </c>
      <c r="C490" s="177"/>
      <c r="D490" s="82"/>
      <c r="E490" s="83"/>
      <c r="F490" s="13"/>
      <c r="I490" s="5"/>
      <c r="J490" s="5"/>
      <c r="K490" s="56"/>
      <c r="L490" s="6"/>
      <c r="Q490" s="5"/>
    </row>
    <row r="491" spans="1:17" x14ac:dyDescent="0.2">
      <c r="A491" s="144" t="s">
        <v>932</v>
      </c>
      <c r="B491" s="179" t="s">
        <v>933</v>
      </c>
      <c r="C491" s="177"/>
      <c r="D491" s="82"/>
      <c r="E491" s="83"/>
      <c r="F491" s="13"/>
      <c r="I491" s="5"/>
      <c r="J491" s="5"/>
      <c r="K491" s="56"/>
      <c r="L491" s="6"/>
      <c r="Q491" s="5"/>
    </row>
    <row r="492" spans="1:17" x14ac:dyDescent="0.2">
      <c r="A492" s="99" t="s">
        <v>934</v>
      </c>
      <c r="B492" s="179" t="s">
        <v>935</v>
      </c>
      <c r="C492" s="177"/>
      <c r="D492" s="82"/>
      <c r="E492" s="83"/>
      <c r="F492" s="13"/>
      <c r="I492" s="5"/>
      <c r="J492" s="5"/>
      <c r="K492" s="56"/>
      <c r="L492" s="6"/>
      <c r="Q492" s="5"/>
    </row>
    <row r="493" spans="1:17" x14ac:dyDescent="0.2">
      <c r="A493" s="134" t="s">
        <v>936</v>
      </c>
      <c r="B493" s="179" t="s">
        <v>937</v>
      </c>
      <c r="C493" s="177"/>
      <c r="D493" s="82"/>
      <c r="E493" s="83"/>
      <c r="F493" s="13"/>
      <c r="I493" s="5"/>
      <c r="J493" s="5"/>
      <c r="K493" s="56"/>
      <c r="L493" s="6"/>
      <c r="Q493" s="5"/>
    </row>
    <row r="494" spans="1:17" x14ac:dyDescent="0.2">
      <c r="A494" s="144" t="s">
        <v>938</v>
      </c>
      <c r="B494" s="179" t="s">
        <v>939</v>
      </c>
      <c r="C494" s="177"/>
      <c r="D494" s="82"/>
      <c r="E494" s="83"/>
      <c r="F494" s="13"/>
      <c r="I494" s="5"/>
      <c r="J494" s="5"/>
      <c r="K494" s="56"/>
      <c r="L494" s="6"/>
      <c r="Q494" s="5"/>
    </row>
    <row r="495" spans="1:17" x14ac:dyDescent="0.2">
      <c r="A495" s="99" t="s">
        <v>940</v>
      </c>
      <c r="B495" s="179" t="s">
        <v>941</v>
      </c>
      <c r="C495" s="177"/>
      <c r="D495" s="82"/>
      <c r="E495" s="83"/>
      <c r="F495" s="13"/>
      <c r="I495" s="5"/>
      <c r="J495" s="5"/>
      <c r="K495" s="56"/>
      <c r="L495" s="6"/>
      <c r="Q495" s="5"/>
    </row>
    <row r="496" spans="1:17" x14ac:dyDescent="0.2">
      <c r="A496" s="134" t="s">
        <v>942</v>
      </c>
      <c r="B496" s="179" t="s">
        <v>943</v>
      </c>
      <c r="C496" s="177"/>
      <c r="D496" s="82"/>
      <c r="E496" s="83"/>
      <c r="F496" s="13"/>
      <c r="I496" s="5"/>
      <c r="J496" s="5"/>
      <c r="K496" s="56"/>
      <c r="L496" s="6"/>
      <c r="Q496" s="5"/>
    </row>
    <row r="497" spans="1:17" x14ac:dyDescent="0.2">
      <c r="A497" s="144" t="s">
        <v>944</v>
      </c>
      <c r="B497" s="179" t="s">
        <v>945</v>
      </c>
      <c r="C497" s="177"/>
      <c r="D497" s="82"/>
      <c r="E497" s="83"/>
      <c r="F497" s="13"/>
      <c r="I497" s="5"/>
      <c r="J497" s="5"/>
      <c r="K497" s="56"/>
      <c r="L497" s="6"/>
      <c r="Q497" s="5"/>
    </row>
    <row r="498" spans="1:17" x14ac:dyDescent="0.2">
      <c r="A498" s="99" t="s">
        <v>946</v>
      </c>
      <c r="B498" s="179" t="s">
        <v>947</v>
      </c>
      <c r="C498" s="177"/>
      <c r="D498" s="82"/>
      <c r="E498" s="83"/>
      <c r="F498" s="13"/>
      <c r="I498" s="5"/>
      <c r="J498" s="5"/>
      <c r="K498" s="56"/>
      <c r="L498" s="6"/>
      <c r="Q498" s="5"/>
    </row>
    <row r="499" spans="1:17" x14ac:dyDescent="0.2">
      <c r="A499" s="134" t="s">
        <v>948</v>
      </c>
      <c r="B499" s="179" t="s">
        <v>949</v>
      </c>
      <c r="C499" s="177"/>
      <c r="D499" s="82"/>
      <c r="E499" s="83"/>
      <c r="F499" s="13"/>
      <c r="I499" s="5"/>
      <c r="J499" s="5"/>
      <c r="K499" s="56"/>
      <c r="L499" s="6"/>
      <c r="Q499" s="5"/>
    </row>
    <row r="500" spans="1:17" x14ac:dyDescent="0.2">
      <c r="A500" s="144" t="s">
        <v>950</v>
      </c>
      <c r="B500" s="179" t="s">
        <v>951</v>
      </c>
      <c r="C500" s="177"/>
      <c r="D500" s="82"/>
      <c r="E500" s="83"/>
      <c r="F500" s="13"/>
      <c r="I500" s="5"/>
      <c r="J500" s="5"/>
      <c r="K500" s="56"/>
      <c r="L500" s="6"/>
      <c r="Q500" s="5"/>
    </row>
    <row r="501" spans="1:17" x14ac:dyDescent="0.2">
      <c r="A501" s="99" t="s">
        <v>952</v>
      </c>
      <c r="B501" s="179" t="s">
        <v>953</v>
      </c>
      <c r="C501" s="177"/>
      <c r="D501" s="82"/>
      <c r="E501" s="83"/>
      <c r="F501" s="13"/>
      <c r="I501" s="5"/>
      <c r="J501" s="5"/>
      <c r="K501" s="56"/>
      <c r="L501" s="6"/>
      <c r="Q501" s="5"/>
    </row>
    <row r="502" spans="1:17" x14ac:dyDescent="0.2">
      <c r="A502" s="134" t="s">
        <v>954</v>
      </c>
      <c r="B502" s="179" t="s">
        <v>955</v>
      </c>
      <c r="C502" s="177"/>
      <c r="D502" s="82"/>
      <c r="E502" s="83"/>
      <c r="F502" s="13"/>
      <c r="I502" s="5"/>
      <c r="J502" s="5"/>
      <c r="K502" s="56"/>
      <c r="L502" s="6"/>
      <c r="Q502" s="5"/>
    </row>
    <row r="503" spans="1:17" x14ac:dyDescent="0.2">
      <c r="A503" s="144" t="s">
        <v>956</v>
      </c>
      <c r="B503" s="179" t="s">
        <v>957</v>
      </c>
      <c r="C503" s="177"/>
      <c r="D503" s="82"/>
      <c r="E503" s="83"/>
      <c r="F503" s="13"/>
      <c r="I503" s="5"/>
      <c r="J503" s="5"/>
      <c r="K503" s="56"/>
      <c r="L503" s="6"/>
      <c r="Q503" s="5"/>
    </row>
    <row r="504" spans="1:17" x14ac:dyDescent="0.2">
      <c r="A504" s="99" t="s">
        <v>958</v>
      </c>
      <c r="B504" s="179" t="s">
        <v>959</v>
      </c>
      <c r="C504" s="177"/>
      <c r="D504" s="82"/>
      <c r="E504" s="83"/>
      <c r="F504" s="13"/>
      <c r="I504" s="5"/>
      <c r="J504" s="5"/>
      <c r="K504" s="56"/>
      <c r="L504" s="6"/>
      <c r="Q504" s="5"/>
    </row>
    <row r="505" spans="1:17" x14ac:dyDescent="0.2">
      <c r="A505" s="134" t="s">
        <v>960</v>
      </c>
      <c r="B505" s="183" t="s">
        <v>961</v>
      </c>
      <c r="C505" s="177"/>
      <c r="D505" s="82"/>
      <c r="E505" s="83"/>
      <c r="F505" s="13"/>
      <c r="I505" s="5"/>
      <c r="J505" s="5"/>
      <c r="K505" s="56"/>
      <c r="L505" s="6"/>
      <c r="Q505" s="5"/>
    </row>
    <row r="506" spans="1:17" x14ac:dyDescent="0.2">
      <c r="A506" s="144" t="s">
        <v>962</v>
      </c>
      <c r="B506" s="145" t="s">
        <v>963</v>
      </c>
      <c r="C506" s="177"/>
      <c r="D506" s="82"/>
      <c r="E506" s="83"/>
      <c r="F506" s="13"/>
      <c r="I506" s="5"/>
      <c r="J506" s="5"/>
      <c r="K506" s="56"/>
      <c r="L506" s="6"/>
      <c r="Q506" s="5"/>
    </row>
    <row r="507" spans="1:17" x14ac:dyDescent="0.2">
      <c r="A507" s="99" t="s">
        <v>964</v>
      </c>
      <c r="B507" s="183" t="s">
        <v>965</v>
      </c>
      <c r="C507" s="177"/>
      <c r="D507" s="82"/>
      <c r="E507" s="83"/>
      <c r="F507" s="13"/>
      <c r="I507" s="5"/>
      <c r="J507" s="5"/>
      <c r="K507" s="56"/>
      <c r="L507" s="6"/>
      <c r="Q507" s="5"/>
    </row>
    <row r="508" spans="1:17" x14ac:dyDescent="0.2">
      <c r="A508" s="134" t="s">
        <v>966</v>
      </c>
      <c r="B508" s="183" t="s">
        <v>967</v>
      </c>
      <c r="C508" s="177"/>
      <c r="D508" s="82"/>
      <c r="E508" s="83"/>
      <c r="F508" s="13"/>
      <c r="I508" s="5"/>
      <c r="J508" s="5"/>
      <c r="K508" s="56"/>
      <c r="L508" s="6"/>
      <c r="Q508" s="5"/>
    </row>
    <row r="509" spans="1:17" ht="23.25" x14ac:dyDescent="0.2">
      <c r="A509" s="144" t="s">
        <v>968</v>
      </c>
      <c r="B509" s="179" t="s">
        <v>969</v>
      </c>
      <c r="C509" s="177"/>
      <c r="D509" s="82"/>
      <c r="E509" s="83"/>
      <c r="F509" s="13"/>
      <c r="I509" s="5"/>
      <c r="J509" s="5"/>
      <c r="K509" s="56"/>
      <c r="L509" s="6"/>
      <c r="Q509" s="5"/>
    </row>
    <row r="510" spans="1:17" x14ac:dyDescent="0.2">
      <c r="A510" s="144" t="s">
        <v>970</v>
      </c>
      <c r="B510" s="183" t="s">
        <v>971</v>
      </c>
      <c r="C510" s="177"/>
      <c r="D510" s="82"/>
      <c r="E510" s="83"/>
      <c r="F510" s="13"/>
      <c r="I510" s="5"/>
      <c r="J510" s="5"/>
      <c r="K510" s="56"/>
      <c r="L510" s="6"/>
      <c r="Q510" s="5"/>
    </row>
    <row r="511" spans="1:17" x14ac:dyDescent="0.2">
      <c r="A511" s="144" t="s">
        <v>972</v>
      </c>
      <c r="B511" s="183" t="s">
        <v>973</v>
      </c>
      <c r="C511" s="177"/>
      <c r="D511" s="82"/>
      <c r="E511" s="83"/>
      <c r="F511" s="13"/>
      <c r="I511" s="5"/>
      <c r="J511" s="5"/>
      <c r="K511" s="56"/>
      <c r="L511" s="6"/>
      <c r="Q511" s="5"/>
    </row>
    <row r="512" spans="1:17" x14ac:dyDescent="0.2">
      <c r="A512" s="99" t="s">
        <v>974</v>
      </c>
      <c r="B512" s="183" t="s">
        <v>975</v>
      </c>
      <c r="C512" s="177"/>
      <c r="D512" s="82"/>
      <c r="E512" s="83"/>
      <c r="F512" s="13"/>
      <c r="I512" s="5"/>
      <c r="J512" s="5"/>
      <c r="K512" s="56"/>
      <c r="L512" s="6"/>
      <c r="Q512" s="5"/>
    </row>
    <row r="513" spans="1:17" x14ac:dyDescent="0.2">
      <c r="A513" s="134" t="s">
        <v>976</v>
      </c>
      <c r="B513" s="183" t="s">
        <v>977</v>
      </c>
      <c r="C513" s="177"/>
      <c r="D513" s="82"/>
      <c r="E513" s="83"/>
      <c r="F513" s="13"/>
      <c r="I513" s="5"/>
      <c r="J513" s="5"/>
      <c r="K513" s="56"/>
      <c r="L513" s="6"/>
      <c r="Q513" s="5"/>
    </row>
    <row r="514" spans="1:17" x14ac:dyDescent="0.2">
      <c r="A514" s="144" t="s">
        <v>978</v>
      </c>
      <c r="B514" s="183" t="s">
        <v>979</v>
      </c>
      <c r="C514" s="177"/>
      <c r="D514" s="82"/>
      <c r="E514" s="83"/>
      <c r="F514" s="13"/>
      <c r="I514" s="5"/>
      <c r="J514" s="5"/>
      <c r="K514" s="56"/>
      <c r="L514" s="6"/>
      <c r="Q514" s="5"/>
    </row>
    <row r="515" spans="1:17" x14ac:dyDescent="0.2">
      <c r="A515" s="99" t="s">
        <v>980</v>
      </c>
      <c r="B515" s="183" t="s">
        <v>981</v>
      </c>
      <c r="C515" s="177"/>
      <c r="D515" s="82"/>
      <c r="E515" s="83"/>
      <c r="F515" s="13"/>
      <c r="I515" s="5"/>
      <c r="J515" s="5"/>
      <c r="K515" s="56"/>
      <c r="L515" s="6"/>
      <c r="Q515" s="5"/>
    </row>
    <row r="516" spans="1:17" x14ac:dyDescent="0.2">
      <c r="A516" s="134" t="s">
        <v>982</v>
      </c>
      <c r="B516" s="183" t="s">
        <v>983</v>
      </c>
      <c r="C516" s="177"/>
      <c r="D516" s="82"/>
      <c r="E516" s="83"/>
      <c r="F516" s="13"/>
      <c r="I516" s="5"/>
      <c r="J516" s="5"/>
      <c r="K516" s="56"/>
      <c r="L516" s="6"/>
      <c r="Q516" s="5"/>
    </row>
    <row r="517" spans="1:17" x14ac:dyDescent="0.2">
      <c r="A517" s="144" t="s">
        <v>984</v>
      </c>
      <c r="B517" s="183" t="s">
        <v>985</v>
      </c>
      <c r="C517" s="177"/>
      <c r="D517" s="82"/>
      <c r="E517" s="83"/>
      <c r="F517" s="13"/>
      <c r="I517" s="5"/>
      <c r="J517" s="5"/>
      <c r="K517" s="56"/>
      <c r="L517" s="6"/>
      <c r="Q517" s="5"/>
    </row>
    <row r="518" spans="1:17" x14ac:dyDescent="0.2">
      <c r="A518" s="99" t="s">
        <v>986</v>
      </c>
      <c r="B518" s="183" t="s">
        <v>987</v>
      </c>
      <c r="C518" s="177"/>
      <c r="D518" s="82"/>
      <c r="E518" s="83"/>
      <c r="F518" s="13"/>
      <c r="I518" s="5"/>
      <c r="J518" s="5"/>
      <c r="K518" s="56"/>
      <c r="L518" s="6"/>
      <c r="Q518" s="5"/>
    </row>
    <row r="519" spans="1:17" x14ac:dyDescent="0.2">
      <c r="A519" s="134" t="s">
        <v>988</v>
      </c>
      <c r="B519" s="183" t="s">
        <v>989</v>
      </c>
      <c r="C519" s="177"/>
      <c r="D519" s="82"/>
      <c r="E519" s="83"/>
      <c r="F519" s="13"/>
      <c r="I519" s="5"/>
      <c r="J519" s="5"/>
      <c r="K519" s="56"/>
      <c r="L519" s="6"/>
      <c r="Q519" s="5"/>
    </row>
    <row r="520" spans="1:17" x14ac:dyDescent="0.2">
      <c r="A520" s="144" t="s">
        <v>990</v>
      </c>
      <c r="B520" s="183" t="s">
        <v>991</v>
      </c>
      <c r="C520" s="177"/>
      <c r="D520" s="82"/>
      <c r="E520" s="83"/>
      <c r="F520" s="13"/>
      <c r="I520" s="5"/>
      <c r="J520" s="5"/>
      <c r="K520" s="56"/>
      <c r="L520" s="6"/>
      <c r="Q520" s="5"/>
    </row>
    <row r="521" spans="1:17" x14ac:dyDescent="0.2">
      <c r="A521" s="144" t="s">
        <v>992</v>
      </c>
      <c r="B521" s="183" t="s">
        <v>993</v>
      </c>
      <c r="C521" s="177"/>
      <c r="D521" s="82"/>
      <c r="E521" s="83"/>
      <c r="F521" s="13"/>
      <c r="I521" s="5"/>
      <c r="J521" s="5"/>
      <c r="K521" s="56"/>
      <c r="L521" s="6"/>
      <c r="Q521" s="5"/>
    </row>
    <row r="522" spans="1:17" x14ac:dyDescent="0.2">
      <c r="A522" s="144" t="s">
        <v>994</v>
      </c>
      <c r="B522" s="183" t="s">
        <v>995</v>
      </c>
      <c r="C522" s="177"/>
      <c r="D522" s="82"/>
      <c r="E522" s="83"/>
      <c r="F522" s="13"/>
      <c r="I522" s="5"/>
      <c r="J522" s="5"/>
      <c r="K522" s="56"/>
      <c r="L522" s="6"/>
      <c r="Q522" s="5"/>
    </row>
    <row r="523" spans="1:17" x14ac:dyDescent="0.2">
      <c r="A523" s="99" t="s">
        <v>996</v>
      </c>
      <c r="B523" s="183" t="s">
        <v>997</v>
      </c>
      <c r="C523" s="177"/>
      <c r="D523" s="82"/>
      <c r="E523" s="83"/>
      <c r="F523" s="13"/>
      <c r="I523" s="5"/>
      <c r="J523" s="5"/>
      <c r="K523" s="56"/>
      <c r="L523" s="6"/>
      <c r="Q523" s="5"/>
    </row>
    <row r="524" spans="1:17" x14ac:dyDescent="0.2">
      <c r="A524" s="134" t="s">
        <v>998</v>
      </c>
      <c r="B524" s="183" t="s">
        <v>999</v>
      </c>
      <c r="C524" s="177"/>
      <c r="D524" s="82"/>
      <c r="E524" s="83"/>
      <c r="F524" s="13"/>
      <c r="I524" s="5"/>
      <c r="J524" s="5"/>
      <c r="K524" s="56"/>
      <c r="L524" s="6"/>
      <c r="Q524" s="5"/>
    </row>
    <row r="525" spans="1:17" x14ac:dyDescent="0.2">
      <c r="A525" s="144" t="s">
        <v>1000</v>
      </c>
      <c r="B525" s="183" t="s">
        <v>1001</v>
      </c>
      <c r="C525" s="177"/>
      <c r="D525" s="82"/>
      <c r="E525" s="83"/>
      <c r="F525" s="13"/>
      <c r="I525" s="5"/>
      <c r="J525" s="5"/>
      <c r="K525" s="56"/>
      <c r="L525" s="6"/>
      <c r="Q525" s="5"/>
    </row>
    <row r="526" spans="1:17" x14ac:dyDescent="0.2">
      <c r="A526" s="99" t="s">
        <v>1002</v>
      </c>
      <c r="B526" s="183" t="s">
        <v>1003</v>
      </c>
      <c r="C526" s="177"/>
      <c r="D526" s="82"/>
      <c r="E526" s="83"/>
      <c r="F526" s="13"/>
      <c r="I526" s="5"/>
      <c r="J526" s="5"/>
      <c r="K526" s="56"/>
      <c r="L526" s="6"/>
      <c r="Q526" s="5"/>
    </row>
    <row r="527" spans="1:17" x14ac:dyDescent="0.2">
      <c r="A527" s="134" t="s">
        <v>1004</v>
      </c>
      <c r="B527" s="183" t="s">
        <v>1005</v>
      </c>
      <c r="C527" s="177"/>
      <c r="D527" s="82"/>
      <c r="E527" s="83"/>
      <c r="F527" s="13"/>
      <c r="I527" s="5"/>
      <c r="J527" s="5"/>
      <c r="K527" s="56"/>
      <c r="L527" s="6"/>
      <c r="Q527" s="5"/>
    </row>
    <row r="528" spans="1:17" x14ac:dyDescent="0.2">
      <c r="A528" s="148" t="s">
        <v>1006</v>
      </c>
      <c r="B528" s="193" t="s">
        <v>1007</v>
      </c>
      <c r="C528" s="194"/>
      <c r="D528" s="105"/>
      <c r="E528" s="106"/>
      <c r="F528" s="13"/>
      <c r="I528" s="5"/>
      <c r="J528" s="5"/>
      <c r="K528" s="56"/>
      <c r="L528" s="6"/>
      <c r="Q528" s="5"/>
    </row>
    <row r="529" spans="1:17" x14ac:dyDescent="0.2">
      <c r="A529" s="150"/>
      <c r="B529" s="151"/>
      <c r="C529" s="87"/>
      <c r="D529" s="87"/>
      <c r="E529" s="87"/>
      <c r="F529" s="87"/>
      <c r="G529" s="87"/>
      <c r="H529" s="87"/>
      <c r="I529" s="12"/>
      <c r="J529" s="56"/>
      <c r="K529" s="56"/>
      <c r="L529" s="56"/>
      <c r="M529" s="56"/>
      <c r="N529" s="56"/>
      <c r="O529" s="6"/>
      <c r="Q529" s="5"/>
    </row>
    <row r="530" spans="1:17" x14ac:dyDescent="0.2">
      <c r="A530" s="224" t="s">
        <v>1008</v>
      </c>
      <c r="B530" s="225"/>
      <c r="C530" s="152" t="s">
        <v>1009</v>
      </c>
      <c r="D530" s="153"/>
      <c r="E530" s="154"/>
      <c r="F530" s="56"/>
      <c r="G530" s="87"/>
      <c r="H530" s="87"/>
      <c r="I530" s="12"/>
      <c r="J530" s="56"/>
      <c r="K530" s="56"/>
      <c r="L530" s="56"/>
      <c r="M530" s="56"/>
      <c r="N530" s="56"/>
      <c r="O530" s="6"/>
      <c r="Q530" s="5"/>
    </row>
    <row r="531" spans="1:17" x14ac:dyDescent="0.2">
      <c r="A531" s="232"/>
      <c r="B531" s="233"/>
      <c r="C531" s="222" t="s">
        <v>3</v>
      </c>
      <c r="D531" s="153" t="s">
        <v>1010</v>
      </c>
      <c r="E531" s="154"/>
      <c r="F531" s="56"/>
      <c r="G531" s="87"/>
      <c r="H531" s="87"/>
      <c r="I531" s="12"/>
      <c r="J531" s="56"/>
      <c r="K531" s="56"/>
      <c r="L531" s="56"/>
      <c r="M531" s="56"/>
      <c r="N531" s="56"/>
      <c r="O531" s="6"/>
      <c r="Q531" s="5"/>
    </row>
    <row r="532" spans="1:17" ht="33.75" customHeight="1" x14ac:dyDescent="0.2">
      <c r="A532" s="226"/>
      <c r="B532" s="227"/>
      <c r="C532" s="223"/>
      <c r="D532" s="155" t="s">
        <v>1011</v>
      </c>
      <c r="E532" s="156" t="s">
        <v>1012</v>
      </c>
      <c r="F532" s="56"/>
      <c r="G532" s="87"/>
      <c r="H532" s="87"/>
      <c r="I532" s="12"/>
      <c r="J532" s="56"/>
      <c r="K532" s="56"/>
      <c r="L532" s="56"/>
      <c r="M532" s="56"/>
      <c r="N532" s="56"/>
      <c r="O532" s="6"/>
      <c r="Q532" s="5"/>
    </row>
    <row r="533" spans="1:17" x14ac:dyDescent="0.2">
      <c r="A533" s="157" t="s">
        <v>1013</v>
      </c>
      <c r="B533" s="158" t="s">
        <v>1014</v>
      </c>
      <c r="C533" s="159">
        <f>+SUM(D533:E533)</f>
        <v>0</v>
      </c>
      <c r="D533" s="160"/>
      <c r="E533" s="161"/>
      <c r="F533" s="56"/>
      <c r="G533" s="87"/>
      <c r="H533" s="87"/>
      <c r="I533" s="12"/>
      <c r="J533" s="56"/>
      <c r="K533" s="56"/>
      <c r="L533" s="56"/>
      <c r="M533" s="56"/>
      <c r="N533" s="56"/>
      <c r="O533" s="6"/>
      <c r="Q533" s="5"/>
    </row>
    <row r="534" spans="1:17" x14ac:dyDescent="0.2">
      <c r="A534" s="157" t="s">
        <v>1015</v>
      </c>
      <c r="B534" s="158" t="s">
        <v>1016</v>
      </c>
      <c r="C534" s="162">
        <f>+SUM(D534:E534)</f>
        <v>0</v>
      </c>
      <c r="D534" s="160"/>
      <c r="E534" s="161"/>
      <c r="F534" s="56"/>
      <c r="G534" s="87"/>
      <c r="H534" s="87"/>
      <c r="I534" s="12"/>
      <c r="J534" s="56"/>
      <c r="K534" s="56"/>
      <c r="L534" s="56"/>
      <c r="M534" s="56"/>
      <c r="N534" s="56"/>
      <c r="O534" s="6"/>
      <c r="Q534" s="5"/>
    </row>
    <row r="535" spans="1:17" ht="18" customHeight="1" x14ac:dyDescent="0.2">
      <c r="A535" s="19"/>
      <c r="B535" s="20"/>
      <c r="C535" s="21"/>
    </row>
    <row r="536" spans="1:17" ht="24" customHeight="1" x14ac:dyDescent="0.2">
      <c r="A536" s="224" t="s">
        <v>1017</v>
      </c>
      <c r="B536" s="225"/>
      <c r="C536" s="222" t="s">
        <v>3</v>
      </c>
      <c r="D536" s="222" t="s">
        <v>1018</v>
      </c>
      <c r="E536" s="222" t="s">
        <v>1019</v>
      </c>
      <c r="F536" s="87"/>
      <c r="G536" s="6"/>
      <c r="H536" s="6"/>
      <c r="I536" s="7"/>
      <c r="J536" s="5"/>
      <c r="K536" s="5"/>
      <c r="O536" s="6"/>
      <c r="Q536" s="5"/>
    </row>
    <row r="537" spans="1:17" ht="19.5" customHeight="1" x14ac:dyDescent="0.2">
      <c r="A537" s="226"/>
      <c r="B537" s="227"/>
      <c r="C537" s="228"/>
      <c r="D537" s="229"/>
      <c r="E537" s="229"/>
      <c r="F537" s="87"/>
      <c r="G537" s="6"/>
      <c r="H537" s="6"/>
      <c r="I537" s="7"/>
      <c r="J537" s="5"/>
      <c r="K537" s="5"/>
      <c r="O537" s="6"/>
      <c r="Q537" s="5"/>
    </row>
    <row r="538" spans="1:17" ht="24.75" customHeight="1" x14ac:dyDescent="0.2">
      <c r="A538" s="230" t="s">
        <v>1020</v>
      </c>
      <c r="B538" s="231"/>
      <c r="C538" s="22"/>
      <c r="D538" s="23"/>
      <c r="E538" s="24"/>
      <c r="F538" s="87"/>
      <c r="G538" s="6"/>
      <c r="H538" s="6"/>
      <c r="I538" s="7"/>
      <c r="J538" s="5"/>
      <c r="K538" s="5"/>
      <c r="O538" s="6"/>
      <c r="Q538" s="5"/>
    </row>
    <row r="539" spans="1:17" ht="13.5" customHeight="1" x14ac:dyDescent="0.2">
      <c r="A539" s="25" t="s">
        <v>1021</v>
      </c>
      <c r="B539" s="26"/>
      <c r="C539" s="163">
        <f t="shared" ref="C539:C545" si="0">SUM(D539:E539)</f>
        <v>0</v>
      </c>
      <c r="D539" s="164"/>
      <c r="E539" s="165"/>
      <c r="F539" s="87"/>
      <c r="G539" s="6"/>
      <c r="H539" s="6"/>
      <c r="I539" s="7"/>
      <c r="J539" s="5"/>
      <c r="K539" s="5"/>
      <c r="O539" s="6"/>
      <c r="Q539" s="5"/>
    </row>
    <row r="540" spans="1:17" ht="13.5" customHeight="1" x14ac:dyDescent="0.2">
      <c r="A540" s="27" t="s">
        <v>1022</v>
      </c>
      <c r="B540" s="28"/>
      <c r="C540" s="166">
        <f t="shared" si="0"/>
        <v>0</v>
      </c>
      <c r="D540" s="167"/>
      <c r="E540" s="168"/>
      <c r="F540" s="87"/>
      <c r="G540" s="6"/>
      <c r="H540" s="6"/>
      <c r="I540" s="7"/>
      <c r="J540" s="5"/>
      <c r="K540" s="5"/>
      <c r="O540" s="6"/>
      <c r="Q540" s="5"/>
    </row>
    <row r="541" spans="1:17" s="32" customFormat="1" ht="13.5" customHeight="1" x14ac:dyDescent="0.2">
      <c r="A541" s="27" t="s">
        <v>1023</v>
      </c>
      <c r="B541" s="28"/>
      <c r="C541" s="166">
        <f t="shared" si="0"/>
        <v>0</v>
      </c>
      <c r="D541" s="29"/>
      <c r="E541" s="30"/>
      <c r="F541" s="31"/>
      <c r="G541" s="31"/>
    </row>
    <row r="542" spans="1:17" s="32" customFormat="1" x14ac:dyDescent="0.2">
      <c r="A542" s="27" t="s">
        <v>1024</v>
      </c>
      <c r="B542" s="28"/>
      <c r="C542" s="166">
        <f t="shared" si="0"/>
        <v>0</v>
      </c>
      <c r="D542" s="29"/>
      <c r="E542" s="30"/>
      <c r="F542" s="31"/>
      <c r="G542" s="31"/>
    </row>
    <row r="543" spans="1:17" s="32" customFormat="1" x14ac:dyDescent="0.2">
      <c r="A543" s="27" t="s">
        <v>1025</v>
      </c>
      <c r="B543" s="28"/>
      <c r="C543" s="166">
        <f t="shared" si="0"/>
        <v>0</v>
      </c>
      <c r="D543" s="29"/>
      <c r="E543" s="30"/>
      <c r="F543" s="31"/>
      <c r="G543" s="31"/>
    </row>
    <row r="544" spans="1:17" x14ac:dyDescent="0.2">
      <c r="A544" s="33" t="s">
        <v>1026</v>
      </c>
      <c r="B544" s="34"/>
      <c r="C544" s="35">
        <f t="shared" si="0"/>
        <v>0</v>
      </c>
      <c r="D544" s="36"/>
      <c r="E544" s="37"/>
      <c r="H544" s="6"/>
      <c r="J544" s="7"/>
      <c r="K544" s="5"/>
      <c r="P544" s="6"/>
      <c r="Q544" s="5"/>
    </row>
    <row r="545" spans="1:17" ht="19.5" customHeight="1" x14ac:dyDescent="0.2">
      <c r="A545" s="38" t="s">
        <v>1027</v>
      </c>
      <c r="B545" s="22"/>
      <c r="C545" s="39">
        <f t="shared" si="0"/>
        <v>0</v>
      </c>
      <c r="D545" s="40">
        <f>SUM(D539:D544)</f>
        <v>0</v>
      </c>
      <c r="E545" s="41">
        <f>SUM(E539:E544)</f>
        <v>0</v>
      </c>
      <c r="H545" s="6"/>
      <c r="J545" s="7"/>
      <c r="K545" s="5"/>
      <c r="P545" s="6"/>
      <c r="Q545" s="5"/>
    </row>
    <row r="546" spans="1:17" ht="24.75" customHeight="1" x14ac:dyDescent="0.2">
      <c r="A546" s="38" t="s">
        <v>1028</v>
      </c>
      <c r="B546" s="42"/>
      <c r="C546" s="22"/>
      <c r="D546" s="22"/>
      <c r="E546" s="43"/>
      <c r="F546" s="87"/>
      <c r="G546" s="6"/>
      <c r="H546" s="6"/>
      <c r="I546" s="7"/>
      <c r="J546" s="5"/>
      <c r="K546" s="5"/>
      <c r="O546" s="6"/>
      <c r="Q546" s="5"/>
    </row>
    <row r="547" spans="1:17" x14ac:dyDescent="0.2">
      <c r="A547" s="44" t="s">
        <v>1021</v>
      </c>
      <c r="B547" s="45"/>
      <c r="C547" s="163">
        <f t="shared" ref="C547:C553" si="1">SUM(D547:E547)</f>
        <v>0</v>
      </c>
      <c r="D547" s="164"/>
      <c r="E547" s="165"/>
      <c r="F547" s="87"/>
      <c r="G547" s="6"/>
      <c r="H547" s="6"/>
      <c r="I547" s="7"/>
      <c r="J547" s="5"/>
      <c r="K547" s="5"/>
      <c r="O547" s="6"/>
      <c r="Q547" s="5"/>
    </row>
    <row r="548" spans="1:17" x14ac:dyDescent="0.2">
      <c r="A548" s="46" t="s">
        <v>1022</v>
      </c>
      <c r="B548" s="47"/>
      <c r="C548" s="166">
        <f t="shared" si="1"/>
        <v>0</v>
      </c>
      <c r="D548" s="167"/>
      <c r="E548" s="168"/>
      <c r="F548" s="87"/>
      <c r="G548" s="6"/>
      <c r="H548" s="6"/>
      <c r="I548" s="7"/>
      <c r="J548" s="5"/>
      <c r="K548" s="5"/>
      <c r="O548" s="6"/>
      <c r="Q548" s="5"/>
    </row>
    <row r="549" spans="1:17" s="32" customFormat="1" x14ac:dyDescent="0.2">
      <c r="A549" s="46" t="s">
        <v>1023</v>
      </c>
      <c r="B549" s="47"/>
      <c r="C549" s="166">
        <f t="shared" si="1"/>
        <v>0</v>
      </c>
      <c r="D549" s="29"/>
      <c r="E549" s="30"/>
      <c r="F549" s="31"/>
      <c r="G549" s="31"/>
    </row>
    <row r="550" spans="1:17" s="32" customFormat="1" x14ac:dyDescent="0.2">
      <c r="A550" s="46" t="s">
        <v>1024</v>
      </c>
      <c r="B550" s="47"/>
      <c r="C550" s="166">
        <f t="shared" si="1"/>
        <v>0</v>
      </c>
      <c r="D550" s="29"/>
      <c r="E550" s="30"/>
      <c r="F550" s="31"/>
      <c r="G550" s="31"/>
    </row>
    <row r="551" spans="1:17" s="32" customFormat="1" x14ac:dyDescent="0.2">
      <c r="A551" s="46" t="s">
        <v>1025</v>
      </c>
      <c r="B551" s="47"/>
      <c r="C551" s="166">
        <f t="shared" si="1"/>
        <v>0</v>
      </c>
      <c r="D551" s="29"/>
      <c r="E551" s="30"/>
      <c r="F551" s="31"/>
      <c r="G551" s="31"/>
    </row>
    <row r="552" spans="1:17" x14ac:dyDescent="0.2">
      <c r="A552" s="48" t="s">
        <v>1026</v>
      </c>
      <c r="B552" s="49"/>
      <c r="C552" s="35">
        <f t="shared" si="1"/>
        <v>0</v>
      </c>
      <c r="D552" s="36"/>
      <c r="E552" s="37"/>
      <c r="H552" s="6"/>
      <c r="J552" s="7"/>
      <c r="K552" s="5"/>
      <c r="P552" s="6"/>
      <c r="Q552" s="5"/>
    </row>
    <row r="553" spans="1:17" ht="19.5" customHeight="1" x14ac:dyDescent="0.2">
      <c r="A553" s="50" t="s">
        <v>1029</v>
      </c>
      <c r="B553" s="23"/>
      <c r="C553" s="39">
        <f t="shared" si="1"/>
        <v>0</v>
      </c>
      <c r="D553" s="51">
        <f>SUM(D547:D552)</f>
        <v>0</v>
      </c>
      <c r="E553" s="52">
        <f>SUM(E547:E552)</f>
        <v>0</v>
      </c>
      <c r="H553" s="6"/>
      <c r="J553" s="7"/>
      <c r="K553" s="5"/>
      <c r="P553" s="6"/>
      <c r="Q553" s="5"/>
    </row>
  </sheetData>
  <mergeCells count="20">
    <mergeCell ref="A538:B538"/>
    <mergeCell ref="A252:B252"/>
    <mergeCell ref="A80:B80"/>
    <mergeCell ref="A122:B122"/>
    <mergeCell ref="A164:B164"/>
    <mergeCell ref="A181:B181"/>
    <mergeCell ref="A292:B292"/>
    <mergeCell ref="A315:B315"/>
    <mergeCell ref="A332:B332"/>
    <mergeCell ref="A530:B532"/>
    <mergeCell ref="D10:D12"/>
    <mergeCell ref="E10:E12"/>
    <mergeCell ref="A6:F7"/>
    <mergeCell ref="C10:C12"/>
    <mergeCell ref="A44:B44"/>
    <mergeCell ref="C531:C532"/>
    <mergeCell ref="A536:B537"/>
    <mergeCell ref="C536:C537"/>
    <mergeCell ref="D536:D537"/>
    <mergeCell ref="E536:E537"/>
  </mergeCells>
  <dataValidations count="1">
    <dataValidation type="whole" allowBlank="1" showInputMessage="1" showErrorMessage="1" errorTitle="Error" error="Por favor ingrese números enteros" sqref="A1:XFD1048576">
      <formula1>0</formula1>
      <formula2>100000000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3"/>
  <sheetViews>
    <sheetView workbookViewId="0">
      <selection activeCell="C3" sqref="C3"/>
    </sheetView>
  </sheetViews>
  <sheetFormatPr baseColWidth="10" defaultRowHeight="12.75" x14ac:dyDescent="0.2"/>
  <cols>
    <col min="1" max="1" width="12.7109375" style="53" customWidth="1"/>
    <col min="2" max="2" width="93" style="2" customWidth="1"/>
    <col min="3" max="3" width="11.7109375" style="3" customWidth="1"/>
    <col min="4" max="4" width="14.7109375" style="4" customWidth="1"/>
    <col min="5" max="5" width="13.85546875" style="5" customWidth="1"/>
    <col min="6" max="6" width="14" style="5" customWidth="1"/>
    <col min="7" max="7" width="15.28515625" style="5" customWidth="1"/>
    <col min="8" max="8" width="14.5703125" style="5" customWidth="1"/>
    <col min="9" max="9" width="14" style="6" customWidth="1"/>
    <col min="10" max="10" width="16.28515625" style="6" customWidth="1"/>
    <col min="11" max="11" width="22.140625" style="7" customWidth="1"/>
    <col min="12" max="13" width="11.42578125" style="5"/>
    <col min="14" max="16" width="14.5703125" style="5" customWidth="1"/>
    <col min="17" max="17" width="11.42578125" style="6"/>
    <col min="18" max="256" width="11.42578125" style="5"/>
    <col min="257" max="257" width="12.7109375" style="5" customWidth="1"/>
    <col min="258" max="258" width="93" style="5" customWidth="1"/>
    <col min="259" max="259" width="11.7109375" style="5" customWidth="1"/>
    <col min="260" max="260" width="14.7109375" style="5" customWidth="1"/>
    <col min="261" max="261" width="13.85546875" style="5" customWidth="1"/>
    <col min="262" max="262" width="14" style="5" customWidth="1"/>
    <col min="263" max="263" width="15.28515625" style="5" customWidth="1"/>
    <col min="264" max="264" width="14.5703125" style="5" customWidth="1"/>
    <col min="265" max="265" width="14" style="5" customWidth="1"/>
    <col min="266" max="266" width="16.28515625" style="5" customWidth="1"/>
    <col min="267" max="267" width="22.140625" style="5" customWidth="1"/>
    <col min="268" max="269" width="11.42578125" style="5"/>
    <col min="270" max="272" width="14.5703125" style="5" customWidth="1"/>
    <col min="273" max="512" width="11.42578125" style="5"/>
    <col min="513" max="513" width="12.7109375" style="5" customWidth="1"/>
    <col min="514" max="514" width="93" style="5" customWidth="1"/>
    <col min="515" max="515" width="11.7109375" style="5" customWidth="1"/>
    <col min="516" max="516" width="14.7109375" style="5" customWidth="1"/>
    <col min="517" max="517" width="13.85546875" style="5" customWidth="1"/>
    <col min="518" max="518" width="14" style="5" customWidth="1"/>
    <col min="519" max="519" width="15.28515625" style="5" customWidth="1"/>
    <col min="520" max="520" width="14.5703125" style="5" customWidth="1"/>
    <col min="521" max="521" width="14" style="5" customWidth="1"/>
    <col min="522" max="522" width="16.28515625" style="5" customWidth="1"/>
    <col min="523" max="523" width="22.140625" style="5" customWidth="1"/>
    <col min="524" max="525" width="11.42578125" style="5"/>
    <col min="526" max="528" width="14.5703125" style="5" customWidth="1"/>
    <col min="529" max="768" width="11.42578125" style="5"/>
    <col min="769" max="769" width="12.7109375" style="5" customWidth="1"/>
    <col min="770" max="770" width="93" style="5" customWidth="1"/>
    <col min="771" max="771" width="11.7109375" style="5" customWidth="1"/>
    <col min="772" max="772" width="14.7109375" style="5" customWidth="1"/>
    <col min="773" max="773" width="13.85546875" style="5" customWidth="1"/>
    <col min="774" max="774" width="14" style="5" customWidth="1"/>
    <col min="775" max="775" width="15.28515625" style="5" customWidth="1"/>
    <col min="776" max="776" width="14.5703125" style="5" customWidth="1"/>
    <col min="777" max="777" width="14" style="5" customWidth="1"/>
    <col min="778" max="778" width="16.28515625" style="5" customWidth="1"/>
    <col min="779" max="779" width="22.140625" style="5" customWidth="1"/>
    <col min="780" max="781" width="11.42578125" style="5"/>
    <col min="782" max="784" width="14.5703125" style="5" customWidth="1"/>
    <col min="785" max="1024" width="11.42578125" style="5"/>
    <col min="1025" max="1025" width="12.7109375" style="5" customWidth="1"/>
    <col min="1026" max="1026" width="93" style="5" customWidth="1"/>
    <col min="1027" max="1027" width="11.7109375" style="5" customWidth="1"/>
    <col min="1028" max="1028" width="14.7109375" style="5" customWidth="1"/>
    <col min="1029" max="1029" width="13.85546875" style="5" customWidth="1"/>
    <col min="1030" max="1030" width="14" style="5" customWidth="1"/>
    <col min="1031" max="1031" width="15.28515625" style="5" customWidth="1"/>
    <col min="1032" max="1032" width="14.5703125" style="5" customWidth="1"/>
    <col min="1033" max="1033" width="14" style="5" customWidth="1"/>
    <col min="1034" max="1034" width="16.28515625" style="5" customWidth="1"/>
    <col min="1035" max="1035" width="22.140625" style="5" customWidth="1"/>
    <col min="1036" max="1037" width="11.42578125" style="5"/>
    <col min="1038" max="1040" width="14.5703125" style="5" customWidth="1"/>
    <col min="1041" max="1280" width="11.42578125" style="5"/>
    <col min="1281" max="1281" width="12.7109375" style="5" customWidth="1"/>
    <col min="1282" max="1282" width="93" style="5" customWidth="1"/>
    <col min="1283" max="1283" width="11.7109375" style="5" customWidth="1"/>
    <col min="1284" max="1284" width="14.7109375" style="5" customWidth="1"/>
    <col min="1285" max="1285" width="13.85546875" style="5" customWidth="1"/>
    <col min="1286" max="1286" width="14" style="5" customWidth="1"/>
    <col min="1287" max="1287" width="15.28515625" style="5" customWidth="1"/>
    <col min="1288" max="1288" width="14.5703125" style="5" customWidth="1"/>
    <col min="1289" max="1289" width="14" style="5" customWidth="1"/>
    <col min="1290" max="1290" width="16.28515625" style="5" customWidth="1"/>
    <col min="1291" max="1291" width="22.140625" style="5" customWidth="1"/>
    <col min="1292" max="1293" width="11.42578125" style="5"/>
    <col min="1294" max="1296" width="14.5703125" style="5" customWidth="1"/>
    <col min="1297" max="1536" width="11.42578125" style="5"/>
    <col min="1537" max="1537" width="12.7109375" style="5" customWidth="1"/>
    <col min="1538" max="1538" width="93" style="5" customWidth="1"/>
    <col min="1539" max="1539" width="11.7109375" style="5" customWidth="1"/>
    <col min="1540" max="1540" width="14.7109375" style="5" customWidth="1"/>
    <col min="1541" max="1541" width="13.85546875" style="5" customWidth="1"/>
    <col min="1542" max="1542" width="14" style="5" customWidth="1"/>
    <col min="1543" max="1543" width="15.28515625" style="5" customWidth="1"/>
    <col min="1544" max="1544" width="14.5703125" style="5" customWidth="1"/>
    <col min="1545" max="1545" width="14" style="5" customWidth="1"/>
    <col min="1546" max="1546" width="16.28515625" style="5" customWidth="1"/>
    <col min="1547" max="1547" width="22.140625" style="5" customWidth="1"/>
    <col min="1548" max="1549" width="11.42578125" style="5"/>
    <col min="1550" max="1552" width="14.5703125" style="5" customWidth="1"/>
    <col min="1553" max="1792" width="11.42578125" style="5"/>
    <col min="1793" max="1793" width="12.7109375" style="5" customWidth="1"/>
    <col min="1794" max="1794" width="93" style="5" customWidth="1"/>
    <col min="1795" max="1795" width="11.7109375" style="5" customWidth="1"/>
    <col min="1796" max="1796" width="14.7109375" style="5" customWidth="1"/>
    <col min="1797" max="1797" width="13.85546875" style="5" customWidth="1"/>
    <col min="1798" max="1798" width="14" style="5" customWidth="1"/>
    <col min="1799" max="1799" width="15.28515625" style="5" customWidth="1"/>
    <col min="1800" max="1800" width="14.5703125" style="5" customWidth="1"/>
    <col min="1801" max="1801" width="14" style="5" customWidth="1"/>
    <col min="1802" max="1802" width="16.28515625" style="5" customWidth="1"/>
    <col min="1803" max="1803" width="22.140625" style="5" customWidth="1"/>
    <col min="1804" max="1805" width="11.42578125" style="5"/>
    <col min="1806" max="1808" width="14.5703125" style="5" customWidth="1"/>
    <col min="1809" max="2048" width="11.42578125" style="5"/>
    <col min="2049" max="2049" width="12.7109375" style="5" customWidth="1"/>
    <col min="2050" max="2050" width="93" style="5" customWidth="1"/>
    <col min="2051" max="2051" width="11.7109375" style="5" customWidth="1"/>
    <col min="2052" max="2052" width="14.7109375" style="5" customWidth="1"/>
    <col min="2053" max="2053" width="13.85546875" style="5" customWidth="1"/>
    <col min="2054" max="2054" width="14" style="5" customWidth="1"/>
    <col min="2055" max="2055" width="15.28515625" style="5" customWidth="1"/>
    <col min="2056" max="2056" width="14.5703125" style="5" customWidth="1"/>
    <col min="2057" max="2057" width="14" style="5" customWidth="1"/>
    <col min="2058" max="2058" width="16.28515625" style="5" customWidth="1"/>
    <col min="2059" max="2059" width="22.140625" style="5" customWidth="1"/>
    <col min="2060" max="2061" width="11.42578125" style="5"/>
    <col min="2062" max="2064" width="14.5703125" style="5" customWidth="1"/>
    <col min="2065" max="2304" width="11.42578125" style="5"/>
    <col min="2305" max="2305" width="12.7109375" style="5" customWidth="1"/>
    <col min="2306" max="2306" width="93" style="5" customWidth="1"/>
    <col min="2307" max="2307" width="11.7109375" style="5" customWidth="1"/>
    <col min="2308" max="2308" width="14.7109375" style="5" customWidth="1"/>
    <col min="2309" max="2309" width="13.85546875" style="5" customWidth="1"/>
    <col min="2310" max="2310" width="14" style="5" customWidth="1"/>
    <col min="2311" max="2311" width="15.28515625" style="5" customWidth="1"/>
    <col min="2312" max="2312" width="14.5703125" style="5" customWidth="1"/>
    <col min="2313" max="2313" width="14" style="5" customWidth="1"/>
    <col min="2314" max="2314" width="16.28515625" style="5" customWidth="1"/>
    <col min="2315" max="2315" width="22.140625" style="5" customWidth="1"/>
    <col min="2316" max="2317" width="11.42578125" style="5"/>
    <col min="2318" max="2320" width="14.5703125" style="5" customWidth="1"/>
    <col min="2321" max="2560" width="11.42578125" style="5"/>
    <col min="2561" max="2561" width="12.7109375" style="5" customWidth="1"/>
    <col min="2562" max="2562" width="93" style="5" customWidth="1"/>
    <col min="2563" max="2563" width="11.7109375" style="5" customWidth="1"/>
    <col min="2564" max="2564" width="14.7109375" style="5" customWidth="1"/>
    <col min="2565" max="2565" width="13.85546875" style="5" customWidth="1"/>
    <col min="2566" max="2566" width="14" style="5" customWidth="1"/>
    <col min="2567" max="2567" width="15.28515625" style="5" customWidth="1"/>
    <col min="2568" max="2568" width="14.5703125" style="5" customWidth="1"/>
    <col min="2569" max="2569" width="14" style="5" customWidth="1"/>
    <col min="2570" max="2570" width="16.28515625" style="5" customWidth="1"/>
    <col min="2571" max="2571" width="22.140625" style="5" customWidth="1"/>
    <col min="2572" max="2573" width="11.42578125" style="5"/>
    <col min="2574" max="2576" width="14.5703125" style="5" customWidth="1"/>
    <col min="2577" max="2816" width="11.42578125" style="5"/>
    <col min="2817" max="2817" width="12.7109375" style="5" customWidth="1"/>
    <col min="2818" max="2818" width="93" style="5" customWidth="1"/>
    <col min="2819" max="2819" width="11.7109375" style="5" customWidth="1"/>
    <col min="2820" max="2820" width="14.7109375" style="5" customWidth="1"/>
    <col min="2821" max="2821" width="13.85546875" style="5" customWidth="1"/>
    <col min="2822" max="2822" width="14" style="5" customWidth="1"/>
    <col min="2823" max="2823" width="15.28515625" style="5" customWidth="1"/>
    <col min="2824" max="2824" width="14.5703125" style="5" customWidth="1"/>
    <col min="2825" max="2825" width="14" style="5" customWidth="1"/>
    <col min="2826" max="2826" width="16.28515625" style="5" customWidth="1"/>
    <col min="2827" max="2827" width="22.140625" style="5" customWidth="1"/>
    <col min="2828" max="2829" width="11.42578125" style="5"/>
    <col min="2830" max="2832" width="14.5703125" style="5" customWidth="1"/>
    <col min="2833" max="3072" width="11.42578125" style="5"/>
    <col min="3073" max="3073" width="12.7109375" style="5" customWidth="1"/>
    <col min="3074" max="3074" width="93" style="5" customWidth="1"/>
    <col min="3075" max="3075" width="11.7109375" style="5" customWidth="1"/>
    <col min="3076" max="3076" width="14.7109375" style="5" customWidth="1"/>
    <col min="3077" max="3077" width="13.85546875" style="5" customWidth="1"/>
    <col min="3078" max="3078" width="14" style="5" customWidth="1"/>
    <col min="3079" max="3079" width="15.28515625" style="5" customWidth="1"/>
    <col min="3080" max="3080" width="14.5703125" style="5" customWidth="1"/>
    <col min="3081" max="3081" width="14" style="5" customWidth="1"/>
    <col min="3082" max="3082" width="16.28515625" style="5" customWidth="1"/>
    <col min="3083" max="3083" width="22.140625" style="5" customWidth="1"/>
    <col min="3084" max="3085" width="11.42578125" style="5"/>
    <col min="3086" max="3088" width="14.5703125" style="5" customWidth="1"/>
    <col min="3089" max="3328" width="11.42578125" style="5"/>
    <col min="3329" max="3329" width="12.7109375" style="5" customWidth="1"/>
    <col min="3330" max="3330" width="93" style="5" customWidth="1"/>
    <col min="3331" max="3331" width="11.7109375" style="5" customWidth="1"/>
    <col min="3332" max="3332" width="14.7109375" style="5" customWidth="1"/>
    <col min="3333" max="3333" width="13.85546875" style="5" customWidth="1"/>
    <col min="3334" max="3334" width="14" style="5" customWidth="1"/>
    <col min="3335" max="3335" width="15.28515625" style="5" customWidth="1"/>
    <col min="3336" max="3336" width="14.5703125" style="5" customWidth="1"/>
    <col min="3337" max="3337" width="14" style="5" customWidth="1"/>
    <col min="3338" max="3338" width="16.28515625" style="5" customWidth="1"/>
    <col min="3339" max="3339" width="22.140625" style="5" customWidth="1"/>
    <col min="3340" max="3341" width="11.42578125" style="5"/>
    <col min="3342" max="3344" width="14.5703125" style="5" customWidth="1"/>
    <col min="3345" max="3584" width="11.42578125" style="5"/>
    <col min="3585" max="3585" width="12.7109375" style="5" customWidth="1"/>
    <col min="3586" max="3586" width="93" style="5" customWidth="1"/>
    <col min="3587" max="3587" width="11.7109375" style="5" customWidth="1"/>
    <col min="3588" max="3588" width="14.7109375" style="5" customWidth="1"/>
    <col min="3589" max="3589" width="13.85546875" style="5" customWidth="1"/>
    <col min="3590" max="3590" width="14" style="5" customWidth="1"/>
    <col min="3591" max="3591" width="15.28515625" style="5" customWidth="1"/>
    <col min="3592" max="3592" width="14.5703125" style="5" customWidth="1"/>
    <col min="3593" max="3593" width="14" style="5" customWidth="1"/>
    <col min="3594" max="3594" width="16.28515625" style="5" customWidth="1"/>
    <col min="3595" max="3595" width="22.140625" style="5" customWidth="1"/>
    <col min="3596" max="3597" width="11.42578125" style="5"/>
    <col min="3598" max="3600" width="14.5703125" style="5" customWidth="1"/>
    <col min="3601" max="3840" width="11.42578125" style="5"/>
    <col min="3841" max="3841" width="12.7109375" style="5" customWidth="1"/>
    <col min="3842" max="3842" width="93" style="5" customWidth="1"/>
    <col min="3843" max="3843" width="11.7109375" style="5" customWidth="1"/>
    <col min="3844" max="3844" width="14.7109375" style="5" customWidth="1"/>
    <col min="3845" max="3845" width="13.85546875" style="5" customWidth="1"/>
    <col min="3846" max="3846" width="14" style="5" customWidth="1"/>
    <col min="3847" max="3847" width="15.28515625" style="5" customWidth="1"/>
    <col min="3848" max="3848" width="14.5703125" style="5" customWidth="1"/>
    <col min="3849" max="3849" width="14" style="5" customWidth="1"/>
    <col min="3850" max="3850" width="16.28515625" style="5" customWidth="1"/>
    <col min="3851" max="3851" width="22.140625" style="5" customWidth="1"/>
    <col min="3852" max="3853" width="11.42578125" style="5"/>
    <col min="3854" max="3856" width="14.5703125" style="5" customWidth="1"/>
    <col min="3857" max="4096" width="11.42578125" style="5"/>
    <col min="4097" max="4097" width="12.7109375" style="5" customWidth="1"/>
    <col min="4098" max="4098" width="93" style="5" customWidth="1"/>
    <col min="4099" max="4099" width="11.7109375" style="5" customWidth="1"/>
    <col min="4100" max="4100" width="14.7109375" style="5" customWidth="1"/>
    <col min="4101" max="4101" width="13.85546875" style="5" customWidth="1"/>
    <col min="4102" max="4102" width="14" style="5" customWidth="1"/>
    <col min="4103" max="4103" width="15.28515625" style="5" customWidth="1"/>
    <col min="4104" max="4104" width="14.5703125" style="5" customWidth="1"/>
    <col min="4105" max="4105" width="14" style="5" customWidth="1"/>
    <col min="4106" max="4106" width="16.28515625" style="5" customWidth="1"/>
    <col min="4107" max="4107" width="22.140625" style="5" customWidth="1"/>
    <col min="4108" max="4109" width="11.42578125" style="5"/>
    <col min="4110" max="4112" width="14.5703125" style="5" customWidth="1"/>
    <col min="4113" max="4352" width="11.42578125" style="5"/>
    <col min="4353" max="4353" width="12.7109375" style="5" customWidth="1"/>
    <col min="4354" max="4354" width="93" style="5" customWidth="1"/>
    <col min="4355" max="4355" width="11.7109375" style="5" customWidth="1"/>
    <col min="4356" max="4356" width="14.7109375" style="5" customWidth="1"/>
    <col min="4357" max="4357" width="13.85546875" style="5" customWidth="1"/>
    <col min="4358" max="4358" width="14" style="5" customWidth="1"/>
    <col min="4359" max="4359" width="15.28515625" style="5" customWidth="1"/>
    <col min="4360" max="4360" width="14.5703125" style="5" customWidth="1"/>
    <col min="4361" max="4361" width="14" style="5" customWidth="1"/>
    <col min="4362" max="4362" width="16.28515625" style="5" customWidth="1"/>
    <col min="4363" max="4363" width="22.140625" style="5" customWidth="1"/>
    <col min="4364" max="4365" width="11.42578125" style="5"/>
    <col min="4366" max="4368" width="14.5703125" style="5" customWidth="1"/>
    <col min="4369" max="4608" width="11.42578125" style="5"/>
    <col min="4609" max="4609" width="12.7109375" style="5" customWidth="1"/>
    <col min="4610" max="4610" width="93" style="5" customWidth="1"/>
    <col min="4611" max="4611" width="11.7109375" style="5" customWidth="1"/>
    <col min="4612" max="4612" width="14.7109375" style="5" customWidth="1"/>
    <col min="4613" max="4613" width="13.85546875" style="5" customWidth="1"/>
    <col min="4614" max="4614" width="14" style="5" customWidth="1"/>
    <col min="4615" max="4615" width="15.28515625" style="5" customWidth="1"/>
    <col min="4616" max="4616" width="14.5703125" style="5" customWidth="1"/>
    <col min="4617" max="4617" width="14" style="5" customWidth="1"/>
    <col min="4618" max="4618" width="16.28515625" style="5" customWidth="1"/>
    <col min="4619" max="4619" width="22.140625" style="5" customWidth="1"/>
    <col min="4620" max="4621" width="11.42578125" style="5"/>
    <col min="4622" max="4624" width="14.5703125" style="5" customWidth="1"/>
    <col min="4625" max="4864" width="11.42578125" style="5"/>
    <col min="4865" max="4865" width="12.7109375" style="5" customWidth="1"/>
    <col min="4866" max="4866" width="93" style="5" customWidth="1"/>
    <col min="4867" max="4867" width="11.7109375" style="5" customWidth="1"/>
    <col min="4868" max="4868" width="14.7109375" style="5" customWidth="1"/>
    <col min="4869" max="4869" width="13.85546875" style="5" customWidth="1"/>
    <col min="4870" max="4870" width="14" style="5" customWidth="1"/>
    <col min="4871" max="4871" width="15.28515625" style="5" customWidth="1"/>
    <col min="4872" max="4872" width="14.5703125" style="5" customWidth="1"/>
    <col min="4873" max="4873" width="14" style="5" customWidth="1"/>
    <col min="4874" max="4874" width="16.28515625" style="5" customWidth="1"/>
    <col min="4875" max="4875" width="22.140625" style="5" customWidth="1"/>
    <col min="4876" max="4877" width="11.42578125" style="5"/>
    <col min="4878" max="4880" width="14.5703125" style="5" customWidth="1"/>
    <col min="4881" max="5120" width="11.42578125" style="5"/>
    <col min="5121" max="5121" width="12.7109375" style="5" customWidth="1"/>
    <col min="5122" max="5122" width="93" style="5" customWidth="1"/>
    <col min="5123" max="5123" width="11.7109375" style="5" customWidth="1"/>
    <col min="5124" max="5124" width="14.7109375" style="5" customWidth="1"/>
    <col min="5125" max="5125" width="13.85546875" style="5" customWidth="1"/>
    <col min="5126" max="5126" width="14" style="5" customWidth="1"/>
    <col min="5127" max="5127" width="15.28515625" style="5" customWidth="1"/>
    <col min="5128" max="5128" width="14.5703125" style="5" customWidth="1"/>
    <col min="5129" max="5129" width="14" style="5" customWidth="1"/>
    <col min="5130" max="5130" width="16.28515625" style="5" customWidth="1"/>
    <col min="5131" max="5131" width="22.140625" style="5" customWidth="1"/>
    <col min="5132" max="5133" width="11.42578125" style="5"/>
    <col min="5134" max="5136" width="14.5703125" style="5" customWidth="1"/>
    <col min="5137" max="5376" width="11.42578125" style="5"/>
    <col min="5377" max="5377" width="12.7109375" style="5" customWidth="1"/>
    <col min="5378" max="5378" width="93" style="5" customWidth="1"/>
    <col min="5379" max="5379" width="11.7109375" style="5" customWidth="1"/>
    <col min="5380" max="5380" width="14.7109375" style="5" customWidth="1"/>
    <col min="5381" max="5381" width="13.85546875" style="5" customWidth="1"/>
    <col min="5382" max="5382" width="14" style="5" customWidth="1"/>
    <col min="5383" max="5383" width="15.28515625" style="5" customWidth="1"/>
    <col min="5384" max="5384" width="14.5703125" style="5" customWidth="1"/>
    <col min="5385" max="5385" width="14" style="5" customWidth="1"/>
    <col min="5386" max="5386" width="16.28515625" style="5" customWidth="1"/>
    <col min="5387" max="5387" width="22.140625" style="5" customWidth="1"/>
    <col min="5388" max="5389" width="11.42578125" style="5"/>
    <col min="5390" max="5392" width="14.5703125" style="5" customWidth="1"/>
    <col min="5393" max="5632" width="11.42578125" style="5"/>
    <col min="5633" max="5633" width="12.7109375" style="5" customWidth="1"/>
    <col min="5634" max="5634" width="93" style="5" customWidth="1"/>
    <col min="5635" max="5635" width="11.7109375" style="5" customWidth="1"/>
    <col min="5636" max="5636" width="14.7109375" style="5" customWidth="1"/>
    <col min="5637" max="5637" width="13.85546875" style="5" customWidth="1"/>
    <col min="5638" max="5638" width="14" style="5" customWidth="1"/>
    <col min="5639" max="5639" width="15.28515625" style="5" customWidth="1"/>
    <col min="5640" max="5640" width="14.5703125" style="5" customWidth="1"/>
    <col min="5641" max="5641" width="14" style="5" customWidth="1"/>
    <col min="5642" max="5642" width="16.28515625" style="5" customWidth="1"/>
    <col min="5643" max="5643" width="22.140625" style="5" customWidth="1"/>
    <col min="5644" max="5645" width="11.42578125" style="5"/>
    <col min="5646" max="5648" width="14.5703125" style="5" customWidth="1"/>
    <col min="5649" max="5888" width="11.42578125" style="5"/>
    <col min="5889" max="5889" width="12.7109375" style="5" customWidth="1"/>
    <col min="5890" max="5890" width="93" style="5" customWidth="1"/>
    <col min="5891" max="5891" width="11.7109375" style="5" customWidth="1"/>
    <col min="5892" max="5892" width="14.7109375" style="5" customWidth="1"/>
    <col min="5893" max="5893" width="13.85546875" style="5" customWidth="1"/>
    <col min="5894" max="5894" width="14" style="5" customWidth="1"/>
    <col min="5895" max="5895" width="15.28515625" style="5" customWidth="1"/>
    <col min="5896" max="5896" width="14.5703125" style="5" customWidth="1"/>
    <col min="5897" max="5897" width="14" style="5" customWidth="1"/>
    <col min="5898" max="5898" width="16.28515625" style="5" customWidth="1"/>
    <col min="5899" max="5899" width="22.140625" style="5" customWidth="1"/>
    <col min="5900" max="5901" width="11.42578125" style="5"/>
    <col min="5902" max="5904" width="14.5703125" style="5" customWidth="1"/>
    <col min="5905" max="6144" width="11.42578125" style="5"/>
    <col min="6145" max="6145" width="12.7109375" style="5" customWidth="1"/>
    <col min="6146" max="6146" width="93" style="5" customWidth="1"/>
    <col min="6147" max="6147" width="11.7109375" style="5" customWidth="1"/>
    <col min="6148" max="6148" width="14.7109375" style="5" customWidth="1"/>
    <col min="6149" max="6149" width="13.85546875" style="5" customWidth="1"/>
    <col min="6150" max="6150" width="14" style="5" customWidth="1"/>
    <col min="6151" max="6151" width="15.28515625" style="5" customWidth="1"/>
    <col min="6152" max="6152" width="14.5703125" style="5" customWidth="1"/>
    <col min="6153" max="6153" width="14" style="5" customWidth="1"/>
    <col min="6154" max="6154" width="16.28515625" style="5" customWidth="1"/>
    <col min="6155" max="6155" width="22.140625" style="5" customWidth="1"/>
    <col min="6156" max="6157" width="11.42578125" style="5"/>
    <col min="6158" max="6160" width="14.5703125" style="5" customWidth="1"/>
    <col min="6161" max="6400" width="11.42578125" style="5"/>
    <col min="6401" max="6401" width="12.7109375" style="5" customWidth="1"/>
    <col min="6402" max="6402" width="93" style="5" customWidth="1"/>
    <col min="6403" max="6403" width="11.7109375" style="5" customWidth="1"/>
    <col min="6404" max="6404" width="14.7109375" style="5" customWidth="1"/>
    <col min="6405" max="6405" width="13.85546875" style="5" customWidth="1"/>
    <col min="6406" max="6406" width="14" style="5" customWidth="1"/>
    <col min="6407" max="6407" width="15.28515625" style="5" customWidth="1"/>
    <col min="6408" max="6408" width="14.5703125" style="5" customWidth="1"/>
    <col min="6409" max="6409" width="14" style="5" customWidth="1"/>
    <col min="6410" max="6410" width="16.28515625" style="5" customWidth="1"/>
    <col min="6411" max="6411" width="22.140625" style="5" customWidth="1"/>
    <col min="6412" max="6413" width="11.42578125" style="5"/>
    <col min="6414" max="6416" width="14.5703125" style="5" customWidth="1"/>
    <col min="6417" max="6656" width="11.42578125" style="5"/>
    <col min="6657" max="6657" width="12.7109375" style="5" customWidth="1"/>
    <col min="6658" max="6658" width="93" style="5" customWidth="1"/>
    <col min="6659" max="6659" width="11.7109375" style="5" customWidth="1"/>
    <col min="6660" max="6660" width="14.7109375" style="5" customWidth="1"/>
    <col min="6661" max="6661" width="13.85546875" style="5" customWidth="1"/>
    <col min="6662" max="6662" width="14" style="5" customWidth="1"/>
    <col min="6663" max="6663" width="15.28515625" style="5" customWidth="1"/>
    <col min="6664" max="6664" width="14.5703125" style="5" customWidth="1"/>
    <col min="6665" max="6665" width="14" style="5" customWidth="1"/>
    <col min="6666" max="6666" width="16.28515625" style="5" customWidth="1"/>
    <col min="6667" max="6667" width="22.140625" style="5" customWidth="1"/>
    <col min="6668" max="6669" width="11.42578125" style="5"/>
    <col min="6670" max="6672" width="14.5703125" style="5" customWidth="1"/>
    <col min="6673" max="6912" width="11.42578125" style="5"/>
    <col min="6913" max="6913" width="12.7109375" style="5" customWidth="1"/>
    <col min="6914" max="6914" width="93" style="5" customWidth="1"/>
    <col min="6915" max="6915" width="11.7109375" style="5" customWidth="1"/>
    <col min="6916" max="6916" width="14.7109375" style="5" customWidth="1"/>
    <col min="6917" max="6917" width="13.85546875" style="5" customWidth="1"/>
    <col min="6918" max="6918" width="14" style="5" customWidth="1"/>
    <col min="6919" max="6919" width="15.28515625" style="5" customWidth="1"/>
    <col min="6920" max="6920" width="14.5703125" style="5" customWidth="1"/>
    <col min="6921" max="6921" width="14" style="5" customWidth="1"/>
    <col min="6922" max="6922" width="16.28515625" style="5" customWidth="1"/>
    <col min="6923" max="6923" width="22.140625" style="5" customWidth="1"/>
    <col min="6924" max="6925" width="11.42578125" style="5"/>
    <col min="6926" max="6928" width="14.5703125" style="5" customWidth="1"/>
    <col min="6929" max="7168" width="11.42578125" style="5"/>
    <col min="7169" max="7169" width="12.7109375" style="5" customWidth="1"/>
    <col min="7170" max="7170" width="93" style="5" customWidth="1"/>
    <col min="7171" max="7171" width="11.7109375" style="5" customWidth="1"/>
    <col min="7172" max="7172" width="14.7109375" style="5" customWidth="1"/>
    <col min="7173" max="7173" width="13.85546875" style="5" customWidth="1"/>
    <col min="7174" max="7174" width="14" style="5" customWidth="1"/>
    <col min="7175" max="7175" width="15.28515625" style="5" customWidth="1"/>
    <col min="7176" max="7176" width="14.5703125" style="5" customWidth="1"/>
    <col min="7177" max="7177" width="14" style="5" customWidth="1"/>
    <col min="7178" max="7178" width="16.28515625" style="5" customWidth="1"/>
    <col min="7179" max="7179" width="22.140625" style="5" customWidth="1"/>
    <col min="7180" max="7181" width="11.42578125" style="5"/>
    <col min="7182" max="7184" width="14.5703125" style="5" customWidth="1"/>
    <col min="7185" max="7424" width="11.42578125" style="5"/>
    <col min="7425" max="7425" width="12.7109375" style="5" customWidth="1"/>
    <col min="7426" max="7426" width="93" style="5" customWidth="1"/>
    <col min="7427" max="7427" width="11.7109375" style="5" customWidth="1"/>
    <col min="7428" max="7428" width="14.7109375" style="5" customWidth="1"/>
    <col min="7429" max="7429" width="13.85546875" style="5" customWidth="1"/>
    <col min="7430" max="7430" width="14" style="5" customWidth="1"/>
    <col min="7431" max="7431" width="15.28515625" style="5" customWidth="1"/>
    <col min="7432" max="7432" width="14.5703125" style="5" customWidth="1"/>
    <col min="7433" max="7433" width="14" style="5" customWidth="1"/>
    <col min="7434" max="7434" width="16.28515625" style="5" customWidth="1"/>
    <col min="7435" max="7435" width="22.140625" style="5" customWidth="1"/>
    <col min="7436" max="7437" width="11.42578125" style="5"/>
    <col min="7438" max="7440" width="14.5703125" style="5" customWidth="1"/>
    <col min="7441" max="7680" width="11.42578125" style="5"/>
    <col min="7681" max="7681" width="12.7109375" style="5" customWidth="1"/>
    <col min="7682" max="7682" width="93" style="5" customWidth="1"/>
    <col min="7683" max="7683" width="11.7109375" style="5" customWidth="1"/>
    <col min="7684" max="7684" width="14.7109375" style="5" customWidth="1"/>
    <col min="7685" max="7685" width="13.85546875" style="5" customWidth="1"/>
    <col min="7686" max="7686" width="14" style="5" customWidth="1"/>
    <col min="7687" max="7687" width="15.28515625" style="5" customWidth="1"/>
    <col min="7688" max="7688" width="14.5703125" style="5" customWidth="1"/>
    <col min="7689" max="7689" width="14" style="5" customWidth="1"/>
    <col min="7690" max="7690" width="16.28515625" style="5" customWidth="1"/>
    <col min="7691" max="7691" width="22.140625" style="5" customWidth="1"/>
    <col min="7692" max="7693" width="11.42578125" style="5"/>
    <col min="7694" max="7696" width="14.5703125" style="5" customWidth="1"/>
    <col min="7697" max="7936" width="11.42578125" style="5"/>
    <col min="7937" max="7937" width="12.7109375" style="5" customWidth="1"/>
    <col min="7938" max="7938" width="93" style="5" customWidth="1"/>
    <col min="7939" max="7939" width="11.7109375" style="5" customWidth="1"/>
    <col min="7940" max="7940" width="14.7109375" style="5" customWidth="1"/>
    <col min="7941" max="7941" width="13.85546875" style="5" customWidth="1"/>
    <col min="7942" max="7942" width="14" style="5" customWidth="1"/>
    <col min="7943" max="7943" width="15.28515625" style="5" customWidth="1"/>
    <col min="7944" max="7944" width="14.5703125" style="5" customWidth="1"/>
    <col min="7945" max="7945" width="14" style="5" customWidth="1"/>
    <col min="7946" max="7946" width="16.28515625" style="5" customWidth="1"/>
    <col min="7947" max="7947" width="22.140625" style="5" customWidth="1"/>
    <col min="7948" max="7949" width="11.42578125" style="5"/>
    <col min="7950" max="7952" width="14.5703125" style="5" customWidth="1"/>
    <col min="7953" max="8192" width="11.42578125" style="5"/>
    <col min="8193" max="8193" width="12.7109375" style="5" customWidth="1"/>
    <col min="8194" max="8194" width="93" style="5" customWidth="1"/>
    <col min="8195" max="8195" width="11.7109375" style="5" customWidth="1"/>
    <col min="8196" max="8196" width="14.7109375" style="5" customWidth="1"/>
    <col min="8197" max="8197" width="13.85546875" style="5" customWidth="1"/>
    <col min="8198" max="8198" width="14" style="5" customWidth="1"/>
    <col min="8199" max="8199" width="15.28515625" style="5" customWidth="1"/>
    <col min="8200" max="8200" width="14.5703125" style="5" customWidth="1"/>
    <col min="8201" max="8201" width="14" style="5" customWidth="1"/>
    <col min="8202" max="8202" width="16.28515625" style="5" customWidth="1"/>
    <col min="8203" max="8203" width="22.140625" style="5" customWidth="1"/>
    <col min="8204" max="8205" width="11.42578125" style="5"/>
    <col min="8206" max="8208" width="14.5703125" style="5" customWidth="1"/>
    <col min="8209" max="8448" width="11.42578125" style="5"/>
    <col min="8449" max="8449" width="12.7109375" style="5" customWidth="1"/>
    <col min="8450" max="8450" width="93" style="5" customWidth="1"/>
    <col min="8451" max="8451" width="11.7109375" style="5" customWidth="1"/>
    <col min="8452" max="8452" width="14.7109375" style="5" customWidth="1"/>
    <col min="8453" max="8453" width="13.85546875" style="5" customWidth="1"/>
    <col min="8454" max="8454" width="14" style="5" customWidth="1"/>
    <col min="8455" max="8455" width="15.28515625" style="5" customWidth="1"/>
    <col min="8456" max="8456" width="14.5703125" style="5" customWidth="1"/>
    <col min="8457" max="8457" width="14" style="5" customWidth="1"/>
    <col min="8458" max="8458" width="16.28515625" style="5" customWidth="1"/>
    <col min="8459" max="8459" width="22.140625" style="5" customWidth="1"/>
    <col min="8460" max="8461" width="11.42578125" style="5"/>
    <col min="8462" max="8464" width="14.5703125" style="5" customWidth="1"/>
    <col min="8465" max="8704" width="11.42578125" style="5"/>
    <col min="8705" max="8705" width="12.7109375" style="5" customWidth="1"/>
    <col min="8706" max="8706" width="93" style="5" customWidth="1"/>
    <col min="8707" max="8707" width="11.7109375" style="5" customWidth="1"/>
    <col min="8708" max="8708" width="14.7109375" style="5" customWidth="1"/>
    <col min="8709" max="8709" width="13.85546875" style="5" customWidth="1"/>
    <col min="8710" max="8710" width="14" style="5" customWidth="1"/>
    <col min="8711" max="8711" width="15.28515625" style="5" customWidth="1"/>
    <col min="8712" max="8712" width="14.5703125" style="5" customWidth="1"/>
    <col min="8713" max="8713" width="14" style="5" customWidth="1"/>
    <col min="8714" max="8714" width="16.28515625" style="5" customWidth="1"/>
    <col min="8715" max="8715" width="22.140625" style="5" customWidth="1"/>
    <col min="8716" max="8717" width="11.42578125" style="5"/>
    <col min="8718" max="8720" width="14.5703125" style="5" customWidth="1"/>
    <col min="8721" max="8960" width="11.42578125" style="5"/>
    <col min="8961" max="8961" width="12.7109375" style="5" customWidth="1"/>
    <col min="8962" max="8962" width="93" style="5" customWidth="1"/>
    <col min="8963" max="8963" width="11.7109375" style="5" customWidth="1"/>
    <col min="8964" max="8964" width="14.7109375" style="5" customWidth="1"/>
    <col min="8965" max="8965" width="13.85546875" style="5" customWidth="1"/>
    <col min="8966" max="8966" width="14" style="5" customWidth="1"/>
    <col min="8967" max="8967" width="15.28515625" style="5" customWidth="1"/>
    <col min="8968" max="8968" width="14.5703125" style="5" customWidth="1"/>
    <col min="8969" max="8969" width="14" style="5" customWidth="1"/>
    <col min="8970" max="8970" width="16.28515625" style="5" customWidth="1"/>
    <col min="8971" max="8971" width="22.140625" style="5" customWidth="1"/>
    <col min="8972" max="8973" width="11.42578125" style="5"/>
    <col min="8974" max="8976" width="14.5703125" style="5" customWidth="1"/>
    <col min="8977" max="9216" width="11.42578125" style="5"/>
    <col min="9217" max="9217" width="12.7109375" style="5" customWidth="1"/>
    <col min="9218" max="9218" width="93" style="5" customWidth="1"/>
    <col min="9219" max="9219" width="11.7109375" style="5" customWidth="1"/>
    <col min="9220" max="9220" width="14.7109375" style="5" customWidth="1"/>
    <col min="9221" max="9221" width="13.85546875" style="5" customWidth="1"/>
    <col min="9222" max="9222" width="14" style="5" customWidth="1"/>
    <col min="9223" max="9223" width="15.28515625" style="5" customWidth="1"/>
    <col min="9224" max="9224" width="14.5703125" style="5" customWidth="1"/>
    <col min="9225" max="9225" width="14" style="5" customWidth="1"/>
    <col min="9226" max="9226" width="16.28515625" style="5" customWidth="1"/>
    <col min="9227" max="9227" width="22.140625" style="5" customWidth="1"/>
    <col min="9228" max="9229" width="11.42578125" style="5"/>
    <col min="9230" max="9232" width="14.5703125" style="5" customWidth="1"/>
    <col min="9233" max="9472" width="11.42578125" style="5"/>
    <col min="9473" max="9473" width="12.7109375" style="5" customWidth="1"/>
    <col min="9474" max="9474" width="93" style="5" customWidth="1"/>
    <col min="9475" max="9475" width="11.7109375" style="5" customWidth="1"/>
    <col min="9476" max="9476" width="14.7109375" style="5" customWidth="1"/>
    <col min="9477" max="9477" width="13.85546875" style="5" customWidth="1"/>
    <col min="9478" max="9478" width="14" style="5" customWidth="1"/>
    <col min="9479" max="9479" width="15.28515625" style="5" customWidth="1"/>
    <col min="9480" max="9480" width="14.5703125" style="5" customWidth="1"/>
    <col min="9481" max="9481" width="14" style="5" customWidth="1"/>
    <col min="9482" max="9482" width="16.28515625" style="5" customWidth="1"/>
    <col min="9483" max="9483" width="22.140625" style="5" customWidth="1"/>
    <col min="9484" max="9485" width="11.42578125" style="5"/>
    <col min="9486" max="9488" width="14.5703125" style="5" customWidth="1"/>
    <col min="9489" max="9728" width="11.42578125" style="5"/>
    <col min="9729" max="9729" width="12.7109375" style="5" customWidth="1"/>
    <col min="9730" max="9730" width="93" style="5" customWidth="1"/>
    <col min="9731" max="9731" width="11.7109375" style="5" customWidth="1"/>
    <col min="9732" max="9732" width="14.7109375" style="5" customWidth="1"/>
    <col min="9733" max="9733" width="13.85546875" style="5" customWidth="1"/>
    <col min="9734" max="9734" width="14" style="5" customWidth="1"/>
    <col min="9735" max="9735" width="15.28515625" style="5" customWidth="1"/>
    <col min="9736" max="9736" width="14.5703125" style="5" customWidth="1"/>
    <col min="9737" max="9737" width="14" style="5" customWidth="1"/>
    <col min="9738" max="9738" width="16.28515625" style="5" customWidth="1"/>
    <col min="9739" max="9739" width="22.140625" style="5" customWidth="1"/>
    <col min="9740" max="9741" width="11.42578125" style="5"/>
    <col min="9742" max="9744" width="14.5703125" style="5" customWidth="1"/>
    <col min="9745" max="9984" width="11.42578125" style="5"/>
    <col min="9985" max="9985" width="12.7109375" style="5" customWidth="1"/>
    <col min="9986" max="9986" width="93" style="5" customWidth="1"/>
    <col min="9987" max="9987" width="11.7109375" style="5" customWidth="1"/>
    <col min="9988" max="9988" width="14.7109375" style="5" customWidth="1"/>
    <col min="9989" max="9989" width="13.85546875" style="5" customWidth="1"/>
    <col min="9990" max="9990" width="14" style="5" customWidth="1"/>
    <col min="9991" max="9991" width="15.28515625" style="5" customWidth="1"/>
    <col min="9992" max="9992" width="14.5703125" style="5" customWidth="1"/>
    <col min="9993" max="9993" width="14" style="5" customWidth="1"/>
    <col min="9994" max="9994" width="16.28515625" style="5" customWidth="1"/>
    <col min="9995" max="9995" width="22.140625" style="5" customWidth="1"/>
    <col min="9996" max="9997" width="11.42578125" style="5"/>
    <col min="9998" max="10000" width="14.5703125" style="5" customWidth="1"/>
    <col min="10001" max="10240" width="11.42578125" style="5"/>
    <col min="10241" max="10241" width="12.7109375" style="5" customWidth="1"/>
    <col min="10242" max="10242" width="93" style="5" customWidth="1"/>
    <col min="10243" max="10243" width="11.7109375" style="5" customWidth="1"/>
    <col min="10244" max="10244" width="14.7109375" style="5" customWidth="1"/>
    <col min="10245" max="10245" width="13.85546875" style="5" customWidth="1"/>
    <col min="10246" max="10246" width="14" style="5" customWidth="1"/>
    <col min="10247" max="10247" width="15.28515625" style="5" customWidth="1"/>
    <col min="10248" max="10248" width="14.5703125" style="5" customWidth="1"/>
    <col min="10249" max="10249" width="14" style="5" customWidth="1"/>
    <col min="10250" max="10250" width="16.28515625" style="5" customWidth="1"/>
    <col min="10251" max="10251" width="22.140625" style="5" customWidth="1"/>
    <col min="10252" max="10253" width="11.42578125" style="5"/>
    <col min="10254" max="10256" width="14.5703125" style="5" customWidth="1"/>
    <col min="10257" max="10496" width="11.42578125" style="5"/>
    <col min="10497" max="10497" width="12.7109375" style="5" customWidth="1"/>
    <col min="10498" max="10498" width="93" style="5" customWidth="1"/>
    <col min="10499" max="10499" width="11.7109375" style="5" customWidth="1"/>
    <col min="10500" max="10500" width="14.7109375" style="5" customWidth="1"/>
    <col min="10501" max="10501" width="13.85546875" style="5" customWidth="1"/>
    <col min="10502" max="10502" width="14" style="5" customWidth="1"/>
    <col min="10503" max="10503" width="15.28515625" style="5" customWidth="1"/>
    <col min="10504" max="10504" width="14.5703125" style="5" customWidth="1"/>
    <col min="10505" max="10505" width="14" style="5" customWidth="1"/>
    <col min="10506" max="10506" width="16.28515625" style="5" customWidth="1"/>
    <col min="10507" max="10507" width="22.140625" style="5" customWidth="1"/>
    <col min="10508" max="10509" width="11.42578125" style="5"/>
    <col min="10510" max="10512" width="14.5703125" style="5" customWidth="1"/>
    <col min="10513" max="10752" width="11.42578125" style="5"/>
    <col min="10753" max="10753" width="12.7109375" style="5" customWidth="1"/>
    <col min="10754" max="10754" width="93" style="5" customWidth="1"/>
    <col min="10755" max="10755" width="11.7109375" style="5" customWidth="1"/>
    <col min="10756" max="10756" width="14.7109375" style="5" customWidth="1"/>
    <col min="10757" max="10757" width="13.85546875" style="5" customWidth="1"/>
    <col min="10758" max="10758" width="14" style="5" customWidth="1"/>
    <col min="10759" max="10759" width="15.28515625" style="5" customWidth="1"/>
    <col min="10760" max="10760" width="14.5703125" style="5" customWidth="1"/>
    <col min="10761" max="10761" width="14" style="5" customWidth="1"/>
    <col min="10762" max="10762" width="16.28515625" style="5" customWidth="1"/>
    <col min="10763" max="10763" width="22.140625" style="5" customWidth="1"/>
    <col min="10764" max="10765" width="11.42578125" style="5"/>
    <col min="10766" max="10768" width="14.5703125" style="5" customWidth="1"/>
    <col min="10769" max="11008" width="11.42578125" style="5"/>
    <col min="11009" max="11009" width="12.7109375" style="5" customWidth="1"/>
    <col min="11010" max="11010" width="93" style="5" customWidth="1"/>
    <col min="11011" max="11011" width="11.7109375" style="5" customWidth="1"/>
    <col min="11012" max="11012" width="14.7109375" style="5" customWidth="1"/>
    <col min="11013" max="11013" width="13.85546875" style="5" customWidth="1"/>
    <col min="11014" max="11014" width="14" style="5" customWidth="1"/>
    <col min="11015" max="11015" width="15.28515625" style="5" customWidth="1"/>
    <col min="11016" max="11016" width="14.5703125" style="5" customWidth="1"/>
    <col min="11017" max="11017" width="14" style="5" customWidth="1"/>
    <col min="11018" max="11018" width="16.28515625" style="5" customWidth="1"/>
    <col min="11019" max="11019" width="22.140625" style="5" customWidth="1"/>
    <col min="11020" max="11021" width="11.42578125" style="5"/>
    <col min="11022" max="11024" width="14.5703125" style="5" customWidth="1"/>
    <col min="11025" max="11264" width="11.42578125" style="5"/>
    <col min="11265" max="11265" width="12.7109375" style="5" customWidth="1"/>
    <col min="11266" max="11266" width="93" style="5" customWidth="1"/>
    <col min="11267" max="11267" width="11.7109375" style="5" customWidth="1"/>
    <col min="11268" max="11268" width="14.7109375" style="5" customWidth="1"/>
    <col min="11269" max="11269" width="13.85546875" style="5" customWidth="1"/>
    <col min="11270" max="11270" width="14" style="5" customWidth="1"/>
    <col min="11271" max="11271" width="15.28515625" style="5" customWidth="1"/>
    <col min="11272" max="11272" width="14.5703125" style="5" customWidth="1"/>
    <col min="11273" max="11273" width="14" style="5" customWidth="1"/>
    <col min="11274" max="11274" width="16.28515625" style="5" customWidth="1"/>
    <col min="11275" max="11275" width="22.140625" style="5" customWidth="1"/>
    <col min="11276" max="11277" width="11.42578125" style="5"/>
    <col min="11278" max="11280" width="14.5703125" style="5" customWidth="1"/>
    <col min="11281" max="11520" width="11.42578125" style="5"/>
    <col min="11521" max="11521" width="12.7109375" style="5" customWidth="1"/>
    <col min="11522" max="11522" width="93" style="5" customWidth="1"/>
    <col min="11523" max="11523" width="11.7109375" style="5" customWidth="1"/>
    <col min="11524" max="11524" width="14.7109375" style="5" customWidth="1"/>
    <col min="11525" max="11525" width="13.85546875" style="5" customWidth="1"/>
    <col min="11526" max="11526" width="14" style="5" customWidth="1"/>
    <col min="11527" max="11527" width="15.28515625" style="5" customWidth="1"/>
    <col min="11528" max="11528" width="14.5703125" style="5" customWidth="1"/>
    <col min="11529" max="11529" width="14" style="5" customWidth="1"/>
    <col min="11530" max="11530" width="16.28515625" style="5" customWidth="1"/>
    <col min="11531" max="11531" width="22.140625" style="5" customWidth="1"/>
    <col min="11532" max="11533" width="11.42578125" style="5"/>
    <col min="11534" max="11536" width="14.5703125" style="5" customWidth="1"/>
    <col min="11537" max="11776" width="11.42578125" style="5"/>
    <col min="11777" max="11777" width="12.7109375" style="5" customWidth="1"/>
    <col min="11778" max="11778" width="93" style="5" customWidth="1"/>
    <col min="11779" max="11779" width="11.7109375" style="5" customWidth="1"/>
    <col min="11780" max="11780" width="14.7109375" style="5" customWidth="1"/>
    <col min="11781" max="11781" width="13.85546875" style="5" customWidth="1"/>
    <col min="11782" max="11782" width="14" style="5" customWidth="1"/>
    <col min="11783" max="11783" width="15.28515625" style="5" customWidth="1"/>
    <col min="11784" max="11784" width="14.5703125" style="5" customWidth="1"/>
    <col min="11785" max="11785" width="14" style="5" customWidth="1"/>
    <col min="11786" max="11786" width="16.28515625" style="5" customWidth="1"/>
    <col min="11787" max="11787" width="22.140625" style="5" customWidth="1"/>
    <col min="11788" max="11789" width="11.42578125" style="5"/>
    <col min="11790" max="11792" width="14.5703125" style="5" customWidth="1"/>
    <col min="11793" max="12032" width="11.42578125" style="5"/>
    <col min="12033" max="12033" width="12.7109375" style="5" customWidth="1"/>
    <col min="12034" max="12034" width="93" style="5" customWidth="1"/>
    <col min="12035" max="12035" width="11.7109375" style="5" customWidth="1"/>
    <col min="12036" max="12036" width="14.7109375" style="5" customWidth="1"/>
    <col min="12037" max="12037" width="13.85546875" style="5" customWidth="1"/>
    <col min="12038" max="12038" width="14" style="5" customWidth="1"/>
    <col min="12039" max="12039" width="15.28515625" style="5" customWidth="1"/>
    <col min="12040" max="12040" width="14.5703125" style="5" customWidth="1"/>
    <col min="12041" max="12041" width="14" style="5" customWidth="1"/>
    <col min="12042" max="12042" width="16.28515625" style="5" customWidth="1"/>
    <col min="12043" max="12043" width="22.140625" style="5" customWidth="1"/>
    <col min="12044" max="12045" width="11.42578125" style="5"/>
    <col min="12046" max="12048" width="14.5703125" style="5" customWidth="1"/>
    <col min="12049" max="12288" width="11.42578125" style="5"/>
    <col min="12289" max="12289" width="12.7109375" style="5" customWidth="1"/>
    <col min="12290" max="12290" width="93" style="5" customWidth="1"/>
    <col min="12291" max="12291" width="11.7109375" style="5" customWidth="1"/>
    <col min="12292" max="12292" width="14.7109375" style="5" customWidth="1"/>
    <col min="12293" max="12293" width="13.85546875" style="5" customWidth="1"/>
    <col min="12294" max="12294" width="14" style="5" customWidth="1"/>
    <col min="12295" max="12295" width="15.28515625" style="5" customWidth="1"/>
    <col min="12296" max="12296" width="14.5703125" style="5" customWidth="1"/>
    <col min="12297" max="12297" width="14" style="5" customWidth="1"/>
    <col min="12298" max="12298" width="16.28515625" style="5" customWidth="1"/>
    <col min="12299" max="12299" width="22.140625" style="5" customWidth="1"/>
    <col min="12300" max="12301" width="11.42578125" style="5"/>
    <col min="12302" max="12304" width="14.5703125" style="5" customWidth="1"/>
    <col min="12305" max="12544" width="11.42578125" style="5"/>
    <col min="12545" max="12545" width="12.7109375" style="5" customWidth="1"/>
    <col min="12546" max="12546" width="93" style="5" customWidth="1"/>
    <col min="12547" max="12547" width="11.7109375" style="5" customWidth="1"/>
    <col min="12548" max="12548" width="14.7109375" style="5" customWidth="1"/>
    <col min="12549" max="12549" width="13.85546875" style="5" customWidth="1"/>
    <col min="12550" max="12550" width="14" style="5" customWidth="1"/>
    <col min="12551" max="12551" width="15.28515625" style="5" customWidth="1"/>
    <col min="12552" max="12552" width="14.5703125" style="5" customWidth="1"/>
    <col min="12553" max="12553" width="14" style="5" customWidth="1"/>
    <col min="12554" max="12554" width="16.28515625" style="5" customWidth="1"/>
    <col min="12555" max="12555" width="22.140625" style="5" customWidth="1"/>
    <col min="12556" max="12557" width="11.42578125" style="5"/>
    <col min="12558" max="12560" width="14.5703125" style="5" customWidth="1"/>
    <col min="12561" max="12800" width="11.42578125" style="5"/>
    <col min="12801" max="12801" width="12.7109375" style="5" customWidth="1"/>
    <col min="12802" max="12802" width="93" style="5" customWidth="1"/>
    <col min="12803" max="12803" width="11.7109375" style="5" customWidth="1"/>
    <col min="12804" max="12804" width="14.7109375" style="5" customWidth="1"/>
    <col min="12805" max="12805" width="13.85546875" style="5" customWidth="1"/>
    <col min="12806" max="12806" width="14" style="5" customWidth="1"/>
    <col min="12807" max="12807" width="15.28515625" style="5" customWidth="1"/>
    <col min="12808" max="12808" width="14.5703125" style="5" customWidth="1"/>
    <col min="12809" max="12809" width="14" style="5" customWidth="1"/>
    <col min="12810" max="12810" width="16.28515625" style="5" customWidth="1"/>
    <col min="12811" max="12811" width="22.140625" style="5" customWidth="1"/>
    <col min="12812" max="12813" width="11.42578125" style="5"/>
    <col min="12814" max="12816" width="14.5703125" style="5" customWidth="1"/>
    <col min="12817" max="13056" width="11.42578125" style="5"/>
    <col min="13057" max="13057" width="12.7109375" style="5" customWidth="1"/>
    <col min="13058" max="13058" width="93" style="5" customWidth="1"/>
    <col min="13059" max="13059" width="11.7109375" style="5" customWidth="1"/>
    <col min="13060" max="13060" width="14.7109375" style="5" customWidth="1"/>
    <col min="13061" max="13061" width="13.85546875" style="5" customWidth="1"/>
    <col min="13062" max="13062" width="14" style="5" customWidth="1"/>
    <col min="13063" max="13063" width="15.28515625" style="5" customWidth="1"/>
    <col min="13064" max="13064" width="14.5703125" style="5" customWidth="1"/>
    <col min="13065" max="13065" width="14" style="5" customWidth="1"/>
    <col min="13066" max="13066" width="16.28515625" style="5" customWidth="1"/>
    <col min="13067" max="13067" width="22.140625" style="5" customWidth="1"/>
    <col min="13068" max="13069" width="11.42578125" style="5"/>
    <col min="13070" max="13072" width="14.5703125" style="5" customWidth="1"/>
    <col min="13073" max="13312" width="11.42578125" style="5"/>
    <col min="13313" max="13313" width="12.7109375" style="5" customWidth="1"/>
    <col min="13314" max="13314" width="93" style="5" customWidth="1"/>
    <col min="13315" max="13315" width="11.7109375" style="5" customWidth="1"/>
    <col min="13316" max="13316" width="14.7109375" style="5" customWidth="1"/>
    <col min="13317" max="13317" width="13.85546875" style="5" customWidth="1"/>
    <col min="13318" max="13318" width="14" style="5" customWidth="1"/>
    <col min="13319" max="13319" width="15.28515625" style="5" customWidth="1"/>
    <col min="13320" max="13320" width="14.5703125" style="5" customWidth="1"/>
    <col min="13321" max="13321" width="14" style="5" customWidth="1"/>
    <col min="13322" max="13322" width="16.28515625" style="5" customWidth="1"/>
    <col min="13323" max="13323" width="22.140625" style="5" customWidth="1"/>
    <col min="13324" max="13325" width="11.42578125" style="5"/>
    <col min="13326" max="13328" width="14.5703125" style="5" customWidth="1"/>
    <col min="13329" max="13568" width="11.42578125" style="5"/>
    <col min="13569" max="13569" width="12.7109375" style="5" customWidth="1"/>
    <col min="13570" max="13570" width="93" style="5" customWidth="1"/>
    <col min="13571" max="13571" width="11.7109375" style="5" customWidth="1"/>
    <col min="13572" max="13572" width="14.7109375" style="5" customWidth="1"/>
    <col min="13573" max="13573" width="13.85546875" style="5" customWidth="1"/>
    <col min="13574" max="13574" width="14" style="5" customWidth="1"/>
    <col min="13575" max="13575" width="15.28515625" style="5" customWidth="1"/>
    <col min="13576" max="13576" width="14.5703125" style="5" customWidth="1"/>
    <col min="13577" max="13577" width="14" style="5" customWidth="1"/>
    <col min="13578" max="13578" width="16.28515625" style="5" customWidth="1"/>
    <col min="13579" max="13579" width="22.140625" style="5" customWidth="1"/>
    <col min="13580" max="13581" width="11.42578125" style="5"/>
    <col min="13582" max="13584" width="14.5703125" style="5" customWidth="1"/>
    <col min="13585" max="13824" width="11.42578125" style="5"/>
    <col min="13825" max="13825" width="12.7109375" style="5" customWidth="1"/>
    <col min="13826" max="13826" width="93" style="5" customWidth="1"/>
    <col min="13827" max="13827" width="11.7109375" style="5" customWidth="1"/>
    <col min="13828" max="13828" width="14.7109375" style="5" customWidth="1"/>
    <col min="13829" max="13829" width="13.85546875" style="5" customWidth="1"/>
    <col min="13830" max="13830" width="14" style="5" customWidth="1"/>
    <col min="13831" max="13831" width="15.28515625" style="5" customWidth="1"/>
    <col min="13832" max="13832" width="14.5703125" style="5" customWidth="1"/>
    <col min="13833" max="13833" width="14" style="5" customWidth="1"/>
    <col min="13834" max="13834" width="16.28515625" style="5" customWidth="1"/>
    <col min="13835" max="13835" width="22.140625" style="5" customWidth="1"/>
    <col min="13836" max="13837" width="11.42578125" style="5"/>
    <col min="13838" max="13840" width="14.5703125" style="5" customWidth="1"/>
    <col min="13841" max="14080" width="11.42578125" style="5"/>
    <col min="14081" max="14081" width="12.7109375" style="5" customWidth="1"/>
    <col min="14082" max="14082" width="93" style="5" customWidth="1"/>
    <col min="14083" max="14083" width="11.7109375" style="5" customWidth="1"/>
    <col min="14084" max="14084" width="14.7109375" style="5" customWidth="1"/>
    <col min="14085" max="14085" width="13.85546875" style="5" customWidth="1"/>
    <col min="14086" max="14086" width="14" style="5" customWidth="1"/>
    <col min="14087" max="14087" width="15.28515625" style="5" customWidth="1"/>
    <col min="14088" max="14088" width="14.5703125" style="5" customWidth="1"/>
    <col min="14089" max="14089" width="14" style="5" customWidth="1"/>
    <col min="14090" max="14090" width="16.28515625" style="5" customWidth="1"/>
    <col min="14091" max="14091" width="22.140625" style="5" customWidth="1"/>
    <col min="14092" max="14093" width="11.42578125" style="5"/>
    <col min="14094" max="14096" width="14.5703125" style="5" customWidth="1"/>
    <col min="14097" max="14336" width="11.42578125" style="5"/>
    <col min="14337" max="14337" width="12.7109375" style="5" customWidth="1"/>
    <col min="14338" max="14338" width="93" style="5" customWidth="1"/>
    <col min="14339" max="14339" width="11.7109375" style="5" customWidth="1"/>
    <col min="14340" max="14340" width="14.7109375" style="5" customWidth="1"/>
    <col min="14341" max="14341" width="13.85546875" style="5" customWidth="1"/>
    <col min="14342" max="14342" width="14" style="5" customWidth="1"/>
    <col min="14343" max="14343" width="15.28515625" style="5" customWidth="1"/>
    <col min="14344" max="14344" width="14.5703125" style="5" customWidth="1"/>
    <col min="14345" max="14345" width="14" style="5" customWidth="1"/>
    <col min="14346" max="14346" width="16.28515625" style="5" customWidth="1"/>
    <col min="14347" max="14347" width="22.140625" style="5" customWidth="1"/>
    <col min="14348" max="14349" width="11.42578125" style="5"/>
    <col min="14350" max="14352" width="14.5703125" style="5" customWidth="1"/>
    <col min="14353" max="14592" width="11.42578125" style="5"/>
    <col min="14593" max="14593" width="12.7109375" style="5" customWidth="1"/>
    <col min="14594" max="14594" width="93" style="5" customWidth="1"/>
    <col min="14595" max="14595" width="11.7109375" style="5" customWidth="1"/>
    <col min="14596" max="14596" width="14.7109375" style="5" customWidth="1"/>
    <col min="14597" max="14597" width="13.85546875" style="5" customWidth="1"/>
    <col min="14598" max="14598" width="14" style="5" customWidth="1"/>
    <col min="14599" max="14599" width="15.28515625" style="5" customWidth="1"/>
    <col min="14600" max="14600" width="14.5703125" style="5" customWidth="1"/>
    <col min="14601" max="14601" width="14" style="5" customWidth="1"/>
    <col min="14602" max="14602" width="16.28515625" style="5" customWidth="1"/>
    <col min="14603" max="14603" width="22.140625" style="5" customWidth="1"/>
    <col min="14604" max="14605" width="11.42578125" style="5"/>
    <col min="14606" max="14608" width="14.5703125" style="5" customWidth="1"/>
    <col min="14609" max="14848" width="11.42578125" style="5"/>
    <col min="14849" max="14849" width="12.7109375" style="5" customWidth="1"/>
    <col min="14850" max="14850" width="93" style="5" customWidth="1"/>
    <col min="14851" max="14851" width="11.7109375" style="5" customWidth="1"/>
    <col min="14852" max="14852" width="14.7109375" style="5" customWidth="1"/>
    <col min="14853" max="14853" width="13.85546875" style="5" customWidth="1"/>
    <col min="14854" max="14854" width="14" style="5" customWidth="1"/>
    <col min="14855" max="14855" width="15.28515625" style="5" customWidth="1"/>
    <col min="14856" max="14856" width="14.5703125" style="5" customWidth="1"/>
    <col min="14857" max="14857" width="14" style="5" customWidth="1"/>
    <col min="14858" max="14858" width="16.28515625" style="5" customWidth="1"/>
    <col min="14859" max="14859" width="22.140625" style="5" customWidth="1"/>
    <col min="14860" max="14861" width="11.42578125" style="5"/>
    <col min="14862" max="14864" width="14.5703125" style="5" customWidth="1"/>
    <col min="14865" max="15104" width="11.42578125" style="5"/>
    <col min="15105" max="15105" width="12.7109375" style="5" customWidth="1"/>
    <col min="15106" max="15106" width="93" style="5" customWidth="1"/>
    <col min="15107" max="15107" width="11.7109375" style="5" customWidth="1"/>
    <col min="15108" max="15108" width="14.7109375" style="5" customWidth="1"/>
    <col min="15109" max="15109" width="13.85546875" style="5" customWidth="1"/>
    <col min="15110" max="15110" width="14" style="5" customWidth="1"/>
    <col min="15111" max="15111" width="15.28515625" style="5" customWidth="1"/>
    <col min="15112" max="15112" width="14.5703125" style="5" customWidth="1"/>
    <col min="15113" max="15113" width="14" style="5" customWidth="1"/>
    <col min="15114" max="15114" width="16.28515625" style="5" customWidth="1"/>
    <col min="15115" max="15115" width="22.140625" style="5" customWidth="1"/>
    <col min="15116" max="15117" width="11.42578125" style="5"/>
    <col min="15118" max="15120" width="14.5703125" style="5" customWidth="1"/>
    <col min="15121" max="15360" width="11.42578125" style="5"/>
    <col min="15361" max="15361" width="12.7109375" style="5" customWidth="1"/>
    <col min="15362" max="15362" width="93" style="5" customWidth="1"/>
    <col min="15363" max="15363" width="11.7109375" style="5" customWidth="1"/>
    <col min="15364" max="15364" width="14.7109375" style="5" customWidth="1"/>
    <col min="15365" max="15365" width="13.85546875" style="5" customWidth="1"/>
    <col min="15366" max="15366" width="14" style="5" customWidth="1"/>
    <col min="15367" max="15367" width="15.28515625" style="5" customWidth="1"/>
    <col min="15368" max="15368" width="14.5703125" style="5" customWidth="1"/>
    <col min="15369" max="15369" width="14" style="5" customWidth="1"/>
    <col min="15370" max="15370" width="16.28515625" style="5" customWidth="1"/>
    <col min="15371" max="15371" width="22.140625" style="5" customWidth="1"/>
    <col min="15372" max="15373" width="11.42578125" style="5"/>
    <col min="15374" max="15376" width="14.5703125" style="5" customWidth="1"/>
    <col min="15377" max="15616" width="11.42578125" style="5"/>
    <col min="15617" max="15617" width="12.7109375" style="5" customWidth="1"/>
    <col min="15618" max="15618" width="93" style="5" customWidth="1"/>
    <col min="15619" max="15619" width="11.7109375" style="5" customWidth="1"/>
    <col min="15620" max="15620" width="14.7109375" style="5" customWidth="1"/>
    <col min="15621" max="15621" width="13.85546875" style="5" customWidth="1"/>
    <col min="15622" max="15622" width="14" style="5" customWidth="1"/>
    <col min="15623" max="15623" width="15.28515625" style="5" customWidth="1"/>
    <col min="15624" max="15624" width="14.5703125" style="5" customWidth="1"/>
    <col min="15625" max="15625" width="14" style="5" customWidth="1"/>
    <col min="15626" max="15626" width="16.28515625" style="5" customWidth="1"/>
    <col min="15627" max="15627" width="22.140625" style="5" customWidth="1"/>
    <col min="15628" max="15629" width="11.42578125" style="5"/>
    <col min="15630" max="15632" width="14.5703125" style="5" customWidth="1"/>
    <col min="15633" max="15872" width="11.42578125" style="5"/>
    <col min="15873" max="15873" width="12.7109375" style="5" customWidth="1"/>
    <col min="15874" max="15874" width="93" style="5" customWidth="1"/>
    <col min="15875" max="15875" width="11.7109375" style="5" customWidth="1"/>
    <col min="15876" max="15876" width="14.7109375" style="5" customWidth="1"/>
    <col min="15877" max="15877" width="13.85546875" style="5" customWidth="1"/>
    <col min="15878" max="15878" width="14" style="5" customWidth="1"/>
    <col min="15879" max="15879" width="15.28515625" style="5" customWidth="1"/>
    <col min="15880" max="15880" width="14.5703125" style="5" customWidth="1"/>
    <col min="15881" max="15881" width="14" style="5" customWidth="1"/>
    <col min="15882" max="15882" width="16.28515625" style="5" customWidth="1"/>
    <col min="15883" max="15883" width="22.140625" style="5" customWidth="1"/>
    <col min="15884" max="15885" width="11.42578125" style="5"/>
    <col min="15886" max="15888" width="14.5703125" style="5" customWidth="1"/>
    <col min="15889" max="16128" width="11.42578125" style="5"/>
    <col min="16129" max="16129" width="12.7109375" style="5" customWidth="1"/>
    <col min="16130" max="16130" width="93" style="5" customWidth="1"/>
    <col min="16131" max="16131" width="11.7109375" style="5" customWidth="1"/>
    <col min="16132" max="16132" width="14.7109375" style="5" customWidth="1"/>
    <col min="16133" max="16133" width="13.85546875" style="5" customWidth="1"/>
    <col min="16134" max="16134" width="14" style="5" customWidth="1"/>
    <col min="16135" max="16135" width="15.28515625" style="5" customWidth="1"/>
    <col min="16136" max="16136" width="14.5703125" style="5" customWidth="1"/>
    <col min="16137" max="16137" width="14" style="5" customWidth="1"/>
    <col min="16138" max="16138" width="16.28515625" style="5" customWidth="1"/>
    <col min="16139" max="16139" width="22.140625" style="5" customWidth="1"/>
    <col min="16140" max="16141" width="11.42578125" style="5"/>
    <col min="16142" max="16144" width="14.5703125" style="5" customWidth="1"/>
    <col min="16145" max="16384" width="11.42578125" style="5"/>
  </cols>
  <sheetData>
    <row r="1" spans="1:19" x14ac:dyDescent="0.2">
      <c r="A1" s="1" t="s">
        <v>0</v>
      </c>
      <c r="I1" s="5"/>
    </row>
    <row r="2" spans="1:19" x14ac:dyDescent="0.2">
      <c r="A2" s="1" t="str">
        <f>CONCATENATE("COMUNA: ",[3]NOMBRE!B2," - ","( ",[3]NOMBRE!C2,[3]NOMBRE!D2,[3]NOMBRE!E2,[3]NOMBRE!F2,[3]NOMBRE!G2," )")</f>
        <v>COMUNA: Linares - ( 07401 )</v>
      </c>
      <c r="I2" s="5"/>
    </row>
    <row r="3" spans="1:19" x14ac:dyDescent="0.2">
      <c r="A3" s="1" t="str">
        <f>CONCATENATE("ESTABLECIMIENTO/ESTRATEGIA: ",[3]NOMBRE!B3," - ","( ",[3]NOMBRE!C3,[3]NOMBRE!D3,[3]NOMBRE!E3,[3]NOMBRE!F3,[3]NOMBRE!G3,[3]NOMBRE!H3," )")</f>
        <v>ESTABLECIMIENTO/ESTRATEGIA: Hospital Presidente Carlos Ibáñez del Campo - ( 116108 )</v>
      </c>
      <c r="I3" s="8"/>
    </row>
    <row r="4" spans="1:19" x14ac:dyDescent="0.2">
      <c r="A4" s="1" t="str">
        <f>CONCATENATE("MES: ",[3]NOMBRE!B6," - ","( ",[3]NOMBRE!C6,[3]NOMBRE!D6," )")</f>
        <v>MES: FEBRERO - ( 02 )</v>
      </c>
      <c r="I4" s="9"/>
    </row>
    <row r="5" spans="1:19" ht="12.75" customHeight="1" x14ac:dyDescent="0.2">
      <c r="A5" s="1" t="str">
        <f>CONCATENATE("AÑO: ",[3]NOMBRE!B7)</f>
        <v>AÑO: 2016</v>
      </c>
      <c r="I5" s="5"/>
    </row>
    <row r="6" spans="1:19" ht="12.75" customHeight="1" x14ac:dyDescent="0.15">
      <c r="A6" s="215" t="s">
        <v>1</v>
      </c>
      <c r="B6" s="215"/>
      <c r="C6" s="215"/>
      <c r="D6" s="215"/>
      <c r="E6" s="215"/>
      <c r="F6" s="215"/>
      <c r="I6" s="5"/>
    </row>
    <row r="7" spans="1:19" ht="12.75" customHeight="1" x14ac:dyDescent="0.15">
      <c r="A7" s="215"/>
      <c r="B7" s="215"/>
      <c r="C7" s="215"/>
      <c r="D7" s="215"/>
      <c r="E7" s="215"/>
      <c r="F7" s="215"/>
      <c r="I7" s="5"/>
    </row>
    <row r="8" spans="1:19" ht="12.75" customHeight="1" x14ac:dyDescent="0.2">
      <c r="A8" s="10"/>
      <c r="B8" s="10"/>
      <c r="C8" s="10"/>
      <c r="D8" s="10"/>
      <c r="E8" s="10"/>
      <c r="F8" s="10"/>
      <c r="I8" s="5"/>
    </row>
    <row r="9" spans="1:19" x14ac:dyDescent="0.2">
      <c r="A9" s="11"/>
      <c r="B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19" ht="12.75" customHeight="1" x14ac:dyDescent="0.2">
      <c r="A10" s="54" t="s">
        <v>2</v>
      </c>
      <c r="B10" s="55"/>
      <c r="C10" s="216" t="s">
        <v>3</v>
      </c>
      <c r="D10" s="219" t="s">
        <v>4</v>
      </c>
      <c r="E10" s="219" t="s">
        <v>5</v>
      </c>
      <c r="H10" s="12"/>
      <c r="I10" s="5"/>
      <c r="J10" s="5"/>
      <c r="K10" s="5"/>
      <c r="M10" s="56"/>
      <c r="N10" s="6"/>
      <c r="Q10" s="5"/>
    </row>
    <row r="11" spans="1:19" ht="15.75" customHeight="1" x14ac:dyDescent="0.2">
      <c r="A11" s="57"/>
      <c r="B11" s="58"/>
      <c r="C11" s="217"/>
      <c r="D11" s="220"/>
      <c r="E11" s="220"/>
      <c r="H11" s="12"/>
      <c r="I11" s="5"/>
      <c r="J11" s="5"/>
      <c r="K11" s="5"/>
      <c r="M11" s="56"/>
      <c r="N11" s="6"/>
      <c r="Q11" s="5"/>
    </row>
    <row r="12" spans="1:19" ht="14.25" customHeight="1" x14ac:dyDescent="0.2">
      <c r="A12" s="59" t="s">
        <v>6</v>
      </c>
      <c r="B12" s="60" t="s">
        <v>7</v>
      </c>
      <c r="C12" s="218"/>
      <c r="D12" s="221"/>
      <c r="E12" s="221"/>
      <c r="H12" s="12"/>
      <c r="I12" s="5"/>
      <c r="J12" s="5"/>
      <c r="K12" s="5"/>
      <c r="M12" s="56"/>
      <c r="N12" s="6"/>
      <c r="Q12" s="5"/>
    </row>
    <row r="13" spans="1:19" x14ac:dyDescent="0.2">
      <c r="A13" s="61" t="s">
        <v>8</v>
      </c>
      <c r="B13" s="62"/>
      <c r="C13" s="64">
        <f>+SUM(C14:C43)</f>
        <v>3853</v>
      </c>
      <c r="D13" s="65">
        <f>+SUM(D14:D43)</f>
        <v>0</v>
      </c>
      <c r="E13" s="66">
        <f>+SUM(E14:E43)</f>
        <v>0</v>
      </c>
      <c r="F13" s="12"/>
      <c r="I13" s="5"/>
      <c r="J13" s="5"/>
      <c r="K13" s="56"/>
      <c r="L13" s="6"/>
      <c r="Q13" s="5"/>
    </row>
    <row r="14" spans="1:19" ht="27" customHeight="1" x14ac:dyDescent="0.2">
      <c r="A14" s="68" t="s">
        <v>9</v>
      </c>
      <c r="B14" s="169" t="s">
        <v>10</v>
      </c>
      <c r="C14" s="170">
        <v>1116</v>
      </c>
      <c r="D14" s="171"/>
      <c r="E14" s="172"/>
      <c r="F14" s="13"/>
      <c r="I14" s="5"/>
      <c r="J14" s="5"/>
      <c r="K14" s="56"/>
      <c r="L14" s="6"/>
      <c r="Q14" s="5"/>
    </row>
    <row r="15" spans="1:19" x14ac:dyDescent="0.2">
      <c r="A15" s="74" t="s">
        <v>11</v>
      </c>
      <c r="B15" s="173" t="s">
        <v>12</v>
      </c>
      <c r="C15" s="174"/>
      <c r="D15" s="72"/>
      <c r="E15" s="73"/>
      <c r="F15" s="13"/>
      <c r="I15" s="5"/>
      <c r="J15" s="5"/>
      <c r="K15" s="56"/>
      <c r="L15" s="6"/>
      <c r="Q15" s="5"/>
    </row>
    <row r="16" spans="1:19" x14ac:dyDescent="0.2">
      <c r="A16" s="74" t="s">
        <v>13</v>
      </c>
      <c r="B16" s="173" t="s">
        <v>14</v>
      </c>
      <c r="C16" s="174">
        <v>2</v>
      </c>
      <c r="D16" s="72"/>
      <c r="E16" s="73"/>
      <c r="F16" s="13"/>
      <c r="I16" s="5"/>
      <c r="J16" s="5"/>
      <c r="K16" s="56"/>
      <c r="L16" s="6"/>
      <c r="Q16" s="5"/>
    </row>
    <row r="17" spans="1:17" x14ac:dyDescent="0.2">
      <c r="A17" s="76" t="s">
        <v>15</v>
      </c>
      <c r="B17" s="175" t="s">
        <v>16</v>
      </c>
      <c r="C17" s="174">
        <v>107</v>
      </c>
      <c r="D17" s="72"/>
      <c r="E17" s="73"/>
      <c r="F17" s="13"/>
      <c r="I17" s="5"/>
      <c r="J17" s="5"/>
      <c r="K17" s="56"/>
      <c r="L17" s="6"/>
      <c r="Q17" s="5"/>
    </row>
    <row r="18" spans="1:17" x14ac:dyDescent="0.2">
      <c r="A18" s="76" t="s">
        <v>17</v>
      </c>
      <c r="B18" s="175" t="s">
        <v>18</v>
      </c>
      <c r="C18" s="174"/>
      <c r="D18" s="72"/>
      <c r="E18" s="73"/>
      <c r="F18" s="13"/>
      <c r="I18" s="5"/>
      <c r="J18" s="5"/>
      <c r="K18" s="56"/>
      <c r="L18" s="6"/>
      <c r="Q18" s="5"/>
    </row>
    <row r="19" spans="1:17" x14ac:dyDescent="0.2">
      <c r="A19" s="76" t="s">
        <v>19</v>
      </c>
      <c r="B19" s="173" t="s">
        <v>20</v>
      </c>
      <c r="C19" s="174">
        <v>65</v>
      </c>
      <c r="D19" s="72"/>
      <c r="E19" s="73"/>
      <c r="F19" s="13"/>
      <c r="I19" s="5"/>
      <c r="J19" s="5"/>
      <c r="K19" s="56"/>
      <c r="L19" s="6"/>
      <c r="Q19" s="5"/>
    </row>
    <row r="20" spans="1:17" x14ac:dyDescent="0.2">
      <c r="A20" s="76" t="s">
        <v>21</v>
      </c>
      <c r="B20" s="173" t="s">
        <v>22</v>
      </c>
      <c r="C20" s="174">
        <v>14</v>
      </c>
      <c r="D20" s="72"/>
      <c r="E20" s="73"/>
      <c r="F20" s="13"/>
      <c r="I20" s="5"/>
      <c r="J20" s="5"/>
      <c r="K20" s="56"/>
      <c r="L20" s="6"/>
      <c r="Q20" s="5"/>
    </row>
    <row r="21" spans="1:17" x14ac:dyDescent="0.2">
      <c r="A21" s="76" t="s">
        <v>23</v>
      </c>
      <c r="B21" s="175" t="s">
        <v>24</v>
      </c>
      <c r="C21" s="174">
        <v>44</v>
      </c>
      <c r="D21" s="72"/>
      <c r="E21" s="73"/>
      <c r="F21" s="13"/>
      <c r="I21" s="5"/>
      <c r="J21" s="5"/>
      <c r="K21" s="56"/>
      <c r="L21" s="6"/>
      <c r="Q21" s="5"/>
    </row>
    <row r="22" spans="1:17" x14ac:dyDescent="0.2">
      <c r="A22" s="76" t="s">
        <v>25</v>
      </c>
      <c r="B22" s="175" t="s">
        <v>26</v>
      </c>
      <c r="C22" s="174">
        <v>27</v>
      </c>
      <c r="D22" s="72"/>
      <c r="E22" s="73"/>
      <c r="F22" s="13"/>
      <c r="I22" s="5"/>
      <c r="J22" s="5"/>
      <c r="K22" s="56"/>
      <c r="L22" s="6"/>
      <c r="Q22" s="5"/>
    </row>
    <row r="23" spans="1:17" x14ac:dyDescent="0.2">
      <c r="A23" s="76" t="s">
        <v>27</v>
      </c>
      <c r="B23" s="175" t="s">
        <v>28</v>
      </c>
      <c r="C23" s="174"/>
      <c r="D23" s="72"/>
      <c r="E23" s="73"/>
      <c r="F23" s="13"/>
      <c r="I23" s="5"/>
      <c r="J23" s="5"/>
      <c r="K23" s="56"/>
      <c r="L23" s="6"/>
      <c r="Q23" s="5"/>
    </row>
    <row r="24" spans="1:17" x14ac:dyDescent="0.2">
      <c r="A24" s="76" t="s">
        <v>29</v>
      </c>
      <c r="B24" s="175" t="s">
        <v>30</v>
      </c>
      <c r="C24" s="174">
        <v>77</v>
      </c>
      <c r="D24" s="72"/>
      <c r="E24" s="73"/>
      <c r="F24" s="13"/>
      <c r="I24" s="5"/>
      <c r="J24" s="5"/>
      <c r="K24" s="56"/>
      <c r="L24" s="6"/>
      <c r="Q24" s="5"/>
    </row>
    <row r="25" spans="1:17" ht="23.25" x14ac:dyDescent="0.2">
      <c r="A25" s="76" t="s">
        <v>31</v>
      </c>
      <c r="B25" s="176" t="s">
        <v>32</v>
      </c>
      <c r="C25" s="177"/>
      <c r="D25" s="82"/>
      <c r="E25" s="83"/>
      <c r="F25" s="13"/>
      <c r="I25" s="5"/>
      <c r="J25" s="5"/>
      <c r="K25" s="56"/>
      <c r="L25" s="6"/>
      <c r="Q25" s="5"/>
    </row>
    <row r="26" spans="1:17" x14ac:dyDescent="0.2">
      <c r="A26" s="76" t="s">
        <v>33</v>
      </c>
      <c r="B26" s="176" t="s">
        <v>34</v>
      </c>
      <c r="C26" s="177"/>
      <c r="D26" s="82"/>
      <c r="E26" s="83"/>
      <c r="F26" s="13"/>
      <c r="I26" s="5"/>
      <c r="J26" s="5"/>
      <c r="K26" s="56"/>
      <c r="L26" s="6"/>
      <c r="Q26" s="5"/>
    </row>
    <row r="27" spans="1:17" x14ac:dyDescent="0.2">
      <c r="A27" s="76" t="s">
        <v>35</v>
      </c>
      <c r="B27" s="176" t="s">
        <v>36</v>
      </c>
      <c r="C27" s="177"/>
      <c r="D27" s="82"/>
      <c r="E27" s="83"/>
      <c r="F27" s="13"/>
      <c r="I27" s="5"/>
      <c r="J27" s="5"/>
      <c r="K27" s="56"/>
      <c r="L27" s="6"/>
      <c r="Q27" s="5"/>
    </row>
    <row r="28" spans="1:17" x14ac:dyDescent="0.2">
      <c r="A28" s="76" t="s">
        <v>37</v>
      </c>
      <c r="B28" s="176" t="s">
        <v>38</v>
      </c>
      <c r="C28" s="177">
        <v>26</v>
      </c>
      <c r="D28" s="82"/>
      <c r="E28" s="83"/>
      <c r="F28" s="13"/>
      <c r="I28" s="5"/>
      <c r="J28" s="5"/>
      <c r="K28" s="56"/>
      <c r="L28" s="6"/>
      <c r="Q28" s="5"/>
    </row>
    <row r="29" spans="1:17" ht="23.25" x14ac:dyDescent="0.2">
      <c r="A29" s="76" t="s">
        <v>39</v>
      </c>
      <c r="B29" s="176" t="s">
        <v>40</v>
      </c>
      <c r="C29" s="177">
        <v>3</v>
      </c>
      <c r="D29" s="82"/>
      <c r="E29" s="83"/>
      <c r="F29" s="13"/>
      <c r="I29" s="5"/>
      <c r="J29" s="5"/>
      <c r="K29" s="56"/>
      <c r="L29" s="6"/>
      <c r="Q29" s="5"/>
    </row>
    <row r="30" spans="1:17" x14ac:dyDescent="0.2">
      <c r="A30" s="76" t="s">
        <v>41</v>
      </c>
      <c r="B30" s="176" t="s">
        <v>42</v>
      </c>
      <c r="C30" s="177"/>
      <c r="D30" s="82"/>
      <c r="E30" s="83"/>
      <c r="F30" s="13"/>
      <c r="I30" s="5"/>
      <c r="J30" s="5"/>
      <c r="K30" s="56"/>
      <c r="L30" s="6"/>
      <c r="Q30" s="5"/>
    </row>
    <row r="31" spans="1:17" x14ac:dyDescent="0.2">
      <c r="A31" s="84" t="s">
        <v>43</v>
      </c>
      <c r="B31" s="176" t="s">
        <v>44</v>
      </c>
      <c r="C31" s="177"/>
      <c r="D31" s="82"/>
      <c r="E31" s="83"/>
      <c r="F31" s="13"/>
      <c r="I31" s="5"/>
      <c r="J31" s="5"/>
      <c r="K31" s="56"/>
      <c r="L31" s="6"/>
      <c r="Q31" s="5"/>
    </row>
    <row r="32" spans="1:17" x14ac:dyDescent="0.2">
      <c r="A32" s="76" t="s">
        <v>45</v>
      </c>
      <c r="B32" s="176" t="s">
        <v>46</v>
      </c>
      <c r="C32" s="177">
        <v>331</v>
      </c>
      <c r="D32" s="82"/>
      <c r="E32" s="83"/>
      <c r="F32" s="13"/>
      <c r="I32" s="5"/>
      <c r="J32" s="5"/>
      <c r="K32" s="56"/>
      <c r="L32" s="6"/>
      <c r="Q32" s="5"/>
    </row>
    <row r="33" spans="1:17" x14ac:dyDescent="0.2">
      <c r="A33" s="76" t="s">
        <v>47</v>
      </c>
      <c r="B33" s="175" t="s">
        <v>48</v>
      </c>
      <c r="C33" s="177">
        <v>5</v>
      </c>
      <c r="D33" s="82"/>
      <c r="E33" s="83"/>
      <c r="F33" s="13"/>
      <c r="I33" s="5"/>
      <c r="J33" s="5"/>
      <c r="K33" s="56"/>
      <c r="L33" s="6"/>
      <c r="Q33" s="5"/>
    </row>
    <row r="34" spans="1:17" x14ac:dyDescent="0.2">
      <c r="A34" s="76" t="s">
        <v>49</v>
      </c>
      <c r="B34" s="176" t="s">
        <v>50</v>
      </c>
      <c r="C34" s="177"/>
      <c r="D34" s="82"/>
      <c r="E34" s="83"/>
      <c r="F34" s="13"/>
      <c r="I34" s="5"/>
      <c r="J34" s="5"/>
      <c r="K34" s="56"/>
      <c r="L34" s="6"/>
      <c r="Q34" s="5"/>
    </row>
    <row r="35" spans="1:17" x14ac:dyDescent="0.2">
      <c r="A35" s="76" t="s">
        <v>51</v>
      </c>
      <c r="B35" s="176" t="s">
        <v>52</v>
      </c>
      <c r="C35" s="177"/>
      <c r="D35" s="82"/>
      <c r="E35" s="83"/>
      <c r="F35" s="13"/>
      <c r="I35" s="5"/>
      <c r="J35" s="5"/>
      <c r="K35" s="56"/>
      <c r="L35" s="6"/>
      <c r="Q35" s="5"/>
    </row>
    <row r="36" spans="1:17" x14ac:dyDescent="0.2">
      <c r="A36" s="76" t="s">
        <v>53</v>
      </c>
      <c r="B36" s="176" t="s">
        <v>54</v>
      </c>
      <c r="C36" s="177"/>
      <c r="D36" s="82"/>
      <c r="E36" s="83"/>
      <c r="F36" s="13"/>
      <c r="I36" s="5"/>
      <c r="J36" s="5"/>
      <c r="K36" s="56"/>
      <c r="L36" s="6"/>
      <c r="Q36" s="5"/>
    </row>
    <row r="37" spans="1:17" s="6" customFormat="1" x14ac:dyDescent="0.2">
      <c r="A37" s="76" t="s">
        <v>55</v>
      </c>
      <c r="B37" s="175" t="s">
        <v>56</v>
      </c>
      <c r="C37" s="174"/>
      <c r="D37" s="72"/>
      <c r="E37" s="73"/>
      <c r="F37" s="14"/>
      <c r="K37" s="87"/>
    </row>
    <row r="38" spans="1:17" x14ac:dyDescent="0.2">
      <c r="A38" s="76" t="s">
        <v>57</v>
      </c>
      <c r="B38" s="175" t="s">
        <v>58</v>
      </c>
      <c r="C38" s="178">
        <v>144</v>
      </c>
      <c r="D38" s="90"/>
      <c r="E38" s="91"/>
      <c r="F38" s="13"/>
      <c r="I38" s="5"/>
      <c r="J38" s="5"/>
      <c r="K38" s="56"/>
      <c r="L38" s="6"/>
      <c r="Q38" s="5"/>
    </row>
    <row r="39" spans="1:17" ht="34.5" x14ac:dyDescent="0.2">
      <c r="A39" s="92" t="s">
        <v>59</v>
      </c>
      <c r="B39" s="179" t="s">
        <v>60</v>
      </c>
      <c r="C39" s="174">
        <v>1078</v>
      </c>
      <c r="D39" s="72"/>
      <c r="E39" s="73"/>
      <c r="F39" s="13"/>
      <c r="I39" s="5"/>
      <c r="J39" s="5"/>
      <c r="K39" s="56"/>
      <c r="L39" s="6"/>
      <c r="Q39" s="5"/>
    </row>
    <row r="40" spans="1:17" x14ac:dyDescent="0.2">
      <c r="A40" s="92" t="s">
        <v>61</v>
      </c>
      <c r="B40" s="179" t="s">
        <v>62</v>
      </c>
      <c r="C40" s="174">
        <v>64</v>
      </c>
      <c r="D40" s="72"/>
      <c r="E40" s="73"/>
      <c r="F40" s="13"/>
      <c r="I40" s="5"/>
      <c r="J40" s="5"/>
      <c r="K40" s="56"/>
      <c r="L40" s="6"/>
      <c r="Q40" s="5"/>
    </row>
    <row r="41" spans="1:17" x14ac:dyDescent="0.2">
      <c r="A41" s="92" t="s">
        <v>63</v>
      </c>
      <c r="B41" s="179" t="s">
        <v>64</v>
      </c>
      <c r="C41" s="174">
        <v>143</v>
      </c>
      <c r="D41" s="72"/>
      <c r="E41" s="73"/>
      <c r="F41" s="13"/>
      <c r="I41" s="5"/>
      <c r="J41" s="5"/>
      <c r="K41" s="56"/>
      <c r="L41" s="6"/>
      <c r="Q41" s="5"/>
    </row>
    <row r="42" spans="1:17" x14ac:dyDescent="0.2">
      <c r="A42" s="92" t="s">
        <v>65</v>
      </c>
      <c r="B42" s="179" t="s">
        <v>66</v>
      </c>
      <c r="C42" s="174">
        <v>438</v>
      </c>
      <c r="D42" s="72"/>
      <c r="E42" s="73"/>
      <c r="F42" s="13"/>
      <c r="I42" s="5"/>
      <c r="J42" s="5"/>
      <c r="K42" s="56"/>
      <c r="L42" s="6"/>
      <c r="Q42" s="5"/>
    </row>
    <row r="43" spans="1:17" x14ac:dyDescent="0.2">
      <c r="A43" s="92" t="s">
        <v>67</v>
      </c>
      <c r="B43" s="180" t="s">
        <v>68</v>
      </c>
      <c r="C43" s="177">
        <v>169</v>
      </c>
      <c r="D43" s="82"/>
      <c r="E43" s="83"/>
      <c r="F43" s="13"/>
      <c r="I43" s="5"/>
      <c r="J43" s="5"/>
      <c r="K43" s="56"/>
      <c r="L43" s="6"/>
      <c r="Q43" s="5"/>
    </row>
    <row r="44" spans="1:17" x14ac:dyDescent="0.2">
      <c r="A44" s="211" t="s">
        <v>69</v>
      </c>
      <c r="B44" s="212"/>
      <c r="C44" s="181">
        <f>SUM(C45:C78)</f>
        <v>0</v>
      </c>
      <c r="D44" s="65">
        <f>SUM(D45:D78)</f>
        <v>0</v>
      </c>
      <c r="E44" s="139">
        <f>SUM(E45:E78)</f>
        <v>0</v>
      </c>
      <c r="F44" s="13"/>
      <c r="I44" s="5"/>
      <c r="J44" s="5"/>
      <c r="K44" s="56"/>
      <c r="L44" s="6"/>
      <c r="Q44" s="5"/>
    </row>
    <row r="45" spans="1:17" x14ac:dyDescent="0.2">
      <c r="A45" s="96" t="s">
        <v>70</v>
      </c>
      <c r="B45" s="182" t="s">
        <v>71</v>
      </c>
      <c r="C45" s="86"/>
      <c r="D45" s="90"/>
      <c r="E45" s="91"/>
      <c r="F45" s="13"/>
      <c r="I45" s="5"/>
      <c r="J45" s="5"/>
      <c r="K45" s="56"/>
      <c r="L45" s="6"/>
      <c r="Q45" s="5"/>
    </row>
    <row r="46" spans="1:17" x14ac:dyDescent="0.2">
      <c r="A46" s="99" t="s">
        <v>72</v>
      </c>
      <c r="B46" s="183" t="s">
        <v>73</v>
      </c>
      <c r="C46" s="86"/>
      <c r="D46" s="72"/>
      <c r="E46" s="73"/>
      <c r="F46" s="13"/>
      <c r="I46" s="5"/>
      <c r="J46" s="5"/>
      <c r="K46" s="56"/>
      <c r="L46" s="6"/>
      <c r="Q46" s="5"/>
    </row>
    <row r="47" spans="1:17" x14ac:dyDescent="0.2">
      <c r="A47" s="99" t="s">
        <v>74</v>
      </c>
      <c r="B47" s="183" t="s">
        <v>75</v>
      </c>
      <c r="C47" s="86"/>
      <c r="D47" s="72"/>
      <c r="E47" s="73"/>
      <c r="F47" s="13"/>
      <c r="I47" s="5"/>
      <c r="J47" s="5"/>
      <c r="K47" s="56"/>
      <c r="L47" s="6"/>
      <c r="Q47" s="5"/>
    </row>
    <row r="48" spans="1:17" x14ac:dyDescent="0.2">
      <c r="A48" s="99" t="s">
        <v>76</v>
      </c>
      <c r="B48" s="183" t="s">
        <v>77</v>
      </c>
      <c r="C48" s="86"/>
      <c r="D48" s="72"/>
      <c r="E48" s="73"/>
      <c r="F48" s="13"/>
      <c r="I48" s="5"/>
      <c r="J48" s="5"/>
      <c r="K48" s="56"/>
      <c r="L48" s="6"/>
      <c r="Q48" s="5"/>
    </row>
    <row r="49" spans="1:17" x14ac:dyDescent="0.2">
      <c r="A49" s="99" t="s">
        <v>78</v>
      </c>
      <c r="B49" s="183" t="s">
        <v>79</v>
      </c>
      <c r="C49" s="86"/>
      <c r="D49" s="72"/>
      <c r="E49" s="73"/>
      <c r="F49" s="13"/>
      <c r="I49" s="5"/>
      <c r="J49" s="5"/>
      <c r="K49" s="56"/>
      <c r="L49" s="6"/>
      <c r="Q49" s="5"/>
    </row>
    <row r="50" spans="1:17" x14ac:dyDescent="0.2">
      <c r="A50" s="99" t="s">
        <v>80</v>
      </c>
      <c r="B50" s="183" t="s">
        <v>81</v>
      </c>
      <c r="C50" s="86"/>
      <c r="D50" s="72"/>
      <c r="E50" s="73"/>
      <c r="F50" s="13"/>
      <c r="I50" s="5"/>
      <c r="J50" s="5"/>
      <c r="K50" s="56"/>
      <c r="L50" s="6"/>
      <c r="Q50" s="5"/>
    </row>
    <row r="51" spans="1:17" x14ac:dyDescent="0.2">
      <c r="A51" s="99" t="s">
        <v>82</v>
      </c>
      <c r="B51" s="183" t="s">
        <v>83</v>
      </c>
      <c r="C51" s="86"/>
      <c r="D51" s="72"/>
      <c r="E51" s="73"/>
      <c r="F51" s="13"/>
      <c r="I51" s="5"/>
      <c r="J51" s="5"/>
      <c r="K51" s="56"/>
      <c r="L51" s="6"/>
      <c r="Q51" s="5"/>
    </row>
    <row r="52" spans="1:17" x14ac:dyDescent="0.2">
      <c r="A52" s="99" t="s">
        <v>84</v>
      </c>
      <c r="B52" s="183" t="s">
        <v>85</v>
      </c>
      <c r="C52" s="86"/>
      <c r="D52" s="72"/>
      <c r="E52" s="73"/>
      <c r="F52" s="13"/>
      <c r="I52" s="5"/>
      <c r="J52" s="5"/>
      <c r="K52" s="56"/>
      <c r="L52" s="6"/>
      <c r="Q52" s="5"/>
    </row>
    <row r="53" spans="1:17" x14ac:dyDescent="0.2">
      <c r="A53" s="99" t="s">
        <v>86</v>
      </c>
      <c r="B53" s="183" t="s">
        <v>87</v>
      </c>
      <c r="C53" s="86"/>
      <c r="D53" s="72"/>
      <c r="E53" s="73"/>
      <c r="F53" s="13"/>
      <c r="I53" s="5"/>
      <c r="J53" s="5"/>
      <c r="K53" s="56"/>
      <c r="L53" s="6"/>
      <c r="Q53" s="5"/>
    </row>
    <row r="54" spans="1:17" x14ac:dyDescent="0.2">
      <c r="A54" s="99" t="s">
        <v>88</v>
      </c>
      <c r="B54" s="183" t="s">
        <v>89</v>
      </c>
      <c r="C54" s="86"/>
      <c r="D54" s="72"/>
      <c r="E54" s="73"/>
      <c r="F54" s="13"/>
      <c r="I54" s="5"/>
      <c r="J54" s="5"/>
      <c r="K54" s="56"/>
      <c r="L54" s="6"/>
      <c r="Q54" s="5"/>
    </row>
    <row r="55" spans="1:17" x14ac:dyDescent="0.2">
      <c r="A55" s="99" t="s">
        <v>90</v>
      </c>
      <c r="B55" s="183" t="s">
        <v>91</v>
      </c>
      <c r="C55" s="86"/>
      <c r="D55" s="72"/>
      <c r="E55" s="73"/>
      <c r="F55" s="13"/>
      <c r="I55" s="5"/>
      <c r="J55" s="5"/>
      <c r="K55" s="56"/>
      <c r="L55" s="6"/>
      <c r="Q55" s="5"/>
    </row>
    <row r="56" spans="1:17" x14ac:dyDescent="0.2">
      <c r="A56" s="99" t="s">
        <v>92</v>
      </c>
      <c r="B56" s="183" t="s">
        <v>93</v>
      </c>
      <c r="C56" s="86"/>
      <c r="D56" s="72"/>
      <c r="E56" s="73"/>
      <c r="F56" s="13"/>
      <c r="I56" s="5"/>
      <c r="J56" s="5"/>
      <c r="K56" s="56"/>
      <c r="L56" s="6"/>
      <c r="Q56" s="5"/>
    </row>
    <row r="57" spans="1:17" x14ac:dyDescent="0.2">
      <c r="A57" s="99" t="s">
        <v>94</v>
      </c>
      <c r="B57" s="183" t="s">
        <v>95</v>
      </c>
      <c r="C57" s="86"/>
      <c r="D57" s="72"/>
      <c r="E57" s="73"/>
      <c r="F57" s="13"/>
      <c r="I57" s="5"/>
      <c r="J57" s="5"/>
      <c r="K57" s="56"/>
      <c r="L57" s="6"/>
      <c r="Q57" s="5"/>
    </row>
    <row r="58" spans="1:17" x14ac:dyDescent="0.2">
      <c r="A58" s="99" t="s">
        <v>96</v>
      </c>
      <c r="B58" s="183" t="s">
        <v>97</v>
      </c>
      <c r="C58" s="86"/>
      <c r="D58" s="72"/>
      <c r="E58" s="73"/>
      <c r="F58" s="13"/>
      <c r="I58" s="5"/>
      <c r="J58" s="5"/>
      <c r="K58" s="56"/>
      <c r="L58" s="6"/>
      <c r="Q58" s="5"/>
    </row>
    <row r="59" spans="1:17" ht="34.5" x14ac:dyDescent="0.2">
      <c r="A59" s="99" t="s">
        <v>98</v>
      </c>
      <c r="B59" s="179" t="s">
        <v>99</v>
      </c>
      <c r="C59" s="86"/>
      <c r="D59" s="72"/>
      <c r="E59" s="73"/>
      <c r="F59" s="13"/>
      <c r="I59" s="5"/>
      <c r="J59" s="5"/>
      <c r="K59" s="56"/>
      <c r="L59" s="6"/>
      <c r="Q59" s="5"/>
    </row>
    <row r="60" spans="1:17" x14ac:dyDescent="0.2">
      <c r="A60" s="99" t="s">
        <v>100</v>
      </c>
      <c r="B60" s="183" t="s">
        <v>101</v>
      </c>
      <c r="C60" s="86"/>
      <c r="D60" s="72"/>
      <c r="E60" s="73"/>
      <c r="F60" s="13"/>
      <c r="I60" s="5"/>
      <c r="J60" s="5"/>
      <c r="K60" s="56"/>
      <c r="L60" s="6"/>
      <c r="Q60" s="5"/>
    </row>
    <row r="61" spans="1:17" x14ac:dyDescent="0.2">
      <c r="A61" s="99" t="s">
        <v>102</v>
      </c>
      <c r="B61" s="183" t="s">
        <v>103</v>
      </c>
      <c r="C61" s="86"/>
      <c r="D61" s="72"/>
      <c r="E61" s="73"/>
      <c r="F61" s="13"/>
      <c r="I61" s="5"/>
      <c r="J61" s="5"/>
      <c r="K61" s="56"/>
      <c r="L61" s="6"/>
      <c r="Q61" s="5"/>
    </row>
    <row r="62" spans="1:17" x14ac:dyDescent="0.2">
      <c r="A62" s="99" t="s">
        <v>104</v>
      </c>
      <c r="B62" s="179" t="s">
        <v>105</v>
      </c>
      <c r="C62" s="86"/>
      <c r="D62" s="72"/>
      <c r="E62" s="73"/>
      <c r="F62" s="13"/>
      <c r="I62" s="5"/>
      <c r="J62" s="5"/>
      <c r="K62" s="56"/>
      <c r="L62" s="6"/>
      <c r="Q62" s="5"/>
    </row>
    <row r="63" spans="1:17" x14ac:dyDescent="0.2">
      <c r="A63" s="99" t="s">
        <v>106</v>
      </c>
      <c r="B63" s="183" t="s">
        <v>107</v>
      </c>
      <c r="C63" s="86"/>
      <c r="D63" s="72"/>
      <c r="E63" s="73"/>
      <c r="F63" s="13"/>
      <c r="I63" s="5"/>
      <c r="J63" s="5"/>
      <c r="K63" s="56"/>
      <c r="L63" s="6"/>
      <c r="Q63" s="5"/>
    </row>
    <row r="64" spans="1:17" x14ac:dyDescent="0.2">
      <c r="A64" s="99" t="s">
        <v>108</v>
      </c>
      <c r="B64" s="183" t="s">
        <v>109</v>
      </c>
      <c r="C64" s="86"/>
      <c r="D64" s="72"/>
      <c r="E64" s="73"/>
      <c r="F64" s="13"/>
      <c r="I64" s="5"/>
      <c r="J64" s="5"/>
      <c r="K64" s="56"/>
      <c r="L64" s="6"/>
      <c r="Q64" s="5"/>
    </row>
    <row r="65" spans="1:17" x14ac:dyDescent="0.2">
      <c r="A65" s="99" t="s">
        <v>110</v>
      </c>
      <c r="B65" s="183" t="s">
        <v>111</v>
      </c>
      <c r="C65" s="86"/>
      <c r="D65" s="72"/>
      <c r="E65" s="73"/>
      <c r="F65" s="13"/>
      <c r="I65" s="5"/>
      <c r="J65" s="5"/>
      <c r="K65" s="56"/>
      <c r="L65" s="6"/>
      <c r="Q65" s="5"/>
    </row>
    <row r="66" spans="1:17" x14ac:dyDescent="0.2">
      <c r="A66" s="99" t="s">
        <v>112</v>
      </c>
      <c r="B66" s="183" t="s">
        <v>113</v>
      </c>
      <c r="C66" s="86"/>
      <c r="D66" s="72"/>
      <c r="E66" s="73"/>
      <c r="F66" s="13"/>
      <c r="I66" s="5"/>
      <c r="J66" s="5"/>
      <c r="K66" s="56"/>
      <c r="L66" s="6"/>
      <c r="Q66" s="5"/>
    </row>
    <row r="67" spans="1:17" ht="25.5" customHeight="1" x14ac:dyDescent="0.2">
      <c r="A67" s="99" t="s">
        <v>114</v>
      </c>
      <c r="B67" s="179" t="s">
        <v>115</v>
      </c>
      <c r="C67" s="86"/>
      <c r="D67" s="72"/>
      <c r="E67" s="73"/>
      <c r="F67" s="13"/>
      <c r="I67" s="5"/>
      <c r="J67" s="5"/>
      <c r="K67" s="56"/>
      <c r="L67" s="6"/>
      <c r="Q67" s="5"/>
    </row>
    <row r="68" spans="1:17" x14ac:dyDescent="0.2">
      <c r="A68" s="99" t="s">
        <v>116</v>
      </c>
      <c r="B68" s="183" t="s">
        <v>117</v>
      </c>
      <c r="C68" s="86"/>
      <c r="D68" s="72"/>
      <c r="E68" s="73"/>
      <c r="F68" s="13"/>
      <c r="I68" s="5"/>
      <c r="J68" s="5"/>
      <c r="K68" s="56"/>
      <c r="L68" s="6"/>
      <c r="Q68" s="5"/>
    </row>
    <row r="69" spans="1:17" x14ac:dyDescent="0.2">
      <c r="A69" s="99" t="s">
        <v>118</v>
      </c>
      <c r="B69" s="183" t="s">
        <v>119</v>
      </c>
      <c r="C69" s="86"/>
      <c r="D69" s="72"/>
      <c r="E69" s="73"/>
      <c r="F69" s="13"/>
      <c r="I69" s="5"/>
      <c r="J69" s="5"/>
      <c r="K69" s="56"/>
      <c r="L69" s="6"/>
      <c r="Q69" s="5"/>
    </row>
    <row r="70" spans="1:17" x14ac:dyDescent="0.2">
      <c r="A70" s="99" t="s">
        <v>120</v>
      </c>
      <c r="B70" s="183" t="s">
        <v>121</v>
      </c>
      <c r="C70" s="86"/>
      <c r="D70" s="72"/>
      <c r="E70" s="73"/>
      <c r="F70" s="13"/>
      <c r="I70" s="5"/>
      <c r="J70" s="5"/>
      <c r="K70" s="56"/>
      <c r="L70" s="6"/>
      <c r="Q70" s="5"/>
    </row>
    <row r="71" spans="1:17" x14ac:dyDescent="0.2">
      <c r="A71" s="99" t="s">
        <v>122</v>
      </c>
      <c r="B71" s="183" t="s">
        <v>123</v>
      </c>
      <c r="C71" s="86"/>
      <c r="D71" s="72"/>
      <c r="E71" s="73"/>
      <c r="F71" s="13"/>
      <c r="I71" s="5"/>
      <c r="J71" s="5"/>
      <c r="K71" s="56"/>
      <c r="L71" s="6"/>
      <c r="Q71" s="5"/>
    </row>
    <row r="72" spans="1:17" x14ac:dyDescent="0.2">
      <c r="A72" s="99" t="s">
        <v>124</v>
      </c>
      <c r="B72" s="183" t="s">
        <v>125</v>
      </c>
      <c r="C72" s="86"/>
      <c r="D72" s="72"/>
      <c r="E72" s="73"/>
      <c r="F72" s="13"/>
      <c r="I72" s="5"/>
      <c r="J72" s="5"/>
      <c r="K72" s="56"/>
      <c r="L72" s="6"/>
      <c r="Q72" s="5"/>
    </row>
    <row r="73" spans="1:17" x14ac:dyDescent="0.2">
      <c r="A73" s="99" t="s">
        <v>126</v>
      </c>
      <c r="B73" s="183" t="s">
        <v>127</v>
      </c>
      <c r="C73" s="86"/>
      <c r="D73" s="72"/>
      <c r="E73" s="73"/>
      <c r="F73" s="13"/>
      <c r="I73" s="5"/>
      <c r="J73" s="5"/>
      <c r="K73" s="56"/>
      <c r="L73" s="6"/>
      <c r="Q73" s="5"/>
    </row>
    <row r="74" spans="1:17" x14ac:dyDescent="0.2">
      <c r="A74" s="99" t="s">
        <v>128</v>
      </c>
      <c r="B74" s="183" t="s">
        <v>129</v>
      </c>
      <c r="C74" s="86"/>
      <c r="D74" s="72"/>
      <c r="E74" s="73"/>
      <c r="F74" s="13"/>
      <c r="I74" s="5"/>
      <c r="J74" s="5"/>
      <c r="K74" s="56"/>
      <c r="L74" s="6"/>
      <c r="Q74" s="5"/>
    </row>
    <row r="75" spans="1:17" x14ac:dyDescent="0.2">
      <c r="A75" s="99" t="s">
        <v>130</v>
      </c>
      <c r="B75" s="183" t="s">
        <v>131</v>
      </c>
      <c r="C75" s="86"/>
      <c r="D75" s="72"/>
      <c r="E75" s="73"/>
      <c r="F75" s="13"/>
      <c r="I75" s="5"/>
      <c r="J75" s="5"/>
      <c r="K75" s="56"/>
      <c r="L75" s="6"/>
      <c r="Q75" s="5"/>
    </row>
    <row r="76" spans="1:17" x14ac:dyDescent="0.2">
      <c r="A76" s="99" t="s">
        <v>132</v>
      </c>
      <c r="B76" s="183" t="s">
        <v>133</v>
      </c>
      <c r="C76" s="86"/>
      <c r="D76" s="72"/>
      <c r="E76" s="73"/>
      <c r="F76" s="13"/>
      <c r="I76" s="5"/>
      <c r="J76" s="5"/>
      <c r="K76" s="56"/>
      <c r="L76" s="6"/>
      <c r="Q76" s="5"/>
    </row>
    <row r="77" spans="1:17" x14ac:dyDescent="0.2">
      <c r="A77" s="99" t="s">
        <v>134</v>
      </c>
      <c r="B77" s="183" t="s">
        <v>135</v>
      </c>
      <c r="C77" s="86"/>
      <c r="D77" s="72"/>
      <c r="E77" s="73"/>
      <c r="F77" s="13"/>
      <c r="I77" s="5"/>
      <c r="J77" s="5"/>
      <c r="K77" s="56"/>
      <c r="L77" s="6"/>
      <c r="Q77" s="5"/>
    </row>
    <row r="78" spans="1:17" x14ac:dyDescent="0.2">
      <c r="A78" s="101" t="s">
        <v>136</v>
      </c>
      <c r="B78" s="184" t="s">
        <v>137</v>
      </c>
      <c r="C78" s="104"/>
      <c r="D78" s="105"/>
      <c r="E78" s="106"/>
      <c r="F78" s="13"/>
      <c r="I78" s="5"/>
      <c r="J78" s="5"/>
      <c r="K78" s="56"/>
      <c r="L78" s="6"/>
      <c r="Q78" s="5"/>
    </row>
    <row r="79" spans="1:17" x14ac:dyDescent="0.2">
      <c r="A79" s="59"/>
      <c r="B79" s="107"/>
      <c r="C79" s="185"/>
      <c r="D79" s="186"/>
      <c r="E79" s="187"/>
      <c r="F79" s="13"/>
      <c r="I79" s="5"/>
      <c r="J79" s="5"/>
      <c r="K79" s="56"/>
      <c r="L79" s="6"/>
      <c r="Q79" s="5"/>
    </row>
    <row r="80" spans="1:17" x14ac:dyDescent="0.2">
      <c r="A80" s="211" t="s">
        <v>138</v>
      </c>
      <c r="B80" s="212"/>
      <c r="C80" s="188">
        <f>+SUM(C81:C120)</f>
        <v>739</v>
      </c>
      <c r="D80" s="108">
        <f>+SUM(D81:D120)</f>
        <v>0</v>
      </c>
      <c r="E80" s="189">
        <f>+SUM(E81:E120)</f>
        <v>0</v>
      </c>
      <c r="F80" s="13"/>
      <c r="I80" s="5"/>
      <c r="J80" s="5"/>
      <c r="K80" s="56"/>
      <c r="L80" s="6"/>
      <c r="Q80" s="5"/>
    </row>
    <row r="81" spans="1:17" x14ac:dyDescent="0.2">
      <c r="A81" s="96" t="s">
        <v>139</v>
      </c>
      <c r="B81" s="190" t="s">
        <v>140</v>
      </c>
      <c r="C81" s="174"/>
      <c r="D81" s="71"/>
      <c r="E81" s="191"/>
      <c r="F81" s="13"/>
      <c r="I81" s="5"/>
      <c r="J81" s="5"/>
      <c r="K81" s="56"/>
      <c r="L81" s="6"/>
      <c r="Q81" s="5"/>
    </row>
    <row r="82" spans="1:17" x14ac:dyDescent="0.2">
      <c r="A82" s="99" t="s">
        <v>141</v>
      </c>
      <c r="B82" s="183" t="s">
        <v>142</v>
      </c>
      <c r="C82" s="174">
        <v>100</v>
      </c>
      <c r="D82" s="71"/>
      <c r="E82" s="191"/>
      <c r="F82" s="13"/>
      <c r="I82" s="5"/>
      <c r="J82" s="5"/>
      <c r="K82" s="56"/>
      <c r="L82" s="6"/>
      <c r="Q82" s="5"/>
    </row>
    <row r="83" spans="1:17" x14ac:dyDescent="0.2">
      <c r="A83" s="99" t="s">
        <v>143</v>
      </c>
      <c r="B83" s="183" t="s">
        <v>144</v>
      </c>
      <c r="C83" s="174"/>
      <c r="D83" s="71"/>
      <c r="E83" s="191"/>
      <c r="F83" s="13"/>
      <c r="I83" s="5"/>
      <c r="J83" s="5"/>
      <c r="K83" s="56"/>
      <c r="L83" s="6"/>
      <c r="Q83" s="5"/>
    </row>
    <row r="84" spans="1:17" x14ac:dyDescent="0.2">
      <c r="A84" s="99" t="s">
        <v>145</v>
      </c>
      <c r="B84" s="183" t="s">
        <v>146</v>
      </c>
      <c r="C84" s="174"/>
      <c r="D84" s="71"/>
      <c r="E84" s="191"/>
      <c r="F84" s="13"/>
      <c r="I84" s="5"/>
      <c r="J84" s="5"/>
      <c r="K84" s="56"/>
      <c r="L84" s="6"/>
      <c r="Q84" s="5"/>
    </row>
    <row r="85" spans="1:17" x14ac:dyDescent="0.2">
      <c r="A85" s="99" t="s">
        <v>147</v>
      </c>
      <c r="B85" s="183" t="s">
        <v>148</v>
      </c>
      <c r="C85" s="174">
        <v>85</v>
      </c>
      <c r="D85" s="71"/>
      <c r="E85" s="191"/>
      <c r="F85" s="13"/>
      <c r="I85" s="5"/>
      <c r="J85" s="5"/>
      <c r="K85" s="56"/>
      <c r="L85" s="6"/>
      <c r="Q85" s="5"/>
    </row>
    <row r="86" spans="1:17" x14ac:dyDescent="0.2">
      <c r="A86" s="99" t="s">
        <v>149</v>
      </c>
      <c r="B86" s="183" t="s">
        <v>150</v>
      </c>
      <c r="C86" s="174"/>
      <c r="D86" s="71"/>
      <c r="E86" s="191"/>
      <c r="F86" s="13"/>
      <c r="I86" s="5"/>
      <c r="J86" s="5"/>
      <c r="K86" s="56"/>
      <c r="L86" s="6"/>
      <c r="Q86" s="5"/>
    </row>
    <row r="87" spans="1:17" x14ac:dyDescent="0.2">
      <c r="A87" s="99" t="s">
        <v>151</v>
      </c>
      <c r="B87" s="183" t="s">
        <v>152</v>
      </c>
      <c r="C87" s="174"/>
      <c r="D87" s="71"/>
      <c r="E87" s="191"/>
      <c r="F87" s="13"/>
      <c r="I87" s="5"/>
      <c r="J87" s="5"/>
      <c r="K87" s="56"/>
      <c r="L87" s="6"/>
      <c r="Q87" s="5"/>
    </row>
    <row r="88" spans="1:17" x14ac:dyDescent="0.2">
      <c r="A88" s="99" t="s">
        <v>153</v>
      </c>
      <c r="B88" s="183" t="s">
        <v>154</v>
      </c>
      <c r="C88" s="174"/>
      <c r="D88" s="71"/>
      <c r="E88" s="191"/>
      <c r="F88" s="13"/>
      <c r="I88" s="5"/>
      <c r="J88" s="5"/>
      <c r="K88" s="56"/>
      <c r="L88" s="6"/>
      <c r="Q88" s="5"/>
    </row>
    <row r="89" spans="1:17" x14ac:dyDescent="0.2">
      <c r="A89" s="99" t="s">
        <v>155</v>
      </c>
      <c r="B89" s="183" t="s">
        <v>156</v>
      </c>
      <c r="C89" s="174"/>
      <c r="D89" s="71"/>
      <c r="E89" s="191"/>
      <c r="F89" s="13"/>
      <c r="I89" s="5"/>
      <c r="J89" s="5"/>
      <c r="K89" s="56"/>
      <c r="L89" s="6"/>
      <c r="Q89" s="5"/>
    </row>
    <row r="90" spans="1:17" x14ac:dyDescent="0.2">
      <c r="A90" s="99" t="s">
        <v>157</v>
      </c>
      <c r="B90" s="183" t="s">
        <v>158</v>
      </c>
      <c r="C90" s="174">
        <v>8</v>
      </c>
      <c r="D90" s="71"/>
      <c r="E90" s="191"/>
      <c r="F90" s="13"/>
      <c r="I90" s="5"/>
      <c r="J90" s="5"/>
      <c r="K90" s="56"/>
      <c r="L90" s="6"/>
      <c r="Q90" s="5"/>
    </row>
    <row r="91" spans="1:17" x14ac:dyDescent="0.2">
      <c r="A91" s="99" t="s">
        <v>159</v>
      </c>
      <c r="B91" s="183" t="s">
        <v>160</v>
      </c>
      <c r="C91" s="174"/>
      <c r="D91" s="71"/>
      <c r="E91" s="191"/>
      <c r="F91" s="13"/>
      <c r="I91" s="5"/>
      <c r="J91" s="5"/>
      <c r="K91" s="56"/>
      <c r="L91" s="6"/>
      <c r="Q91" s="5"/>
    </row>
    <row r="92" spans="1:17" x14ac:dyDescent="0.2">
      <c r="A92" s="99" t="s">
        <v>161</v>
      </c>
      <c r="B92" s="183" t="s">
        <v>162</v>
      </c>
      <c r="C92" s="174"/>
      <c r="D92" s="71"/>
      <c r="E92" s="191"/>
      <c r="F92" s="13"/>
      <c r="I92" s="5"/>
      <c r="J92" s="5"/>
      <c r="K92" s="56"/>
      <c r="L92" s="6"/>
      <c r="Q92" s="5"/>
    </row>
    <row r="93" spans="1:17" x14ac:dyDescent="0.2">
      <c r="A93" s="99" t="s">
        <v>163</v>
      </c>
      <c r="B93" s="183" t="s">
        <v>164</v>
      </c>
      <c r="C93" s="174"/>
      <c r="D93" s="71"/>
      <c r="E93" s="191"/>
      <c r="F93" s="13"/>
      <c r="I93" s="5"/>
      <c r="J93" s="5"/>
      <c r="K93" s="56"/>
      <c r="L93" s="6"/>
      <c r="Q93" s="5"/>
    </row>
    <row r="94" spans="1:17" x14ac:dyDescent="0.2">
      <c r="A94" s="99" t="s">
        <v>165</v>
      </c>
      <c r="B94" s="183" t="s">
        <v>166</v>
      </c>
      <c r="C94" s="174"/>
      <c r="D94" s="71"/>
      <c r="E94" s="191"/>
      <c r="F94" s="13"/>
      <c r="I94" s="5"/>
      <c r="J94" s="5"/>
      <c r="K94" s="56"/>
      <c r="L94" s="6"/>
      <c r="Q94" s="5"/>
    </row>
    <row r="95" spans="1:17" x14ac:dyDescent="0.2">
      <c r="A95" s="99" t="s">
        <v>167</v>
      </c>
      <c r="B95" s="183" t="s">
        <v>168</v>
      </c>
      <c r="C95" s="174">
        <v>264</v>
      </c>
      <c r="D95" s="71"/>
      <c r="E95" s="191"/>
      <c r="F95" s="13"/>
      <c r="I95" s="5"/>
      <c r="J95" s="5"/>
      <c r="K95" s="56"/>
      <c r="L95" s="6"/>
      <c r="Q95" s="5"/>
    </row>
    <row r="96" spans="1:17" x14ac:dyDescent="0.2">
      <c r="A96" s="99" t="s">
        <v>169</v>
      </c>
      <c r="B96" s="183" t="s">
        <v>170</v>
      </c>
      <c r="C96" s="174">
        <v>11</v>
      </c>
      <c r="D96" s="71"/>
      <c r="E96" s="191"/>
      <c r="F96" s="13"/>
      <c r="I96" s="5"/>
      <c r="J96" s="5"/>
      <c r="K96" s="56"/>
      <c r="L96" s="6"/>
      <c r="Q96" s="5"/>
    </row>
    <row r="97" spans="1:17" x14ac:dyDescent="0.2">
      <c r="A97" s="99" t="s">
        <v>171</v>
      </c>
      <c r="B97" s="183" t="s">
        <v>172</v>
      </c>
      <c r="C97" s="174"/>
      <c r="D97" s="71"/>
      <c r="E97" s="191"/>
      <c r="F97" s="13"/>
      <c r="I97" s="5"/>
      <c r="J97" s="5"/>
      <c r="K97" s="56"/>
      <c r="L97" s="6"/>
      <c r="Q97" s="5"/>
    </row>
    <row r="98" spans="1:17" x14ac:dyDescent="0.2">
      <c r="A98" s="99" t="s">
        <v>173</v>
      </c>
      <c r="B98" s="183" t="s">
        <v>174</v>
      </c>
      <c r="C98" s="174"/>
      <c r="D98" s="71"/>
      <c r="E98" s="191"/>
      <c r="F98" s="13"/>
      <c r="I98" s="5"/>
      <c r="J98" s="5"/>
      <c r="K98" s="56"/>
      <c r="L98" s="6"/>
      <c r="Q98" s="5"/>
    </row>
    <row r="99" spans="1:17" x14ac:dyDescent="0.2">
      <c r="A99" s="99" t="s">
        <v>175</v>
      </c>
      <c r="B99" s="183" t="s">
        <v>176</v>
      </c>
      <c r="C99" s="174"/>
      <c r="D99" s="71"/>
      <c r="E99" s="191"/>
      <c r="F99" s="13"/>
      <c r="I99" s="5"/>
      <c r="J99" s="5"/>
      <c r="K99" s="56"/>
      <c r="L99" s="6"/>
      <c r="Q99" s="5"/>
    </row>
    <row r="100" spans="1:17" x14ac:dyDescent="0.2">
      <c r="A100" s="99" t="s">
        <v>177</v>
      </c>
      <c r="B100" s="183" t="s">
        <v>178</v>
      </c>
      <c r="C100" s="174">
        <v>193</v>
      </c>
      <c r="D100" s="71"/>
      <c r="E100" s="191"/>
      <c r="F100" s="13"/>
      <c r="I100" s="5"/>
      <c r="J100" s="5"/>
      <c r="K100" s="56"/>
      <c r="L100" s="6"/>
      <c r="Q100" s="5"/>
    </row>
    <row r="101" spans="1:17" x14ac:dyDescent="0.2">
      <c r="A101" s="99" t="s">
        <v>179</v>
      </c>
      <c r="B101" s="183" t="s">
        <v>180</v>
      </c>
      <c r="C101" s="174">
        <v>51</v>
      </c>
      <c r="D101" s="71"/>
      <c r="E101" s="191"/>
      <c r="F101" s="13"/>
      <c r="I101" s="5"/>
      <c r="J101" s="5"/>
      <c r="K101" s="56"/>
      <c r="L101" s="6"/>
      <c r="Q101" s="5"/>
    </row>
    <row r="102" spans="1:17" x14ac:dyDescent="0.2">
      <c r="A102" s="99" t="s">
        <v>181</v>
      </c>
      <c r="B102" s="183" t="s">
        <v>182</v>
      </c>
      <c r="C102" s="174"/>
      <c r="D102" s="71"/>
      <c r="E102" s="191"/>
      <c r="F102" s="13"/>
      <c r="I102" s="5"/>
      <c r="J102" s="5"/>
      <c r="K102" s="56"/>
      <c r="L102" s="6"/>
      <c r="Q102" s="5"/>
    </row>
    <row r="103" spans="1:17" x14ac:dyDescent="0.2">
      <c r="A103" s="99" t="s">
        <v>183</v>
      </c>
      <c r="B103" s="183" t="s">
        <v>184</v>
      </c>
      <c r="C103" s="174"/>
      <c r="D103" s="71"/>
      <c r="E103" s="191"/>
      <c r="F103" s="13"/>
      <c r="I103" s="5"/>
      <c r="J103" s="5"/>
      <c r="K103" s="56"/>
      <c r="L103" s="6"/>
      <c r="Q103" s="5"/>
    </row>
    <row r="104" spans="1:17" x14ac:dyDescent="0.2">
      <c r="A104" s="99" t="s">
        <v>185</v>
      </c>
      <c r="B104" s="183" t="s">
        <v>186</v>
      </c>
      <c r="C104" s="174"/>
      <c r="D104" s="71"/>
      <c r="E104" s="191"/>
      <c r="F104" s="13"/>
      <c r="I104" s="5"/>
      <c r="J104" s="5"/>
      <c r="K104" s="56"/>
      <c r="L104" s="6"/>
      <c r="Q104" s="5"/>
    </row>
    <row r="105" spans="1:17" x14ac:dyDescent="0.2">
      <c r="A105" s="99" t="s">
        <v>187</v>
      </c>
      <c r="B105" s="183" t="s">
        <v>188</v>
      </c>
      <c r="C105" s="174"/>
      <c r="D105" s="71"/>
      <c r="E105" s="191"/>
      <c r="F105" s="13"/>
      <c r="I105" s="5"/>
      <c r="J105" s="5"/>
      <c r="K105" s="56"/>
      <c r="L105" s="6"/>
      <c r="Q105" s="5"/>
    </row>
    <row r="106" spans="1:17" x14ac:dyDescent="0.2">
      <c r="A106" s="99" t="s">
        <v>189</v>
      </c>
      <c r="B106" s="183" t="s">
        <v>190</v>
      </c>
      <c r="C106" s="174">
        <v>24</v>
      </c>
      <c r="D106" s="71"/>
      <c r="E106" s="191"/>
      <c r="F106" s="13"/>
      <c r="I106" s="5"/>
      <c r="J106" s="5"/>
      <c r="K106" s="56"/>
      <c r="L106" s="6"/>
      <c r="Q106" s="5"/>
    </row>
    <row r="107" spans="1:17" x14ac:dyDescent="0.2">
      <c r="A107" s="99" t="s">
        <v>191</v>
      </c>
      <c r="B107" s="183" t="s">
        <v>192</v>
      </c>
      <c r="C107" s="174">
        <v>2</v>
      </c>
      <c r="D107" s="71"/>
      <c r="E107" s="191"/>
      <c r="F107" s="13"/>
      <c r="I107" s="5"/>
      <c r="J107" s="5"/>
      <c r="K107" s="56"/>
      <c r="L107" s="6"/>
      <c r="Q107" s="5"/>
    </row>
    <row r="108" spans="1:17" x14ac:dyDescent="0.2">
      <c r="A108" s="99" t="s">
        <v>193</v>
      </c>
      <c r="B108" s="183" t="s">
        <v>194</v>
      </c>
      <c r="C108" s="174"/>
      <c r="D108" s="71"/>
      <c r="E108" s="191"/>
      <c r="F108" s="13"/>
      <c r="I108" s="5"/>
      <c r="J108" s="5"/>
      <c r="K108" s="56"/>
      <c r="L108" s="6"/>
      <c r="Q108" s="5"/>
    </row>
    <row r="109" spans="1:17" x14ac:dyDescent="0.2">
      <c r="A109" s="99" t="s">
        <v>195</v>
      </c>
      <c r="B109" s="183" t="s">
        <v>196</v>
      </c>
      <c r="C109" s="174"/>
      <c r="D109" s="71"/>
      <c r="E109" s="191"/>
      <c r="F109" s="13"/>
      <c r="I109" s="5"/>
      <c r="J109" s="5"/>
      <c r="K109" s="56"/>
      <c r="L109" s="6"/>
      <c r="Q109" s="5"/>
    </row>
    <row r="110" spans="1:17" x14ac:dyDescent="0.2">
      <c r="A110" s="99" t="s">
        <v>197</v>
      </c>
      <c r="B110" s="183" t="s">
        <v>198</v>
      </c>
      <c r="C110" s="174"/>
      <c r="D110" s="71"/>
      <c r="E110" s="191"/>
      <c r="F110" s="13"/>
      <c r="I110" s="5"/>
      <c r="J110" s="5"/>
      <c r="K110" s="56"/>
      <c r="L110" s="6"/>
      <c r="Q110" s="5"/>
    </row>
    <row r="111" spans="1:17" x14ac:dyDescent="0.2">
      <c r="A111" s="99" t="s">
        <v>199</v>
      </c>
      <c r="B111" s="183" t="s">
        <v>200</v>
      </c>
      <c r="C111" s="174"/>
      <c r="D111" s="71"/>
      <c r="E111" s="191"/>
      <c r="F111" s="13"/>
      <c r="I111" s="5"/>
      <c r="J111" s="5"/>
      <c r="K111" s="56"/>
      <c r="L111" s="6"/>
      <c r="Q111" s="5"/>
    </row>
    <row r="112" spans="1:17" x14ac:dyDescent="0.2">
      <c r="A112" s="99" t="s">
        <v>201</v>
      </c>
      <c r="B112" s="183" t="s">
        <v>202</v>
      </c>
      <c r="C112" s="174"/>
      <c r="D112" s="71"/>
      <c r="E112" s="191"/>
      <c r="F112" s="13"/>
      <c r="I112" s="5"/>
      <c r="J112" s="5"/>
      <c r="K112" s="56"/>
      <c r="L112" s="6"/>
      <c r="Q112" s="5"/>
    </row>
    <row r="113" spans="1:17" x14ac:dyDescent="0.2">
      <c r="A113" s="99" t="s">
        <v>203</v>
      </c>
      <c r="B113" s="183" t="s">
        <v>204</v>
      </c>
      <c r="C113" s="174"/>
      <c r="D113" s="71"/>
      <c r="E113" s="191"/>
      <c r="F113" s="13"/>
      <c r="I113" s="5"/>
      <c r="J113" s="5"/>
      <c r="K113" s="56"/>
      <c r="L113" s="6"/>
      <c r="Q113" s="5"/>
    </row>
    <row r="114" spans="1:17" x14ac:dyDescent="0.2">
      <c r="A114" s="99" t="s">
        <v>205</v>
      </c>
      <c r="B114" s="183" t="s">
        <v>206</v>
      </c>
      <c r="C114" s="174"/>
      <c r="D114" s="71"/>
      <c r="E114" s="191"/>
      <c r="F114" s="13"/>
      <c r="I114" s="5"/>
      <c r="J114" s="5"/>
      <c r="K114" s="56"/>
      <c r="L114" s="6"/>
      <c r="Q114" s="5"/>
    </row>
    <row r="115" spans="1:17" x14ac:dyDescent="0.2">
      <c r="A115" s="99" t="s">
        <v>207</v>
      </c>
      <c r="B115" s="183" t="s">
        <v>208</v>
      </c>
      <c r="C115" s="174"/>
      <c r="D115" s="71"/>
      <c r="E115" s="191"/>
      <c r="F115" s="13"/>
      <c r="I115" s="5"/>
      <c r="J115" s="5"/>
      <c r="K115" s="56"/>
      <c r="L115" s="6"/>
      <c r="Q115" s="5"/>
    </row>
    <row r="116" spans="1:17" x14ac:dyDescent="0.2">
      <c r="A116" s="99" t="s">
        <v>209</v>
      </c>
      <c r="B116" s="183" t="s">
        <v>210</v>
      </c>
      <c r="C116" s="174"/>
      <c r="D116" s="71"/>
      <c r="E116" s="191"/>
      <c r="F116" s="13"/>
      <c r="I116" s="5"/>
      <c r="J116" s="5"/>
      <c r="K116" s="56"/>
      <c r="L116" s="6"/>
      <c r="Q116" s="5"/>
    </row>
    <row r="117" spans="1:17" x14ac:dyDescent="0.2">
      <c r="A117" s="99" t="s">
        <v>211</v>
      </c>
      <c r="B117" s="183" t="s">
        <v>212</v>
      </c>
      <c r="C117" s="174"/>
      <c r="D117" s="71"/>
      <c r="E117" s="191"/>
      <c r="F117" s="13"/>
      <c r="I117" s="5"/>
      <c r="J117" s="5"/>
      <c r="K117" s="56"/>
      <c r="L117" s="6"/>
      <c r="Q117" s="5"/>
    </row>
    <row r="118" spans="1:17" x14ac:dyDescent="0.2">
      <c r="A118" s="99" t="s">
        <v>213</v>
      </c>
      <c r="B118" s="183" t="s">
        <v>214</v>
      </c>
      <c r="C118" s="174">
        <v>1</v>
      </c>
      <c r="D118" s="71"/>
      <c r="E118" s="191"/>
      <c r="F118" s="13"/>
      <c r="I118" s="5"/>
      <c r="J118" s="5"/>
      <c r="K118" s="56"/>
      <c r="L118" s="6"/>
      <c r="Q118" s="5"/>
    </row>
    <row r="119" spans="1:17" x14ac:dyDescent="0.2">
      <c r="A119" s="99" t="s">
        <v>141</v>
      </c>
      <c r="B119" s="183" t="s">
        <v>215</v>
      </c>
      <c r="C119" s="174"/>
      <c r="D119" s="71"/>
      <c r="E119" s="191"/>
      <c r="F119" s="13"/>
      <c r="I119" s="5"/>
      <c r="J119" s="5"/>
      <c r="K119" s="56"/>
      <c r="L119" s="6"/>
      <c r="Q119" s="5"/>
    </row>
    <row r="120" spans="1:17" x14ac:dyDescent="0.2">
      <c r="A120" s="101" t="s">
        <v>141</v>
      </c>
      <c r="B120" s="184" t="s">
        <v>216</v>
      </c>
      <c r="C120" s="174"/>
      <c r="D120" s="71"/>
      <c r="E120" s="191"/>
      <c r="F120" s="13"/>
      <c r="I120" s="5"/>
      <c r="J120" s="5"/>
      <c r="K120" s="56"/>
      <c r="L120" s="6"/>
      <c r="Q120" s="5"/>
    </row>
    <row r="121" spans="1:17" x14ac:dyDescent="0.2">
      <c r="A121" s="59"/>
      <c r="B121" s="107"/>
      <c r="C121" s="185"/>
      <c r="D121" s="186"/>
      <c r="E121" s="187"/>
      <c r="F121" s="13"/>
      <c r="I121" s="5"/>
      <c r="J121" s="5"/>
      <c r="K121" s="56"/>
      <c r="L121" s="6"/>
      <c r="Q121" s="5"/>
    </row>
    <row r="122" spans="1:17" x14ac:dyDescent="0.2">
      <c r="A122" s="211" t="s">
        <v>217</v>
      </c>
      <c r="B122" s="212"/>
      <c r="C122" s="188">
        <f>+SUM(C123:C162)</f>
        <v>348</v>
      </c>
      <c r="D122" s="112">
        <f>+SUM(D123:D162)</f>
        <v>0</v>
      </c>
      <c r="E122" s="113">
        <f>+SUM(E123:E162)</f>
        <v>0</v>
      </c>
      <c r="F122" s="13"/>
      <c r="I122" s="5"/>
      <c r="J122" s="5"/>
      <c r="K122" s="56"/>
      <c r="L122" s="6"/>
      <c r="Q122" s="5"/>
    </row>
    <row r="123" spans="1:17" x14ac:dyDescent="0.2">
      <c r="A123" s="96" t="s">
        <v>218</v>
      </c>
      <c r="B123" s="190" t="s">
        <v>219</v>
      </c>
      <c r="C123" s="86"/>
      <c r="D123" s="90"/>
      <c r="E123" s="91"/>
      <c r="F123" s="13"/>
      <c r="I123" s="5"/>
      <c r="J123" s="5"/>
      <c r="K123" s="56"/>
      <c r="L123" s="6"/>
      <c r="Q123" s="5"/>
    </row>
    <row r="124" spans="1:17" x14ac:dyDescent="0.2">
      <c r="A124" s="99" t="s">
        <v>220</v>
      </c>
      <c r="B124" s="183" t="s">
        <v>221</v>
      </c>
      <c r="C124" s="86"/>
      <c r="D124" s="72"/>
      <c r="E124" s="73"/>
      <c r="F124" s="13"/>
      <c r="I124" s="5"/>
      <c r="J124" s="5"/>
      <c r="K124" s="56"/>
      <c r="L124" s="6"/>
      <c r="Q124" s="5"/>
    </row>
    <row r="125" spans="1:17" x14ac:dyDescent="0.2">
      <c r="A125" s="99" t="s">
        <v>222</v>
      </c>
      <c r="B125" s="183" t="s">
        <v>223</v>
      </c>
      <c r="C125" s="86">
        <v>2</v>
      </c>
      <c r="D125" s="72"/>
      <c r="E125" s="73"/>
      <c r="F125" s="13"/>
      <c r="I125" s="5"/>
      <c r="J125" s="5"/>
      <c r="K125" s="56"/>
      <c r="L125" s="6"/>
      <c r="Q125" s="5"/>
    </row>
    <row r="126" spans="1:17" x14ac:dyDescent="0.2">
      <c r="A126" s="99" t="s">
        <v>224</v>
      </c>
      <c r="B126" s="183" t="s">
        <v>225</v>
      </c>
      <c r="C126" s="86"/>
      <c r="D126" s="72"/>
      <c r="E126" s="73"/>
      <c r="F126" s="13"/>
      <c r="I126" s="5"/>
      <c r="J126" s="5"/>
      <c r="K126" s="56"/>
      <c r="L126" s="6"/>
      <c r="Q126" s="5"/>
    </row>
    <row r="127" spans="1:17" x14ac:dyDescent="0.2">
      <c r="A127" s="99" t="s">
        <v>226</v>
      </c>
      <c r="B127" s="183" t="s">
        <v>227</v>
      </c>
      <c r="C127" s="86"/>
      <c r="D127" s="72"/>
      <c r="E127" s="73"/>
      <c r="F127" s="13"/>
      <c r="I127" s="5"/>
      <c r="J127" s="5"/>
      <c r="K127" s="56"/>
      <c r="L127" s="6"/>
      <c r="Q127" s="5"/>
    </row>
    <row r="128" spans="1:17" x14ac:dyDescent="0.2">
      <c r="A128" s="99" t="s">
        <v>228</v>
      </c>
      <c r="B128" s="183" t="s">
        <v>229</v>
      </c>
      <c r="C128" s="86"/>
      <c r="D128" s="72"/>
      <c r="E128" s="73"/>
      <c r="F128" s="13"/>
      <c r="I128" s="5"/>
      <c r="J128" s="5"/>
      <c r="K128" s="56"/>
      <c r="L128" s="6"/>
      <c r="Q128" s="5"/>
    </row>
    <row r="129" spans="1:17" x14ac:dyDescent="0.2">
      <c r="A129" s="99" t="s">
        <v>230</v>
      </c>
      <c r="B129" s="183" t="s">
        <v>231</v>
      </c>
      <c r="C129" s="86"/>
      <c r="D129" s="72"/>
      <c r="E129" s="73"/>
      <c r="F129" s="13"/>
      <c r="I129" s="5"/>
      <c r="J129" s="5"/>
      <c r="K129" s="56"/>
      <c r="L129" s="6"/>
      <c r="Q129" s="5"/>
    </row>
    <row r="130" spans="1:17" x14ac:dyDescent="0.2">
      <c r="A130" s="99" t="s">
        <v>232</v>
      </c>
      <c r="B130" s="183" t="s">
        <v>233</v>
      </c>
      <c r="C130" s="86">
        <v>37</v>
      </c>
      <c r="D130" s="72"/>
      <c r="E130" s="73"/>
      <c r="F130" s="13"/>
      <c r="I130" s="5"/>
      <c r="J130" s="5"/>
      <c r="K130" s="56"/>
      <c r="L130" s="6"/>
      <c r="Q130" s="5"/>
    </row>
    <row r="131" spans="1:17" x14ac:dyDescent="0.2">
      <c r="A131" s="99" t="s">
        <v>234</v>
      </c>
      <c r="B131" s="183" t="s">
        <v>235</v>
      </c>
      <c r="C131" s="86">
        <v>203</v>
      </c>
      <c r="D131" s="72"/>
      <c r="E131" s="73"/>
      <c r="F131" s="13"/>
      <c r="I131" s="5"/>
      <c r="J131" s="5"/>
      <c r="K131" s="56"/>
      <c r="L131" s="6"/>
      <c r="Q131" s="5"/>
    </row>
    <row r="132" spans="1:17" x14ac:dyDescent="0.2">
      <c r="A132" s="99" t="s">
        <v>236</v>
      </c>
      <c r="B132" s="183" t="s">
        <v>237</v>
      </c>
      <c r="C132" s="86">
        <v>24</v>
      </c>
      <c r="D132" s="72"/>
      <c r="E132" s="73"/>
      <c r="F132" s="13"/>
      <c r="I132" s="5"/>
      <c r="J132" s="5"/>
      <c r="K132" s="56"/>
      <c r="L132" s="6"/>
      <c r="Q132" s="5"/>
    </row>
    <row r="133" spans="1:17" x14ac:dyDescent="0.2">
      <c r="A133" s="99" t="s">
        <v>238</v>
      </c>
      <c r="B133" s="183" t="s">
        <v>239</v>
      </c>
      <c r="C133" s="86">
        <v>6</v>
      </c>
      <c r="D133" s="72"/>
      <c r="E133" s="73"/>
      <c r="F133" s="13"/>
      <c r="I133" s="5"/>
      <c r="J133" s="5"/>
      <c r="K133" s="56"/>
      <c r="L133" s="6"/>
      <c r="Q133" s="5"/>
    </row>
    <row r="134" spans="1:17" x14ac:dyDescent="0.2">
      <c r="A134" s="99" t="s">
        <v>240</v>
      </c>
      <c r="B134" s="183" t="s">
        <v>241</v>
      </c>
      <c r="C134" s="86"/>
      <c r="D134" s="72"/>
      <c r="E134" s="73"/>
      <c r="F134" s="13"/>
      <c r="I134" s="5"/>
      <c r="J134" s="5"/>
      <c r="K134" s="56"/>
      <c r="L134" s="6"/>
      <c r="Q134" s="5"/>
    </row>
    <row r="135" spans="1:17" x14ac:dyDescent="0.2">
      <c r="A135" s="99" t="s">
        <v>242</v>
      </c>
      <c r="B135" s="183" t="s">
        <v>243</v>
      </c>
      <c r="C135" s="86"/>
      <c r="D135" s="72"/>
      <c r="E135" s="73"/>
      <c r="F135" s="13"/>
      <c r="I135" s="5"/>
      <c r="J135" s="5"/>
      <c r="K135" s="56"/>
      <c r="L135" s="6"/>
      <c r="Q135" s="5"/>
    </row>
    <row r="136" spans="1:17" x14ac:dyDescent="0.2">
      <c r="A136" s="99" t="s">
        <v>244</v>
      </c>
      <c r="B136" s="183" t="s">
        <v>245</v>
      </c>
      <c r="C136" s="86"/>
      <c r="D136" s="72"/>
      <c r="E136" s="73"/>
      <c r="F136" s="13"/>
      <c r="I136" s="5"/>
      <c r="J136" s="5"/>
      <c r="K136" s="56"/>
      <c r="L136" s="6"/>
      <c r="Q136" s="5"/>
    </row>
    <row r="137" spans="1:17" x14ac:dyDescent="0.2">
      <c r="A137" s="99" t="s">
        <v>246</v>
      </c>
      <c r="B137" s="183" t="s">
        <v>247</v>
      </c>
      <c r="C137" s="86"/>
      <c r="D137" s="72"/>
      <c r="E137" s="73"/>
      <c r="F137" s="13"/>
      <c r="I137" s="5"/>
      <c r="J137" s="5"/>
      <c r="K137" s="56"/>
      <c r="L137" s="6"/>
      <c r="Q137" s="5"/>
    </row>
    <row r="138" spans="1:17" x14ac:dyDescent="0.2">
      <c r="A138" s="99" t="s">
        <v>248</v>
      </c>
      <c r="B138" s="183" t="s">
        <v>249</v>
      </c>
      <c r="C138" s="86"/>
      <c r="D138" s="72"/>
      <c r="E138" s="73"/>
      <c r="F138" s="13"/>
      <c r="I138" s="5"/>
      <c r="J138" s="5"/>
      <c r="K138" s="56"/>
      <c r="L138" s="6"/>
      <c r="Q138" s="5"/>
    </row>
    <row r="139" spans="1:17" x14ac:dyDescent="0.2">
      <c r="A139" s="99" t="s">
        <v>250</v>
      </c>
      <c r="B139" s="183" t="s">
        <v>251</v>
      </c>
      <c r="C139" s="86"/>
      <c r="D139" s="72"/>
      <c r="E139" s="73"/>
      <c r="F139" s="13"/>
      <c r="I139" s="5"/>
      <c r="J139" s="5"/>
      <c r="K139" s="56"/>
      <c r="L139" s="6"/>
      <c r="Q139" s="5"/>
    </row>
    <row r="140" spans="1:17" x14ac:dyDescent="0.2">
      <c r="A140" s="99" t="s">
        <v>252</v>
      </c>
      <c r="B140" s="183" t="s">
        <v>253</v>
      </c>
      <c r="C140" s="86">
        <v>13</v>
      </c>
      <c r="D140" s="72"/>
      <c r="E140" s="73"/>
      <c r="F140" s="13"/>
      <c r="I140" s="5"/>
      <c r="J140" s="5"/>
      <c r="K140" s="56"/>
      <c r="L140" s="6"/>
      <c r="Q140" s="5"/>
    </row>
    <row r="141" spans="1:17" x14ac:dyDescent="0.2">
      <c r="A141" s="99" t="s">
        <v>254</v>
      </c>
      <c r="B141" s="183" t="s">
        <v>255</v>
      </c>
      <c r="C141" s="86"/>
      <c r="D141" s="72"/>
      <c r="E141" s="73"/>
      <c r="F141" s="13"/>
      <c r="I141" s="5"/>
      <c r="J141" s="5"/>
      <c r="K141" s="56"/>
      <c r="L141" s="6"/>
      <c r="Q141" s="5"/>
    </row>
    <row r="142" spans="1:17" x14ac:dyDescent="0.2">
      <c r="A142" s="99" t="s">
        <v>256</v>
      </c>
      <c r="B142" s="183" t="s">
        <v>257</v>
      </c>
      <c r="C142" s="86">
        <v>3</v>
      </c>
      <c r="D142" s="72"/>
      <c r="E142" s="73"/>
      <c r="F142" s="13"/>
      <c r="I142" s="5"/>
      <c r="J142" s="5"/>
      <c r="K142" s="56"/>
      <c r="L142" s="6"/>
      <c r="Q142" s="5"/>
    </row>
    <row r="143" spans="1:17" x14ac:dyDescent="0.2">
      <c r="A143" s="99" t="s">
        <v>258</v>
      </c>
      <c r="B143" s="183" t="s">
        <v>259</v>
      </c>
      <c r="C143" s="86"/>
      <c r="D143" s="72"/>
      <c r="E143" s="73"/>
      <c r="F143" s="13"/>
      <c r="I143" s="5"/>
      <c r="J143" s="5"/>
      <c r="K143" s="56"/>
      <c r="L143" s="6"/>
      <c r="Q143" s="5"/>
    </row>
    <row r="144" spans="1:17" x14ac:dyDescent="0.2">
      <c r="A144" s="99" t="s">
        <v>260</v>
      </c>
      <c r="B144" s="183" t="s">
        <v>261</v>
      </c>
      <c r="C144" s="86"/>
      <c r="D144" s="72"/>
      <c r="E144" s="73"/>
      <c r="F144" s="13"/>
      <c r="I144" s="5"/>
      <c r="J144" s="5"/>
      <c r="K144" s="56"/>
      <c r="L144" s="6"/>
      <c r="Q144" s="5"/>
    </row>
    <row r="145" spans="1:17" x14ac:dyDescent="0.2">
      <c r="A145" s="99" t="s">
        <v>262</v>
      </c>
      <c r="B145" s="183" t="s">
        <v>263</v>
      </c>
      <c r="C145" s="86">
        <v>6</v>
      </c>
      <c r="D145" s="72"/>
      <c r="E145" s="73"/>
      <c r="F145" s="13"/>
      <c r="I145" s="5"/>
      <c r="J145" s="5"/>
      <c r="K145" s="56"/>
      <c r="L145" s="6"/>
      <c r="Q145" s="5"/>
    </row>
    <row r="146" spans="1:17" x14ac:dyDescent="0.2">
      <c r="A146" s="99" t="s">
        <v>264</v>
      </c>
      <c r="B146" s="183" t="s">
        <v>265</v>
      </c>
      <c r="C146" s="86"/>
      <c r="D146" s="72"/>
      <c r="E146" s="73"/>
      <c r="F146" s="13"/>
      <c r="I146" s="5"/>
      <c r="J146" s="5"/>
      <c r="K146" s="56"/>
      <c r="L146" s="6"/>
      <c r="Q146" s="5"/>
    </row>
    <row r="147" spans="1:17" x14ac:dyDescent="0.2">
      <c r="A147" s="99" t="s">
        <v>266</v>
      </c>
      <c r="B147" s="183" t="s">
        <v>267</v>
      </c>
      <c r="C147" s="86">
        <v>3</v>
      </c>
      <c r="D147" s="72"/>
      <c r="E147" s="73"/>
      <c r="F147" s="13"/>
      <c r="I147" s="5"/>
      <c r="J147" s="5"/>
      <c r="K147" s="56"/>
      <c r="L147" s="6"/>
      <c r="Q147" s="5"/>
    </row>
    <row r="148" spans="1:17" x14ac:dyDescent="0.2">
      <c r="A148" s="99" t="s">
        <v>268</v>
      </c>
      <c r="B148" s="183" t="s">
        <v>269</v>
      </c>
      <c r="C148" s="86"/>
      <c r="D148" s="72"/>
      <c r="E148" s="73"/>
      <c r="F148" s="13"/>
      <c r="I148" s="5"/>
      <c r="J148" s="5"/>
      <c r="K148" s="56"/>
      <c r="L148" s="6"/>
      <c r="Q148" s="5"/>
    </row>
    <row r="149" spans="1:17" x14ac:dyDescent="0.2">
      <c r="A149" s="99" t="s">
        <v>270</v>
      </c>
      <c r="B149" s="183" t="s">
        <v>271</v>
      </c>
      <c r="C149" s="86"/>
      <c r="D149" s="72"/>
      <c r="E149" s="73"/>
      <c r="F149" s="13"/>
      <c r="I149" s="5"/>
      <c r="J149" s="5"/>
      <c r="K149" s="56"/>
      <c r="L149" s="6"/>
      <c r="Q149" s="5"/>
    </row>
    <row r="150" spans="1:17" x14ac:dyDescent="0.2">
      <c r="A150" s="99" t="s">
        <v>272</v>
      </c>
      <c r="B150" s="183" t="s">
        <v>273</v>
      </c>
      <c r="C150" s="86"/>
      <c r="D150" s="72"/>
      <c r="E150" s="73"/>
      <c r="F150" s="13"/>
      <c r="I150" s="5"/>
      <c r="J150" s="5"/>
      <c r="K150" s="56"/>
      <c r="L150" s="6"/>
      <c r="Q150" s="5"/>
    </row>
    <row r="151" spans="1:17" x14ac:dyDescent="0.2">
      <c r="A151" s="99" t="s">
        <v>274</v>
      </c>
      <c r="B151" s="183" t="s">
        <v>275</v>
      </c>
      <c r="C151" s="86"/>
      <c r="D151" s="72"/>
      <c r="E151" s="73"/>
      <c r="F151" s="13"/>
      <c r="I151" s="5"/>
      <c r="J151" s="5"/>
      <c r="K151" s="56"/>
      <c r="L151" s="6"/>
      <c r="Q151" s="5"/>
    </row>
    <row r="152" spans="1:17" x14ac:dyDescent="0.2">
      <c r="A152" s="99" t="s">
        <v>276</v>
      </c>
      <c r="B152" s="183" t="s">
        <v>277</v>
      </c>
      <c r="C152" s="86"/>
      <c r="D152" s="72"/>
      <c r="E152" s="73"/>
      <c r="F152" s="13"/>
      <c r="I152" s="5"/>
      <c r="J152" s="5"/>
      <c r="K152" s="56"/>
      <c r="L152" s="6"/>
      <c r="Q152" s="5"/>
    </row>
    <row r="153" spans="1:17" x14ac:dyDescent="0.2">
      <c r="A153" s="99" t="s">
        <v>278</v>
      </c>
      <c r="B153" s="183" t="s">
        <v>279</v>
      </c>
      <c r="C153" s="86">
        <v>11</v>
      </c>
      <c r="D153" s="72"/>
      <c r="E153" s="73"/>
      <c r="F153" s="13"/>
      <c r="I153" s="5"/>
      <c r="J153" s="5"/>
      <c r="K153" s="56"/>
      <c r="L153" s="6"/>
      <c r="Q153" s="5"/>
    </row>
    <row r="154" spans="1:17" x14ac:dyDescent="0.2">
      <c r="A154" s="99" t="s">
        <v>280</v>
      </c>
      <c r="B154" s="183" t="s">
        <v>281</v>
      </c>
      <c r="C154" s="86"/>
      <c r="D154" s="72"/>
      <c r="E154" s="73"/>
      <c r="F154" s="13"/>
      <c r="I154" s="5"/>
      <c r="J154" s="5"/>
      <c r="K154" s="56"/>
      <c r="L154" s="6"/>
      <c r="Q154" s="5"/>
    </row>
    <row r="155" spans="1:17" x14ac:dyDescent="0.2">
      <c r="A155" s="99" t="s">
        <v>282</v>
      </c>
      <c r="B155" s="183" t="s">
        <v>277</v>
      </c>
      <c r="C155" s="86">
        <v>2</v>
      </c>
      <c r="D155" s="72"/>
      <c r="E155" s="73"/>
      <c r="F155" s="13"/>
      <c r="I155" s="5"/>
      <c r="J155" s="5"/>
      <c r="K155" s="56"/>
      <c r="L155" s="6"/>
      <c r="Q155" s="5"/>
    </row>
    <row r="156" spans="1:17" x14ac:dyDescent="0.2">
      <c r="A156" s="99" t="s">
        <v>283</v>
      </c>
      <c r="B156" s="183" t="s">
        <v>275</v>
      </c>
      <c r="C156" s="86">
        <v>1</v>
      </c>
      <c r="D156" s="72"/>
      <c r="E156" s="73"/>
      <c r="F156" s="13"/>
      <c r="I156" s="5"/>
      <c r="J156" s="5"/>
      <c r="K156" s="56"/>
      <c r="L156" s="6"/>
      <c r="Q156" s="5"/>
    </row>
    <row r="157" spans="1:17" x14ac:dyDescent="0.2">
      <c r="A157" s="99" t="s">
        <v>284</v>
      </c>
      <c r="B157" s="183" t="s">
        <v>285</v>
      </c>
      <c r="C157" s="86"/>
      <c r="D157" s="72"/>
      <c r="E157" s="73"/>
      <c r="F157" s="13"/>
      <c r="I157" s="5"/>
      <c r="J157" s="5"/>
      <c r="K157" s="56"/>
      <c r="L157" s="6"/>
      <c r="Q157" s="5"/>
    </row>
    <row r="158" spans="1:17" x14ac:dyDescent="0.2">
      <c r="A158" s="99" t="s">
        <v>286</v>
      </c>
      <c r="B158" s="183" t="s">
        <v>287</v>
      </c>
      <c r="C158" s="86"/>
      <c r="D158" s="72"/>
      <c r="E158" s="73"/>
      <c r="F158" s="13"/>
      <c r="I158" s="5"/>
      <c r="J158" s="5"/>
      <c r="K158" s="56"/>
      <c r="L158" s="6"/>
      <c r="Q158" s="5"/>
    </row>
    <row r="159" spans="1:17" x14ac:dyDescent="0.2">
      <c r="A159" s="99" t="s">
        <v>288</v>
      </c>
      <c r="B159" s="183" t="s">
        <v>289</v>
      </c>
      <c r="C159" s="86">
        <v>17</v>
      </c>
      <c r="D159" s="72"/>
      <c r="E159" s="73"/>
      <c r="F159" s="13"/>
      <c r="I159" s="5"/>
      <c r="J159" s="5"/>
      <c r="K159" s="56"/>
      <c r="L159" s="6"/>
      <c r="Q159" s="5"/>
    </row>
    <row r="160" spans="1:17" x14ac:dyDescent="0.2">
      <c r="A160" s="99" t="s">
        <v>290</v>
      </c>
      <c r="B160" s="183" t="s">
        <v>291</v>
      </c>
      <c r="C160" s="86">
        <v>14</v>
      </c>
      <c r="D160" s="72"/>
      <c r="E160" s="73"/>
      <c r="F160" s="13"/>
      <c r="I160" s="5"/>
      <c r="J160" s="5"/>
      <c r="K160" s="56"/>
      <c r="L160" s="6"/>
      <c r="Q160" s="5"/>
    </row>
    <row r="161" spans="1:17" x14ac:dyDescent="0.2">
      <c r="A161" s="99" t="s">
        <v>292</v>
      </c>
      <c r="B161" s="179" t="s">
        <v>293</v>
      </c>
      <c r="C161" s="86">
        <v>4</v>
      </c>
      <c r="D161" s="72"/>
      <c r="E161" s="83"/>
      <c r="F161" s="13"/>
      <c r="I161" s="5"/>
      <c r="J161" s="5"/>
      <c r="K161" s="56"/>
      <c r="L161" s="6"/>
      <c r="Q161" s="5"/>
    </row>
    <row r="162" spans="1:17" x14ac:dyDescent="0.2">
      <c r="A162" s="101" t="s">
        <v>294</v>
      </c>
      <c r="B162" s="192" t="s">
        <v>295</v>
      </c>
      <c r="C162" s="104">
        <v>2</v>
      </c>
      <c r="D162" s="105"/>
      <c r="E162" s="106"/>
      <c r="F162" s="13"/>
      <c r="I162" s="5"/>
      <c r="J162" s="5"/>
      <c r="K162" s="56"/>
      <c r="L162" s="6"/>
      <c r="Q162" s="5"/>
    </row>
    <row r="163" spans="1:17" x14ac:dyDescent="0.2">
      <c r="A163" s="115"/>
      <c r="B163" s="116"/>
      <c r="C163" s="185"/>
      <c r="D163" s="186"/>
      <c r="E163" s="187"/>
      <c r="F163" s="13"/>
      <c r="I163" s="5"/>
      <c r="J163" s="5"/>
      <c r="K163" s="56"/>
      <c r="L163" s="6"/>
      <c r="Q163" s="5"/>
    </row>
    <row r="164" spans="1:17" ht="15" customHeight="1" x14ac:dyDescent="0.2">
      <c r="A164" s="213" t="s">
        <v>296</v>
      </c>
      <c r="B164" s="214"/>
      <c r="C164" s="188">
        <f>+SUM(C165:C179)</f>
        <v>38</v>
      </c>
      <c r="D164" s="112">
        <f>+SUM(D165:D179)</f>
        <v>0</v>
      </c>
      <c r="E164" s="113">
        <f>+SUM(E165:E179)</f>
        <v>0</v>
      </c>
      <c r="F164" s="13"/>
      <c r="I164" s="5"/>
      <c r="J164" s="5"/>
      <c r="K164" s="56"/>
      <c r="L164" s="6"/>
      <c r="Q164" s="5"/>
    </row>
    <row r="165" spans="1:17" x14ac:dyDescent="0.2">
      <c r="A165" s="96" t="s">
        <v>297</v>
      </c>
      <c r="B165" s="190" t="s">
        <v>298</v>
      </c>
      <c r="C165" s="178"/>
      <c r="D165" s="90"/>
      <c r="E165" s="91"/>
      <c r="F165" s="13"/>
      <c r="I165" s="5"/>
      <c r="J165" s="5"/>
      <c r="K165" s="56"/>
      <c r="L165" s="6"/>
      <c r="Q165" s="5"/>
    </row>
    <row r="166" spans="1:17" x14ac:dyDescent="0.2">
      <c r="A166" s="99" t="s">
        <v>299</v>
      </c>
      <c r="B166" s="28" t="s">
        <v>300</v>
      </c>
      <c r="C166" s="174"/>
      <c r="D166" s="72"/>
      <c r="E166" s="73"/>
      <c r="F166" s="13"/>
      <c r="I166" s="5"/>
      <c r="J166" s="5"/>
      <c r="K166" s="56"/>
      <c r="L166" s="6"/>
      <c r="Q166" s="5"/>
    </row>
    <row r="167" spans="1:17" x14ac:dyDescent="0.2">
      <c r="A167" s="99" t="s">
        <v>301</v>
      </c>
      <c r="B167" s="179" t="s">
        <v>302</v>
      </c>
      <c r="C167" s="174">
        <v>38</v>
      </c>
      <c r="D167" s="72"/>
      <c r="E167" s="73"/>
      <c r="F167" s="13"/>
      <c r="I167" s="5"/>
      <c r="J167" s="5"/>
      <c r="K167" s="56"/>
      <c r="L167" s="6"/>
      <c r="Q167" s="5"/>
    </row>
    <row r="168" spans="1:17" x14ac:dyDescent="0.2">
      <c r="A168" s="119" t="s">
        <v>303</v>
      </c>
      <c r="B168" s="179" t="s">
        <v>304</v>
      </c>
      <c r="C168" s="174"/>
      <c r="D168" s="72"/>
      <c r="E168" s="73"/>
      <c r="F168" s="13"/>
      <c r="I168" s="5"/>
      <c r="J168" s="5"/>
      <c r="K168" s="56"/>
      <c r="L168" s="6"/>
      <c r="Q168" s="5"/>
    </row>
    <row r="169" spans="1:17" x14ac:dyDescent="0.2">
      <c r="A169" s="99" t="s">
        <v>305</v>
      </c>
      <c r="B169" s="183" t="s">
        <v>306</v>
      </c>
      <c r="C169" s="174"/>
      <c r="D169" s="72"/>
      <c r="E169" s="73"/>
      <c r="F169" s="13"/>
      <c r="I169" s="5"/>
      <c r="J169" s="5"/>
      <c r="K169" s="56"/>
      <c r="L169" s="6"/>
      <c r="Q169" s="5"/>
    </row>
    <row r="170" spans="1:17" x14ac:dyDescent="0.2">
      <c r="A170" s="99" t="s">
        <v>307</v>
      </c>
      <c r="B170" s="183" t="s">
        <v>308</v>
      </c>
      <c r="C170" s="174"/>
      <c r="D170" s="72"/>
      <c r="E170" s="73"/>
      <c r="F170" s="13"/>
      <c r="I170" s="5"/>
      <c r="J170" s="5"/>
      <c r="K170" s="56"/>
      <c r="L170" s="6"/>
      <c r="Q170" s="5"/>
    </row>
    <row r="171" spans="1:17" x14ac:dyDescent="0.2">
      <c r="A171" s="99" t="s">
        <v>309</v>
      </c>
      <c r="B171" s="183" t="s">
        <v>310</v>
      </c>
      <c r="C171" s="174"/>
      <c r="D171" s="72"/>
      <c r="E171" s="73"/>
      <c r="F171" s="13"/>
      <c r="I171" s="5"/>
      <c r="J171" s="5"/>
      <c r="K171" s="56"/>
      <c r="L171" s="6"/>
      <c r="Q171" s="5"/>
    </row>
    <row r="172" spans="1:17" x14ac:dyDescent="0.2">
      <c r="A172" s="99" t="s">
        <v>311</v>
      </c>
      <c r="B172" s="183" t="s">
        <v>312</v>
      </c>
      <c r="C172" s="174"/>
      <c r="D172" s="72"/>
      <c r="E172" s="73"/>
      <c r="F172" s="13"/>
      <c r="I172" s="5"/>
      <c r="J172" s="5"/>
      <c r="K172" s="56"/>
      <c r="L172" s="6"/>
      <c r="Q172" s="5"/>
    </row>
    <row r="173" spans="1:17" x14ac:dyDescent="0.2">
      <c r="A173" s="99" t="s">
        <v>313</v>
      </c>
      <c r="B173" s="183" t="s">
        <v>314</v>
      </c>
      <c r="C173" s="174"/>
      <c r="D173" s="72"/>
      <c r="E173" s="73"/>
      <c r="F173" s="13"/>
      <c r="I173" s="5"/>
      <c r="J173" s="5"/>
      <c r="K173" s="56"/>
      <c r="L173" s="6"/>
      <c r="Q173" s="5"/>
    </row>
    <row r="174" spans="1:17" x14ac:dyDescent="0.2">
      <c r="A174" s="99" t="s">
        <v>315</v>
      </c>
      <c r="B174" s="183" t="s">
        <v>316</v>
      </c>
      <c r="C174" s="174"/>
      <c r="D174" s="72"/>
      <c r="E174" s="73"/>
      <c r="F174" s="13"/>
      <c r="I174" s="5"/>
      <c r="J174" s="5"/>
      <c r="K174" s="56"/>
      <c r="L174" s="6"/>
      <c r="Q174" s="5"/>
    </row>
    <row r="175" spans="1:17" x14ac:dyDescent="0.2">
      <c r="A175" s="99" t="s">
        <v>317</v>
      </c>
      <c r="B175" s="183" t="s">
        <v>318</v>
      </c>
      <c r="C175" s="174"/>
      <c r="D175" s="72"/>
      <c r="E175" s="73"/>
      <c r="F175" s="13"/>
      <c r="I175" s="5"/>
      <c r="J175" s="5"/>
      <c r="K175" s="56"/>
      <c r="L175" s="6"/>
      <c r="Q175" s="5"/>
    </row>
    <row r="176" spans="1:17" x14ac:dyDescent="0.2">
      <c r="A176" s="99" t="s">
        <v>319</v>
      </c>
      <c r="B176" s="183" t="s">
        <v>320</v>
      </c>
      <c r="C176" s="174"/>
      <c r="D176" s="72"/>
      <c r="E176" s="73"/>
      <c r="F176" s="13"/>
      <c r="I176" s="5"/>
      <c r="J176" s="5"/>
      <c r="K176" s="56"/>
      <c r="L176" s="6"/>
      <c r="Q176" s="5"/>
    </row>
    <row r="177" spans="1:17" x14ac:dyDescent="0.2">
      <c r="A177" s="99" t="s">
        <v>321</v>
      </c>
      <c r="B177" s="183" t="s">
        <v>322</v>
      </c>
      <c r="C177" s="174"/>
      <c r="D177" s="72"/>
      <c r="E177" s="73"/>
      <c r="F177" s="13"/>
      <c r="I177" s="5"/>
      <c r="J177" s="5"/>
      <c r="K177" s="56"/>
      <c r="L177" s="6"/>
      <c r="Q177" s="5"/>
    </row>
    <row r="178" spans="1:17" x14ac:dyDescent="0.2">
      <c r="A178" s="99" t="s">
        <v>323</v>
      </c>
      <c r="B178" s="183" t="s">
        <v>324</v>
      </c>
      <c r="C178" s="174"/>
      <c r="D178" s="72"/>
      <c r="E178" s="73"/>
      <c r="F178" s="13"/>
      <c r="I178" s="5"/>
      <c r="J178" s="5"/>
      <c r="K178" s="56"/>
      <c r="L178" s="6"/>
      <c r="Q178" s="5"/>
    </row>
    <row r="179" spans="1:17" x14ac:dyDescent="0.2">
      <c r="A179" s="120" t="s">
        <v>325</v>
      </c>
      <c r="B179" s="193" t="s">
        <v>326</v>
      </c>
      <c r="C179" s="194"/>
      <c r="D179" s="105"/>
      <c r="E179" s="106"/>
      <c r="F179" s="13"/>
      <c r="I179" s="5"/>
      <c r="J179" s="5"/>
      <c r="K179" s="56"/>
      <c r="L179" s="6"/>
      <c r="Q179" s="5"/>
    </row>
    <row r="180" spans="1:17" x14ac:dyDescent="0.2">
      <c r="A180" s="59"/>
      <c r="B180" s="107"/>
      <c r="C180" s="185"/>
      <c r="D180" s="186"/>
      <c r="E180" s="187"/>
      <c r="F180" s="13"/>
      <c r="I180" s="5"/>
      <c r="J180" s="5"/>
      <c r="K180" s="56"/>
      <c r="L180" s="6"/>
      <c r="Q180" s="5"/>
    </row>
    <row r="181" spans="1:17" x14ac:dyDescent="0.2">
      <c r="A181" s="211" t="s">
        <v>327</v>
      </c>
      <c r="B181" s="212"/>
      <c r="C181" s="64">
        <f>+SUM(C182:C250)</f>
        <v>16138</v>
      </c>
      <c r="D181" s="65">
        <f>+SUM(D182:D250)</f>
        <v>0</v>
      </c>
      <c r="E181" s="66">
        <f>+SUM(E182:E250)</f>
        <v>0</v>
      </c>
      <c r="F181" s="13"/>
      <c r="I181" s="5"/>
      <c r="J181" s="5"/>
      <c r="K181" s="56"/>
      <c r="L181" s="6"/>
      <c r="Q181" s="5"/>
    </row>
    <row r="182" spans="1:17" x14ac:dyDescent="0.2">
      <c r="A182" s="99" t="s">
        <v>328</v>
      </c>
      <c r="B182" s="195" t="s">
        <v>329</v>
      </c>
      <c r="C182" s="174"/>
      <c r="D182" s="72"/>
      <c r="E182" s="73"/>
      <c r="F182" s="13"/>
      <c r="I182" s="5"/>
      <c r="J182" s="5"/>
      <c r="K182" s="56"/>
      <c r="L182" s="6"/>
      <c r="Q182" s="5"/>
    </row>
    <row r="183" spans="1:17" x14ac:dyDescent="0.2">
      <c r="A183" s="99" t="s">
        <v>330</v>
      </c>
      <c r="B183" s="195" t="s">
        <v>331</v>
      </c>
      <c r="C183" s="174"/>
      <c r="D183" s="72"/>
      <c r="E183" s="73"/>
      <c r="F183" s="13"/>
      <c r="I183" s="5"/>
      <c r="J183" s="5"/>
      <c r="K183" s="56"/>
      <c r="L183" s="6"/>
      <c r="Q183" s="5"/>
    </row>
    <row r="184" spans="1:17" x14ac:dyDescent="0.2">
      <c r="A184" s="99" t="s">
        <v>332</v>
      </c>
      <c r="B184" s="195" t="s">
        <v>333</v>
      </c>
      <c r="C184" s="174"/>
      <c r="D184" s="72"/>
      <c r="E184" s="73"/>
      <c r="F184" s="13"/>
      <c r="I184" s="5"/>
      <c r="J184" s="5"/>
      <c r="K184" s="56"/>
      <c r="L184" s="6"/>
      <c r="Q184" s="5"/>
    </row>
    <row r="185" spans="1:17" ht="13.5" customHeight="1" x14ac:dyDescent="0.2">
      <c r="A185" s="99" t="s">
        <v>334</v>
      </c>
      <c r="B185" s="195" t="s">
        <v>335</v>
      </c>
      <c r="C185" s="174"/>
      <c r="D185" s="72"/>
      <c r="E185" s="73"/>
      <c r="F185" s="13"/>
      <c r="I185" s="5"/>
      <c r="J185" s="5"/>
      <c r="K185" s="56"/>
      <c r="L185" s="6"/>
      <c r="Q185" s="5"/>
    </row>
    <row r="186" spans="1:17" x14ac:dyDescent="0.2">
      <c r="A186" s="99" t="s">
        <v>336</v>
      </c>
      <c r="B186" s="183" t="s">
        <v>337</v>
      </c>
      <c r="C186" s="174">
        <v>3140</v>
      </c>
      <c r="D186" s="72"/>
      <c r="E186" s="73"/>
      <c r="F186" s="13"/>
      <c r="I186" s="5"/>
      <c r="J186" s="5"/>
      <c r="K186" s="56"/>
      <c r="L186" s="6"/>
      <c r="Q186" s="5"/>
    </row>
    <row r="187" spans="1:17" x14ac:dyDescent="0.2">
      <c r="A187" s="99" t="s">
        <v>338</v>
      </c>
      <c r="B187" s="183" t="s">
        <v>339</v>
      </c>
      <c r="C187" s="174">
        <v>1</v>
      </c>
      <c r="D187" s="72"/>
      <c r="E187" s="73"/>
      <c r="F187" s="13"/>
      <c r="I187" s="5"/>
      <c r="J187" s="5"/>
      <c r="K187" s="56"/>
      <c r="L187" s="6"/>
      <c r="Q187" s="5"/>
    </row>
    <row r="188" spans="1:17" x14ac:dyDescent="0.2">
      <c r="A188" s="99" t="s">
        <v>340</v>
      </c>
      <c r="B188" s="183" t="s">
        <v>341</v>
      </c>
      <c r="C188" s="174">
        <v>2</v>
      </c>
      <c r="D188" s="72"/>
      <c r="E188" s="73"/>
      <c r="F188" s="13"/>
      <c r="I188" s="5"/>
      <c r="J188" s="5"/>
      <c r="K188" s="56"/>
      <c r="L188" s="6"/>
      <c r="Q188" s="5"/>
    </row>
    <row r="189" spans="1:17" x14ac:dyDescent="0.2">
      <c r="A189" s="99" t="s">
        <v>342</v>
      </c>
      <c r="B189" s="183" t="s">
        <v>343</v>
      </c>
      <c r="C189" s="174"/>
      <c r="D189" s="72"/>
      <c r="E189" s="73"/>
      <c r="F189" s="13"/>
      <c r="I189" s="5"/>
      <c r="J189" s="5"/>
      <c r="K189" s="56"/>
      <c r="L189" s="6"/>
      <c r="Q189" s="5"/>
    </row>
    <row r="190" spans="1:17" x14ac:dyDescent="0.2">
      <c r="A190" s="99" t="s">
        <v>344</v>
      </c>
      <c r="B190" s="183" t="s">
        <v>345</v>
      </c>
      <c r="C190" s="174"/>
      <c r="D190" s="72"/>
      <c r="E190" s="73"/>
      <c r="F190" s="13"/>
      <c r="I190" s="5"/>
      <c r="J190" s="5"/>
      <c r="K190" s="56"/>
      <c r="L190" s="6"/>
      <c r="Q190" s="5"/>
    </row>
    <row r="191" spans="1:17" x14ac:dyDescent="0.2">
      <c r="A191" s="99" t="s">
        <v>346</v>
      </c>
      <c r="B191" s="183" t="s">
        <v>347</v>
      </c>
      <c r="C191" s="174"/>
      <c r="D191" s="72"/>
      <c r="E191" s="73"/>
      <c r="F191" s="13"/>
      <c r="I191" s="5"/>
      <c r="J191" s="5"/>
      <c r="K191" s="56"/>
      <c r="L191" s="6"/>
      <c r="Q191" s="5"/>
    </row>
    <row r="192" spans="1:17" x14ac:dyDescent="0.2">
      <c r="A192" s="99" t="s">
        <v>348</v>
      </c>
      <c r="B192" s="183" t="s">
        <v>349</v>
      </c>
      <c r="C192" s="174"/>
      <c r="D192" s="72"/>
      <c r="E192" s="73"/>
      <c r="F192" s="13"/>
      <c r="I192" s="5"/>
      <c r="J192" s="5"/>
      <c r="K192" s="56"/>
      <c r="L192" s="6"/>
      <c r="Q192" s="5"/>
    </row>
    <row r="193" spans="1:17" x14ac:dyDescent="0.2">
      <c r="A193" s="99" t="s">
        <v>350</v>
      </c>
      <c r="B193" s="183" t="s">
        <v>351</v>
      </c>
      <c r="C193" s="174"/>
      <c r="D193" s="72"/>
      <c r="E193" s="73"/>
      <c r="F193" s="13"/>
      <c r="I193" s="5"/>
      <c r="J193" s="5"/>
      <c r="K193" s="56"/>
      <c r="L193" s="6"/>
      <c r="Q193" s="5"/>
    </row>
    <row r="194" spans="1:17" x14ac:dyDescent="0.2">
      <c r="A194" s="99" t="s">
        <v>352</v>
      </c>
      <c r="B194" s="183" t="s">
        <v>353</v>
      </c>
      <c r="C194" s="174"/>
      <c r="D194" s="72"/>
      <c r="E194" s="73"/>
      <c r="F194" s="13"/>
      <c r="I194" s="5"/>
      <c r="J194" s="5"/>
      <c r="K194" s="56"/>
      <c r="L194" s="6"/>
      <c r="Q194" s="5"/>
    </row>
    <row r="195" spans="1:17" ht="23.25" x14ac:dyDescent="0.2">
      <c r="A195" s="99" t="s">
        <v>354</v>
      </c>
      <c r="B195" s="179" t="s">
        <v>355</v>
      </c>
      <c r="C195" s="174"/>
      <c r="D195" s="72"/>
      <c r="E195" s="73"/>
      <c r="F195" s="13"/>
      <c r="I195" s="5"/>
      <c r="J195" s="5"/>
      <c r="K195" s="56"/>
      <c r="L195" s="6"/>
      <c r="Q195" s="5"/>
    </row>
    <row r="196" spans="1:17" x14ac:dyDescent="0.2">
      <c r="A196" s="99" t="s">
        <v>356</v>
      </c>
      <c r="B196" s="179" t="s">
        <v>357</v>
      </c>
      <c r="C196" s="174"/>
      <c r="D196" s="72"/>
      <c r="E196" s="73"/>
      <c r="F196" s="13"/>
      <c r="I196" s="5"/>
      <c r="J196" s="5"/>
      <c r="K196" s="56"/>
      <c r="L196" s="6"/>
      <c r="Q196" s="5"/>
    </row>
    <row r="197" spans="1:17" x14ac:dyDescent="0.2">
      <c r="A197" s="99" t="s">
        <v>358</v>
      </c>
      <c r="B197" s="183" t="s">
        <v>359</v>
      </c>
      <c r="C197" s="174"/>
      <c r="D197" s="72"/>
      <c r="E197" s="73"/>
      <c r="F197" s="13"/>
      <c r="I197" s="5"/>
      <c r="J197" s="5"/>
      <c r="K197" s="56"/>
      <c r="L197" s="6"/>
      <c r="Q197" s="5"/>
    </row>
    <row r="198" spans="1:17" x14ac:dyDescent="0.2">
      <c r="A198" s="99" t="s">
        <v>360</v>
      </c>
      <c r="B198" s="183" t="s">
        <v>361</v>
      </c>
      <c r="C198" s="174"/>
      <c r="D198" s="72"/>
      <c r="E198" s="73"/>
      <c r="F198" s="13"/>
      <c r="I198" s="5"/>
      <c r="J198" s="5"/>
      <c r="K198" s="56"/>
      <c r="L198" s="6"/>
      <c r="Q198" s="5"/>
    </row>
    <row r="199" spans="1:17" x14ac:dyDescent="0.2">
      <c r="A199" s="99" t="s">
        <v>362</v>
      </c>
      <c r="B199" s="183" t="s">
        <v>363</v>
      </c>
      <c r="C199" s="174">
        <v>3</v>
      </c>
      <c r="D199" s="72"/>
      <c r="E199" s="73"/>
      <c r="F199" s="13"/>
      <c r="I199" s="5"/>
      <c r="J199" s="5"/>
      <c r="K199" s="56"/>
      <c r="L199" s="6"/>
      <c r="Q199" s="5"/>
    </row>
    <row r="200" spans="1:17" x14ac:dyDescent="0.2">
      <c r="A200" s="99" t="s">
        <v>364</v>
      </c>
      <c r="B200" s="183" t="s">
        <v>365</v>
      </c>
      <c r="C200" s="174">
        <v>3</v>
      </c>
      <c r="D200" s="72"/>
      <c r="E200" s="73"/>
      <c r="F200" s="13"/>
      <c r="I200" s="5"/>
      <c r="J200" s="5"/>
      <c r="K200" s="56"/>
      <c r="L200" s="6"/>
      <c r="Q200" s="5"/>
    </row>
    <row r="201" spans="1:17" x14ac:dyDescent="0.2">
      <c r="A201" s="99" t="s">
        <v>366</v>
      </c>
      <c r="B201" s="183" t="s">
        <v>367</v>
      </c>
      <c r="C201" s="174">
        <v>25</v>
      </c>
      <c r="D201" s="72"/>
      <c r="E201" s="73"/>
      <c r="F201" s="13"/>
      <c r="I201" s="5"/>
      <c r="J201" s="5"/>
      <c r="K201" s="56"/>
      <c r="L201" s="6"/>
      <c r="Q201" s="5"/>
    </row>
    <row r="202" spans="1:17" x14ac:dyDescent="0.2">
      <c r="A202" s="99" t="s">
        <v>368</v>
      </c>
      <c r="B202" s="183" t="s">
        <v>369</v>
      </c>
      <c r="C202" s="174"/>
      <c r="D202" s="72"/>
      <c r="E202" s="73"/>
      <c r="F202" s="13"/>
      <c r="I202" s="5"/>
      <c r="J202" s="5"/>
      <c r="K202" s="56"/>
      <c r="L202" s="6"/>
      <c r="Q202" s="5"/>
    </row>
    <row r="203" spans="1:17" x14ac:dyDescent="0.2">
      <c r="A203" s="99" t="s">
        <v>370</v>
      </c>
      <c r="B203" s="183" t="s">
        <v>371</v>
      </c>
      <c r="C203" s="174"/>
      <c r="D203" s="72"/>
      <c r="E203" s="73"/>
      <c r="F203" s="13"/>
      <c r="I203" s="5"/>
      <c r="J203" s="5"/>
      <c r="K203" s="56"/>
      <c r="L203" s="6"/>
      <c r="Q203" s="5"/>
    </row>
    <row r="204" spans="1:17" x14ac:dyDescent="0.2">
      <c r="A204" s="99" t="s">
        <v>372</v>
      </c>
      <c r="B204" s="183" t="s">
        <v>373</v>
      </c>
      <c r="C204" s="174"/>
      <c r="D204" s="72"/>
      <c r="E204" s="73"/>
      <c r="F204" s="13"/>
      <c r="I204" s="5"/>
      <c r="J204" s="5"/>
      <c r="K204" s="56"/>
      <c r="L204" s="6"/>
      <c r="Q204" s="5"/>
    </row>
    <row r="205" spans="1:17" x14ac:dyDescent="0.2">
      <c r="A205" s="99" t="s">
        <v>374</v>
      </c>
      <c r="B205" s="183" t="s">
        <v>375</v>
      </c>
      <c r="C205" s="174"/>
      <c r="D205" s="72"/>
      <c r="E205" s="73"/>
      <c r="F205" s="13"/>
      <c r="I205" s="5"/>
      <c r="J205" s="5"/>
      <c r="K205" s="56"/>
      <c r="L205" s="6"/>
      <c r="Q205" s="5"/>
    </row>
    <row r="206" spans="1:17" x14ac:dyDescent="0.2">
      <c r="A206" s="99" t="s">
        <v>376</v>
      </c>
      <c r="B206" s="183" t="s">
        <v>377</v>
      </c>
      <c r="C206" s="174"/>
      <c r="D206" s="72"/>
      <c r="E206" s="73"/>
      <c r="F206" s="13"/>
      <c r="I206" s="5"/>
      <c r="J206" s="5"/>
      <c r="K206" s="56"/>
      <c r="L206" s="6"/>
      <c r="Q206" s="5"/>
    </row>
    <row r="207" spans="1:17" x14ac:dyDescent="0.2">
      <c r="A207" s="99" t="s">
        <v>378</v>
      </c>
      <c r="B207" s="183" t="s">
        <v>379</v>
      </c>
      <c r="C207" s="174"/>
      <c r="D207" s="72"/>
      <c r="E207" s="73"/>
      <c r="F207" s="13"/>
      <c r="I207" s="5"/>
      <c r="J207" s="5"/>
      <c r="K207" s="56"/>
      <c r="L207" s="6"/>
      <c r="Q207" s="5"/>
    </row>
    <row r="208" spans="1:17" x14ac:dyDescent="0.2">
      <c r="A208" s="99" t="s">
        <v>380</v>
      </c>
      <c r="B208" s="179" t="s">
        <v>381</v>
      </c>
      <c r="C208" s="174"/>
      <c r="D208" s="72"/>
      <c r="E208" s="73"/>
      <c r="F208" s="13"/>
      <c r="I208" s="5"/>
      <c r="J208" s="5"/>
      <c r="K208" s="56"/>
      <c r="L208" s="6"/>
      <c r="Q208" s="5"/>
    </row>
    <row r="209" spans="1:17" x14ac:dyDescent="0.2">
      <c r="A209" s="99" t="s">
        <v>382</v>
      </c>
      <c r="B209" s="183" t="s">
        <v>383</v>
      </c>
      <c r="C209" s="174">
        <v>9</v>
      </c>
      <c r="D209" s="72"/>
      <c r="E209" s="73"/>
      <c r="F209" s="13"/>
      <c r="I209" s="5"/>
      <c r="J209" s="5"/>
      <c r="K209" s="56"/>
      <c r="L209" s="6"/>
      <c r="Q209" s="5"/>
    </row>
    <row r="210" spans="1:17" x14ac:dyDescent="0.2">
      <c r="A210" s="99" t="s">
        <v>384</v>
      </c>
      <c r="B210" s="183" t="s">
        <v>385</v>
      </c>
      <c r="C210" s="174"/>
      <c r="D210" s="72"/>
      <c r="E210" s="73"/>
      <c r="F210" s="13"/>
      <c r="I210" s="5"/>
      <c r="J210" s="5"/>
      <c r="K210" s="56"/>
      <c r="L210" s="6"/>
      <c r="Q210" s="5"/>
    </row>
    <row r="211" spans="1:17" x14ac:dyDescent="0.2">
      <c r="A211" s="99" t="s">
        <v>386</v>
      </c>
      <c r="B211" s="183" t="s">
        <v>387</v>
      </c>
      <c r="C211" s="174"/>
      <c r="D211" s="72"/>
      <c r="E211" s="73"/>
      <c r="F211" s="13"/>
      <c r="I211" s="5"/>
      <c r="J211" s="5"/>
      <c r="K211" s="56"/>
      <c r="L211" s="6"/>
      <c r="Q211" s="5"/>
    </row>
    <row r="212" spans="1:17" x14ac:dyDescent="0.2">
      <c r="A212" s="99" t="s">
        <v>388</v>
      </c>
      <c r="B212" s="183" t="s">
        <v>389</v>
      </c>
      <c r="C212" s="174"/>
      <c r="D212" s="72"/>
      <c r="E212" s="73"/>
      <c r="F212" s="13"/>
      <c r="I212" s="5"/>
      <c r="J212" s="5"/>
      <c r="K212" s="56"/>
      <c r="L212" s="6"/>
      <c r="Q212" s="5"/>
    </row>
    <row r="213" spans="1:17" ht="23.25" x14ac:dyDescent="0.2">
      <c r="A213" s="99" t="s">
        <v>390</v>
      </c>
      <c r="B213" s="179" t="s">
        <v>391</v>
      </c>
      <c r="C213" s="174"/>
      <c r="D213" s="72"/>
      <c r="E213" s="73"/>
      <c r="F213" s="13"/>
      <c r="I213" s="5"/>
      <c r="J213" s="5"/>
      <c r="K213" s="56"/>
      <c r="L213" s="6"/>
      <c r="Q213" s="5"/>
    </row>
    <row r="214" spans="1:17" x14ac:dyDescent="0.2">
      <c r="A214" s="99" t="s">
        <v>392</v>
      </c>
      <c r="B214" s="183" t="s">
        <v>393</v>
      </c>
      <c r="C214" s="174"/>
      <c r="D214" s="72"/>
      <c r="E214" s="73"/>
      <c r="F214" s="13"/>
      <c r="I214" s="5"/>
      <c r="J214" s="5"/>
      <c r="K214" s="56"/>
      <c r="L214" s="6"/>
      <c r="Q214" s="5"/>
    </row>
    <row r="215" spans="1:17" x14ac:dyDescent="0.2">
      <c r="A215" s="99" t="s">
        <v>394</v>
      </c>
      <c r="B215" s="183" t="s">
        <v>395</v>
      </c>
      <c r="C215" s="174"/>
      <c r="D215" s="72"/>
      <c r="E215" s="73"/>
      <c r="F215" s="13"/>
      <c r="I215" s="5"/>
      <c r="J215" s="5"/>
      <c r="K215" s="56"/>
      <c r="L215" s="6"/>
      <c r="Q215" s="5"/>
    </row>
    <row r="216" spans="1:17" x14ac:dyDescent="0.2">
      <c r="A216" s="99" t="s">
        <v>396</v>
      </c>
      <c r="B216" s="183" t="s">
        <v>397</v>
      </c>
      <c r="C216" s="174"/>
      <c r="D216" s="72"/>
      <c r="E216" s="73"/>
      <c r="F216" s="13"/>
      <c r="I216" s="5"/>
      <c r="J216" s="5"/>
      <c r="K216" s="56"/>
      <c r="L216" s="6"/>
      <c r="Q216" s="5"/>
    </row>
    <row r="217" spans="1:17" x14ac:dyDescent="0.2">
      <c r="A217" s="99" t="s">
        <v>398</v>
      </c>
      <c r="B217" s="183" t="s">
        <v>399</v>
      </c>
      <c r="C217" s="174"/>
      <c r="D217" s="72"/>
      <c r="E217" s="73"/>
      <c r="F217" s="13"/>
      <c r="I217" s="5"/>
      <c r="J217" s="5"/>
      <c r="K217" s="56"/>
      <c r="L217" s="6"/>
      <c r="Q217" s="5"/>
    </row>
    <row r="218" spans="1:17" x14ac:dyDescent="0.2">
      <c r="A218" s="99" t="s">
        <v>400</v>
      </c>
      <c r="B218" s="183" t="s">
        <v>401</v>
      </c>
      <c r="C218" s="174"/>
      <c r="D218" s="72"/>
      <c r="E218" s="73"/>
      <c r="F218" s="13"/>
      <c r="I218" s="5"/>
      <c r="J218" s="5"/>
      <c r="K218" s="56"/>
      <c r="L218" s="6"/>
      <c r="Q218" s="5"/>
    </row>
    <row r="219" spans="1:17" x14ac:dyDescent="0.2">
      <c r="A219" s="99" t="s">
        <v>402</v>
      </c>
      <c r="B219" s="183" t="s">
        <v>403</v>
      </c>
      <c r="C219" s="174"/>
      <c r="D219" s="72"/>
      <c r="E219" s="73"/>
      <c r="F219" s="13"/>
      <c r="I219" s="5"/>
      <c r="J219" s="5"/>
      <c r="K219" s="56"/>
      <c r="L219" s="6"/>
      <c r="Q219" s="5"/>
    </row>
    <row r="220" spans="1:17" x14ac:dyDescent="0.2">
      <c r="A220" s="99" t="s">
        <v>404</v>
      </c>
      <c r="B220" s="183" t="s">
        <v>405</v>
      </c>
      <c r="C220" s="174"/>
      <c r="D220" s="72"/>
      <c r="E220" s="73"/>
      <c r="F220" s="13"/>
      <c r="I220" s="5"/>
      <c r="J220" s="5"/>
      <c r="K220" s="56"/>
      <c r="L220" s="6"/>
      <c r="Q220" s="5"/>
    </row>
    <row r="221" spans="1:17" x14ac:dyDescent="0.2">
      <c r="A221" s="99" t="s">
        <v>406</v>
      </c>
      <c r="B221" s="183" t="s">
        <v>407</v>
      </c>
      <c r="C221" s="174"/>
      <c r="D221" s="72"/>
      <c r="E221" s="73"/>
      <c r="F221" s="13"/>
      <c r="I221" s="5"/>
      <c r="J221" s="5"/>
      <c r="K221" s="56"/>
      <c r="L221" s="6"/>
      <c r="Q221" s="5"/>
    </row>
    <row r="222" spans="1:17" x14ac:dyDescent="0.2">
      <c r="A222" s="99" t="s">
        <v>408</v>
      </c>
      <c r="B222" s="183" t="s">
        <v>409</v>
      </c>
      <c r="C222" s="174"/>
      <c r="D222" s="72"/>
      <c r="E222" s="73"/>
      <c r="F222" s="13"/>
      <c r="I222" s="5"/>
      <c r="J222" s="5"/>
      <c r="K222" s="56"/>
      <c r="L222" s="6"/>
      <c r="Q222" s="5"/>
    </row>
    <row r="223" spans="1:17" x14ac:dyDescent="0.2">
      <c r="A223" s="99" t="s">
        <v>410</v>
      </c>
      <c r="B223" s="183" t="s">
        <v>411</v>
      </c>
      <c r="C223" s="174"/>
      <c r="D223" s="72"/>
      <c r="E223" s="73"/>
      <c r="F223" s="13"/>
      <c r="I223" s="5"/>
      <c r="J223" s="5"/>
      <c r="K223" s="56"/>
      <c r="L223" s="6"/>
      <c r="Q223" s="5"/>
    </row>
    <row r="224" spans="1:17" x14ac:dyDescent="0.2">
      <c r="A224" s="99" t="s">
        <v>412</v>
      </c>
      <c r="B224" s="183" t="s">
        <v>413</v>
      </c>
      <c r="C224" s="174"/>
      <c r="D224" s="72"/>
      <c r="E224" s="73"/>
      <c r="F224" s="13"/>
      <c r="I224" s="5"/>
      <c r="J224" s="5"/>
      <c r="K224" s="56"/>
      <c r="L224" s="6"/>
      <c r="Q224" s="5"/>
    </row>
    <row r="225" spans="1:17" x14ac:dyDescent="0.2">
      <c r="A225" s="99" t="s">
        <v>414</v>
      </c>
      <c r="B225" s="183" t="s">
        <v>415</v>
      </c>
      <c r="C225" s="174"/>
      <c r="D225" s="72"/>
      <c r="E225" s="73"/>
      <c r="F225" s="13"/>
      <c r="I225" s="5"/>
      <c r="J225" s="5"/>
      <c r="K225" s="56"/>
      <c r="L225" s="6"/>
      <c r="Q225" s="5"/>
    </row>
    <row r="226" spans="1:17" x14ac:dyDescent="0.2">
      <c r="A226" s="99" t="s">
        <v>416</v>
      </c>
      <c r="B226" s="183" t="s">
        <v>417</v>
      </c>
      <c r="C226" s="174"/>
      <c r="D226" s="72"/>
      <c r="E226" s="73"/>
      <c r="F226" s="13"/>
      <c r="I226" s="5"/>
      <c r="J226" s="5"/>
      <c r="K226" s="56"/>
      <c r="L226" s="6"/>
      <c r="Q226" s="5"/>
    </row>
    <row r="227" spans="1:17" x14ac:dyDescent="0.2">
      <c r="A227" s="99" t="s">
        <v>418</v>
      </c>
      <c r="B227" s="183" t="s">
        <v>419</v>
      </c>
      <c r="C227" s="174"/>
      <c r="D227" s="72"/>
      <c r="E227" s="73"/>
      <c r="F227" s="13"/>
      <c r="I227" s="5"/>
      <c r="J227" s="5"/>
      <c r="K227" s="56"/>
      <c r="L227" s="6"/>
      <c r="Q227" s="5"/>
    </row>
    <row r="228" spans="1:17" x14ac:dyDescent="0.2">
      <c r="A228" s="99" t="s">
        <v>420</v>
      </c>
      <c r="B228" s="183" t="s">
        <v>421</v>
      </c>
      <c r="C228" s="174"/>
      <c r="D228" s="72"/>
      <c r="E228" s="73"/>
      <c r="F228" s="13"/>
      <c r="I228" s="5"/>
      <c r="J228" s="5"/>
      <c r="K228" s="56"/>
      <c r="L228" s="6"/>
      <c r="Q228" s="5"/>
    </row>
    <row r="229" spans="1:17" x14ac:dyDescent="0.2">
      <c r="A229" s="99" t="s">
        <v>422</v>
      </c>
      <c r="B229" s="183" t="s">
        <v>423</v>
      </c>
      <c r="C229" s="174"/>
      <c r="D229" s="72"/>
      <c r="E229" s="73"/>
      <c r="F229" s="13"/>
      <c r="I229" s="5"/>
      <c r="J229" s="5"/>
      <c r="K229" s="56"/>
      <c r="L229" s="6"/>
      <c r="Q229" s="5"/>
    </row>
    <row r="230" spans="1:17" ht="23.25" x14ac:dyDescent="0.2">
      <c r="A230" s="99" t="s">
        <v>424</v>
      </c>
      <c r="B230" s="179" t="s">
        <v>425</v>
      </c>
      <c r="C230" s="174"/>
      <c r="D230" s="72"/>
      <c r="E230" s="73"/>
      <c r="F230" s="13"/>
      <c r="I230" s="5"/>
      <c r="J230" s="5"/>
      <c r="K230" s="56"/>
      <c r="L230" s="6"/>
      <c r="Q230" s="5"/>
    </row>
    <row r="231" spans="1:17" x14ac:dyDescent="0.2">
      <c r="A231" s="99" t="s">
        <v>426</v>
      </c>
      <c r="B231" s="183" t="s">
        <v>427</v>
      </c>
      <c r="C231" s="174"/>
      <c r="D231" s="72"/>
      <c r="E231" s="73"/>
      <c r="F231" s="13"/>
      <c r="I231" s="5"/>
      <c r="J231" s="5"/>
      <c r="K231" s="56"/>
      <c r="L231" s="6"/>
      <c r="Q231" s="5"/>
    </row>
    <row r="232" spans="1:17" x14ac:dyDescent="0.2">
      <c r="A232" s="99" t="s">
        <v>428</v>
      </c>
      <c r="B232" s="183" t="s">
        <v>429</v>
      </c>
      <c r="C232" s="174"/>
      <c r="D232" s="72"/>
      <c r="E232" s="73"/>
      <c r="F232" s="13"/>
      <c r="I232" s="5"/>
      <c r="J232" s="5"/>
      <c r="K232" s="56"/>
      <c r="L232" s="6"/>
      <c r="Q232" s="5"/>
    </row>
    <row r="233" spans="1:17" x14ac:dyDescent="0.2">
      <c r="A233" s="99" t="s">
        <v>430</v>
      </c>
      <c r="B233" s="183" t="s">
        <v>431</v>
      </c>
      <c r="C233" s="174"/>
      <c r="D233" s="72"/>
      <c r="E233" s="73"/>
      <c r="F233" s="13"/>
      <c r="I233" s="5"/>
      <c r="J233" s="5"/>
      <c r="K233" s="56"/>
      <c r="L233" s="6"/>
      <c r="Q233" s="5"/>
    </row>
    <row r="234" spans="1:17" x14ac:dyDescent="0.2">
      <c r="A234" s="99" t="s">
        <v>432</v>
      </c>
      <c r="B234" s="183" t="s">
        <v>433</v>
      </c>
      <c r="C234" s="174"/>
      <c r="D234" s="72"/>
      <c r="E234" s="73"/>
      <c r="F234" s="13"/>
      <c r="I234" s="5"/>
      <c r="J234" s="5"/>
      <c r="K234" s="56"/>
      <c r="L234" s="6"/>
      <c r="Q234" s="5"/>
    </row>
    <row r="235" spans="1:17" x14ac:dyDescent="0.2">
      <c r="A235" s="99" t="s">
        <v>434</v>
      </c>
      <c r="B235" s="183" t="s">
        <v>435</v>
      </c>
      <c r="C235" s="174">
        <v>406</v>
      </c>
      <c r="D235" s="72"/>
      <c r="E235" s="73"/>
      <c r="F235" s="13"/>
      <c r="I235" s="5"/>
      <c r="J235" s="5"/>
      <c r="K235" s="56"/>
      <c r="L235" s="6"/>
      <c r="Q235" s="5"/>
    </row>
    <row r="236" spans="1:17" x14ac:dyDescent="0.2">
      <c r="A236" s="99" t="s">
        <v>436</v>
      </c>
      <c r="B236" s="183" t="s">
        <v>437</v>
      </c>
      <c r="C236" s="174">
        <v>1</v>
      </c>
      <c r="D236" s="72"/>
      <c r="E236" s="73"/>
      <c r="F236" s="13"/>
      <c r="I236" s="5"/>
      <c r="J236" s="5"/>
      <c r="K236" s="56"/>
      <c r="L236" s="6"/>
      <c r="Q236" s="5"/>
    </row>
    <row r="237" spans="1:17" x14ac:dyDescent="0.2">
      <c r="A237" s="99" t="s">
        <v>438</v>
      </c>
      <c r="B237" s="183" t="s">
        <v>439</v>
      </c>
      <c r="C237" s="174">
        <v>4068</v>
      </c>
      <c r="D237" s="72"/>
      <c r="E237" s="73"/>
      <c r="F237" s="13"/>
      <c r="I237" s="5"/>
      <c r="J237" s="5"/>
      <c r="K237" s="56"/>
      <c r="L237" s="6"/>
      <c r="Q237" s="5"/>
    </row>
    <row r="238" spans="1:17" x14ac:dyDescent="0.2">
      <c r="A238" s="99" t="s">
        <v>440</v>
      </c>
      <c r="B238" s="183" t="s">
        <v>441</v>
      </c>
      <c r="C238" s="174">
        <v>4365</v>
      </c>
      <c r="D238" s="72"/>
      <c r="E238" s="73"/>
      <c r="F238" s="13"/>
      <c r="I238" s="5"/>
      <c r="J238" s="5"/>
      <c r="K238" s="56"/>
      <c r="L238" s="6"/>
      <c r="Q238" s="5"/>
    </row>
    <row r="239" spans="1:17" ht="23.25" x14ac:dyDescent="0.2">
      <c r="A239" s="99" t="s">
        <v>442</v>
      </c>
      <c r="B239" s="179" t="s">
        <v>443</v>
      </c>
      <c r="C239" s="174"/>
      <c r="D239" s="72"/>
      <c r="E239" s="73"/>
      <c r="F239" s="13"/>
      <c r="I239" s="5"/>
      <c r="J239" s="5"/>
      <c r="K239" s="56"/>
      <c r="L239" s="6"/>
      <c r="Q239" s="5"/>
    </row>
    <row r="240" spans="1:17" x14ac:dyDescent="0.2">
      <c r="A240" s="99" t="s">
        <v>444</v>
      </c>
      <c r="B240" s="183" t="s">
        <v>445</v>
      </c>
      <c r="C240" s="174">
        <v>11</v>
      </c>
      <c r="D240" s="72"/>
      <c r="E240" s="73"/>
      <c r="F240" s="13"/>
      <c r="I240" s="5"/>
      <c r="J240" s="5"/>
      <c r="K240" s="56"/>
      <c r="L240" s="6"/>
      <c r="Q240" s="5"/>
    </row>
    <row r="241" spans="1:17" x14ac:dyDescent="0.2">
      <c r="A241" s="99" t="s">
        <v>446</v>
      </c>
      <c r="B241" s="179" t="s">
        <v>447</v>
      </c>
      <c r="C241" s="174">
        <v>3779</v>
      </c>
      <c r="D241" s="72"/>
      <c r="E241" s="73"/>
      <c r="F241" s="13"/>
      <c r="I241" s="5"/>
      <c r="J241" s="5"/>
      <c r="K241" s="56"/>
      <c r="L241" s="6"/>
      <c r="Q241" s="5"/>
    </row>
    <row r="242" spans="1:17" x14ac:dyDescent="0.2">
      <c r="A242" s="99" t="s">
        <v>448</v>
      </c>
      <c r="B242" s="183" t="s">
        <v>449</v>
      </c>
      <c r="C242" s="174">
        <v>45</v>
      </c>
      <c r="D242" s="72"/>
      <c r="E242" s="73"/>
      <c r="F242" s="13"/>
      <c r="I242" s="5"/>
      <c r="J242" s="5"/>
      <c r="K242" s="56"/>
      <c r="L242" s="6"/>
      <c r="Q242" s="5"/>
    </row>
    <row r="243" spans="1:17" x14ac:dyDescent="0.2">
      <c r="A243" s="99" t="s">
        <v>450</v>
      </c>
      <c r="B243" s="183" t="s">
        <v>451</v>
      </c>
      <c r="C243" s="174"/>
      <c r="D243" s="72"/>
      <c r="E243" s="73"/>
      <c r="F243" s="13"/>
      <c r="I243" s="5"/>
      <c r="J243" s="5"/>
      <c r="K243" s="56"/>
      <c r="L243" s="6"/>
      <c r="Q243" s="5"/>
    </row>
    <row r="244" spans="1:17" x14ac:dyDescent="0.2">
      <c r="A244" s="99" t="s">
        <v>452</v>
      </c>
      <c r="B244" s="183" t="s">
        <v>453</v>
      </c>
      <c r="C244" s="174"/>
      <c r="D244" s="72"/>
      <c r="E244" s="73"/>
      <c r="F244" s="13"/>
      <c r="I244" s="5"/>
      <c r="J244" s="5"/>
      <c r="K244" s="56"/>
      <c r="L244" s="6"/>
      <c r="Q244" s="5"/>
    </row>
    <row r="245" spans="1:17" x14ac:dyDescent="0.2">
      <c r="A245" s="99" t="s">
        <v>454</v>
      </c>
      <c r="B245" s="183" t="s">
        <v>455</v>
      </c>
      <c r="C245" s="174"/>
      <c r="D245" s="72"/>
      <c r="E245" s="73"/>
      <c r="F245" s="13"/>
      <c r="I245" s="5"/>
      <c r="J245" s="5"/>
      <c r="K245" s="56"/>
      <c r="L245" s="6"/>
      <c r="Q245" s="5"/>
    </row>
    <row r="246" spans="1:17" x14ac:dyDescent="0.2">
      <c r="A246" s="99" t="s">
        <v>456</v>
      </c>
      <c r="B246" s="183" t="s">
        <v>457</v>
      </c>
      <c r="C246" s="174"/>
      <c r="D246" s="72"/>
      <c r="E246" s="73"/>
      <c r="F246" s="13"/>
      <c r="I246" s="5"/>
      <c r="J246" s="5"/>
      <c r="K246" s="56"/>
      <c r="L246" s="6"/>
      <c r="Q246" s="5"/>
    </row>
    <row r="247" spans="1:17" x14ac:dyDescent="0.2">
      <c r="A247" s="99" t="s">
        <v>458</v>
      </c>
      <c r="B247" s="183" t="s">
        <v>459</v>
      </c>
      <c r="C247" s="174">
        <v>15</v>
      </c>
      <c r="D247" s="72"/>
      <c r="E247" s="73"/>
      <c r="F247" s="13"/>
      <c r="I247" s="5"/>
      <c r="J247" s="5"/>
      <c r="K247" s="56"/>
      <c r="L247" s="6"/>
      <c r="Q247" s="5"/>
    </row>
    <row r="248" spans="1:17" x14ac:dyDescent="0.2">
      <c r="A248" s="99" t="s">
        <v>460</v>
      </c>
      <c r="B248" s="183" t="s">
        <v>461</v>
      </c>
      <c r="C248" s="174">
        <v>117</v>
      </c>
      <c r="D248" s="72"/>
      <c r="E248" s="73"/>
      <c r="F248" s="13"/>
      <c r="I248" s="5"/>
      <c r="J248" s="5"/>
      <c r="K248" s="56"/>
      <c r="L248" s="6"/>
      <c r="Q248" s="5"/>
    </row>
    <row r="249" spans="1:17" x14ac:dyDescent="0.2">
      <c r="A249" s="99" t="s">
        <v>462</v>
      </c>
      <c r="B249" s="183" t="s">
        <v>463</v>
      </c>
      <c r="C249" s="174">
        <v>148</v>
      </c>
      <c r="D249" s="72"/>
      <c r="E249" s="73"/>
      <c r="F249" s="13"/>
      <c r="I249" s="5"/>
      <c r="J249" s="5"/>
      <c r="K249" s="56"/>
      <c r="L249" s="6"/>
      <c r="Q249" s="5"/>
    </row>
    <row r="250" spans="1:17" x14ac:dyDescent="0.2">
      <c r="A250" s="101" t="s">
        <v>464</v>
      </c>
      <c r="B250" s="192" t="s">
        <v>465</v>
      </c>
      <c r="C250" s="194"/>
      <c r="D250" s="105"/>
      <c r="E250" s="106"/>
      <c r="F250" s="13"/>
      <c r="I250" s="5"/>
      <c r="J250" s="5"/>
      <c r="K250" s="56"/>
      <c r="L250" s="6"/>
      <c r="Q250" s="5"/>
    </row>
    <row r="251" spans="1:17" x14ac:dyDescent="0.2">
      <c r="A251" s="127"/>
      <c r="B251" s="128"/>
      <c r="C251" s="196"/>
      <c r="D251" s="129"/>
      <c r="E251" s="197"/>
      <c r="F251" s="13"/>
      <c r="I251" s="5"/>
      <c r="J251" s="5"/>
      <c r="K251" s="56"/>
      <c r="L251" s="6"/>
      <c r="Q251" s="5"/>
    </row>
    <row r="252" spans="1:17" x14ac:dyDescent="0.2">
      <c r="A252" s="209" t="s">
        <v>466</v>
      </c>
      <c r="B252" s="210"/>
      <c r="C252" s="64">
        <f>+SUM(C253:C290)</f>
        <v>246</v>
      </c>
      <c r="D252" s="65">
        <f>+SUM(D253:D290)</f>
        <v>0</v>
      </c>
      <c r="E252" s="66">
        <f>+SUM(E253:E290)</f>
        <v>0</v>
      </c>
      <c r="F252" s="13"/>
      <c r="I252" s="5"/>
      <c r="J252" s="5"/>
      <c r="K252" s="56"/>
      <c r="L252" s="6"/>
      <c r="Q252" s="5"/>
    </row>
    <row r="253" spans="1:17" x14ac:dyDescent="0.2">
      <c r="A253" s="96" t="s">
        <v>467</v>
      </c>
      <c r="B253" s="190" t="s">
        <v>468</v>
      </c>
      <c r="C253" s="174"/>
      <c r="D253" s="72"/>
      <c r="E253" s="73"/>
      <c r="F253" s="13"/>
      <c r="I253" s="5"/>
      <c r="J253" s="5"/>
      <c r="K253" s="56"/>
      <c r="L253" s="6"/>
      <c r="Q253" s="5"/>
    </row>
    <row r="254" spans="1:17" x14ac:dyDescent="0.2">
      <c r="A254" s="99" t="s">
        <v>469</v>
      </c>
      <c r="B254" s="183" t="s">
        <v>470</v>
      </c>
      <c r="C254" s="174"/>
      <c r="D254" s="72"/>
      <c r="E254" s="73"/>
      <c r="F254" s="13"/>
      <c r="I254" s="5"/>
      <c r="J254" s="5"/>
      <c r="K254" s="56"/>
      <c r="L254" s="6"/>
      <c r="Q254" s="5"/>
    </row>
    <row r="255" spans="1:17" x14ac:dyDescent="0.2">
      <c r="A255" s="99" t="s">
        <v>471</v>
      </c>
      <c r="B255" s="183" t="s">
        <v>472</v>
      </c>
      <c r="C255" s="174">
        <v>30</v>
      </c>
      <c r="D255" s="72"/>
      <c r="E255" s="73"/>
      <c r="F255" s="13"/>
      <c r="I255" s="5"/>
      <c r="J255" s="5"/>
      <c r="K255" s="56"/>
      <c r="L255" s="6"/>
      <c r="Q255" s="5"/>
    </row>
    <row r="256" spans="1:17" x14ac:dyDescent="0.2">
      <c r="A256" s="99" t="s">
        <v>473</v>
      </c>
      <c r="B256" s="183" t="s">
        <v>474</v>
      </c>
      <c r="C256" s="174"/>
      <c r="D256" s="72"/>
      <c r="E256" s="73"/>
      <c r="F256" s="13"/>
      <c r="I256" s="5"/>
      <c r="J256" s="5"/>
      <c r="K256" s="56"/>
      <c r="L256" s="6"/>
      <c r="Q256" s="5"/>
    </row>
    <row r="257" spans="1:17" x14ac:dyDescent="0.2">
      <c r="A257" s="99" t="s">
        <v>475</v>
      </c>
      <c r="B257" s="183" t="s">
        <v>476</v>
      </c>
      <c r="C257" s="174"/>
      <c r="D257" s="72"/>
      <c r="E257" s="73"/>
      <c r="F257" s="13"/>
      <c r="I257" s="5"/>
      <c r="J257" s="5"/>
      <c r="K257" s="56"/>
      <c r="L257" s="6"/>
      <c r="Q257" s="5"/>
    </row>
    <row r="258" spans="1:17" x14ac:dyDescent="0.2">
      <c r="A258" s="99" t="s">
        <v>477</v>
      </c>
      <c r="B258" s="183" t="s">
        <v>478</v>
      </c>
      <c r="C258" s="174"/>
      <c r="D258" s="72"/>
      <c r="E258" s="73"/>
      <c r="F258" s="13"/>
      <c r="I258" s="5"/>
      <c r="J258" s="5"/>
      <c r="K258" s="56"/>
      <c r="L258" s="6"/>
      <c r="Q258" s="5"/>
    </row>
    <row r="259" spans="1:17" x14ac:dyDescent="0.2">
      <c r="A259" s="99" t="s">
        <v>479</v>
      </c>
      <c r="B259" s="183" t="s">
        <v>480</v>
      </c>
      <c r="C259" s="174"/>
      <c r="D259" s="72"/>
      <c r="E259" s="73"/>
      <c r="F259" s="13"/>
      <c r="I259" s="5"/>
      <c r="J259" s="5"/>
      <c r="K259" s="56"/>
      <c r="L259" s="6"/>
      <c r="Q259" s="5"/>
    </row>
    <row r="260" spans="1:17" x14ac:dyDescent="0.2">
      <c r="A260" s="99" t="s">
        <v>481</v>
      </c>
      <c r="B260" s="183" t="s">
        <v>482</v>
      </c>
      <c r="C260" s="174"/>
      <c r="D260" s="72"/>
      <c r="E260" s="73"/>
      <c r="F260" s="13"/>
      <c r="I260" s="5"/>
      <c r="J260" s="5"/>
      <c r="K260" s="56"/>
      <c r="L260" s="6"/>
      <c r="Q260" s="5"/>
    </row>
    <row r="261" spans="1:17" x14ac:dyDescent="0.2">
      <c r="A261" s="99" t="s">
        <v>483</v>
      </c>
      <c r="B261" s="183" t="s">
        <v>484</v>
      </c>
      <c r="C261" s="174"/>
      <c r="D261" s="72"/>
      <c r="E261" s="73"/>
      <c r="F261" s="13"/>
      <c r="I261" s="5"/>
      <c r="J261" s="5"/>
      <c r="K261" s="56"/>
      <c r="L261" s="6"/>
      <c r="Q261" s="5"/>
    </row>
    <row r="262" spans="1:17" x14ac:dyDescent="0.2">
      <c r="A262" s="99" t="s">
        <v>485</v>
      </c>
      <c r="B262" s="183" t="s">
        <v>486</v>
      </c>
      <c r="C262" s="174"/>
      <c r="D262" s="72"/>
      <c r="E262" s="73"/>
      <c r="F262" s="13"/>
      <c r="I262" s="5"/>
      <c r="J262" s="5"/>
      <c r="K262" s="56"/>
      <c r="L262" s="6"/>
      <c r="Q262" s="5"/>
    </row>
    <row r="263" spans="1:17" x14ac:dyDescent="0.2">
      <c r="A263" s="99" t="s">
        <v>487</v>
      </c>
      <c r="B263" s="183" t="s">
        <v>488</v>
      </c>
      <c r="C263" s="174"/>
      <c r="D263" s="72"/>
      <c r="E263" s="73"/>
      <c r="F263" s="13"/>
      <c r="I263" s="5"/>
      <c r="J263" s="5"/>
      <c r="K263" s="56"/>
      <c r="L263" s="6"/>
      <c r="Q263" s="5"/>
    </row>
    <row r="264" spans="1:17" x14ac:dyDescent="0.2">
      <c r="A264" s="99" t="s">
        <v>489</v>
      </c>
      <c r="B264" s="183" t="s">
        <v>490</v>
      </c>
      <c r="C264" s="174"/>
      <c r="D264" s="72"/>
      <c r="E264" s="73"/>
      <c r="F264" s="13"/>
      <c r="I264" s="5"/>
      <c r="J264" s="5"/>
      <c r="K264" s="56"/>
      <c r="L264" s="6"/>
      <c r="Q264" s="5"/>
    </row>
    <row r="265" spans="1:17" x14ac:dyDescent="0.2">
      <c r="A265" s="99" t="s">
        <v>491</v>
      </c>
      <c r="B265" s="183" t="s">
        <v>492</v>
      </c>
      <c r="C265" s="174">
        <v>18</v>
      </c>
      <c r="D265" s="72"/>
      <c r="E265" s="73"/>
      <c r="F265" s="13"/>
      <c r="I265" s="5"/>
      <c r="J265" s="5"/>
      <c r="K265" s="56"/>
      <c r="L265" s="6"/>
      <c r="Q265" s="5"/>
    </row>
    <row r="266" spans="1:17" x14ac:dyDescent="0.2">
      <c r="A266" s="99" t="s">
        <v>493</v>
      </c>
      <c r="B266" s="183" t="s">
        <v>494</v>
      </c>
      <c r="C266" s="174"/>
      <c r="D266" s="72"/>
      <c r="E266" s="73"/>
      <c r="F266" s="13"/>
      <c r="I266" s="5"/>
      <c r="J266" s="5"/>
      <c r="K266" s="56"/>
      <c r="L266" s="6"/>
      <c r="Q266" s="5"/>
    </row>
    <row r="267" spans="1:17" ht="23.25" x14ac:dyDescent="0.2">
      <c r="A267" s="99" t="s">
        <v>495</v>
      </c>
      <c r="B267" s="179" t="s">
        <v>496</v>
      </c>
      <c r="C267" s="174"/>
      <c r="D267" s="72"/>
      <c r="E267" s="73"/>
      <c r="F267" s="13"/>
      <c r="I267" s="5"/>
      <c r="J267" s="5"/>
      <c r="K267" s="56"/>
      <c r="L267" s="6"/>
      <c r="Q267" s="5"/>
    </row>
    <row r="268" spans="1:17" x14ac:dyDescent="0.2">
      <c r="A268" s="99" t="s">
        <v>497</v>
      </c>
      <c r="B268" s="183" t="s">
        <v>498</v>
      </c>
      <c r="C268" s="174"/>
      <c r="D268" s="72"/>
      <c r="E268" s="73"/>
      <c r="F268" s="13"/>
      <c r="I268" s="5"/>
      <c r="J268" s="5"/>
      <c r="K268" s="56"/>
      <c r="L268" s="6"/>
      <c r="Q268" s="5"/>
    </row>
    <row r="269" spans="1:17" x14ac:dyDescent="0.2">
      <c r="A269" s="99" t="s">
        <v>499</v>
      </c>
      <c r="B269" s="183" t="s">
        <v>500</v>
      </c>
      <c r="C269" s="174"/>
      <c r="D269" s="72"/>
      <c r="E269" s="73"/>
      <c r="F269" s="13"/>
      <c r="I269" s="5"/>
      <c r="J269" s="5"/>
      <c r="K269" s="56"/>
      <c r="L269" s="6"/>
      <c r="Q269" s="5"/>
    </row>
    <row r="270" spans="1:17" x14ac:dyDescent="0.2">
      <c r="A270" s="99" t="s">
        <v>501</v>
      </c>
      <c r="B270" s="183" t="s">
        <v>502</v>
      </c>
      <c r="C270" s="174"/>
      <c r="D270" s="72"/>
      <c r="E270" s="73"/>
      <c r="F270" s="13"/>
      <c r="I270" s="5"/>
      <c r="J270" s="5"/>
      <c r="K270" s="56"/>
      <c r="L270" s="6"/>
      <c r="Q270" s="5"/>
    </row>
    <row r="271" spans="1:17" x14ac:dyDescent="0.2">
      <c r="A271" s="99" t="s">
        <v>503</v>
      </c>
      <c r="B271" s="183" t="s">
        <v>504</v>
      </c>
      <c r="C271" s="174">
        <v>1</v>
      </c>
      <c r="D271" s="72"/>
      <c r="E271" s="73"/>
      <c r="F271" s="13"/>
      <c r="I271" s="5"/>
      <c r="J271" s="5"/>
      <c r="K271" s="56"/>
      <c r="L271" s="6"/>
      <c r="Q271" s="5"/>
    </row>
    <row r="272" spans="1:17" x14ac:dyDescent="0.2">
      <c r="A272" s="99" t="s">
        <v>505</v>
      </c>
      <c r="B272" s="183" t="s">
        <v>506</v>
      </c>
      <c r="C272" s="174">
        <v>194</v>
      </c>
      <c r="D272" s="72"/>
      <c r="E272" s="73"/>
      <c r="F272" s="13"/>
      <c r="I272" s="5"/>
      <c r="J272" s="5"/>
      <c r="K272" s="56"/>
      <c r="L272" s="6"/>
      <c r="Q272" s="5"/>
    </row>
    <row r="273" spans="1:17" x14ac:dyDescent="0.2">
      <c r="A273" s="99" t="s">
        <v>507</v>
      </c>
      <c r="B273" s="183" t="s">
        <v>508</v>
      </c>
      <c r="C273" s="174"/>
      <c r="D273" s="72"/>
      <c r="E273" s="73"/>
      <c r="F273" s="13"/>
      <c r="I273" s="5"/>
      <c r="J273" s="5"/>
      <c r="K273" s="56"/>
      <c r="L273" s="6"/>
      <c r="Q273" s="5"/>
    </row>
    <row r="274" spans="1:17" x14ac:dyDescent="0.2">
      <c r="A274" s="99" t="s">
        <v>509</v>
      </c>
      <c r="B274" s="183" t="s">
        <v>510</v>
      </c>
      <c r="C274" s="174"/>
      <c r="D274" s="72"/>
      <c r="E274" s="73"/>
      <c r="F274" s="13"/>
      <c r="I274" s="5"/>
      <c r="J274" s="5"/>
      <c r="K274" s="56"/>
      <c r="L274" s="6"/>
      <c r="Q274" s="5"/>
    </row>
    <row r="275" spans="1:17" x14ac:dyDescent="0.2">
      <c r="A275" s="99" t="s">
        <v>511</v>
      </c>
      <c r="B275" s="183" t="s">
        <v>512</v>
      </c>
      <c r="C275" s="174"/>
      <c r="D275" s="72"/>
      <c r="E275" s="73"/>
      <c r="F275" s="13"/>
      <c r="I275" s="5"/>
      <c r="J275" s="5"/>
      <c r="K275" s="56"/>
      <c r="L275" s="6"/>
      <c r="Q275" s="5"/>
    </row>
    <row r="276" spans="1:17" x14ac:dyDescent="0.2">
      <c r="A276" s="99" t="s">
        <v>513</v>
      </c>
      <c r="B276" s="183" t="s">
        <v>514</v>
      </c>
      <c r="C276" s="174"/>
      <c r="D276" s="72"/>
      <c r="E276" s="73"/>
      <c r="F276" s="13"/>
      <c r="I276" s="5"/>
      <c r="J276" s="5"/>
      <c r="K276" s="56"/>
      <c r="L276" s="6"/>
      <c r="Q276" s="5"/>
    </row>
    <row r="277" spans="1:17" x14ac:dyDescent="0.2">
      <c r="A277" s="99" t="s">
        <v>515</v>
      </c>
      <c r="B277" s="183" t="s">
        <v>516</v>
      </c>
      <c r="C277" s="174"/>
      <c r="D277" s="72"/>
      <c r="E277" s="73"/>
      <c r="F277" s="13"/>
      <c r="I277" s="5"/>
      <c r="J277" s="5"/>
      <c r="K277" s="56"/>
      <c r="L277" s="6"/>
      <c r="Q277" s="5"/>
    </row>
    <row r="278" spans="1:17" x14ac:dyDescent="0.2">
      <c r="A278" s="99" t="s">
        <v>517</v>
      </c>
      <c r="B278" s="179" t="s">
        <v>518</v>
      </c>
      <c r="C278" s="174"/>
      <c r="D278" s="72"/>
      <c r="E278" s="73"/>
      <c r="F278" s="13"/>
      <c r="I278" s="5"/>
      <c r="J278" s="5"/>
      <c r="K278" s="56"/>
      <c r="L278" s="6"/>
      <c r="Q278" s="5"/>
    </row>
    <row r="279" spans="1:17" x14ac:dyDescent="0.2">
      <c r="A279" s="99" t="s">
        <v>519</v>
      </c>
      <c r="B279" s="183" t="s">
        <v>520</v>
      </c>
      <c r="C279" s="174"/>
      <c r="D279" s="72"/>
      <c r="E279" s="73"/>
      <c r="F279" s="13"/>
      <c r="I279" s="5"/>
      <c r="J279" s="5"/>
      <c r="K279" s="56"/>
      <c r="L279" s="6"/>
      <c r="Q279" s="5"/>
    </row>
    <row r="280" spans="1:17" x14ac:dyDescent="0.2">
      <c r="A280" s="99" t="s">
        <v>521</v>
      </c>
      <c r="B280" s="183" t="s">
        <v>522</v>
      </c>
      <c r="C280" s="174"/>
      <c r="D280" s="72"/>
      <c r="E280" s="73"/>
      <c r="F280" s="13"/>
      <c r="I280" s="5"/>
      <c r="J280" s="5"/>
      <c r="K280" s="56"/>
      <c r="L280" s="6"/>
      <c r="Q280" s="5"/>
    </row>
    <row r="281" spans="1:17" x14ac:dyDescent="0.2">
      <c r="A281" s="99" t="s">
        <v>523</v>
      </c>
      <c r="B281" s="183" t="s">
        <v>524</v>
      </c>
      <c r="C281" s="174"/>
      <c r="D281" s="72"/>
      <c r="E281" s="73"/>
      <c r="F281" s="13"/>
      <c r="I281" s="5"/>
      <c r="J281" s="5"/>
      <c r="K281" s="56"/>
      <c r="L281" s="6"/>
      <c r="Q281" s="5"/>
    </row>
    <row r="282" spans="1:17" ht="23.25" x14ac:dyDescent="0.2">
      <c r="A282" s="99" t="s">
        <v>525</v>
      </c>
      <c r="B282" s="179" t="s">
        <v>526</v>
      </c>
      <c r="C282" s="174"/>
      <c r="D282" s="72"/>
      <c r="E282" s="73"/>
      <c r="F282" s="13"/>
      <c r="I282" s="5"/>
      <c r="J282" s="5"/>
      <c r="K282" s="56"/>
      <c r="L282" s="6"/>
      <c r="Q282" s="5"/>
    </row>
    <row r="283" spans="1:17" x14ac:dyDescent="0.2">
      <c r="A283" s="99" t="s">
        <v>527</v>
      </c>
      <c r="B283" s="183" t="s">
        <v>528</v>
      </c>
      <c r="C283" s="174"/>
      <c r="D283" s="72"/>
      <c r="E283" s="73"/>
      <c r="F283" s="13"/>
      <c r="I283" s="5"/>
      <c r="J283" s="5"/>
      <c r="K283" s="56"/>
      <c r="L283" s="6"/>
      <c r="Q283" s="5"/>
    </row>
    <row r="284" spans="1:17" x14ac:dyDescent="0.2">
      <c r="A284" s="99" t="s">
        <v>529</v>
      </c>
      <c r="B284" s="183" t="s">
        <v>530</v>
      </c>
      <c r="C284" s="174"/>
      <c r="D284" s="72"/>
      <c r="E284" s="73"/>
      <c r="F284" s="13"/>
      <c r="I284" s="5"/>
      <c r="J284" s="5"/>
      <c r="K284" s="56"/>
      <c r="L284" s="6"/>
      <c r="Q284" s="5"/>
    </row>
    <row r="285" spans="1:17" x14ac:dyDescent="0.2">
      <c r="A285" s="99" t="s">
        <v>531</v>
      </c>
      <c r="B285" s="183" t="s">
        <v>532</v>
      </c>
      <c r="C285" s="174"/>
      <c r="D285" s="72"/>
      <c r="E285" s="73"/>
      <c r="F285" s="13"/>
      <c r="I285" s="5"/>
      <c r="J285" s="5"/>
      <c r="K285" s="56"/>
      <c r="L285" s="6"/>
      <c r="Q285" s="5"/>
    </row>
    <row r="286" spans="1:17" x14ac:dyDescent="0.2">
      <c r="A286" s="99" t="s">
        <v>533</v>
      </c>
      <c r="B286" s="183" t="s">
        <v>534</v>
      </c>
      <c r="C286" s="174"/>
      <c r="D286" s="72"/>
      <c r="E286" s="73"/>
      <c r="F286" s="13"/>
      <c r="I286" s="5"/>
      <c r="J286" s="5"/>
      <c r="K286" s="56"/>
      <c r="L286" s="6"/>
      <c r="Q286" s="5"/>
    </row>
    <row r="287" spans="1:17" ht="23.25" x14ac:dyDescent="0.2">
      <c r="A287" s="99" t="s">
        <v>535</v>
      </c>
      <c r="B287" s="179" t="s">
        <v>536</v>
      </c>
      <c r="C287" s="174"/>
      <c r="D287" s="72"/>
      <c r="E287" s="73"/>
      <c r="F287" s="13"/>
      <c r="I287" s="5"/>
      <c r="J287" s="5"/>
      <c r="K287" s="56"/>
      <c r="L287" s="6"/>
      <c r="Q287" s="5"/>
    </row>
    <row r="288" spans="1:17" ht="34.5" x14ac:dyDescent="0.2">
      <c r="A288" s="99" t="s">
        <v>537</v>
      </c>
      <c r="B288" s="179" t="s">
        <v>538</v>
      </c>
      <c r="C288" s="174">
        <v>2</v>
      </c>
      <c r="D288" s="72"/>
      <c r="E288" s="73"/>
      <c r="F288" s="13"/>
      <c r="I288" s="5"/>
      <c r="J288" s="5"/>
      <c r="K288" s="56"/>
      <c r="L288" s="6"/>
      <c r="Q288" s="5"/>
    </row>
    <row r="289" spans="1:17" x14ac:dyDescent="0.2">
      <c r="A289" s="99" t="s">
        <v>539</v>
      </c>
      <c r="B289" s="183" t="s">
        <v>540</v>
      </c>
      <c r="C289" s="174">
        <v>1</v>
      </c>
      <c r="D289" s="72"/>
      <c r="E289" s="83"/>
      <c r="F289" s="13"/>
      <c r="I289" s="5"/>
      <c r="J289" s="5"/>
      <c r="K289" s="56"/>
      <c r="L289" s="6"/>
      <c r="Q289" s="5"/>
    </row>
    <row r="290" spans="1:17" x14ac:dyDescent="0.2">
      <c r="A290" s="101" t="s">
        <v>541</v>
      </c>
      <c r="B290" s="184" t="s">
        <v>542</v>
      </c>
      <c r="C290" s="177"/>
      <c r="D290" s="82"/>
      <c r="E290" s="83"/>
      <c r="F290" s="13"/>
      <c r="I290" s="5"/>
      <c r="J290" s="5"/>
      <c r="K290" s="56"/>
      <c r="L290" s="6"/>
      <c r="Q290" s="5"/>
    </row>
    <row r="291" spans="1:17" x14ac:dyDescent="0.2">
      <c r="A291" s="59"/>
      <c r="B291" s="107"/>
      <c r="C291" s="198"/>
      <c r="D291" s="18"/>
      <c r="E291" s="199"/>
      <c r="F291" s="13"/>
      <c r="I291" s="5"/>
      <c r="J291" s="5"/>
      <c r="K291" s="56"/>
      <c r="L291" s="6"/>
      <c r="Q291" s="5"/>
    </row>
    <row r="292" spans="1:17" x14ac:dyDescent="0.2">
      <c r="A292" s="211" t="s">
        <v>543</v>
      </c>
      <c r="B292" s="212"/>
      <c r="C292" s="110">
        <f>+SUM(C293:C313)</f>
        <v>178</v>
      </c>
      <c r="D292" s="110">
        <f>+SUM(D293:D313)</f>
        <v>0</v>
      </c>
      <c r="E292" s="110">
        <f>+SUM(E293:E313)</f>
        <v>0</v>
      </c>
      <c r="F292" s="13"/>
      <c r="I292" s="5"/>
      <c r="J292" s="5"/>
      <c r="K292" s="56"/>
      <c r="L292" s="6"/>
      <c r="Q292" s="5"/>
    </row>
    <row r="293" spans="1:17" x14ac:dyDescent="0.2">
      <c r="A293" s="96" t="s">
        <v>544</v>
      </c>
      <c r="B293" s="190" t="s">
        <v>545</v>
      </c>
      <c r="C293" s="178"/>
      <c r="D293" s="90"/>
      <c r="E293" s="91"/>
      <c r="F293" s="13"/>
      <c r="I293" s="5"/>
      <c r="J293" s="5"/>
      <c r="K293" s="56"/>
      <c r="L293" s="6"/>
      <c r="Q293" s="5"/>
    </row>
    <row r="294" spans="1:17" x14ac:dyDescent="0.2">
      <c r="A294" s="99" t="s">
        <v>546</v>
      </c>
      <c r="B294" s="183" t="s">
        <v>547</v>
      </c>
      <c r="C294" s="174"/>
      <c r="D294" s="72"/>
      <c r="E294" s="73"/>
      <c r="F294" s="13"/>
      <c r="I294" s="5"/>
      <c r="J294" s="5"/>
      <c r="K294" s="56"/>
      <c r="L294" s="6"/>
      <c r="Q294" s="5"/>
    </row>
    <row r="295" spans="1:17" x14ac:dyDescent="0.2">
      <c r="A295" s="99" t="s">
        <v>548</v>
      </c>
      <c r="B295" s="183" t="s">
        <v>549</v>
      </c>
      <c r="C295" s="174">
        <v>20</v>
      </c>
      <c r="D295" s="72"/>
      <c r="E295" s="73"/>
      <c r="F295" s="13"/>
      <c r="I295" s="5"/>
      <c r="J295" s="5"/>
      <c r="K295" s="56"/>
      <c r="L295" s="6"/>
      <c r="Q295" s="5"/>
    </row>
    <row r="296" spans="1:17" x14ac:dyDescent="0.2">
      <c r="A296" s="99" t="s">
        <v>550</v>
      </c>
      <c r="B296" s="183" t="s">
        <v>551</v>
      </c>
      <c r="C296" s="174"/>
      <c r="D296" s="72"/>
      <c r="E296" s="73"/>
      <c r="F296" s="13"/>
      <c r="I296" s="5"/>
      <c r="J296" s="5"/>
      <c r="K296" s="56"/>
      <c r="L296" s="6"/>
      <c r="Q296" s="5"/>
    </row>
    <row r="297" spans="1:17" x14ac:dyDescent="0.2">
      <c r="A297" s="99" t="s">
        <v>552</v>
      </c>
      <c r="B297" s="183" t="s">
        <v>553</v>
      </c>
      <c r="C297" s="174">
        <v>4</v>
      </c>
      <c r="D297" s="72"/>
      <c r="E297" s="73"/>
      <c r="F297" s="13"/>
      <c r="I297" s="5"/>
      <c r="J297" s="5"/>
      <c r="K297" s="56"/>
      <c r="L297" s="6"/>
      <c r="Q297" s="5"/>
    </row>
    <row r="298" spans="1:17" x14ac:dyDescent="0.2">
      <c r="A298" s="99" t="s">
        <v>554</v>
      </c>
      <c r="B298" s="183" t="s">
        <v>555</v>
      </c>
      <c r="C298" s="174"/>
      <c r="D298" s="72"/>
      <c r="E298" s="73"/>
      <c r="F298" s="13"/>
      <c r="I298" s="5"/>
      <c r="J298" s="5"/>
      <c r="K298" s="56"/>
      <c r="L298" s="6"/>
      <c r="Q298" s="5"/>
    </row>
    <row r="299" spans="1:17" x14ac:dyDescent="0.2">
      <c r="A299" s="99" t="s">
        <v>556</v>
      </c>
      <c r="B299" s="183" t="s">
        <v>557</v>
      </c>
      <c r="C299" s="174"/>
      <c r="D299" s="72"/>
      <c r="E299" s="73"/>
      <c r="F299" s="13"/>
      <c r="I299" s="5"/>
      <c r="J299" s="5"/>
      <c r="K299" s="56"/>
      <c r="L299" s="6"/>
      <c r="Q299" s="5"/>
    </row>
    <row r="300" spans="1:17" x14ac:dyDescent="0.2">
      <c r="A300" s="99" t="s">
        <v>558</v>
      </c>
      <c r="B300" s="183" t="s">
        <v>559</v>
      </c>
      <c r="C300" s="174"/>
      <c r="D300" s="72"/>
      <c r="E300" s="73"/>
      <c r="F300" s="13"/>
      <c r="I300" s="5"/>
      <c r="J300" s="5"/>
      <c r="K300" s="56"/>
      <c r="L300" s="6"/>
      <c r="Q300" s="5"/>
    </row>
    <row r="301" spans="1:17" x14ac:dyDescent="0.2">
      <c r="A301" s="99" t="s">
        <v>560</v>
      </c>
      <c r="B301" s="183" t="s">
        <v>561</v>
      </c>
      <c r="C301" s="174"/>
      <c r="D301" s="72"/>
      <c r="E301" s="73"/>
      <c r="F301" s="13"/>
      <c r="I301" s="5"/>
      <c r="J301" s="5"/>
      <c r="K301" s="56"/>
      <c r="L301" s="6"/>
      <c r="Q301" s="5"/>
    </row>
    <row r="302" spans="1:17" x14ac:dyDescent="0.2">
      <c r="A302" s="99" t="s">
        <v>562</v>
      </c>
      <c r="B302" s="183" t="s">
        <v>563</v>
      </c>
      <c r="C302" s="174"/>
      <c r="D302" s="72"/>
      <c r="E302" s="73"/>
      <c r="F302" s="13"/>
      <c r="I302" s="5"/>
      <c r="J302" s="5"/>
      <c r="K302" s="56"/>
      <c r="L302" s="6"/>
      <c r="Q302" s="5"/>
    </row>
    <row r="303" spans="1:17" x14ac:dyDescent="0.2">
      <c r="A303" s="99" t="s">
        <v>564</v>
      </c>
      <c r="B303" s="183" t="s">
        <v>565</v>
      </c>
      <c r="C303" s="174"/>
      <c r="D303" s="72"/>
      <c r="E303" s="73"/>
      <c r="F303" s="13"/>
      <c r="I303" s="5"/>
      <c r="J303" s="5"/>
      <c r="K303" s="56"/>
      <c r="L303" s="6"/>
      <c r="Q303" s="5"/>
    </row>
    <row r="304" spans="1:17" x14ac:dyDescent="0.2">
      <c r="A304" s="99" t="s">
        <v>566</v>
      </c>
      <c r="B304" s="183" t="s">
        <v>567</v>
      </c>
      <c r="C304" s="174"/>
      <c r="D304" s="72"/>
      <c r="E304" s="73"/>
      <c r="F304" s="13"/>
      <c r="I304" s="5"/>
      <c r="J304" s="5"/>
      <c r="K304" s="56"/>
      <c r="L304" s="6"/>
      <c r="Q304" s="5"/>
    </row>
    <row r="305" spans="1:17" x14ac:dyDescent="0.2">
      <c r="A305" s="99" t="s">
        <v>568</v>
      </c>
      <c r="B305" s="183" t="s">
        <v>569</v>
      </c>
      <c r="C305" s="174"/>
      <c r="D305" s="72"/>
      <c r="E305" s="73"/>
      <c r="F305" s="13"/>
      <c r="I305" s="5"/>
      <c r="J305" s="5"/>
      <c r="K305" s="56"/>
      <c r="L305" s="6"/>
      <c r="Q305" s="5"/>
    </row>
    <row r="306" spans="1:17" x14ac:dyDescent="0.2">
      <c r="A306" s="99" t="s">
        <v>570</v>
      </c>
      <c r="B306" s="183" t="s">
        <v>571</v>
      </c>
      <c r="C306" s="174"/>
      <c r="D306" s="72"/>
      <c r="E306" s="73"/>
      <c r="F306" s="13"/>
      <c r="I306" s="5"/>
      <c r="J306" s="5"/>
      <c r="K306" s="56"/>
      <c r="L306" s="6"/>
      <c r="Q306" s="5"/>
    </row>
    <row r="307" spans="1:17" x14ac:dyDescent="0.2">
      <c r="A307" s="99" t="s">
        <v>572</v>
      </c>
      <c r="B307" s="183" t="s">
        <v>573</v>
      </c>
      <c r="C307" s="174"/>
      <c r="D307" s="72"/>
      <c r="E307" s="73"/>
      <c r="F307" s="13"/>
      <c r="I307" s="5"/>
      <c r="J307" s="5"/>
      <c r="K307" s="56"/>
      <c r="L307" s="6"/>
      <c r="Q307" s="5"/>
    </row>
    <row r="308" spans="1:17" x14ac:dyDescent="0.2">
      <c r="A308" s="99" t="s">
        <v>574</v>
      </c>
      <c r="B308" s="183" t="s">
        <v>575</v>
      </c>
      <c r="C308" s="174"/>
      <c r="D308" s="72"/>
      <c r="E308" s="73"/>
      <c r="F308" s="13"/>
      <c r="I308" s="5"/>
      <c r="J308" s="5"/>
      <c r="K308" s="56"/>
      <c r="L308" s="6"/>
      <c r="Q308" s="5"/>
    </row>
    <row r="309" spans="1:17" x14ac:dyDescent="0.2">
      <c r="A309" s="99" t="s">
        <v>576</v>
      </c>
      <c r="B309" s="183" t="s">
        <v>577</v>
      </c>
      <c r="C309" s="174">
        <v>3</v>
      </c>
      <c r="D309" s="72"/>
      <c r="E309" s="73"/>
      <c r="F309" s="13"/>
      <c r="I309" s="5"/>
      <c r="J309" s="5"/>
      <c r="K309" s="56"/>
      <c r="L309" s="6"/>
      <c r="Q309" s="5"/>
    </row>
    <row r="310" spans="1:17" x14ac:dyDescent="0.2">
      <c r="A310" s="99" t="s">
        <v>578</v>
      </c>
      <c r="B310" s="183" t="s">
        <v>579</v>
      </c>
      <c r="C310" s="174">
        <v>57</v>
      </c>
      <c r="D310" s="72"/>
      <c r="E310" s="73"/>
      <c r="F310" s="13"/>
      <c r="I310" s="5"/>
      <c r="J310" s="5"/>
      <c r="K310" s="56"/>
      <c r="L310" s="6"/>
      <c r="Q310" s="5"/>
    </row>
    <row r="311" spans="1:17" x14ac:dyDescent="0.2">
      <c r="A311" s="99" t="s">
        <v>580</v>
      </c>
      <c r="B311" s="183" t="s">
        <v>581</v>
      </c>
      <c r="C311" s="174"/>
      <c r="D311" s="72"/>
      <c r="E311" s="73"/>
      <c r="F311" s="13"/>
      <c r="I311" s="5"/>
      <c r="J311" s="5"/>
      <c r="K311" s="56"/>
      <c r="L311" s="6"/>
      <c r="Q311" s="5"/>
    </row>
    <row r="312" spans="1:17" x14ac:dyDescent="0.2">
      <c r="A312" s="99" t="s">
        <v>582</v>
      </c>
      <c r="B312" s="183" t="s">
        <v>583</v>
      </c>
      <c r="C312" s="174">
        <v>2</v>
      </c>
      <c r="D312" s="72"/>
      <c r="E312" s="73"/>
      <c r="F312" s="13"/>
      <c r="I312" s="5"/>
      <c r="J312" s="5"/>
      <c r="K312" s="56"/>
      <c r="L312" s="6"/>
      <c r="Q312" s="5"/>
    </row>
    <row r="313" spans="1:17" x14ac:dyDescent="0.2">
      <c r="A313" s="101" t="s">
        <v>584</v>
      </c>
      <c r="B313" s="184" t="s">
        <v>585</v>
      </c>
      <c r="C313" s="194">
        <v>92</v>
      </c>
      <c r="D313" s="105"/>
      <c r="E313" s="106"/>
      <c r="F313" s="13"/>
      <c r="I313" s="5"/>
      <c r="J313" s="5"/>
      <c r="K313" s="56"/>
      <c r="L313" s="6"/>
      <c r="Q313" s="5"/>
    </row>
    <row r="314" spans="1:17" x14ac:dyDescent="0.2">
      <c r="A314" s="130"/>
      <c r="B314" s="107"/>
      <c r="C314" s="185"/>
      <c r="D314" s="186"/>
      <c r="E314" s="187"/>
      <c r="F314" s="13"/>
      <c r="I314" s="5"/>
      <c r="J314" s="5"/>
      <c r="K314" s="56"/>
      <c r="L314" s="6"/>
      <c r="Q314" s="5"/>
    </row>
    <row r="315" spans="1:17" x14ac:dyDescent="0.2">
      <c r="A315" s="211" t="s">
        <v>586</v>
      </c>
      <c r="B315" s="212"/>
      <c r="C315" s="64">
        <f>+SUM(C316:C331)</f>
        <v>108</v>
      </c>
      <c r="D315" s="65">
        <f>+SUM(D316:D331)</f>
        <v>0</v>
      </c>
      <c r="E315" s="66">
        <f>+SUM(E316:E331)</f>
        <v>0</v>
      </c>
      <c r="F315" s="13"/>
      <c r="I315" s="5"/>
      <c r="J315" s="5"/>
      <c r="K315" s="56"/>
      <c r="L315" s="6"/>
      <c r="Q315" s="5"/>
    </row>
    <row r="316" spans="1:17" x14ac:dyDescent="0.2">
      <c r="A316" s="132" t="s">
        <v>587</v>
      </c>
      <c r="B316" s="200" t="s">
        <v>588</v>
      </c>
      <c r="C316" s="174">
        <v>10</v>
      </c>
      <c r="D316" s="72"/>
      <c r="E316" s="73"/>
      <c r="F316" s="13"/>
      <c r="I316" s="5"/>
      <c r="J316" s="5"/>
      <c r="K316" s="56"/>
      <c r="L316" s="6"/>
      <c r="Q316" s="5"/>
    </row>
    <row r="317" spans="1:17" ht="23.25" x14ac:dyDescent="0.2">
      <c r="A317" s="99" t="s">
        <v>589</v>
      </c>
      <c r="B317" s="179" t="s">
        <v>590</v>
      </c>
      <c r="C317" s="174"/>
      <c r="D317" s="72"/>
      <c r="E317" s="73"/>
      <c r="F317" s="13"/>
      <c r="I317" s="5"/>
      <c r="J317" s="5"/>
      <c r="K317" s="56"/>
      <c r="L317" s="6"/>
      <c r="Q317" s="5"/>
    </row>
    <row r="318" spans="1:17" x14ac:dyDescent="0.2">
      <c r="A318" s="99" t="s">
        <v>591</v>
      </c>
      <c r="B318" s="183" t="s">
        <v>592</v>
      </c>
      <c r="C318" s="174"/>
      <c r="D318" s="72"/>
      <c r="E318" s="73"/>
      <c r="F318" s="13"/>
      <c r="I318" s="5"/>
      <c r="J318" s="5"/>
      <c r="K318" s="56"/>
      <c r="L318" s="6"/>
      <c r="Q318" s="5"/>
    </row>
    <row r="319" spans="1:17" x14ac:dyDescent="0.2">
      <c r="A319" s="99" t="s">
        <v>593</v>
      </c>
      <c r="B319" s="183" t="s">
        <v>594</v>
      </c>
      <c r="C319" s="174"/>
      <c r="D319" s="72"/>
      <c r="E319" s="73"/>
      <c r="F319" s="13"/>
      <c r="I319" s="5"/>
      <c r="J319" s="5"/>
      <c r="K319" s="56"/>
      <c r="L319" s="6"/>
      <c r="Q319" s="5"/>
    </row>
    <row r="320" spans="1:17" x14ac:dyDescent="0.2">
      <c r="A320" s="99" t="s">
        <v>595</v>
      </c>
      <c r="B320" s="183" t="s">
        <v>596</v>
      </c>
      <c r="C320" s="174"/>
      <c r="D320" s="72"/>
      <c r="E320" s="73"/>
      <c r="F320" s="13"/>
      <c r="I320" s="5"/>
      <c r="J320" s="5"/>
      <c r="K320" s="56"/>
      <c r="L320" s="6"/>
      <c r="Q320" s="5"/>
    </row>
    <row r="321" spans="1:17" x14ac:dyDescent="0.2">
      <c r="A321" s="99" t="s">
        <v>597</v>
      </c>
      <c r="B321" s="183" t="s">
        <v>598</v>
      </c>
      <c r="C321" s="174"/>
      <c r="D321" s="72"/>
      <c r="E321" s="73"/>
      <c r="F321" s="13"/>
      <c r="I321" s="5"/>
      <c r="J321" s="5"/>
      <c r="K321" s="56"/>
      <c r="L321" s="6"/>
      <c r="Q321" s="5"/>
    </row>
    <row r="322" spans="1:17" x14ac:dyDescent="0.2">
      <c r="A322" s="99" t="s">
        <v>599</v>
      </c>
      <c r="B322" s="183" t="s">
        <v>600</v>
      </c>
      <c r="C322" s="174">
        <v>48</v>
      </c>
      <c r="D322" s="72"/>
      <c r="E322" s="73"/>
      <c r="F322" s="13"/>
      <c r="I322" s="5"/>
      <c r="J322" s="5"/>
      <c r="K322" s="56"/>
      <c r="L322" s="6"/>
      <c r="Q322" s="5"/>
    </row>
    <row r="323" spans="1:17" x14ac:dyDescent="0.2">
      <c r="A323" s="99" t="s">
        <v>601</v>
      </c>
      <c r="B323" s="183" t="s">
        <v>602</v>
      </c>
      <c r="C323" s="174"/>
      <c r="D323" s="72"/>
      <c r="E323" s="73"/>
      <c r="F323" s="13"/>
      <c r="I323" s="5"/>
      <c r="J323" s="5"/>
      <c r="K323" s="56"/>
      <c r="L323" s="6"/>
      <c r="Q323" s="5"/>
    </row>
    <row r="324" spans="1:17" x14ac:dyDescent="0.2">
      <c r="A324" s="99" t="s">
        <v>603</v>
      </c>
      <c r="B324" s="183" t="s">
        <v>604</v>
      </c>
      <c r="C324" s="174">
        <v>21</v>
      </c>
      <c r="D324" s="72"/>
      <c r="E324" s="73"/>
      <c r="F324" s="13"/>
      <c r="I324" s="5"/>
      <c r="J324" s="5"/>
      <c r="K324" s="56"/>
      <c r="L324" s="6"/>
      <c r="Q324" s="5"/>
    </row>
    <row r="325" spans="1:17" x14ac:dyDescent="0.2">
      <c r="A325" s="99" t="s">
        <v>605</v>
      </c>
      <c r="B325" s="183" t="s">
        <v>606</v>
      </c>
      <c r="C325" s="174">
        <v>29</v>
      </c>
      <c r="D325" s="72"/>
      <c r="E325" s="73"/>
      <c r="F325" s="13"/>
      <c r="I325" s="5"/>
      <c r="J325" s="5"/>
      <c r="K325" s="56"/>
      <c r="L325" s="6"/>
      <c r="Q325" s="5"/>
    </row>
    <row r="326" spans="1:17" x14ac:dyDescent="0.2">
      <c r="A326" s="99" t="s">
        <v>607</v>
      </c>
      <c r="B326" s="183" t="s">
        <v>608</v>
      </c>
      <c r="C326" s="174"/>
      <c r="D326" s="72"/>
      <c r="E326" s="73"/>
      <c r="F326" s="13"/>
      <c r="I326" s="5"/>
      <c r="J326" s="5"/>
      <c r="K326" s="56"/>
      <c r="L326" s="6"/>
      <c r="Q326" s="5"/>
    </row>
    <row r="327" spans="1:17" x14ac:dyDescent="0.2">
      <c r="A327" s="99" t="s">
        <v>609</v>
      </c>
      <c r="B327" s="183" t="s">
        <v>610</v>
      </c>
      <c r="C327" s="174"/>
      <c r="D327" s="72"/>
      <c r="E327" s="73"/>
      <c r="F327" s="13"/>
      <c r="I327" s="5"/>
      <c r="J327" s="5"/>
      <c r="K327" s="56"/>
      <c r="L327" s="6"/>
      <c r="Q327" s="5"/>
    </row>
    <row r="328" spans="1:17" x14ac:dyDescent="0.2">
      <c r="A328" s="99" t="s">
        <v>611</v>
      </c>
      <c r="B328" s="183" t="s">
        <v>612</v>
      </c>
      <c r="C328" s="174"/>
      <c r="D328" s="72"/>
      <c r="E328" s="73"/>
      <c r="F328" s="13"/>
      <c r="I328" s="5"/>
      <c r="J328" s="5"/>
      <c r="K328" s="56"/>
      <c r="L328" s="6"/>
      <c r="Q328" s="5"/>
    </row>
    <row r="329" spans="1:17" x14ac:dyDescent="0.2">
      <c r="A329" s="99" t="s">
        <v>613</v>
      </c>
      <c r="B329" s="183" t="s">
        <v>614</v>
      </c>
      <c r="C329" s="174"/>
      <c r="D329" s="72"/>
      <c r="E329" s="73"/>
      <c r="F329" s="13"/>
      <c r="I329" s="5"/>
      <c r="J329" s="5"/>
      <c r="K329" s="56"/>
      <c r="L329" s="6"/>
      <c r="Q329" s="5"/>
    </row>
    <row r="330" spans="1:17" x14ac:dyDescent="0.2">
      <c r="A330" s="99" t="s">
        <v>615</v>
      </c>
      <c r="B330" s="183" t="s">
        <v>616</v>
      </c>
      <c r="C330" s="174"/>
      <c r="D330" s="72"/>
      <c r="E330" s="73"/>
      <c r="F330" s="13"/>
      <c r="I330" s="5"/>
      <c r="J330" s="5"/>
      <c r="K330" s="56"/>
      <c r="L330" s="6"/>
      <c r="Q330" s="5"/>
    </row>
    <row r="331" spans="1:17" x14ac:dyDescent="0.2">
      <c r="A331" s="120" t="s">
        <v>617</v>
      </c>
      <c r="B331" s="193" t="s">
        <v>618</v>
      </c>
      <c r="C331" s="194"/>
      <c r="D331" s="105"/>
      <c r="E331" s="106"/>
      <c r="F331" s="13"/>
      <c r="I331" s="5"/>
      <c r="J331" s="5"/>
      <c r="K331" s="56"/>
      <c r="L331" s="6"/>
      <c r="Q331" s="5"/>
    </row>
    <row r="332" spans="1:17" x14ac:dyDescent="0.2">
      <c r="A332" s="211" t="s">
        <v>619</v>
      </c>
      <c r="B332" s="212"/>
      <c r="C332" s="64">
        <f>+SUM(C333:C340)</f>
        <v>0</v>
      </c>
      <c r="D332" s="65">
        <f>+SUM(D333:D340)</f>
        <v>0</v>
      </c>
      <c r="E332" s="66">
        <f>+SUM(E333:E340)</f>
        <v>0</v>
      </c>
      <c r="F332" s="13"/>
      <c r="I332" s="5"/>
      <c r="J332" s="5"/>
      <c r="K332" s="56"/>
      <c r="L332" s="6"/>
      <c r="Q332" s="5"/>
    </row>
    <row r="333" spans="1:17" x14ac:dyDescent="0.2">
      <c r="A333" s="134" t="s">
        <v>620</v>
      </c>
      <c r="B333" s="180" t="s">
        <v>621</v>
      </c>
      <c r="C333" s="177"/>
      <c r="D333" s="82"/>
      <c r="E333" s="83"/>
      <c r="F333" s="13"/>
      <c r="I333" s="5"/>
      <c r="J333" s="5"/>
      <c r="K333" s="56"/>
      <c r="L333" s="6"/>
      <c r="Q333" s="5"/>
    </row>
    <row r="334" spans="1:17" x14ac:dyDescent="0.2">
      <c r="A334" s="134" t="s">
        <v>622</v>
      </c>
      <c r="B334" s="180" t="s">
        <v>623</v>
      </c>
      <c r="C334" s="177"/>
      <c r="D334" s="82"/>
      <c r="E334" s="83"/>
      <c r="F334" s="13"/>
      <c r="I334" s="5"/>
      <c r="J334" s="5"/>
      <c r="K334" s="56"/>
      <c r="L334" s="6"/>
      <c r="Q334" s="5"/>
    </row>
    <row r="335" spans="1:17" x14ac:dyDescent="0.2">
      <c r="A335" s="99" t="s">
        <v>624</v>
      </c>
      <c r="B335" s="179" t="s">
        <v>625</v>
      </c>
      <c r="C335" s="174"/>
      <c r="D335" s="72"/>
      <c r="E335" s="73"/>
      <c r="F335" s="13"/>
      <c r="I335" s="5"/>
      <c r="J335" s="5"/>
      <c r="K335" s="56"/>
      <c r="L335" s="6"/>
      <c r="Q335" s="5"/>
    </row>
    <row r="336" spans="1:17" x14ac:dyDescent="0.2">
      <c r="A336" s="135" t="s">
        <v>626</v>
      </c>
      <c r="B336" s="201" t="s">
        <v>627</v>
      </c>
      <c r="C336" s="178"/>
      <c r="D336" s="90"/>
      <c r="E336" s="91"/>
      <c r="F336" s="13"/>
      <c r="I336" s="5"/>
      <c r="J336" s="5"/>
      <c r="K336" s="56"/>
      <c r="L336" s="6"/>
      <c r="Q336" s="5"/>
    </row>
    <row r="337" spans="1:17" x14ac:dyDescent="0.2">
      <c r="A337" s="99" t="s">
        <v>628</v>
      </c>
      <c r="B337" s="179" t="s">
        <v>629</v>
      </c>
      <c r="C337" s="174"/>
      <c r="D337" s="72"/>
      <c r="E337" s="73"/>
      <c r="F337" s="13"/>
      <c r="I337" s="5"/>
      <c r="J337" s="5"/>
      <c r="K337" s="56"/>
      <c r="L337" s="6"/>
      <c r="Q337" s="5"/>
    </row>
    <row r="338" spans="1:17" x14ac:dyDescent="0.2">
      <c r="A338" s="99" t="s">
        <v>630</v>
      </c>
      <c r="B338" s="183" t="s">
        <v>631</v>
      </c>
      <c r="C338" s="174"/>
      <c r="D338" s="72"/>
      <c r="E338" s="73"/>
      <c r="F338" s="13"/>
      <c r="I338" s="5"/>
      <c r="J338" s="5"/>
      <c r="K338" s="56"/>
      <c r="L338" s="6"/>
      <c r="Q338" s="5"/>
    </row>
    <row r="339" spans="1:17" x14ac:dyDescent="0.2">
      <c r="A339" s="99" t="s">
        <v>632</v>
      </c>
      <c r="B339" s="183" t="s">
        <v>633</v>
      </c>
      <c r="C339" s="174"/>
      <c r="D339" s="72"/>
      <c r="E339" s="73"/>
      <c r="F339" s="13"/>
      <c r="I339" s="5"/>
      <c r="J339" s="5"/>
      <c r="K339" s="56"/>
      <c r="L339" s="6"/>
      <c r="Q339" s="5"/>
    </row>
    <row r="340" spans="1:17" x14ac:dyDescent="0.2">
      <c r="A340" s="120" t="s">
        <v>634</v>
      </c>
      <c r="B340" s="193" t="s">
        <v>635</v>
      </c>
      <c r="C340" s="194"/>
      <c r="D340" s="105"/>
      <c r="E340" s="106"/>
      <c r="F340" s="13"/>
      <c r="I340" s="5"/>
      <c r="J340" s="5"/>
      <c r="K340" s="56"/>
      <c r="L340" s="6"/>
      <c r="Q340" s="5"/>
    </row>
    <row r="341" spans="1:17" x14ac:dyDescent="0.2">
      <c r="A341" s="137" t="s">
        <v>636</v>
      </c>
      <c r="B341" s="202"/>
      <c r="C341" s="64">
        <f>+SUM(C342:C528)</f>
        <v>11039</v>
      </c>
      <c r="D341" s="123">
        <f>+SUM(D342:D528)</f>
        <v>0</v>
      </c>
      <c r="E341" s="139">
        <f>+SUM(E342:E528)</f>
        <v>0</v>
      </c>
      <c r="F341" s="13"/>
      <c r="I341" s="5"/>
      <c r="J341" s="5"/>
      <c r="K341" s="56"/>
      <c r="L341" s="6"/>
      <c r="Q341" s="5"/>
    </row>
    <row r="342" spans="1:17" x14ac:dyDescent="0.2">
      <c r="A342" s="132" t="s">
        <v>637</v>
      </c>
      <c r="B342" s="201" t="s">
        <v>638</v>
      </c>
      <c r="C342" s="174">
        <v>3851</v>
      </c>
      <c r="D342" s="72"/>
      <c r="E342" s="73"/>
      <c r="F342" s="13"/>
      <c r="I342" s="5"/>
      <c r="J342" s="5"/>
      <c r="K342" s="56"/>
      <c r="L342" s="6"/>
      <c r="Q342" s="5"/>
    </row>
    <row r="343" spans="1:17" x14ac:dyDescent="0.2">
      <c r="A343" s="135" t="s">
        <v>639</v>
      </c>
      <c r="B343" s="201" t="s">
        <v>640</v>
      </c>
      <c r="C343" s="174">
        <v>440</v>
      </c>
      <c r="D343" s="72"/>
      <c r="E343" s="73"/>
      <c r="F343" s="13"/>
      <c r="I343" s="5"/>
      <c r="J343" s="5"/>
      <c r="K343" s="56"/>
      <c r="L343" s="6"/>
      <c r="Q343" s="5"/>
    </row>
    <row r="344" spans="1:17" x14ac:dyDescent="0.2">
      <c r="A344" s="135" t="s">
        <v>641</v>
      </c>
      <c r="B344" s="203" t="s">
        <v>642</v>
      </c>
      <c r="C344" s="174">
        <v>78</v>
      </c>
      <c r="D344" s="72"/>
      <c r="E344" s="73"/>
      <c r="F344" s="13"/>
      <c r="I344" s="5"/>
      <c r="J344" s="5"/>
      <c r="K344" s="56"/>
      <c r="L344" s="6"/>
      <c r="Q344" s="5"/>
    </row>
    <row r="345" spans="1:17" x14ac:dyDescent="0.2">
      <c r="A345" s="99" t="s">
        <v>643</v>
      </c>
      <c r="B345" s="204" t="s">
        <v>644</v>
      </c>
      <c r="C345" s="174"/>
      <c r="D345" s="72"/>
      <c r="E345" s="73"/>
      <c r="F345" s="13"/>
      <c r="I345" s="5"/>
      <c r="J345" s="5"/>
      <c r="K345" s="56"/>
      <c r="L345" s="6"/>
      <c r="Q345" s="5"/>
    </row>
    <row r="346" spans="1:17" x14ac:dyDescent="0.2">
      <c r="A346" s="99" t="s">
        <v>645</v>
      </c>
      <c r="B346" s="183" t="s">
        <v>646</v>
      </c>
      <c r="C346" s="174"/>
      <c r="D346" s="72"/>
      <c r="E346" s="73"/>
      <c r="F346" s="13"/>
      <c r="I346" s="5"/>
      <c r="J346" s="5"/>
      <c r="K346" s="56"/>
      <c r="L346" s="6"/>
      <c r="Q346" s="5"/>
    </row>
    <row r="347" spans="1:17" x14ac:dyDescent="0.2">
      <c r="A347" s="99" t="s">
        <v>647</v>
      </c>
      <c r="B347" s="183" t="s">
        <v>648</v>
      </c>
      <c r="C347" s="174"/>
      <c r="D347" s="72"/>
      <c r="E347" s="73"/>
      <c r="F347" s="13"/>
      <c r="I347" s="5"/>
      <c r="J347" s="5"/>
      <c r="K347" s="56"/>
      <c r="L347" s="6"/>
      <c r="Q347" s="5"/>
    </row>
    <row r="348" spans="1:17" x14ac:dyDescent="0.2">
      <c r="A348" s="99" t="s">
        <v>649</v>
      </c>
      <c r="B348" s="183" t="s">
        <v>650</v>
      </c>
      <c r="C348" s="174"/>
      <c r="D348" s="72"/>
      <c r="E348" s="73"/>
      <c r="F348" s="13"/>
      <c r="I348" s="5"/>
      <c r="J348" s="5"/>
      <c r="K348" s="56"/>
      <c r="L348" s="6"/>
      <c r="Q348" s="5"/>
    </row>
    <row r="349" spans="1:17" x14ac:dyDescent="0.2">
      <c r="A349" s="99" t="s">
        <v>651</v>
      </c>
      <c r="B349" s="183" t="s">
        <v>652</v>
      </c>
      <c r="C349" s="174"/>
      <c r="D349" s="72"/>
      <c r="E349" s="73"/>
      <c r="F349" s="13"/>
      <c r="I349" s="5"/>
      <c r="J349" s="5"/>
      <c r="K349" s="56"/>
      <c r="L349" s="6"/>
      <c r="Q349" s="5"/>
    </row>
    <row r="350" spans="1:17" x14ac:dyDescent="0.2">
      <c r="A350" s="134" t="s">
        <v>653</v>
      </c>
      <c r="B350" s="145" t="s">
        <v>654</v>
      </c>
      <c r="C350" s="177"/>
      <c r="D350" s="82"/>
      <c r="E350" s="83"/>
      <c r="F350" s="13"/>
      <c r="I350" s="5"/>
      <c r="J350" s="5"/>
      <c r="K350" s="56"/>
      <c r="L350" s="6"/>
      <c r="Q350" s="5"/>
    </row>
    <row r="351" spans="1:17" x14ac:dyDescent="0.2">
      <c r="A351" s="99" t="s">
        <v>655</v>
      </c>
      <c r="B351" s="145" t="s">
        <v>656</v>
      </c>
      <c r="C351" s="177"/>
      <c r="D351" s="82"/>
      <c r="E351" s="83"/>
      <c r="F351" s="13"/>
      <c r="I351" s="5"/>
      <c r="J351" s="5"/>
      <c r="K351" s="56"/>
      <c r="L351" s="6"/>
      <c r="Q351" s="5"/>
    </row>
    <row r="352" spans="1:17" x14ac:dyDescent="0.2">
      <c r="A352" s="99" t="s">
        <v>657</v>
      </c>
      <c r="B352" s="183" t="s">
        <v>658</v>
      </c>
      <c r="C352" s="174"/>
      <c r="D352" s="72"/>
      <c r="E352" s="73"/>
      <c r="F352" s="13"/>
      <c r="I352" s="5"/>
      <c r="J352" s="5"/>
      <c r="K352" s="56"/>
      <c r="L352" s="6"/>
      <c r="Q352" s="5"/>
    </row>
    <row r="353" spans="1:17" x14ac:dyDescent="0.2">
      <c r="A353" s="99" t="s">
        <v>659</v>
      </c>
      <c r="B353" s="183" t="s">
        <v>660</v>
      </c>
      <c r="C353" s="174"/>
      <c r="D353" s="72"/>
      <c r="E353" s="73"/>
      <c r="F353" s="13"/>
      <c r="I353" s="5"/>
      <c r="J353" s="5"/>
      <c r="K353" s="56"/>
      <c r="L353" s="6"/>
      <c r="Q353" s="5"/>
    </row>
    <row r="354" spans="1:17" x14ac:dyDescent="0.2">
      <c r="A354" s="99" t="s">
        <v>661</v>
      </c>
      <c r="B354" s="183" t="s">
        <v>662</v>
      </c>
      <c r="C354" s="174"/>
      <c r="D354" s="72"/>
      <c r="E354" s="73"/>
      <c r="F354" s="13"/>
      <c r="I354" s="5"/>
      <c r="J354" s="5"/>
      <c r="K354" s="56"/>
      <c r="L354" s="6"/>
      <c r="Q354" s="5"/>
    </row>
    <row r="355" spans="1:17" x14ac:dyDescent="0.2">
      <c r="A355" s="99" t="s">
        <v>663</v>
      </c>
      <c r="B355" s="183" t="s">
        <v>664</v>
      </c>
      <c r="C355" s="174"/>
      <c r="D355" s="72"/>
      <c r="E355" s="73"/>
      <c r="F355" s="13"/>
      <c r="I355" s="5"/>
      <c r="J355" s="5"/>
      <c r="K355" s="56"/>
      <c r="L355" s="6"/>
      <c r="Q355" s="5"/>
    </row>
    <row r="356" spans="1:17" x14ac:dyDescent="0.2">
      <c r="A356" s="99" t="s">
        <v>665</v>
      </c>
      <c r="B356" s="183" t="s">
        <v>666</v>
      </c>
      <c r="C356" s="174"/>
      <c r="D356" s="72"/>
      <c r="E356" s="73"/>
      <c r="F356" s="13"/>
      <c r="I356" s="5"/>
      <c r="J356" s="5"/>
      <c r="K356" s="56"/>
      <c r="L356" s="6"/>
      <c r="Q356" s="5"/>
    </row>
    <row r="357" spans="1:17" x14ac:dyDescent="0.2">
      <c r="A357" s="99" t="s">
        <v>667</v>
      </c>
      <c r="B357" s="183" t="s">
        <v>668</v>
      </c>
      <c r="C357" s="174"/>
      <c r="D357" s="72"/>
      <c r="E357" s="73"/>
      <c r="F357" s="13"/>
      <c r="I357" s="5"/>
      <c r="J357" s="5"/>
      <c r="K357" s="56"/>
      <c r="L357" s="6"/>
      <c r="Q357" s="5"/>
    </row>
    <row r="358" spans="1:17" x14ac:dyDescent="0.2">
      <c r="A358" s="99" t="s">
        <v>669</v>
      </c>
      <c r="B358" s="183" t="s">
        <v>670</v>
      </c>
      <c r="C358" s="174">
        <v>2</v>
      </c>
      <c r="D358" s="72"/>
      <c r="E358" s="73"/>
      <c r="F358" s="13"/>
      <c r="I358" s="5"/>
      <c r="J358" s="5"/>
      <c r="K358" s="56"/>
      <c r="L358" s="6"/>
      <c r="Q358" s="5"/>
    </row>
    <row r="359" spans="1:17" x14ac:dyDescent="0.2">
      <c r="A359" s="99" t="s">
        <v>671</v>
      </c>
      <c r="B359" s="183" t="s">
        <v>672</v>
      </c>
      <c r="C359" s="174"/>
      <c r="D359" s="72"/>
      <c r="E359" s="73"/>
      <c r="F359" s="13"/>
      <c r="I359" s="5"/>
      <c r="J359" s="5"/>
      <c r="K359" s="56"/>
      <c r="L359" s="6"/>
      <c r="Q359" s="5"/>
    </row>
    <row r="360" spans="1:17" x14ac:dyDescent="0.2">
      <c r="A360" s="99" t="s">
        <v>673</v>
      </c>
      <c r="B360" s="183" t="s">
        <v>674</v>
      </c>
      <c r="C360" s="174"/>
      <c r="D360" s="72"/>
      <c r="E360" s="73"/>
      <c r="F360" s="13"/>
      <c r="I360" s="5"/>
      <c r="J360" s="5"/>
      <c r="K360" s="56"/>
      <c r="L360" s="6"/>
      <c r="Q360" s="5"/>
    </row>
    <row r="361" spans="1:17" x14ac:dyDescent="0.2">
      <c r="A361" s="99" t="s">
        <v>675</v>
      </c>
      <c r="B361" s="183" t="s">
        <v>676</v>
      </c>
      <c r="C361" s="174"/>
      <c r="D361" s="72"/>
      <c r="E361" s="73"/>
      <c r="F361" s="13"/>
      <c r="I361" s="5"/>
      <c r="J361" s="5"/>
      <c r="K361" s="56"/>
      <c r="L361" s="6"/>
      <c r="Q361" s="5"/>
    </row>
    <row r="362" spans="1:17" s="6" customFormat="1" x14ac:dyDescent="0.2">
      <c r="A362" s="99" t="s">
        <v>677</v>
      </c>
      <c r="B362" s="183" t="s">
        <v>678</v>
      </c>
      <c r="C362" s="174"/>
      <c r="D362" s="72"/>
      <c r="E362" s="73"/>
      <c r="F362" s="14"/>
      <c r="K362" s="87"/>
    </row>
    <row r="363" spans="1:17" x14ac:dyDescent="0.2">
      <c r="A363" s="134" t="s">
        <v>679</v>
      </c>
      <c r="B363" s="183" t="s">
        <v>680</v>
      </c>
      <c r="C363" s="178"/>
      <c r="D363" s="90"/>
      <c r="E363" s="91"/>
      <c r="F363" s="13"/>
      <c r="I363" s="5"/>
      <c r="J363" s="5"/>
      <c r="K363" s="56"/>
      <c r="L363" s="6"/>
      <c r="Q363" s="5"/>
    </row>
    <row r="364" spans="1:17" x14ac:dyDescent="0.2">
      <c r="A364" s="99" t="s">
        <v>681</v>
      </c>
      <c r="B364" s="183" t="s">
        <v>682</v>
      </c>
      <c r="C364" s="174"/>
      <c r="D364" s="72"/>
      <c r="E364" s="73"/>
      <c r="F364" s="13"/>
      <c r="I364" s="5"/>
      <c r="J364" s="5"/>
      <c r="K364" s="56"/>
      <c r="L364" s="6"/>
      <c r="Q364" s="5"/>
    </row>
    <row r="365" spans="1:17" x14ac:dyDescent="0.2">
      <c r="A365" s="134" t="s">
        <v>683</v>
      </c>
      <c r="B365" s="183" t="s">
        <v>684</v>
      </c>
      <c r="C365" s="174"/>
      <c r="D365" s="72"/>
      <c r="E365" s="73"/>
      <c r="F365" s="13"/>
      <c r="I365" s="5"/>
      <c r="J365" s="5"/>
      <c r="K365" s="56"/>
      <c r="L365" s="6"/>
      <c r="Q365" s="5"/>
    </row>
    <row r="366" spans="1:17" x14ac:dyDescent="0.2">
      <c r="A366" s="99" t="s">
        <v>685</v>
      </c>
      <c r="B366" s="183" t="s">
        <v>686</v>
      </c>
      <c r="C366" s="174"/>
      <c r="D366" s="72"/>
      <c r="E366" s="73"/>
      <c r="F366" s="13"/>
      <c r="I366" s="5"/>
      <c r="J366" s="5"/>
      <c r="K366" s="56"/>
      <c r="L366" s="6"/>
      <c r="Q366" s="5"/>
    </row>
    <row r="367" spans="1:17" x14ac:dyDescent="0.2">
      <c r="A367" s="99" t="s">
        <v>687</v>
      </c>
      <c r="B367" s="183" t="s">
        <v>688</v>
      </c>
      <c r="C367" s="174"/>
      <c r="D367" s="72"/>
      <c r="E367" s="73"/>
      <c r="F367" s="13"/>
      <c r="I367" s="5"/>
      <c r="J367" s="5"/>
      <c r="K367" s="56"/>
      <c r="L367" s="6"/>
      <c r="Q367" s="5"/>
    </row>
    <row r="368" spans="1:17" x14ac:dyDescent="0.2">
      <c r="A368" s="99" t="s">
        <v>689</v>
      </c>
      <c r="B368" s="183" t="s">
        <v>690</v>
      </c>
      <c r="C368" s="174"/>
      <c r="D368" s="72"/>
      <c r="E368" s="73"/>
      <c r="F368" s="13"/>
      <c r="I368" s="5"/>
      <c r="J368" s="5"/>
      <c r="K368" s="56"/>
      <c r="L368" s="6"/>
      <c r="Q368" s="5"/>
    </row>
    <row r="369" spans="1:17" x14ac:dyDescent="0.2">
      <c r="A369" s="99" t="s">
        <v>691</v>
      </c>
      <c r="B369" s="183" t="s">
        <v>692</v>
      </c>
      <c r="C369" s="174"/>
      <c r="D369" s="72"/>
      <c r="E369" s="73"/>
      <c r="F369" s="13"/>
      <c r="I369" s="5"/>
      <c r="J369" s="5"/>
      <c r="K369" s="56"/>
      <c r="L369" s="6"/>
      <c r="Q369" s="5"/>
    </row>
    <row r="370" spans="1:17" x14ac:dyDescent="0.2">
      <c r="A370" s="99" t="s">
        <v>693</v>
      </c>
      <c r="B370" s="183" t="s">
        <v>694</v>
      </c>
      <c r="C370" s="174"/>
      <c r="D370" s="72"/>
      <c r="E370" s="73"/>
      <c r="F370" s="13"/>
      <c r="I370" s="5"/>
      <c r="J370" s="5"/>
      <c r="K370" s="56"/>
      <c r="L370" s="6"/>
      <c r="Q370" s="5"/>
    </row>
    <row r="371" spans="1:17" x14ac:dyDescent="0.2">
      <c r="A371" s="99" t="s">
        <v>695</v>
      </c>
      <c r="B371" s="183" t="s">
        <v>696</v>
      </c>
      <c r="C371" s="174"/>
      <c r="D371" s="72"/>
      <c r="E371" s="73"/>
      <c r="F371" s="13"/>
      <c r="I371" s="5"/>
      <c r="J371" s="5"/>
      <c r="K371" s="56"/>
      <c r="L371" s="6"/>
      <c r="Q371" s="5"/>
    </row>
    <row r="372" spans="1:17" x14ac:dyDescent="0.2">
      <c r="A372" s="99" t="s">
        <v>697</v>
      </c>
      <c r="B372" s="183" t="s">
        <v>698</v>
      </c>
      <c r="C372" s="174"/>
      <c r="D372" s="72"/>
      <c r="E372" s="73"/>
      <c r="F372" s="13"/>
      <c r="I372" s="5"/>
      <c r="J372" s="5"/>
      <c r="K372" s="56"/>
      <c r="L372" s="6"/>
      <c r="Q372" s="5"/>
    </row>
    <row r="373" spans="1:17" x14ac:dyDescent="0.2">
      <c r="A373" s="99" t="s">
        <v>699</v>
      </c>
      <c r="B373" s="183" t="s">
        <v>700</v>
      </c>
      <c r="C373" s="174"/>
      <c r="D373" s="72"/>
      <c r="E373" s="73"/>
      <c r="F373" s="13"/>
      <c r="I373" s="5"/>
      <c r="J373" s="5"/>
      <c r="K373" s="56"/>
      <c r="L373" s="6"/>
      <c r="Q373" s="5"/>
    </row>
    <row r="374" spans="1:17" x14ac:dyDescent="0.2">
      <c r="A374" s="99" t="s">
        <v>701</v>
      </c>
      <c r="B374" s="183" t="s">
        <v>702</v>
      </c>
      <c r="C374" s="174"/>
      <c r="D374" s="72"/>
      <c r="E374" s="73"/>
      <c r="F374" s="13"/>
      <c r="I374" s="5"/>
      <c r="J374" s="5"/>
      <c r="K374" s="56"/>
      <c r="L374" s="6"/>
      <c r="Q374" s="5"/>
    </row>
    <row r="375" spans="1:17" x14ac:dyDescent="0.2">
      <c r="A375" s="99" t="s">
        <v>703</v>
      </c>
      <c r="B375" s="183" t="s">
        <v>704</v>
      </c>
      <c r="C375" s="174"/>
      <c r="D375" s="72"/>
      <c r="E375" s="73"/>
      <c r="F375" s="13"/>
      <c r="I375" s="5"/>
      <c r="J375" s="5"/>
      <c r="K375" s="56"/>
      <c r="L375" s="6"/>
      <c r="Q375" s="5"/>
    </row>
    <row r="376" spans="1:17" x14ac:dyDescent="0.2">
      <c r="A376" s="99" t="s">
        <v>705</v>
      </c>
      <c r="B376" s="183" t="s">
        <v>706</v>
      </c>
      <c r="C376" s="174"/>
      <c r="D376" s="72"/>
      <c r="E376" s="73"/>
      <c r="F376" s="13"/>
      <c r="I376" s="5"/>
      <c r="J376" s="5"/>
      <c r="K376" s="56"/>
      <c r="L376" s="6"/>
      <c r="Q376" s="5"/>
    </row>
    <row r="377" spans="1:17" x14ac:dyDescent="0.2">
      <c r="A377" s="99" t="s">
        <v>707</v>
      </c>
      <c r="B377" s="183" t="s">
        <v>708</v>
      </c>
      <c r="C377" s="174"/>
      <c r="D377" s="72"/>
      <c r="E377" s="73"/>
      <c r="F377" s="13"/>
      <c r="I377" s="5"/>
      <c r="J377" s="5"/>
      <c r="K377" s="56"/>
      <c r="L377" s="6"/>
      <c r="Q377" s="5"/>
    </row>
    <row r="378" spans="1:17" x14ac:dyDescent="0.2">
      <c r="A378" s="99" t="s">
        <v>709</v>
      </c>
      <c r="B378" s="183" t="s">
        <v>710</v>
      </c>
      <c r="C378" s="174"/>
      <c r="D378" s="72"/>
      <c r="E378" s="73"/>
      <c r="F378" s="13"/>
      <c r="I378" s="5"/>
      <c r="J378" s="5"/>
      <c r="K378" s="56"/>
      <c r="L378" s="6"/>
      <c r="Q378" s="5"/>
    </row>
    <row r="379" spans="1:17" x14ac:dyDescent="0.2">
      <c r="A379" s="99" t="s">
        <v>711</v>
      </c>
      <c r="B379" s="183" t="s">
        <v>712</v>
      </c>
      <c r="C379" s="174"/>
      <c r="D379" s="72"/>
      <c r="E379" s="73"/>
      <c r="F379" s="13"/>
      <c r="I379" s="5"/>
      <c r="J379" s="5"/>
      <c r="K379" s="56"/>
      <c r="L379" s="6"/>
      <c r="Q379" s="5"/>
    </row>
    <row r="380" spans="1:17" x14ac:dyDescent="0.2">
      <c r="A380" s="99" t="s">
        <v>713</v>
      </c>
      <c r="B380" s="183" t="s">
        <v>714</v>
      </c>
      <c r="C380" s="174"/>
      <c r="D380" s="72"/>
      <c r="E380" s="73"/>
      <c r="F380" s="13"/>
      <c r="I380" s="5"/>
      <c r="J380" s="5"/>
      <c r="K380" s="56"/>
      <c r="L380" s="6"/>
      <c r="Q380" s="5"/>
    </row>
    <row r="381" spans="1:17" x14ac:dyDescent="0.2">
      <c r="A381" s="99" t="s">
        <v>715</v>
      </c>
      <c r="B381" s="183" t="s">
        <v>716</v>
      </c>
      <c r="C381" s="174"/>
      <c r="D381" s="72"/>
      <c r="E381" s="73"/>
      <c r="F381" s="13"/>
      <c r="I381" s="5"/>
      <c r="J381" s="5"/>
      <c r="K381" s="56"/>
      <c r="L381" s="6"/>
      <c r="Q381" s="5"/>
    </row>
    <row r="382" spans="1:17" x14ac:dyDescent="0.2">
      <c r="A382" s="99" t="s">
        <v>717</v>
      </c>
      <c r="B382" s="183" t="s">
        <v>718</v>
      </c>
      <c r="C382" s="174"/>
      <c r="D382" s="72"/>
      <c r="E382" s="73"/>
      <c r="F382" s="13"/>
      <c r="I382" s="5"/>
      <c r="J382" s="5"/>
      <c r="K382" s="56"/>
      <c r="L382" s="6"/>
      <c r="Q382" s="5"/>
    </row>
    <row r="383" spans="1:17" x14ac:dyDescent="0.2">
      <c r="A383" s="99" t="s">
        <v>719</v>
      </c>
      <c r="B383" s="183" t="s">
        <v>720</v>
      </c>
      <c r="C383" s="174"/>
      <c r="D383" s="72"/>
      <c r="E383" s="73"/>
      <c r="F383" s="13"/>
      <c r="I383" s="5"/>
      <c r="J383" s="5"/>
      <c r="K383" s="56"/>
      <c r="L383" s="6"/>
      <c r="Q383" s="5"/>
    </row>
    <row r="384" spans="1:17" x14ac:dyDescent="0.2">
      <c r="A384" s="99" t="s">
        <v>721</v>
      </c>
      <c r="B384" s="183" t="s">
        <v>722</v>
      </c>
      <c r="C384" s="174"/>
      <c r="D384" s="72"/>
      <c r="E384" s="73"/>
      <c r="F384" s="13"/>
      <c r="I384" s="5"/>
      <c r="J384" s="5"/>
      <c r="K384" s="56"/>
      <c r="L384" s="6"/>
      <c r="Q384" s="5"/>
    </row>
    <row r="385" spans="1:17" x14ac:dyDescent="0.2">
      <c r="A385" s="99" t="s">
        <v>723</v>
      </c>
      <c r="B385" s="183" t="s">
        <v>724</v>
      </c>
      <c r="C385" s="174"/>
      <c r="D385" s="72"/>
      <c r="E385" s="73"/>
      <c r="F385" s="13"/>
      <c r="I385" s="5"/>
      <c r="J385" s="5"/>
      <c r="K385" s="56"/>
      <c r="L385" s="6"/>
      <c r="Q385" s="5"/>
    </row>
    <row r="386" spans="1:17" x14ac:dyDescent="0.2">
      <c r="A386" s="99" t="s">
        <v>725</v>
      </c>
      <c r="B386" s="183" t="s">
        <v>726</v>
      </c>
      <c r="C386" s="174"/>
      <c r="D386" s="72"/>
      <c r="E386" s="73"/>
      <c r="F386" s="13"/>
      <c r="I386" s="5"/>
      <c r="J386" s="5"/>
      <c r="K386" s="56"/>
      <c r="L386" s="6"/>
      <c r="Q386" s="5"/>
    </row>
    <row r="387" spans="1:17" x14ac:dyDescent="0.2">
      <c r="A387" s="99" t="s">
        <v>727</v>
      </c>
      <c r="B387" s="183" t="s">
        <v>728</v>
      </c>
      <c r="C387" s="174"/>
      <c r="D387" s="72"/>
      <c r="E387" s="73"/>
      <c r="F387" s="13"/>
      <c r="I387" s="5"/>
      <c r="J387" s="5"/>
      <c r="K387" s="56"/>
      <c r="L387" s="6"/>
      <c r="Q387" s="5"/>
    </row>
    <row r="388" spans="1:17" x14ac:dyDescent="0.2">
      <c r="A388" s="99" t="s">
        <v>729</v>
      </c>
      <c r="B388" s="183" t="s">
        <v>730</v>
      </c>
      <c r="C388" s="174"/>
      <c r="D388" s="72"/>
      <c r="E388" s="73"/>
      <c r="F388" s="13"/>
      <c r="I388" s="5"/>
      <c r="J388" s="5"/>
      <c r="K388" s="56"/>
      <c r="L388" s="6"/>
      <c r="Q388" s="5"/>
    </row>
    <row r="389" spans="1:17" x14ac:dyDescent="0.2">
      <c r="A389" s="99" t="s">
        <v>731</v>
      </c>
      <c r="B389" s="183" t="s">
        <v>732</v>
      </c>
      <c r="C389" s="174"/>
      <c r="D389" s="72"/>
      <c r="E389" s="73"/>
      <c r="F389" s="13"/>
      <c r="I389" s="5"/>
      <c r="J389" s="5"/>
      <c r="K389" s="56"/>
      <c r="L389" s="6"/>
      <c r="Q389" s="5"/>
    </row>
    <row r="390" spans="1:17" x14ac:dyDescent="0.2">
      <c r="A390" s="99" t="s">
        <v>733</v>
      </c>
      <c r="B390" s="183" t="s">
        <v>734</v>
      </c>
      <c r="C390" s="174"/>
      <c r="D390" s="72"/>
      <c r="E390" s="73"/>
      <c r="F390" s="13"/>
      <c r="I390" s="5"/>
      <c r="J390" s="5"/>
      <c r="K390" s="56"/>
      <c r="L390" s="6"/>
      <c r="Q390" s="5"/>
    </row>
    <row r="391" spans="1:17" x14ac:dyDescent="0.2">
      <c r="A391" s="99" t="s">
        <v>735</v>
      </c>
      <c r="B391" s="183" t="s">
        <v>736</v>
      </c>
      <c r="C391" s="174"/>
      <c r="D391" s="72"/>
      <c r="E391" s="73"/>
      <c r="F391" s="13"/>
      <c r="I391" s="5"/>
      <c r="J391" s="5"/>
      <c r="K391" s="56"/>
      <c r="L391" s="6"/>
      <c r="Q391" s="5"/>
    </row>
    <row r="392" spans="1:17" x14ac:dyDescent="0.2">
      <c r="A392" s="99" t="s">
        <v>737</v>
      </c>
      <c r="B392" s="183" t="s">
        <v>738</v>
      </c>
      <c r="C392" s="174"/>
      <c r="D392" s="72"/>
      <c r="E392" s="73"/>
      <c r="F392" s="13"/>
      <c r="I392" s="5"/>
      <c r="J392" s="5"/>
      <c r="K392" s="56"/>
      <c r="L392" s="6"/>
      <c r="Q392" s="5"/>
    </row>
    <row r="393" spans="1:17" x14ac:dyDescent="0.2">
      <c r="A393" s="99" t="s">
        <v>739</v>
      </c>
      <c r="B393" s="183" t="s">
        <v>740</v>
      </c>
      <c r="C393" s="174"/>
      <c r="D393" s="72"/>
      <c r="E393" s="73"/>
      <c r="F393" s="13"/>
      <c r="I393" s="5"/>
      <c r="J393" s="5"/>
      <c r="K393" s="56"/>
      <c r="L393" s="6"/>
      <c r="Q393" s="5"/>
    </row>
    <row r="394" spans="1:17" x14ac:dyDescent="0.2">
      <c r="A394" s="99" t="s">
        <v>741</v>
      </c>
      <c r="B394" s="183" t="s">
        <v>742</v>
      </c>
      <c r="C394" s="174"/>
      <c r="D394" s="72"/>
      <c r="E394" s="73"/>
      <c r="F394" s="13"/>
      <c r="I394" s="5"/>
      <c r="J394" s="5"/>
      <c r="K394" s="56"/>
      <c r="L394" s="6"/>
      <c r="Q394" s="5"/>
    </row>
    <row r="395" spans="1:17" x14ac:dyDescent="0.2">
      <c r="A395" s="99" t="s">
        <v>743</v>
      </c>
      <c r="B395" s="183" t="s">
        <v>744</v>
      </c>
      <c r="C395" s="174"/>
      <c r="D395" s="72"/>
      <c r="E395" s="73"/>
      <c r="F395" s="13"/>
      <c r="I395" s="5"/>
      <c r="J395" s="5"/>
      <c r="K395" s="56"/>
      <c r="L395" s="6"/>
      <c r="Q395" s="5"/>
    </row>
    <row r="396" spans="1:17" x14ac:dyDescent="0.2">
      <c r="A396" s="99" t="s">
        <v>745</v>
      </c>
      <c r="B396" s="183" t="s">
        <v>746</v>
      </c>
      <c r="C396" s="174"/>
      <c r="D396" s="72"/>
      <c r="E396" s="73"/>
      <c r="F396" s="13"/>
      <c r="I396" s="5"/>
      <c r="J396" s="5"/>
      <c r="K396" s="56"/>
      <c r="L396" s="6"/>
      <c r="Q396" s="5"/>
    </row>
    <row r="397" spans="1:17" x14ac:dyDescent="0.2">
      <c r="A397" s="134" t="s">
        <v>747</v>
      </c>
      <c r="B397" s="183" t="s">
        <v>748</v>
      </c>
      <c r="C397" s="174"/>
      <c r="D397" s="72"/>
      <c r="E397" s="73"/>
      <c r="F397" s="13"/>
      <c r="I397" s="5"/>
      <c r="J397" s="5"/>
      <c r="K397" s="56"/>
      <c r="L397" s="6"/>
      <c r="Q397" s="5"/>
    </row>
    <row r="398" spans="1:17" x14ac:dyDescent="0.2">
      <c r="A398" s="99" t="s">
        <v>749</v>
      </c>
      <c r="B398" s="183" t="s">
        <v>750</v>
      </c>
      <c r="C398" s="174">
        <v>193</v>
      </c>
      <c r="D398" s="72"/>
      <c r="E398" s="73"/>
      <c r="F398" s="13"/>
      <c r="I398" s="5"/>
      <c r="J398" s="5"/>
      <c r="K398" s="56"/>
      <c r="L398" s="6"/>
      <c r="Q398" s="5"/>
    </row>
    <row r="399" spans="1:17" x14ac:dyDescent="0.2">
      <c r="A399" s="134" t="s">
        <v>751</v>
      </c>
      <c r="B399" s="183" t="s">
        <v>752</v>
      </c>
      <c r="C399" s="177">
        <v>193</v>
      </c>
      <c r="D399" s="82"/>
      <c r="E399" s="83"/>
      <c r="F399" s="13"/>
      <c r="I399" s="5"/>
      <c r="J399" s="5"/>
      <c r="K399" s="56"/>
      <c r="L399" s="6"/>
      <c r="Q399" s="5"/>
    </row>
    <row r="400" spans="1:17" x14ac:dyDescent="0.2">
      <c r="A400" s="99" t="s">
        <v>753</v>
      </c>
      <c r="B400" s="183" t="s">
        <v>754</v>
      </c>
      <c r="C400" s="177"/>
      <c r="D400" s="82"/>
      <c r="E400" s="83"/>
      <c r="F400" s="13"/>
      <c r="I400" s="5"/>
      <c r="J400" s="5"/>
      <c r="K400" s="56"/>
      <c r="L400" s="6"/>
      <c r="Q400" s="5"/>
    </row>
    <row r="401" spans="1:17" x14ac:dyDescent="0.2">
      <c r="A401" s="99" t="s">
        <v>755</v>
      </c>
      <c r="B401" s="183" t="s">
        <v>756</v>
      </c>
      <c r="C401" s="174"/>
      <c r="D401" s="72"/>
      <c r="E401" s="73"/>
      <c r="F401" s="13"/>
      <c r="I401" s="5"/>
      <c r="J401" s="5"/>
      <c r="K401" s="56"/>
      <c r="L401" s="6"/>
      <c r="Q401" s="5"/>
    </row>
    <row r="402" spans="1:17" x14ac:dyDescent="0.2">
      <c r="A402" s="99" t="s">
        <v>757</v>
      </c>
      <c r="B402" s="183" t="s">
        <v>758</v>
      </c>
      <c r="C402" s="174"/>
      <c r="D402" s="72"/>
      <c r="E402" s="73"/>
      <c r="F402" s="13"/>
      <c r="I402" s="5"/>
      <c r="J402" s="5"/>
      <c r="K402" s="56"/>
      <c r="L402" s="6"/>
      <c r="Q402" s="5"/>
    </row>
    <row r="403" spans="1:17" x14ac:dyDescent="0.2">
      <c r="A403" s="99" t="s">
        <v>759</v>
      </c>
      <c r="B403" s="183" t="s">
        <v>760</v>
      </c>
      <c r="C403" s="174"/>
      <c r="D403" s="72"/>
      <c r="E403" s="73"/>
      <c r="F403" s="13"/>
      <c r="I403" s="5"/>
      <c r="J403" s="5"/>
      <c r="K403" s="56"/>
      <c r="L403" s="6"/>
      <c r="Q403" s="5"/>
    </row>
    <row r="404" spans="1:17" x14ac:dyDescent="0.2">
      <c r="A404" s="99" t="s">
        <v>761</v>
      </c>
      <c r="B404" s="183" t="s">
        <v>762</v>
      </c>
      <c r="C404" s="174"/>
      <c r="D404" s="72"/>
      <c r="E404" s="73"/>
      <c r="F404" s="13"/>
      <c r="I404" s="5"/>
      <c r="J404" s="5"/>
      <c r="K404" s="56"/>
      <c r="L404" s="6"/>
      <c r="Q404" s="5"/>
    </row>
    <row r="405" spans="1:17" x14ac:dyDescent="0.2">
      <c r="A405" s="134" t="s">
        <v>763</v>
      </c>
      <c r="B405" s="183" t="s">
        <v>764</v>
      </c>
      <c r="C405" s="177"/>
      <c r="D405" s="82"/>
      <c r="E405" s="83"/>
      <c r="F405" s="13"/>
      <c r="I405" s="5"/>
      <c r="J405" s="5"/>
      <c r="K405" s="56"/>
      <c r="L405" s="6"/>
      <c r="Q405" s="5"/>
    </row>
    <row r="406" spans="1:17" x14ac:dyDescent="0.2">
      <c r="A406" s="99" t="s">
        <v>765</v>
      </c>
      <c r="B406" s="183" t="s">
        <v>766</v>
      </c>
      <c r="C406" s="174"/>
      <c r="D406" s="72"/>
      <c r="E406" s="73"/>
      <c r="F406" s="13"/>
      <c r="I406" s="5"/>
      <c r="J406" s="5"/>
      <c r="K406" s="56"/>
      <c r="L406" s="6"/>
      <c r="Q406" s="5"/>
    </row>
    <row r="407" spans="1:17" x14ac:dyDescent="0.2">
      <c r="A407" s="99" t="s">
        <v>767</v>
      </c>
      <c r="B407" s="145" t="s">
        <v>768</v>
      </c>
      <c r="C407" s="177">
        <v>2</v>
      </c>
      <c r="D407" s="82"/>
      <c r="E407" s="83"/>
      <c r="F407" s="13"/>
      <c r="I407" s="5"/>
      <c r="J407" s="5"/>
      <c r="K407" s="56"/>
      <c r="L407" s="6"/>
      <c r="Q407" s="5"/>
    </row>
    <row r="408" spans="1:17" x14ac:dyDescent="0.2">
      <c r="A408" s="134" t="s">
        <v>769</v>
      </c>
      <c r="B408" s="145" t="s">
        <v>770</v>
      </c>
      <c r="C408" s="177"/>
      <c r="D408" s="82"/>
      <c r="E408" s="83"/>
      <c r="F408" s="13"/>
      <c r="I408" s="5"/>
      <c r="J408" s="5"/>
      <c r="K408" s="56"/>
      <c r="L408" s="6"/>
      <c r="Q408" s="5"/>
    </row>
    <row r="409" spans="1:17" x14ac:dyDescent="0.2">
      <c r="A409" s="99" t="s">
        <v>771</v>
      </c>
      <c r="B409" s="183" t="s">
        <v>772</v>
      </c>
      <c r="C409" s="174">
        <v>2</v>
      </c>
      <c r="D409" s="72"/>
      <c r="E409" s="73"/>
      <c r="F409" s="13"/>
      <c r="I409" s="5"/>
      <c r="J409" s="5"/>
      <c r="K409" s="56"/>
      <c r="L409" s="6"/>
      <c r="Q409" s="5"/>
    </row>
    <row r="410" spans="1:17" x14ac:dyDescent="0.2">
      <c r="A410" s="134" t="s">
        <v>773</v>
      </c>
      <c r="B410" s="145" t="s">
        <v>774</v>
      </c>
      <c r="C410" s="177"/>
      <c r="D410" s="82"/>
      <c r="E410" s="83"/>
      <c r="F410" s="13"/>
      <c r="I410" s="5"/>
      <c r="J410" s="5"/>
      <c r="K410" s="56"/>
      <c r="L410" s="6"/>
      <c r="Q410" s="5"/>
    </row>
    <row r="411" spans="1:17" x14ac:dyDescent="0.2">
      <c r="A411" s="99" t="s">
        <v>775</v>
      </c>
      <c r="B411" s="183" t="s">
        <v>776</v>
      </c>
      <c r="C411" s="174">
        <v>119</v>
      </c>
      <c r="D411" s="72"/>
      <c r="E411" s="73"/>
      <c r="F411" s="13"/>
      <c r="I411" s="5"/>
      <c r="J411" s="5"/>
      <c r="K411" s="56"/>
      <c r="L411" s="6"/>
      <c r="Q411" s="5"/>
    </row>
    <row r="412" spans="1:17" x14ac:dyDescent="0.2">
      <c r="A412" s="99" t="s">
        <v>777</v>
      </c>
      <c r="B412" s="145" t="s">
        <v>778</v>
      </c>
      <c r="C412" s="177">
        <v>1</v>
      </c>
      <c r="D412" s="82"/>
      <c r="E412" s="83"/>
      <c r="F412" s="13"/>
      <c r="I412" s="5"/>
      <c r="J412" s="5"/>
      <c r="K412" s="56"/>
      <c r="L412" s="6"/>
      <c r="Q412" s="5"/>
    </row>
    <row r="413" spans="1:17" x14ac:dyDescent="0.2">
      <c r="A413" s="134" t="s">
        <v>779</v>
      </c>
      <c r="B413" s="145" t="s">
        <v>780</v>
      </c>
      <c r="C413" s="177"/>
      <c r="D413" s="82"/>
      <c r="E413" s="83"/>
      <c r="F413" s="13"/>
      <c r="I413" s="5"/>
      <c r="J413" s="5"/>
      <c r="K413" s="56"/>
      <c r="L413" s="6"/>
      <c r="Q413" s="5"/>
    </row>
    <row r="414" spans="1:17" x14ac:dyDescent="0.2">
      <c r="A414" s="99" t="s">
        <v>781</v>
      </c>
      <c r="B414" s="145" t="s">
        <v>782</v>
      </c>
      <c r="C414" s="177"/>
      <c r="D414" s="82"/>
      <c r="E414" s="83"/>
      <c r="F414" s="13"/>
      <c r="I414" s="5"/>
      <c r="J414" s="5"/>
      <c r="K414" s="56"/>
      <c r="L414" s="6"/>
      <c r="Q414" s="5"/>
    </row>
    <row r="415" spans="1:17" x14ac:dyDescent="0.2">
      <c r="A415" s="134" t="s">
        <v>783</v>
      </c>
      <c r="B415" s="145" t="s">
        <v>784</v>
      </c>
      <c r="C415" s="177"/>
      <c r="D415" s="82"/>
      <c r="E415" s="83"/>
      <c r="F415" s="13"/>
      <c r="I415" s="5"/>
      <c r="J415" s="5"/>
      <c r="K415" s="56"/>
      <c r="L415" s="6"/>
      <c r="Q415" s="5"/>
    </row>
    <row r="416" spans="1:17" x14ac:dyDescent="0.2">
      <c r="A416" s="99" t="s">
        <v>785</v>
      </c>
      <c r="B416" s="145" t="s">
        <v>786</v>
      </c>
      <c r="C416" s="177"/>
      <c r="D416" s="82"/>
      <c r="E416" s="83"/>
      <c r="F416" s="13"/>
      <c r="I416" s="5"/>
      <c r="J416" s="5"/>
      <c r="K416" s="56"/>
      <c r="L416" s="6"/>
      <c r="Q416" s="5"/>
    </row>
    <row r="417" spans="1:17" x14ac:dyDescent="0.2">
      <c r="A417" s="99" t="s">
        <v>787</v>
      </c>
      <c r="B417" s="180" t="s">
        <v>788</v>
      </c>
      <c r="C417" s="177"/>
      <c r="D417" s="82"/>
      <c r="E417" s="83"/>
      <c r="F417" s="13"/>
      <c r="I417" s="5"/>
      <c r="J417" s="5"/>
      <c r="K417" s="56"/>
      <c r="L417" s="6"/>
      <c r="Q417" s="5"/>
    </row>
    <row r="418" spans="1:17" ht="17.25" customHeight="1" x14ac:dyDescent="0.2">
      <c r="A418" s="134" t="s">
        <v>789</v>
      </c>
      <c r="B418" s="180" t="s">
        <v>790</v>
      </c>
      <c r="C418" s="177"/>
      <c r="D418" s="82"/>
      <c r="E418" s="83"/>
      <c r="F418" s="13"/>
      <c r="I418" s="5"/>
      <c r="J418" s="5"/>
      <c r="K418" s="56"/>
      <c r="L418" s="6"/>
      <c r="Q418" s="5"/>
    </row>
    <row r="419" spans="1:17" x14ac:dyDescent="0.2">
      <c r="A419" s="99" t="s">
        <v>791</v>
      </c>
      <c r="B419" s="180" t="s">
        <v>792</v>
      </c>
      <c r="C419" s="177"/>
      <c r="D419" s="82"/>
      <c r="E419" s="83"/>
      <c r="F419" s="13"/>
      <c r="I419" s="5"/>
      <c r="J419" s="5"/>
      <c r="K419" s="56"/>
      <c r="L419" s="6"/>
      <c r="Q419" s="5"/>
    </row>
    <row r="420" spans="1:17" x14ac:dyDescent="0.2">
      <c r="A420" s="134" t="s">
        <v>793</v>
      </c>
      <c r="B420" s="180" t="s">
        <v>794</v>
      </c>
      <c r="C420" s="177"/>
      <c r="D420" s="82"/>
      <c r="E420" s="83"/>
      <c r="F420" s="13"/>
      <c r="I420" s="5"/>
      <c r="J420" s="5"/>
      <c r="K420" s="56"/>
      <c r="L420" s="6"/>
      <c r="Q420" s="5"/>
    </row>
    <row r="421" spans="1:17" x14ac:dyDescent="0.2">
      <c r="A421" s="99" t="s">
        <v>795</v>
      </c>
      <c r="B421" s="145" t="s">
        <v>796</v>
      </c>
      <c r="C421" s="177"/>
      <c r="D421" s="82"/>
      <c r="E421" s="83"/>
      <c r="F421" s="13"/>
      <c r="I421" s="5"/>
      <c r="J421" s="5"/>
      <c r="K421" s="56"/>
      <c r="L421" s="6"/>
      <c r="Q421" s="5"/>
    </row>
    <row r="422" spans="1:17" x14ac:dyDescent="0.2">
      <c r="A422" s="134" t="s">
        <v>797</v>
      </c>
      <c r="B422" s="145" t="s">
        <v>798</v>
      </c>
      <c r="C422" s="177"/>
      <c r="D422" s="82"/>
      <c r="E422" s="83"/>
      <c r="F422" s="13"/>
      <c r="I422" s="5"/>
      <c r="J422" s="5"/>
      <c r="K422" s="56"/>
      <c r="L422" s="6"/>
      <c r="Q422" s="5"/>
    </row>
    <row r="423" spans="1:17" x14ac:dyDescent="0.2">
      <c r="A423" s="99" t="s">
        <v>799</v>
      </c>
      <c r="B423" s="180" t="s">
        <v>800</v>
      </c>
      <c r="C423" s="177"/>
      <c r="D423" s="82"/>
      <c r="E423" s="83"/>
      <c r="F423" s="13"/>
      <c r="I423" s="5"/>
      <c r="J423" s="5"/>
      <c r="K423" s="56"/>
      <c r="L423" s="6"/>
      <c r="Q423" s="5"/>
    </row>
    <row r="424" spans="1:17" x14ac:dyDescent="0.2">
      <c r="A424" s="134" t="s">
        <v>801</v>
      </c>
      <c r="B424" s="180" t="s">
        <v>802</v>
      </c>
      <c r="C424" s="177"/>
      <c r="D424" s="82"/>
      <c r="E424" s="83"/>
      <c r="F424" s="13"/>
      <c r="I424" s="5"/>
      <c r="J424" s="5"/>
      <c r="K424" s="56"/>
      <c r="L424" s="6"/>
      <c r="Q424" s="5"/>
    </row>
    <row r="425" spans="1:17" x14ac:dyDescent="0.2">
      <c r="A425" s="99" t="s">
        <v>803</v>
      </c>
      <c r="B425" s="180" t="s">
        <v>804</v>
      </c>
      <c r="C425" s="177"/>
      <c r="D425" s="82"/>
      <c r="E425" s="83"/>
      <c r="F425" s="13"/>
      <c r="I425" s="5"/>
      <c r="J425" s="5"/>
      <c r="K425" s="56"/>
      <c r="L425" s="6"/>
      <c r="Q425" s="5"/>
    </row>
    <row r="426" spans="1:17" x14ac:dyDescent="0.2">
      <c r="A426" s="134" t="s">
        <v>805</v>
      </c>
      <c r="B426" s="180" t="s">
        <v>806</v>
      </c>
      <c r="C426" s="177"/>
      <c r="D426" s="82"/>
      <c r="E426" s="83"/>
      <c r="F426" s="13"/>
      <c r="I426" s="5"/>
      <c r="J426" s="5"/>
      <c r="K426" s="56"/>
      <c r="L426" s="6"/>
      <c r="Q426" s="5"/>
    </row>
    <row r="427" spans="1:17" x14ac:dyDescent="0.2">
      <c r="A427" s="99" t="s">
        <v>807</v>
      </c>
      <c r="B427" s="180" t="s">
        <v>808</v>
      </c>
      <c r="C427" s="177"/>
      <c r="D427" s="82"/>
      <c r="E427" s="83"/>
      <c r="F427" s="13"/>
      <c r="I427" s="5"/>
      <c r="J427" s="5"/>
      <c r="K427" s="56"/>
      <c r="L427" s="6"/>
      <c r="Q427" s="5"/>
    </row>
    <row r="428" spans="1:17" ht="12.75" customHeight="1" x14ac:dyDescent="0.2">
      <c r="A428" s="134" t="s">
        <v>809</v>
      </c>
      <c r="B428" s="180" t="s">
        <v>810</v>
      </c>
      <c r="C428" s="177"/>
      <c r="D428" s="82"/>
      <c r="E428" s="83"/>
      <c r="F428" s="13"/>
      <c r="I428" s="5"/>
      <c r="J428" s="5"/>
      <c r="K428" s="56"/>
      <c r="L428" s="6"/>
      <c r="Q428" s="5"/>
    </row>
    <row r="429" spans="1:17" x14ac:dyDescent="0.2">
      <c r="A429" s="134" t="s">
        <v>811</v>
      </c>
      <c r="B429" s="145" t="s">
        <v>812</v>
      </c>
      <c r="C429" s="177"/>
      <c r="D429" s="82"/>
      <c r="E429" s="83"/>
      <c r="F429" s="13"/>
      <c r="I429" s="5"/>
      <c r="J429" s="5"/>
      <c r="K429" s="56"/>
      <c r="L429" s="6"/>
      <c r="Q429" s="5"/>
    </row>
    <row r="430" spans="1:17" x14ac:dyDescent="0.2">
      <c r="A430" s="99" t="s">
        <v>813</v>
      </c>
      <c r="B430" s="145" t="s">
        <v>814</v>
      </c>
      <c r="C430" s="177"/>
      <c r="D430" s="82"/>
      <c r="E430" s="83"/>
      <c r="F430" s="13"/>
      <c r="I430" s="5"/>
      <c r="J430" s="5"/>
      <c r="K430" s="56"/>
      <c r="L430" s="6"/>
      <c r="Q430" s="5"/>
    </row>
    <row r="431" spans="1:17" x14ac:dyDescent="0.2">
      <c r="A431" s="134" t="s">
        <v>815</v>
      </c>
      <c r="B431" s="145" t="s">
        <v>816</v>
      </c>
      <c r="C431" s="177"/>
      <c r="D431" s="82"/>
      <c r="E431" s="83"/>
      <c r="F431" s="13"/>
      <c r="I431" s="5"/>
      <c r="J431" s="5"/>
      <c r="K431" s="56"/>
      <c r="L431" s="6"/>
      <c r="Q431" s="5"/>
    </row>
    <row r="432" spans="1:17" x14ac:dyDescent="0.2">
      <c r="A432" s="99" t="s">
        <v>817</v>
      </c>
      <c r="B432" s="183" t="s">
        <v>818</v>
      </c>
      <c r="C432" s="174"/>
      <c r="D432" s="72"/>
      <c r="E432" s="73"/>
      <c r="F432" s="13"/>
      <c r="I432" s="5"/>
      <c r="J432" s="5"/>
      <c r="K432" s="56"/>
      <c r="L432" s="6"/>
      <c r="Q432" s="5"/>
    </row>
    <row r="433" spans="1:17" x14ac:dyDescent="0.2">
      <c r="A433" s="99" t="s">
        <v>819</v>
      </c>
      <c r="B433" s="183" t="s">
        <v>820</v>
      </c>
      <c r="C433" s="174"/>
      <c r="D433" s="72"/>
      <c r="E433" s="73"/>
      <c r="F433" s="13"/>
      <c r="I433" s="5"/>
      <c r="J433" s="5"/>
      <c r="K433" s="56"/>
      <c r="L433" s="6"/>
      <c r="Q433" s="5"/>
    </row>
    <row r="434" spans="1:17" x14ac:dyDescent="0.2">
      <c r="A434" s="99" t="s">
        <v>821</v>
      </c>
      <c r="B434" s="183" t="s">
        <v>822</v>
      </c>
      <c r="C434" s="174"/>
      <c r="D434" s="72"/>
      <c r="E434" s="73"/>
      <c r="F434" s="13"/>
      <c r="I434" s="5"/>
      <c r="J434" s="5"/>
      <c r="K434" s="56"/>
      <c r="L434" s="6"/>
      <c r="Q434" s="5"/>
    </row>
    <row r="435" spans="1:17" x14ac:dyDescent="0.2">
      <c r="A435" s="99" t="s">
        <v>823</v>
      </c>
      <c r="B435" s="183" t="s">
        <v>824</v>
      </c>
      <c r="C435" s="174"/>
      <c r="D435" s="72"/>
      <c r="E435" s="73"/>
      <c r="F435" s="13"/>
      <c r="I435" s="5"/>
      <c r="J435" s="5"/>
      <c r="K435" s="56"/>
      <c r="L435" s="6"/>
      <c r="Q435" s="5"/>
    </row>
    <row r="436" spans="1:17" x14ac:dyDescent="0.2">
      <c r="A436" s="99" t="s">
        <v>825</v>
      </c>
      <c r="B436" s="183" t="s">
        <v>826</v>
      </c>
      <c r="C436" s="174"/>
      <c r="D436" s="72"/>
      <c r="E436" s="73"/>
      <c r="F436" s="13"/>
      <c r="I436" s="5"/>
      <c r="J436" s="5"/>
      <c r="K436" s="56"/>
      <c r="L436" s="6"/>
      <c r="Q436" s="5"/>
    </row>
    <row r="437" spans="1:17" x14ac:dyDescent="0.2">
      <c r="A437" s="134" t="s">
        <v>827</v>
      </c>
      <c r="B437" s="145" t="s">
        <v>828</v>
      </c>
      <c r="C437" s="177"/>
      <c r="D437" s="82"/>
      <c r="E437" s="83"/>
      <c r="F437" s="13"/>
      <c r="I437" s="5"/>
      <c r="J437" s="5"/>
      <c r="K437" s="56"/>
      <c r="L437" s="6"/>
      <c r="Q437" s="5"/>
    </row>
    <row r="438" spans="1:17" x14ac:dyDescent="0.2">
      <c r="A438" s="99" t="s">
        <v>829</v>
      </c>
      <c r="B438" s="145" t="s">
        <v>830</v>
      </c>
      <c r="C438" s="177"/>
      <c r="D438" s="82"/>
      <c r="E438" s="83"/>
      <c r="F438" s="13"/>
      <c r="I438" s="5"/>
      <c r="J438" s="5"/>
      <c r="K438" s="56"/>
      <c r="L438" s="6"/>
      <c r="Q438" s="5"/>
    </row>
    <row r="439" spans="1:17" x14ac:dyDescent="0.2">
      <c r="A439" s="144" t="s">
        <v>831</v>
      </c>
      <c r="B439" s="145" t="s">
        <v>832</v>
      </c>
      <c r="C439" s="177"/>
      <c r="D439" s="82"/>
      <c r="E439" s="83"/>
      <c r="F439" s="13"/>
      <c r="I439" s="5"/>
      <c r="J439" s="5"/>
      <c r="K439" s="56"/>
      <c r="L439" s="6"/>
      <c r="Q439" s="5"/>
    </row>
    <row r="440" spans="1:17" x14ac:dyDescent="0.2">
      <c r="A440" s="99" t="s">
        <v>833</v>
      </c>
      <c r="B440" s="183" t="s">
        <v>834</v>
      </c>
      <c r="C440" s="177">
        <v>5460</v>
      </c>
      <c r="D440" s="82"/>
      <c r="E440" s="83"/>
      <c r="F440" s="13"/>
      <c r="I440" s="5"/>
      <c r="J440" s="5"/>
      <c r="K440" s="56"/>
      <c r="L440" s="6"/>
      <c r="Q440" s="5"/>
    </row>
    <row r="441" spans="1:17" x14ac:dyDescent="0.2">
      <c r="A441" s="99" t="s">
        <v>835</v>
      </c>
      <c r="B441" s="183" t="s">
        <v>836</v>
      </c>
      <c r="C441" s="177"/>
      <c r="D441" s="82"/>
      <c r="E441" s="83"/>
      <c r="F441" s="13"/>
      <c r="I441" s="5"/>
      <c r="J441" s="5"/>
      <c r="K441" s="56"/>
      <c r="L441" s="6"/>
      <c r="Q441" s="5"/>
    </row>
    <row r="442" spans="1:17" x14ac:dyDescent="0.2">
      <c r="A442" s="99" t="s">
        <v>837</v>
      </c>
      <c r="B442" s="183" t="s">
        <v>838</v>
      </c>
      <c r="C442" s="177"/>
      <c r="D442" s="82"/>
      <c r="E442" s="83"/>
      <c r="F442" s="13"/>
      <c r="I442" s="5"/>
      <c r="J442" s="5"/>
      <c r="K442" s="56"/>
      <c r="L442" s="6"/>
      <c r="Q442" s="5"/>
    </row>
    <row r="443" spans="1:17" x14ac:dyDescent="0.2">
      <c r="A443" s="99" t="s">
        <v>839</v>
      </c>
      <c r="B443" s="183" t="s">
        <v>840</v>
      </c>
      <c r="C443" s="177"/>
      <c r="D443" s="82"/>
      <c r="E443" s="83"/>
      <c r="F443" s="13"/>
      <c r="I443" s="5"/>
      <c r="J443" s="5"/>
      <c r="K443" s="56"/>
      <c r="L443" s="6"/>
      <c r="Q443" s="5"/>
    </row>
    <row r="444" spans="1:17" x14ac:dyDescent="0.2">
      <c r="A444" s="99" t="s">
        <v>841</v>
      </c>
      <c r="B444" s="183" t="s">
        <v>842</v>
      </c>
      <c r="C444" s="177"/>
      <c r="D444" s="82"/>
      <c r="E444" s="83"/>
      <c r="F444" s="13"/>
      <c r="I444" s="5"/>
      <c r="J444" s="5"/>
      <c r="K444" s="56"/>
      <c r="L444" s="6"/>
      <c r="Q444" s="5"/>
    </row>
    <row r="445" spans="1:17" x14ac:dyDescent="0.2">
      <c r="A445" s="99" t="s">
        <v>843</v>
      </c>
      <c r="B445" s="183" t="s">
        <v>844</v>
      </c>
      <c r="C445" s="177">
        <v>130</v>
      </c>
      <c r="D445" s="82"/>
      <c r="E445" s="83"/>
      <c r="F445" s="13"/>
      <c r="I445" s="5"/>
      <c r="J445" s="5"/>
      <c r="K445" s="56"/>
      <c r="L445" s="6"/>
      <c r="Q445" s="5"/>
    </row>
    <row r="446" spans="1:17" x14ac:dyDescent="0.2">
      <c r="A446" s="99" t="s">
        <v>845</v>
      </c>
      <c r="B446" s="183" t="s">
        <v>846</v>
      </c>
      <c r="C446" s="177"/>
      <c r="D446" s="82"/>
      <c r="E446" s="83"/>
      <c r="F446" s="13"/>
      <c r="I446" s="5"/>
      <c r="J446" s="5"/>
      <c r="K446" s="56"/>
      <c r="L446" s="6"/>
      <c r="Q446" s="5"/>
    </row>
    <row r="447" spans="1:17" x14ac:dyDescent="0.2">
      <c r="A447" s="99" t="s">
        <v>847</v>
      </c>
      <c r="B447" s="183" t="s">
        <v>848</v>
      </c>
      <c r="C447" s="177"/>
      <c r="D447" s="82"/>
      <c r="E447" s="83"/>
      <c r="F447" s="13"/>
      <c r="I447" s="5"/>
      <c r="J447" s="5"/>
      <c r="K447" s="56"/>
      <c r="L447" s="6"/>
      <c r="Q447" s="5"/>
    </row>
    <row r="448" spans="1:17" x14ac:dyDescent="0.2">
      <c r="A448" s="99" t="s">
        <v>849</v>
      </c>
      <c r="B448" s="183" t="s">
        <v>850</v>
      </c>
      <c r="C448" s="177"/>
      <c r="D448" s="82"/>
      <c r="E448" s="83"/>
      <c r="F448" s="13"/>
      <c r="I448" s="5"/>
      <c r="J448" s="5"/>
      <c r="K448" s="56"/>
      <c r="L448" s="6"/>
      <c r="Q448" s="5"/>
    </row>
    <row r="449" spans="1:17" x14ac:dyDescent="0.2">
      <c r="A449" s="99" t="s">
        <v>851</v>
      </c>
      <c r="B449" s="183" t="s">
        <v>852</v>
      </c>
      <c r="C449" s="177">
        <v>553</v>
      </c>
      <c r="D449" s="82"/>
      <c r="E449" s="83"/>
      <c r="F449" s="13"/>
      <c r="I449" s="5"/>
      <c r="J449" s="5"/>
      <c r="K449" s="56"/>
      <c r="L449" s="6"/>
      <c r="Q449" s="5"/>
    </row>
    <row r="450" spans="1:17" x14ac:dyDescent="0.2">
      <c r="A450" s="99" t="s">
        <v>853</v>
      </c>
      <c r="B450" s="183" t="s">
        <v>854</v>
      </c>
      <c r="C450" s="177"/>
      <c r="D450" s="82"/>
      <c r="E450" s="83"/>
      <c r="F450" s="13"/>
      <c r="I450" s="5"/>
      <c r="J450" s="5"/>
      <c r="K450" s="56"/>
      <c r="L450" s="6"/>
      <c r="Q450" s="5"/>
    </row>
    <row r="451" spans="1:17" x14ac:dyDescent="0.2">
      <c r="A451" s="99" t="s">
        <v>855</v>
      </c>
      <c r="B451" s="183" t="s">
        <v>856</v>
      </c>
      <c r="C451" s="177"/>
      <c r="D451" s="82"/>
      <c r="E451" s="83"/>
      <c r="F451" s="13"/>
      <c r="I451" s="5"/>
      <c r="J451" s="5"/>
      <c r="K451" s="56"/>
      <c r="L451" s="6"/>
      <c r="Q451" s="5"/>
    </row>
    <row r="452" spans="1:17" ht="15" customHeight="1" x14ac:dyDescent="0.2">
      <c r="A452" s="99" t="s">
        <v>857</v>
      </c>
      <c r="B452" s="183" t="s">
        <v>858</v>
      </c>
      <c r="C452" s="177"/>
      <c r="D452" s="82"/>
      <c r="E452" s="83"/>
      <c r="F452" s="13"/>
      <c r="I452" s="5"/>
      <c r="J452" s="5"/>
      <c r="K452" s="56"/>
      <c r="L452" s="6"/>
      <c r="Q452" s="5"/>
    </row>
    <row r="453" spans="1:17" ht="15" customHeight="1" x14ac:dyDescent="0.2">
      <c r="A453" s="134" t="s">
        <v>859</v>
      </c>
      <c r="B453" s="205" t="s">
        <v>1030</v>
      </c>
      <c r="C453" s="177"/>
      <c r="D453" s="82"/>
      <c r="E453" s="83"/>
      <c r="F453" s="13"/>
      <c r="I453" s="5"/>
      <c r="J453" s="5"/>
      <c r="K453" s="56"/>
      <c r="L453" s="6"/>
      <c r="Q453" s="5"/>
    </row>
    <row r="454" spans="1:17" ht="16.5" customHeight="1" x14ac:dyDescent="0.2">
      <c r="A454" s="144" t="s">
        <v>860</v>
      </c>
      <c r="B454" s="179" t="s">
        <v>861</v>
      </c>
      <c r="C454" s="177"/>
      <c r="D454" s="82"/>
      <c r="E454" s="83"/>
      <c r="F454" s="13"/>
      <c r="I454" s="5"/>
      <c r="J454" s="5"/>
      <c r="K454" s="56"/>
      <c r="L454" s="6"/>
      <c r="Q454" s="5"/>
    </row>
    <row r="455" spans="1:17" x14ac:dyDescent="0.2">
      <c r="A455" s="144" t="s">
        <v>1031</v>
      </c>
      <c r="B455" s="175" t="s">
        <v>1032</v>
      </c>
      <c r="C455" s="177"/>
      <c r="D455" s="82"/>
      <c r="E455" s="83"/>
      <c r="F455" s="13"/>
      <c r="I455" s="5"/>
      <c r="J455" s="5"/>
      <c r="K455" s="56"/>
      <c r="L455" s="6"/>
      <c r="Q455" s="5"/>
    </row>
    <row r="456" spans="1:17" x14ac:dyDescent="0.2">
      <c r="A456" s="99" t="s">
        <v>862</v>
      </c>
      <c r="B456" s="179" t="s">
        <v>863</v>
      </c>
      <c r="C456" s="177"/>
      <c r="D456" s="82"/>
      <c r="E456" s="83"/>
      <c r="F456" s="13"/>
      <c r="I456" s="5"/>
      <c r="J456" s="5"/>
      <c r="K456" s="56"/>
      <c r="L456" s="6"/>
      <c r="Q456" s="5"/>
    </row>
    <row r="457" spans="1:17" x14ac:dyDescent="0.2">
      <c r="A457" s="134" t="s">
        <v>864</v>
      </c>
      <c r="B457" s="179" t="s">
        <v>865</v>
      </c>
      <c r="C457" s="177"/>
      <c r="D457" s="82"/>
      <c r="E457" s="83"/>
      <c r="F457" s="13"/>
      <c r="I457" s="5"/>
      <c r="J457" s="5"/>
      <c r="K457" s="56"/>
      <c r="L457" s="6"/>
      <c r="Q457" s="5"/>
    </row>
    <row r="458" spans="1:17" x14ac:dyDescent="0.2">
      <c r="A458" s="144" t="s">
        <v>866</v>
      </c>
      <c r="B458" s="179" t="s">
        <v>867</v>
      </c>
      <c r="C458" s="177"/>
      <c r="D458" s="82"/>
      <c r="E458" s="83"/>
      <c r="F458" s="13"/>
      <c r="I458" s="5"/>
      <c r="J458" s="5"/>
      <c r="K458" s="56"/>
      <c r="L458" s="6"/>
      <c r="Q458" s="5"/>
    </row>
    <row r="459" spans="1:17" x14ac:dyDescent="0.2">
      <c r="A459" s="99" t="s">
        <v>868</v>
      </c>
      <c r="B459" s="179" t="s">
        <v>869</v>
      </c>
      <c r="C459" s="177"/>
      <c r="D459" s="82"/>
      <c r="E459" s="83"/>
      <c r="F459" s="13"/>
      <c r="I459" s="5"/>
      <c r="J459" s="5"/>
      <c r="K459" s="56"/>
      <c r="L459" s="6"/>
      <c r="Q459" s="5"/>
    </row>
    <row r="460" spans="1:17" x14ac:dyDescent="0.2">
      <c r="A460" s="134" t="s">
        <v>870</v>
      </c>
      <c r="B460" s="179" t="s">
        <v>871</v>
      </c>
      <c r="C460" s="177"/>
      <c r="D460" s="82"/>
      <c r="E460" s="83"/>
      <c r="F460" s="13"/>
      <c r="I460" s="5"/>
      <c r="J460" s="5"/>
      <c r="K460" s="56"/>
      <c r="L460" s="6"/>
      <c r="Q460" s="5"/>
    </row>
    <row r="461" spans="1:17" x14ac:dyDescent="0.2">
      <c r="A461" s="144" t="s">
        <v>872</v>
      </c>
      <c r="B461" s="179" t="s">
        <v>873</v>
      </c>
      <c r="C461" s="177"/>
      <c r="D461" s="82"/>
      <c r="E461" s="83"/>
      <c r="F461" s="13"/>
      <c r="I461" s="5"/>
      <c r="J461" s="5"/>
      <c r="K461" s="56"/>
      <c r="L461" s="6"/>
      <c r="Q461" s="5"/>
    </row>
    <row r="462" spans="1:17" x14ac:dyDescent="0.2">
      <c r="A462" s="99" t="s">
        <v>874</v>
      </c>
      <c r="B462" s="179" t="s">
        <v>875</v>
      </c>
      <c r="C462" s="177"/>
      <c r="D462" s="82"/>
      <c r="E462" s="83"/>
      <c r="F462" s="13"/>
      <c r="I462" s="5"/>
      <c r="J462" s="5"/>
      <c r="K462" s="56"/>
      <c r="L462" s="6"/>
      <c r="Q462" s="5"/>
    </row>
    <row r="463" spans="1:17" x14ac:dyDescent="0.2">
      <c r="A463" s="134" t="s">
        <v>876</v>
      </c>
      <c r="B463" s="179" t="s">
        <v>877</v>
      </c>
      <c r="C463" s="177"/>
      <c r="D463" s="82"/>
      <c r="E463" s="83"/>
      <c r="F463" s="13"/>
      <c r="I463" s="5"/>
      <c r="J463" s="5"/>
      <c r="K463" s="56"/>
      <c r="L463" s="6"/>
      <c r="Q463" s="5"/>
    </row>
    <row r="464" spans="1:17" x14ac:dyDescent="0.2">
      <c r="A464" s="144" t="s">
        <v>878</v>
      </c>
      <c r="B464" s="179" t="s">
        <v>879</v>
      </c>
      <c r="C464" s="177"/>
      <c r="D464" s="82"/>
      <c r="E464" s="83"/>
      <c r="F464" s="13"/>
      <c r="I464" s="5"/>
      <c r="J464" s="5"/>
      <c r="K464" s="56"/>
      <c r="L464" s="6"/>
      <c r="Q464" s="5"/>
    </row>
    <row r="465" spans="1:17" x14ac:dyDescent="0.2">
      <c r="A465" s="99" t="s">
        <v>880</v>
      </c>
      <c r="B465" s="179" t="s">
        <v>881</v>
      </c>
      <c r="C465" s="177"/>
      <c r="D465" s="82"/>
      <c r="E465" s="83"/>
      <c r="F465" s="13"/>
      <c r="I465" s="5"/>
      <c r="J465" s="5"/>
      <c r="K465" s="56"/>
      <c r="L465" s="6"/>
      <c r="Q465" s="5"/>
    </row>
    <row r="466" spans="1:17" ht="23.25" x14ac:dyDescent="0.2">
      <c r="A466" s="134" t="s">
        <v>882</v>
      </c>
      <c r="B466" s="179" t="s">
        <v>883</v>
      </c>
      <c r="C466" s="177"/>
      <c r="D466" s="82"/>
      <c r="E466" s="83"/>
      <c r="F466" s="13"/>
      <c r="I466" s="5"/>
      <c r="J466" s="5"/>
      <c r="K466" s="56"/>
      <c r="L466" s="6"/>
      <c r="Q466" s="5"/>
    </row>
    <row r="467" spans="1:17" x14ac:dyDescent="0.2">
      <c r="A467" s="144" t="s">
        <v>884</v>
      </c>
      <c r="B467" s="179" t="s">
        <v>885</v>
      </c>
      <c r="C467" s="177"/>
      <c r="D467" s="82"/>
      <c r="E467" s="83"/>
      <c r="F467" s="13"/>
      <c r="I467" s="5"/>
      <c r="J467" s="5"/>
      <c r="K467" s="56"/>
      <c r="L467" s="6"/>
      <c r="Q467" s="5"/>
    </row>
    <row r="468" spans="1:17" x14ac:dyDescent="0.2">
      <c r="A468" s="99" t="s">
        <v>886</v>
      </c>
      <c r="B468" s="179" t="s">
        <v>887</v>
      </c>
      <c r="C468" s="177">
        <v>11</v>
      </c>
      <c r="D468" s="82"/>
      <c r="E468" s="83"/>
      <c r="F468" s="13"/>
      <c r="I468" s="5"/>
      <c r="J468" s="5"/>
      <c r="K468" s="56"/>
      <c r="L468" s="6"/>
      <c r="Q468" s="5"/>
    </row>
    <row r="469" spans="1:17" x14ac:dyDescent="0.2">
      <c r="A469" s="134" t="s">
        <v>888</v>
      </c>
      <c r="B469" s="179" t="s">
        <v>889</v>
      </c>
      <c r="C469" s="177"/>
      <c r="D469" s="82"/>
      <c r="E469" s="83"/>
      <c r="F469" s="13"/>
      <c r="I469" s="5"/>
      <c r="J469" s="5"/>
      <c r="K469" s="56"/>
      <c r="L469" s="6"/>
      <c r="Q469" s="5"/>
    </row>
    <row r="470" spans="1:17" x14ac:dyDescent="0.2">
      <c r="A470" s="144" t="s">
        <v>890</v>
      </c>
      <c r="B470" s="179" t="s">
        <v>891</v>
      </c>
      <c r="C470" s="177">
        <v>4</v>
      </c>
      <c r="D470" s="82"/>
      <c r="E470" s="83"/>
      <c r="F470" s="13"/>
      <c r="I470" s="5"/>
      <c r="J470" s="5"/>
      <c r="K470" s="56"/>
      <c r="L470" s="6"/>
      <c r="Q470" s="5"/>
    </row>
    <row r="471" spans="1:17" x14ac:dyDescent="0.2">
      <c r="A471" s="99" t="s">
        <v>892</v>
      </c>
      <c r="B471" s="179" t="s">
        <v>893</v>
      </c>
      <c r="C471" s="177"/>
      <c r="D471" s="82"/>
      <c r="E471" s="83"/>
      <c r="F471" s="13"/>
      <c r="I471" s="5"/>
      <c r="J471" s="5"/>
      <c r="K471" s="56"/>
      <c r="L471" s="6"/>
      <c r="Q471" s="5"/>
    </row>
    <row r="472" spans="1:17" x14ac:dyDescent="0.2">
      <c r="A472" s="134" t="s">
        <v>894</v>
      </c>
      <c r="B472" s="179" t="s">
        <v>895</v>
      </c>
      <c r="C472" s="177"/>
      <c r="D472" s="82"/>
      <c r="E472" s="83"/>
      <c r="F472" s="13"/>
      <c r="I472" s="5"/>
      <c r="J472" s="5"/>
      <c r="K472" s="56"/>
      <c r="L472" s="6"/>
      <c r="Q472" s="5"/>
    </row>
    <row r="473" spans="1:17" x14ac:dyDescent="0.2">
      <c r="A473" s="144" t="s">
        <v>896</v>
      </c>
      <c r="B473" s="179" t="s">
        <v>897</v>
      </c>
      <c r="C473" s="177"/>
      <c r="D473" s="82"/>
      <c r="E473" s="83"/>
      <c r="F473" s="13"/>
      <c r="I473" s="5"/>
      <c r="J473" s="5"/>
      <c r="K473" s="56"/>
      <c r="L473" s="6"/>
      <c r="Q473" s="5"/>
    </row>
    <row r="474" spans="1:17" x14ac:dyDescent="0.2">
      <c r="A474" s="99" t="s">
        <v>898</v>
      </c>
      <c r="B474" s="179" t="s">
        <v>899</v>
      </c>
      <c r="C474" s="177"/>
      <c r="D474" s="82"/>
      <c r="E474" s="83"/>
      <c r="F474" s="13"/>
      <c r="I474" s="5"/>
      <c r="J474" s="5"/>
      <c r="K474" s="56"/>
      <c r="L474" s="6"/>
      <c r="Q474" s="5"/>
    </row>
    <row r="475" spans="1:17" x14ac:dyDescent="0.2">
      <c r="A475" s="134" t="s">
        <v>900</v>
      </c>
      <c r="B475" s="179" t="s">
        <v>901</v>
      </c>
      <c r="C475" s="177"/>
      <c r="D475" s="82"/>
      <c r="E475" s="83"/>
      <c r="F475" s="13"/>
      <c r="I475" s="5"/>
      <c r="J475" s="5"/>
      <c r="K475" s="56"/>
      <c r="L475" s="6"/>
      <c r="Q475" s="5"/>
    </row>
    <row r="476" spans="1:17" x14ac:dyDescent="0.2">
      <c r="A476" s="144" t="s">
        <v>902</v>
      </c>
      <c r="B476" s="179" t="s">
        <v>903</v>
      </c>
      <c r="C476" s="177"/>
      <c r="D476" s="82"/>
      <c r="E476" s="83"/>
      <c r="F476" s="13"/>
      <c r="I476" s="5"/>
      <c r="J476" s="5"/>
      <c r="K476" s="56"/>
      <c r="L476" s="6"/>
      <c r="Q476" s="5"/>
    </row>
    <row r="477" spans="1:17" x14ac:dyDescent="0.2">
      <c r="A477" s="99" t="s">
        <v>904</v>
      </c>
      <c r="B477" s="179" t="s">
        <v>905</v>
      </c>
      <c r="C477" s="177"/>
      <c r="D477" s="82"/>
      <c r="E477" s="83"/>
      <c r="F477" s="13"/>
      <c r="I477" s="5"/>
      <c r="J477" s="5"/>
      <c r="K477" s="56"/>
      <c r="L477" s="6"/>
      <c r="Q477" s="5"/>
    </row>
    <row r="478" spans="1:17" x14ac:dyDescent="0.2">
      <c r="A478" s="134" t="s">
        <v>906</v>
      </c>
      <c r="B478" s="179" t="s">
        <v>907</v>
      </c>
      <c r="C478" s="177"/>
      <c r="D478" s="82"/>
      <c r="E478" s="83"/>
      <c r="F478" s="13"/>
      <c r="I478" s="5"/>
      <c r="J478" s="5"/>
      <c r="K478" s="56"/>
      <c r="L478" s="6"/>
      <c r="Q478" s="5"/>
    </row>
    <row r="479" spans="1:17" x14ac:dyDescent="0.2">
      <c r="A479" s="144" t="s">
        <v>908</v>
      </c>
      <c r="B479" s="179" t="s">
        <v>909</v>
      </c>
      <c r="C479" s="177"/>
      <c r="D479" s="82"/>
      <c r="E479" s="83"/>
      <c r="F479" s="13"/>
      <c r="I479" s="5"/>
      <c r="J479" s="5"/>
      <c r="K479" s="56"/>
      <c r="L479" s="6"/>
      <c r="Q479" s="5"/>
    </row>
    <row r="480" spans="1:17" x14ac:dyDescent="0.2">
      <c r="A480" s="99" t="s">
        <v>910</v>
      </c>
      <c r="B480" s="179" t="s">
        <v>911</v>
      </c>
      <c r="C480" s="177"/>
      <c r="D480" s="82"/>
      <c r="E480" s="83"/>
      <c r="F480" s="13"/>
      <c r="I480" s="5"/>
      <c r="J480" s="5"/>
      <c r="K480" s="56"/>
      <c r="L480" s="6"/>
      <c r="Q480" s="5"/>
    </row>
    <row r="481" spans="1:17" x14ac:dyDescent="0.2">
      <c r="A481" s="134" t="s">
        <v>912</v>
      </c>
      <c r="B481" s="179" t="s">
        <v>913</v>
      </c>
      <c r="C481" s="177"/>
      <c r="D481" s="82"/>
      <c r="E481" s="83"/>
      <c r="F481" s="13"/>
      <c r="I481" s="5"/>
      <c r="J481" s="5"/>
      <c r="K481" s="56"/>
      <c r="L481" s="6"/>
      <c r="Q481" s="5"/>
    </row>
    <row r="482" spans="1:17" x14ac:dyDescent="0.2">
      <c r="A482" s="144" t="s">
        <v>914</v>
      </c>
      <c r="B482" s="179" t="s">
        <v>915</v>
      </c>
      <c r="C482" s="177"/>
      <c r="D482" s="82"/>
      <c r="E482" s="83"/>
      <c r="F482" s="13"/>
      <c r="I482" s="5"/>
      <c r="J482" s="5"/>
      <c r="K482" s="56"/>
      <c r="L482" s="6"/>
      <c r="Q482" s="5"/>
    </row>
    <row r="483" spans="1:17" x14ac:dyDescent="0.2">
      <c r="A483" s="99" t="s">
        <v>916</v>
      </c>
      <c r="B483" s="179" t="s">
        <v>917</v>
      </c>
      <c r="C483" s="177"/>
      <c r="D483" s="82"/>
      <c r="E483" s="83"/>
      <c r="F483" s="13"/>
      <c r="I483" s="5"/>
      <c r="J483" s="5"/>
      <c r="K483" s="56"/>
      <c r="L483" s="6"/>
      <c r="Q483" s="5"/>
    </row>
    <row r="484" spans="1:17" x14ac:dyDescent="0.2">
      <c r="A484" s="134" t="s">
        <v>918</v>
      </c>
      <c r="B484" s="179" t="s">
        <v>919</v>
      </c>
      <c r="C484" s="177"/>
      <c r="D484" s="82"/>
      <c r="E484" s="83"/>
      <c r="F484" s="13"/>
      <c r="I484" s="5"/>
      <c r="J484" s="5"/>
      <c r="K484" s="56"/>
      <c r="L484" s="6"/>
      <c r="Q484" s="5"/>
    </row>
    <row r="485" spans="1:17" x14ac:dyDescent="0.2">
      <c r="A485" s="144" t="s">
        <v>920</v>
      </c>
      <c r="B485" s="179" t="s">
        <v>921</v>
      </c>
      <c r="C485" s="177"/>
      <c r="D485" s="82"/>
      <c r="E485" s="83"/>
      <c r="F485" s="13"/>
      <c r="I485" s="5"/>
      <c r="J485" s="5"/>
      <c r="K485" s="56"/>
      <c r="L485" s="6"/>
      <c r="Q485" s="5"/>
    </row>
    <row r="486" spans="1:17" x14ac:dyDescent="0.2">
      <c r="A486" s="99" t="s">
        <v>922</v>
      </c>
      <c r="B486" s="179" t="s">
        <v>923</v>
      </c>
      <c r="C486" s="177"/>
      <c r="D486" s="82"/>
      <c r="E486" s="83"/>
      <c r="F486" s="13"/>
      <c r="I486" s="5"/>
      <c r="J486" s="5"/>
      <c r="K486" s="56"/>
      <c r="L486" s="6"/>
      <c r="Q486" s="5"/>
    </row>
    <row r="487" spans="1:17" x14ac:dyDescent="0.2">
      <c r="A487" s="134" t="s">
        <v>924</v>
      </c>
      <c r="B487" s="179" t="s">
        <v>925</v>
      </c>
      <c r="C487" s="177"/>
      <c r="D487" s="82"/>
      <c r="E487" s="83"/>
      <c r="F487" s="13"/>
      <c r="I487" s="5"/>
      <c r="J487" s="5"/>
      <c r="K487" s="56"/>
      <c r="L487" s="6"/>
      <c r="Q487" s="5"/>
    </row>
    <row r="488" spans="1:17" x14ac:dyDescent="0.2">
      <c r="A488" s="144" t="s">
        <v>926</v>
      </c>
      <c r="B488" s="179" t="s">
        <v>927</v>
      </c>
      <c r="C488" s="177"/>
      <c r="D488" s="82"/>
      <c r="E488" s="83"/>
      <c r="F488" s="13"/>
      <c r="I488" s="5"/>
      <c r="J488" s="5"/>
      <c r="K488" s="56"/>
      <c r="L488" s="6"/>
      <c r="Q488" s="5"/>
    </row>
    <row r="489" spans="1:17" x14ac:dyDescent="0.2">
      <c r="A489" s="99" t="s">
        <v>928</v>
      </c>
      <c r="B489" s="179" t="s">
        <v>929</v>
      </c>
      <c r="C489" s="177"/>
      <c r="D489" s="82"/>
      <c r="E489" s="83"/>
      <c r="F489" s="13"/>
      <c r="I489" s="5"/>
      <c r="J489" s="5"/>
      <c r="K489" s="56"/>
      <c r="L489" s="6"/>
      <c r="Q489" s="5"/>
    </row>
    <row r="490" spans="1:17" x14ac:dyDescent="0.2">
      <c r="A490" s="134" t="s">
        <v>930</v>
      </c>
      <c r="B490" s="179" t="s">
        <v>931</v>
      </c>
      <c r="C490" s="177"/>
      <c r="D490" s="82"/>
      <c r="E490" s="83"/>
      <c r="F490" s="13"/>
      <c r="I490" s="5"/>
      <c r="J490" s="5"/>
      <c r="K490" s="56"/>
      <c r="L490" s="6"/>
      <c r="Q490" s="5"/>
    </row>
    <row r="491" spans="1:17" x14ac:dyDescent="0.2">
      <c r="A491" s="144" t="s">
        <v>932</v>
      </c>
      <c r="B491" s="179" t="s">
        <v>933</v>
      </c>
      <c r="C491" s="177"/>
      <c r="D491" s="82"/>
      <c r="E491" s="83"/>
      <c r="F491" s="13"/>
      <c r="I491" s="5"/>
      <c r="J491" s="5"/>
      <c r="K491" s="56"/>
      <c r="L491" s="6"/>
      <c r="Q491" s="5"/>
    </row>
    <row r="492" spans="1:17" x14ac:dyDescent="0.2">
      <c r="A492" s="99" t="s">
        <v>934</v>
      </c>
      <c r="B492" s="179" t="s">
        <v>935</v>
      </c>
      <c r="C492" s="177"/>
      <c r="D492" s="82"/>
      <c r="E492" s="83"/>
      <c r="F492" s="13"/>
      <c r="I492" s="5"/>
      <c r="J492" s="5"/>
      <c r="K492" s="56"/>
      <c r="L492" s="6"/>
      <c r="Q492" s="5"/>
    </row>
    <row r="493" spans="1:17" x14ac:dyDescent="0.2">
      <c r="A493" s="134" t="s">
        <v>936</v>
      </c>
      <c r="B493" s="179" t="s">
        <v>937</v>
      </c>
      <c r="C493" s="177"/>
      <c r="D493" s="82"/>
      <c r="E493" s="83"/>
      <c r="F493" s="13"/>
      <c r="I493" s="5"/>
      <c r="J493" s="5"/>
      <c r="K493" s="56"/>
      <c r="L493" s="6"/>
      <c r="Q493" s="5"/>
    </row>
    <row r="494" spans="1:17" x14ac:dyDescent="0.2">
      <c r="A494" s="144" t="s">
        <v>938</v>
      </c>
      <c r="B494" s="179" t="s">
        <v>939</v>
      </c>
      <c r="C494" s="177"/>
      <c r="D494" s="82"/>
      <c r="E494" s="83"/>
      <c r="F494" s="13"/>
      <c r="I494" s="5"/>
      <c r="J494" s="5"/>
      <c r="K494" s="56"/>
      <c r="L494" s="6"/>
      <c r="Q494" s="5"/>
    </row>
    <row r="495" spans="1:17" x14ac:dyDescent="0.2">
      <c r="A495" s="99" t="s">
        <v>940</v>
      </c>
      <c r="B495" s="179" t="s">
        <v>941</v>
      </c>
      <c r="C495" s="177"/>
      <c r="D495" s="82"/>
      <c r="E495" s="83"/>
      <c r="F495" s="13"/>
      <c r="I495" s="5"/>
      <c r="J495" s="5"/>
      <c r="K495" s="56"/>
      <c r="L495" s="6"/>
      <c r="Q495" s="5"/>
    </row>
    <row r="496" spans="1:17" x14ac:dyDescent="0.2">
      <c r="A496" s="134" t="s">
        <v>942</v>
      </c>
      <c r="B496" s="179" t="s">
        <v>943</v>
      </c>
      <c r="C496" s="177"/>
      <c r="D496" s="82"/>
      <c r="E496" s="83"/>
      <c r="F496" s="13"/>
      <c r="I496" s="5"/>
      <c r="J496" s="5"/>
      <c r="K496" s="56"/>
      <c r="L496" s="6"/>
      <c r="Q496" s="5"/>
    </row>
    <row r="497" spans="1:17" x14ac:dyDescent="0.2">
      <c r="A497" s="144" t="s">
        <v>944</v>
      </c>
      <c r="B497" s="179" t="s">
        <v>945</v>
      </c>
      <c r="C497" s="177"/>
      <c r="D497" s="82"/>
      <c r="E497" s="83"/>
      <c r="F497" s="13"/>
      <c r="I497" s="5"/>
      <c r="J497" s="5"/>
      <c r="K497" s="56"/>
      <c r="L497" s="6"/>
      <c r="Q497" s="5"/>
    </row>
    <row r="498" spans="1:17" x14ac:dyDescent="0.2">
      <c r="A498" s="99" t="s">
        <v>946</v>
      </c>
      <c r="B498" s="179" t="s">
        <v>947</v>
      </c>
      <c r="C498" s="177"/>
      <c r="D498" s="82"/>
      <c r="E498" s="83"/>
      <c r="F498" s="13"/>
      <c r="I498" s="5"/>
      <c r="J498" s="5"/>
      <c r="K498" s="56"/>
      <c r="L498" s="6"/>
      <c r="Q498" s="5"/>
    </row>
    <row r="499" spans="1:17" x14ac:dyDescent="0.2">
      <c r="A499" s="134" t="s">
        <v>948</v>
      </c>
      <c r="B499" s="179" t="s">
        <v>949</v>
      </c>
      <c r="C499" s="177"/>
      <c r="D499" s="82"/>
      <c r="E499" s="83"/>
      <c r="F499" s="13"/>
      <c r="I499" s="5"/>
      <c r="J499" s="5"/>
      <c r="K499" s="56"/>
      <c r="L499" s="6"/>
      <c r="Q499" s="5"/>
    </row>
    <row r="500" spans="1:17" x14ac:dyDescent="0.2">
      <c r="A500" s="144" t="s">
        <v>950</v>
      </c>
      <c r="B500" s="179" t="s">
        <v>951</v>
      </c>
      <c r="C500" s="177"/>
      <c r="D500" s="82"/>
      <c r="E500" s="83"/>
      <c r="F500" s="13"/>
      <c r="I500" s="5"/>
      <c r="J500" s="5"/>
      <c r="K500" s="56"/>
      <c r="L500" s="6"/>
      <c r="Q500" s="5"/>
    </row>
    <row r="501" spans="1:17" x14ac:dyDescent="0.2">
      <c r="A501" s="99" t="s">
        <v>952</v>
      </c>
      <c r="B501" s="179" t="s">
        <v>953</v>
      </c>
      <c r="C501" s="177"/>
      <c r="D501" s="82"/>
      <c r="E501" s="83"/>
      <c r="F501" s="13"/>
      <c r="I501" s="5"/>
      <c r="J501" s="5"/>
      <c r="K501" s="56"/>
      <c r="L501" s="6"/>
      <c r="Q501" s="5"/>
    </row>
    <row r="502" spans="1:17" x14ac:dyDescent="0.2">
      <c r="A502" s="134" t="s">
        <v>954</v>
      </c>
      <c r="B502" s="179" t="s">
        <v>955</v>
      </c>
      <c r="C502" s="177"/>
      <c r="D502" s="82"/>
      <c r="E502" s="83"/>
      <c r="F502" s="13"/>
      <c r="I502" s="5"/>
      <c r="J502" s="5"/>
      <c r="K502" s="56"/>
      <c r="L502" s="6"/>
      <c r="Q502" s="5"/>
    </row>
    <row r="503" spans="1:17" x14ac:dyDescent="0.2">
      <c r="A503" s="144" t="s">
        <v>956</v>
      </c>
      <c r="B503" s="179" t="s">
        <v>957</v>
      </c>
      <c r="C503" s="177"/>
      <c r="D503" s="82"/>
      <c r="E503" s="83"/>
      <c r="F503" s="13"/>
      <c r="I503" s="5"/>
      <c r="J503" s="5"/>
      <c r="K503" s="56"/>
      <c r="L503" s="6"/>
      <c r="Q503" s="5"/>
    </row>
    <row r="504" spans="1:17" x14ac:dyDescent="0.2">
      <c r="A504" s="99" t="s">
        <v>958</v>
      </c>
      <c r="B504" s="179" t="s">
        <v>959</v>
      </c>
      <c r="C504" s="177"/>
      <c r="D504" s="82"/>
      <c r="E504" s="83"/>
      <c r="F504" s="13"/>
      <c r="I504" s="5"/>
      <c r="J504" s="5"/>
      <c r="K504" s="56"/>
      <c r="L504" s="6"/>
      <c r="Q504" s="5"/>
    </row>
    <row r="505" spans="1:17" x14ac:dyDescent="0.2">
      <c r="A505" s="134" t="s">
        <v>960</v>
      </c>
      <c r="B505" s="183" t="s">
        <v>961</v>
      </c>
      <c r="C505" s="177"/>
      <c r="D505" s="82"/>
      <c r="E505" s="83"/>
      <c r="F505" s="13"/>
      <c r="I505" s="5"/>
      <c r="J505" s="5"/>
      <c r="K505" s="56"/>
      <c r="L505" s="6"/>
      <c r="Q505" s="5"/>
    </row>
    <row r="506" spans="1:17" x14ac:dyDescent="0.2">
      <c r="A506" s="144" t="s">
        <v>962</v>
      </c>
      <c r="B506" s="145" t="s">
        <v>963</v>
      </c>
      <c r="C506" s="177"/>
      <c r="D506" s="82"/>
      <c r="E506" s="83"/>
      <c r="F506" s="13"/>
      <c r="I506" s="5"/>
      <c r="J506" s="5"/>
      <c r="K506" s="56"/>
      <c r="L506" s="6"/>
      <c r="Q506" s="5"/>
    </row>
    <row r="507" spans="1:17" x14ac:dyDescent="0.2">
      <c r="A507" s="99" t="s">
        <v>964</v>
      </c>
      <c r="B507" s="183" t="s">
        <v>965</v>
      </c>
      <c r="C507" s="177"/>
      <c r="D507" s="82"/>
      <c r="E507" s="83"/>
      <c r="F507" s="13"/>
      <c r="I507" s="5"/>
      <c r="J507" s="5"/>
      <c r="K507" s="56"/>
      <c r="L507" s="6"/>
      <c r="Q507" s="5"/>
    </row>
    <row r="508" spans="1:17" x14ac:dyDescent="0.2">
      <c r="A508" s="134" t="s">
        <v>966</v>
      </c>
      <c r="B508" s="183" t="s">
        <v>967</v>
      </c>
      <c r="C508" s="177"/>
      <c r="D508" s="82"/>
      <c r="E508" s="83"/>
      <c r="F508" s="13"/>
      <c r="I508" s="5"/>
      <c r="J508" s="5"/>
      <c r="K508" s="56"/>
      <c r="L508" s="6"/>
      <c r="Q508" s="5"/>
    </row>
    <row r="509" spans="1:17" ht="23.25" x14ac:dyDescent="0.2">
      <c r="A509" s="144" t="s">
        <v>968</v>
      </c>
      <c r="B509" s="179" t="s">
        <v>969</v>
      </c>
      <c r="C509" s="177"/>
      <c r="D509" s="82"/>
      <c r="E509" s="83"/>
      <c r="F509" s="13"/>
      <c r="I509" s="5"/>
      <c r="J509" s="5"/>
      <c r="K509" s="56"/>
      <c r="L509" s="6"/>
      <c r="Q509" s="5"/>
    </row>
    <row r="510" spans="1:17" x14ac:dyDescent="0.2">
      <c r="A510" s="144" t="s">
        <v>970</v>
      </c>
      <c r="B510" s="183" t="s">
        <v>971</v>
      </c>
      <c r="C510" s="177"/>
      <c r="D510" s="82"/>
      <c r="E510" s="83"/>
      <c r="F510" s="13"/>
      <c r="I510" s="5"/>
      <c r="J510" s="5"/>
      <c r="K510" s="56"/>
      <c r="L510" s="6"/>
      <c r="Q510" s="5"/>
    </row>
    <row r="511" spans="1:17" x14ac:dyDescent="0.2">
      <c r="A511" s="144" t="s">
        <v>972</v>
      </c>
      <c r="B511" s="183" t="s">
        <v>973</v>
      </c>
      <c r="C511" s="177"/>
      <c r="D511" s="82"/>
      <c r="E511" s="83"/>
      <c r="F511" s="13"/>
      <c r="I511" s="5"/>
      <c r="J511" s="5"/>
      <c r="K511" s="56"/>
      <c r="L511" s="6"/>
      <c r="Q511" s="5"/>
    </row>
    <row r="512" spans="1:17" x14ac:dyDescent="0.2">
      <c r="A512" s="99" t="s">
        <v>974</v>
      </c>
      <c r="B512" s="183" t="s">
        <v>975</v>
      </c>
      <c r="C512" s="177"/>
      <c r="D512" s="82"/>
      <c r="E512" s="83"/>
      <c r="F512" s="13"/>
      <c r="I512" s="5"/>
      <c r="J512" s="5"/>
      <c r="K512" s="56"/>
      <c r="L512" s="6"/>
      <c r="Q512" s="5"/>
    </row>
    <row r="513" spans="1:17" x14ac:dyDescent="0.2">
      <c r="A513" s="134" t="s">
        <v>976</v>
      </c>
      <c r="B513" s="183" t="s">
        <v>977</v>
      </c>
      <c r="C513" s="177"/>
      <c r="D513" s="82"/>
      <c r="E513" s="83"/>
      <c r="F513" s="13"/>
      <c r="I513" s="5"/>
      <c r="J513" s="5"/>
      <c r="K513" s="56"/>
      <c r="L513" s="6"/>
      <c r="Q513" s="5"/>
    </row>
    <row r="514" spans="1:17" x14ac:dyDescent="0.2">
      <c r="A514" s="144" t="s">
        <v>978</v>
      </c>
      <c r="B514" s="183" t="s">
        <v>979</v>
      </c>
      <c r="C514" s="177"/>
      <c r="D514" s="82"/>
      <c r="E514" s="83"/>
      <c r="F514" s="13"/>
      <c r="I514" s="5"/>
      <c r="J514" s="5"/>
      <c r="K514" s="56"/>
      <c r="L514" s="6"/>
      <c r="Q514" s="5"/>
    </row>
    <row r="515" spans="1:17" x14ac:dyDescent="0.2">
      <c r="A515" s="99" t="s">
        <v>980</v>
      </c>
      <c r="B515" s="183" t="s">
        <v>981</v>
      </c>
      <c r="C515" s="177"/>
      <c r="D515" s="82"/>
      <c r="E515" s="83"/>
      <c r="F515" s="13"/>
      <c r="I515" s="5"/>
      <c r="J515" s="5"/>
      <c r="K515" s="56"/>
      <c r="L515" s="6"/>
      <c r="Q515" s="5"/>
    </row>
    <row r="516" spans="1:17" x14ac:dyDescent="0.2">
      <c r="A516" s="134" t="s">
        <v>982</v>
      </c>
      <c r="B516" s="183" t="s">
        <v>983</v>
      </c>
      <c r="C516" s="177"/>
      <c r="D516" s="82"/>
      <c r="E516" s="83"/>
      <c r="F516" s="13"/>
      <c r="I516" s="5"/>
      <c r="J516" s="5"/>
      <c r="K516" s="56"/>
      <c r="L516" s="6"/>
      <c r="Q516" s="5"/>
    </row>
    <row r="517" spans="1:17" x14ac:dyDescent="0.2">
      <c r="A517" s="144" t="s">
        <v>984</v>
      </c>
      <c r="B517" s="183" t="s">
        <v>985</v>
      </c>
      <c r="C517" s="177"/>
      <c r="D517" s="82"/>
      <c r="E517" s="83"/>
      <c r="F517" s="13"/>
      <c r="I517" s="5"/>
      <c r="J517" s="5"/>
      <c r="K517" s="56"/>
      <c r="L517" s="6"/>
      <c r="Q517" s="5"/>
    </row>
    <row r="518" spans="1:17" x14ac:dyDescent="0.2">
      <c r="A518" s="99" t="s">
        <v>986</v>
      </c>
      <c r="B518" s="183" t="s">
        <v>987</v>
      </c>
      <c r="C518" s="177"/>
      <c r="D518" s="82"/>
      <c r="E518" s="83"/>
      <c r="F518" s="13"/>
      <c r="I518" s="5"/>
      <c r="J518" s="5"/>
      <c r="K518" s="56"/>
      <c r="L518" s="6"/>
      <c r="Q518" s="5"/>
    </row>
    <row r="519" spans="1:17" x14ac:dyDescent="0.2">
      <c r="A519" s="134" t="s">
        <v>988</v>
      </c>
      <c r="B519" s="183" t="s">
        <v>989</v>
      </c>
      <c r="C519" s="177"/>
      <c r="D519" s="82"/>
      <c r="E519" s="83"/>
      <c r="F519" s="13"/>
      <c r="I519" s="5"/>
      <c r="J519" s="5"/>
      <c r="K519" s="56"/>
      <c r="L519" s="6"/>
      <c r="Q519" s="5"/>
    </row>
    <row r="520" spans="1:17" x14ac:dyDescent="0.2">
      <c r="A520" s="144" t="s">
        <v>990</v>
      </c>
      <c r="B520" s="183" t="s">
        <v>991</v>
      </c>
      <c r="C520" s="177"/>
      <c r="D520" s="82"/>
      <c r="E520" s="83"/>
      <c r="F520" s="13"/>
      <c r="I520" s="5"/>
      <c r="J520" s="5"/>
      <c r="K520" s="56"/>
      <c r="L520" s="6"/>
      <c r="Q520" s="5"/>
    </row>
    <row r="521" spans="1:17" x14ac:dyDescent="0.2">
      <c r="A521" s="144" t="s">
        <v>992</v>
      </c>
      <c r="B521" s="183" t="s">
        <v>993</v>
      </c>
      <c r="C521" s="177"/>
      <c r="D521" s="82"/>
      <c r="E521" s="83"/>
      <c r="F521" s="13"/>
      <c r="I521" s="5"/>
      <c r="J521" s="5"/>
      <c r="K521" s="56"/>
      <c r="L521" s="6"/>
      <c r="Q521" s="5"/>
    </row>
    <row r="522" spans="1:17" x14ac:dyDescent="0.2">
      <c r="A522" s="144" t="s">
        <v>994</v>
      </c>
      <c r="B522" s="183" t="s">
        <v>995</v>
      </c>
      <c r="C522" s="177"/>
      <c r="D522" s="82"/>
      <c r="E522" s="83"/>
      <c r="F522" s="13"/>
      <c r="I522" s="5"/>
      <c r="J522" s="5"/>
      <c r="K522" s="56"/>
      <c r="L522" s="6"/>
      <c r="Q522" s="5"/>
    </row>
    <row r="523" spans="1:17" x14ac:dyDescent="0.2">
      <c r="A523" s="99" t="s">
        <v>996</v>
      </c>
      <c r="B523" s="183" t="s">
        <v>997</v>
      </c>
      <c r="C523" s="177"/>
      <c r="D523" s="82"/>
      <c r="E523" s="83"/>
      <c r="F523" s="13"/>
      <c r="I523" s="5"/>
      <c r="J523" s="5"/>
      <c r="K523" s="56"/>
      <c r="L523" s="6"/>
      <c r="Q523" s="5"/>
    </row>
    <row r="524" spans="1:17" x14ac:dyDescent="0.2">
      <c r="A524" s="134" t="s">
        <v>998</v>
      </c>
      <c r="B524" s="183" t="s">
        <v>999</v>
      </c>
      <c r="C524" s="177"/>
      <c r="D524" s="82"/>
      <c r="E524" s="83"/>
      <c r="F524" s="13"/>
      <c r="I524" s="5"/>
      <c r="J524" s="5"/>
      <c r="K524" s="56"/>
      <c r="L524" s="6"/>
      <c r="Q524" s="5"/>
    </row>
    <row r="525" spans="1:17" x14ac:dyDescent="0.2">
      <c r="A525" s="144" t="s">
        <v>1000</v>
      </c>
      <c r="B525" s="183" t="s">
        <v>1001</v>
      </c>
      <c r="C525" s="177"/>
      <c r="D525" s="82"/>
      <c r="E525" s="83"/>
      <c r="F525" s="13"/>
      <c r="I525" s="5"/>
      <c r="J525" s="5"/>
      <c r="K525" s="56"/>
      <c r="L525" s="6"/>
      <c r="Q525" s="5"/>
    </row>
    <row r="526" spans="1:17" x14ac:dyDescent="0.2">
      <c r="A526" s="99" t="s">
        <v>1002</v>
      </c>
      <c r="B526" s="183" t="s">
        <v>1003</v>
      </c>
      <c r="C526" s="177"/>
      <c r="D526" s="82"/>
      <c r="E526" s="83"/>
      <c r="F526" s="13"/>
      <c r="I526" s="5"/>
      <c r="J526" s="5"/>
      <c r="K526" s="56"/>
      <c r="L526" s="6"/>
      <c r="Q526" s="5"/>
    </row>
    <row r="527" spans="1:17" x14ac:dyDescent="0.2">
      <c r="A527" s="134" t="s">
        <v>1004</v>
      </c>
      <c r="B527" s="183" t="s">
        <v>1005</v>
      </c>
      <c r="C527" s="177"/>
      <c r="D527" s="82"/>
      <c r="E527" s="83"/>
      <c r="F527" s="13"/>
      <c r="I527" s="5"/>
      <c r="J527" s="5"/>
      <c r="K527" s="56"/>
      <c r="L527" s="6"/>
      <c r="Q527" s="5"/>
    </row>
    <row r="528" spans="1:17" x14ac:dyDescent="0.2">
      <c r="A528" s="148" t="s">
        <v>1006</v>
      </c>
      <c r="B528" s="193" t="s">
        <v>1007</v>
      </c>
      <c r="C528" s="194"/>
      <c r="D528" s="105"/>
      <c r="E528" s="106"/>
      <c r="F528" s="13"/>
      <c r="I528" s="5"/>
      <c r="J528" s="5"/>
      <c r="K528" s="56"/>
      <c r="L528" s="6"/>
      <c r="Q528" s="5"/>
    </row>
    <row r="529" spans="1:17" x14ac:dyDescent="0.2">
      <c r="A529" s="150"/>
      <c r="B529" s="151"/>
      <c r="C529" s="87"/>
      <c r="D529" s="87"/>
      <c r="E529" s="87"/>
      <c r="F529" s="87"/>
      <c r="G529" s="87"/>
      <c r="H529" s="87"/>
      <c r="I529" s="12"/>
      <c r="J529" s="56"/>
      <c r="K529" s="56"/>
      <c r="L529" s="56"/>
      <c r="M529" s="56"/>
      <c r="N529" s="56"/>
      <c r="O529" s="6"/>
      <c r="Q529" s="5"/>
    </row>
    <row r="530" spans="1:17" x14ac:dyDescent="0.2">
      <c r="A530" s="224" t="s">
        <v>1008</v>
      </c>
      <c r="B530" s="225"/>
      <c r="C530" s="152" t="s">
        <v>1009</v>
      </c>
      <c r="D530" s="153"/>
      <c r="E530" s="154"/>
      <c r="F530" s="56"/>
      <c r="G530" s="87"/>
      <c r="H530" s="87"/>
      <c r="I530" s="12"/>
      <c r="J530" s="56"/>
      <c r="K530" s="56"/>
      <c r="L530" s="56"/>
      <c r="M530" s="56"/>
      <c r="N530" s="56"/>
      <c r="O530" s="6"/>
      <c r="Q530" s="5"/>
    </row>
    <row r="531" spans="1:17" x14ac:dyDescent="0.2">
      <c r="A531" s="232"/>
      <c r="B531" s="233"/>
      <c r="C531" s="222" t="s">
        <v>3</v>
      </c>
      <c r="D531" s="153" t="s">
        <v>1010</v>
      </c>
      <c r="E531" s="154"/>
      <c r="F531" s="56"/>
      <c r="G531" s="87"/>
      <c r="H531" s="87"/>
      <c r="I531" s="12"/>
      <c r="J531" s="56"/>
      <c r="K531" s="56"/>
      <c r="L531" s="56"/>
      <c r="M531" s="56"/>
      <c r="N531" s="56"/>
      <c r="O531" s="6"/>
      <c r="Q531" s="5"/>
    </row>
    <row r="532" spans="1:17" ht="33.75" customHeight="1" x14ac:dyDescent="0.2">
      <c r="A532" s="226"/>
      <c r="B532" s="227"/>
      <c r="C532" s="223"/>
      <c r="D532" s="155" t="s">
        <v>1011</v>
      </c>
      <c r="E532" s="156" t="s">
        <v>1012</v>
      </c>
      <c r="F532" s="56"/>
      <c r="G532" s="87"/>
      <c r="H532" s="87"/>
      <c r="I532" s="12"/>
      <c r="J532" s="56"/>
      <c r="K532" s="56"/>
      <c r="L532" s="56"/>
      <c r="M532" s="56"/>
      <c r="N532" s="56"/>
      <c r="O532" s="6"/>
      <c r="Q532" s="5"/>
    </row>
    <row r="533" spans="1:17" x14ac:dyDescent="0.2">
      <c r="A533" s="157" t="s">
        <v>1013</v>
      </c>
      <c r="B533" s="158" t="s">
        <v>1014</v>
      </c>
      <c r="C533" s="159">
        <f>+SUM(D533:E533)</f>
        <v>0</v>
      </c>
      <c r="D533" s="160"/>
      <c r="E533" s="161"/>
      <c r="F533" s="56"/>
      <c r="G533" s="87"/>
      <c r="H533" s="87"/>
      <c r="I533" s="12"/>
      <c r="J533" s="56"/>
      <c r="K533" s="56"/>
      <c r="L533" s="56"/>
      <c r="M533" s="56"/>
      <c r="N533" s="56"/>
      <c r="O533" s="6"/>
      <c r="Q533" s="5"/>
    </row>
    <row r="534" spans="1:17" x14ac:dyDescent="0.2">
      <c r="A534" s="157" t="s">
        <v>1015</v>
      </c>
      <c r="B534" s="158" t="s">
        <v>1016</v>
      </c>
      <c r="C534" s="162">
        <f>+SUM(D534:E534)</f>
        <v>0</v>
      </c>
      <c r="D534" s="160"/>
      <c r="E534" s="161"/>
      <c r="F534" s="56"/>
      <c r="G534" s="87"/>
      <c r="H534" s="87"/>
      <c r="I534" s="12"/>
      <c r="J534" s="56"/>
      <c r="K534" s="56"/>
      <c r="L534" s="56"/>
      <c r="M534" s="56"/>
      <c r="N534" s="56"/>
      <c r="O534" s="6"/>
      <c r="Q534" s="5"/>
    </row>
    <row r="535" spans="1:17" ht="18" customHeight="1" x14ac:dyDescent="0.2">
      <c r="A535" s="19"/>
      <c r="B535" s="20"/>
      <c r="C535" s="21"/>
    </row>
    <row r="536" spans="1:17" ht="24" customHeight="1" x14ac:dyDescent="0.2">
      <c r="A536" s="224" t="s">
        <v>1017</v>
      </c>
      <c r="B536" s="225"/>
      <c r="C536" s="222" t="s">
        <v>3</v>
      </c>
      <c r="D536" s="222" t="s">
        <v>1018</v>
      </c>
      <c r="E536" s="222" t="s">
        <v>1019</v>
      </c>
      <c r="F536" s="87"/>
      <c r="G536" s="6"/>
      <c r="H536" s="6"/>
      <c r="I536" s="7"/>
      <c r="J536" s="5"/>
      <c r="K536" s="5"/>
      <c r="O536" s="6"/>
      <c r="Q536" s="5"/>
    </row>
    <row r="537" spans="1:17" ht="19.5" customHeight="1" x14ac:dyDescent="0.2">
      <c r="A537" s="226"/>
      <c r="B537" s="227"/>
      <c r="C537" s="228"/>
      <c r="D537" s="229"/>
      <c r="E537" s="229"/>
      <c r="F537" s="87"/>
      <c r="G537" s="6"/>
      <c r="H537" s="6"/>
      <c r="I537" s="7"/>
      <c r="J537" s="5"/>
      <c r="K537" s="5"/>
      <c r="O537" s="6"/>
      <c r="Q537" s="5"/>
    </row>
    <row r="538" spans="1:17" ht="24.75" customHeight="1" x14ac:dyDescent="0.2">
      <c r="A538" s="230" t="s">
        <v>1020</v>
      </c>
      <c r="B538" s="231"/>
      <c r="C538" s="22"/>
      <c r="D538" s="23"/>
      <c r="E538" s="24"/>
      <c r="F538" s="87"/>
      <c r="G538" s="6"/>
      <c r="H538" s="6"/>
      <c r="I538" s="7"/>
      <c r="J538" s="5"/>
      <c r="K538" s="5"/>
      <c r="O538" s="6"/>
      <c r="Q538" s="5"/>
    </row>
    <row r="539" spans="1:17" ht="13.5" customHeight="1" x14ac:dyDescent="0.2">
      <c r="A539" s="25" t="s">
        <v>1021</v>
      </c>
      <c r="B539" s="26"/>
      <c r="C539" s="163">
        <f t="shared" ref="C539:C545" si="0">SUM(D539:E539)</f>
        <v>0</v>
      </c>
      <c r="D539" s="164"/>
      <c r="E539" s="165"/>
      <c r="F539" s="87"/>
      <c r="G539" s="6"/>
      <c r="H539" s="6"/>
      <c r="I539" s="7"/>
      <c r="J539" s="5"/>
      <c r="K539" s="5"/>
      <c r="O539" s="6"/>
      <c r="Q539" s="5"/>
    </row>
    <row r="540" spans="1:17" ht="13.5" customHeight="1" x14ac:dyDescent="0.2">
      <c r="A540" s="27" t="s">
        <v>1022</v>
      </c>
      <c r="B540" s="28"/>
      <c r="C540" s="166">
        <f t="shared" si="0"/>
        <v>0</v>
      </c>
      <c r="D540" s="167"/>
      <c r="E540" s="168"/>
      <c r="F540" s="87"/>
      <c r="G540" s="6"/>
      <c r="H540" s="6"/>
      <c r="I540" s="7"/>
      <c r="J540" s="5"/>
      <c r="K540" s="5"/>
      <c r="O540" s="6"/>
      <c r="Q540" s="5"/>
    </row>
    <row r="541" spans="1:17" s="32" customFormat="1" ht="13.5" customHeight="1" x14ac:dyDescent="0.2">
      <c r="A541" s="27" t="s">
        <v>1023</v>
      </c>
      <c r="B541" s="28"/>
      <c r="C541" s="166">
        <f t="shared" si="0"/>
        <v>0</v>
      </c>
      <c r="D541" s="29"/>
      <c r="E541" s="30"/>
      <c r="F541" s="31"/>
      <c r="G541" s="31"/>
    </row>
    <row r="542" spans="1:17" s="32" customFormat="1" x14ac:dyDescent="0.2">
      <c r="A542" s="27" t="s">
        <v>1024</v>
      </c>
      <c r="B542" s="28"/>
      <c r="C542" s="166">
        <f t="shared" si="0"/>
        <v>0</v>
      </c>
      <c r="D542" s="29"/>
      <c r="E542" s="30"/>
      <c r="F542" s="31"/>
      <c r="G542" s="31"/>
    </row>
    <row r="543" spans="1:17" s="32" customFormat="1" x14ac:dyDescent="0.2">
      <c r="A543" s="27" t="s">
        <v>1025</v>
      </c>
      <c r="B543" s="28"/>
      <c r="C543" s="166">
        <f t="shared" si="0"/>
        <v>0</v>
      </c>
      <c r="D543" s="29"/>
      <c r="E543" s="30"/>
      <c r="F543" s="31"/>
      <c r="G543" s="31"/>
    </row>
    <row r="544" spans="1:17" x14ac:dyDescent="0.2">
      <c r="A544" s="33" t="s">
        <v>1026</v>
      </c>
      <c r="B544" s="34"/>
      <c r="C544" s="35">
        <f t="shared" si="0"/>
        <v>0</v>
      </c>
      <c r="D544" s="36"/>
      <c r="E544" s="37"/>
      <c r="H544" s="6"/>
      <c r="J544" s="7"/>
      <c r="K544" s="5"/>
      <c r="P544" s="6"/>
      <c r="Q544" s="5"/>
    </row>
    <row r="545" spans="1:17" ht="19.5" customHeight="1" x14ac:dyDescent="0.2">
      <c r="A545" s="38" t="s">
        <v>1027</v>
      </c>
      <c r="B545" s="22"/>
      <c r="C545" s="39">
        <f t="shared" si="0"/>
        <v>0</v>
      </c>
      <c r="D545" s="40">
        <f>SUM(D539:D544)</f>
        <v>0</v>
      </c>
      <c r="E545" s="41">
        <f>SUM(E539:E544)</f>
        <v>0</v>
      </c>
      <c r="H545" s="6"/>
      <c r="J545" s="7"/>
      <c r="K545" s="5"/>
      <c r="P545" s="6"/>
      <c r="Q545" s="5"/>
    </row>
    <row r="546" spans="1:17" ht="24.75" customHeight="1" x14ac:dyDescent="0.2">
      <c r="A546" s="38" t="s">
        <v>1028</v>
      </c>
      <c r="B546" s="42"/>
      <c r="C546" s="22"/>
      <c r="D546" s="22"/>
      <c r="E546" s="43"/>
      <c r="F546" s="87"/>
      <c r="G546" s="6"/>
      <c r="H546" s="6"/>
      <c r="I546" s="7"/>
      <c r="J546" s="5"/>
      <c r="K546" s="5"/>
      <c r="O546" s="6"/>
      <c r="Q546" s="5"/>
    </row>
    <row r="547" spans="1:17" x14ac:dyDescent="0.2">
      <c r="A547" s="44" t="s">
        <v>1021</v>
      </c>
      <c r="B547" s="45"/>
      <c r="C547" s="163">
        <f t="shared" ref="C547:C553" si="1">SUM(D547:E547)</f>
        <v>0</v>
      </c>
      <c r="D547" s="164"/>
      <c r="E547" s="165"/>
      <c r="F547" s="87"/>
      <c r="G547" s="6"/>
      <c r="H547" s="6"/>
      <c r="I547" s="7"/>
      <c r="J547" s="5"/>
      <c r="K547" s="5"/>
      <c r="O547" s="6"/>
      <c r="Q547" s="5"/>
    </row>
    <row r="548" spans="1:17" x14ac:dyDescent="0.2">
      <c r="A548" s="46" t="s">
        <v>1022</v>
      </c>
      <c r="B548" s="47"/>
      <c r="C548" s="166">
        <f t="shared" si="1"/>
        <v>0</v>
      </c>
      <c r="D548" s="167"/>
      <c r="E548" s="168"/>
      <c r="F548" s="87"/>
      <c r="G548" s="6"/>
      <c r="H548" s="6"/>
      <c r="I548" s="7"/>
      <c r="J548" s="5"/>
      <c r="K548" s="5"/>
      <c r="O548" s="6"/>
      <c r="Q548" s="5"/>
    </row>
    <row r="549" spans="1:17" s="32" customFormat="1" x14ac:dyDescent="0.2">
      <c r="A549" s="46" t="s">
        <v>1023</v>
      </c>
      <c r="B549" s="47"/>
      <c r="C549" s="166">
        <f t="shared" si="1"/>
        <v>0</v>
      </c>
      <c r="D549" s="29"/>
      <c r="E549" s="30"/>
      <c r="F549" s="31"/>
      <c r="G549" s="31"/>
    </row>
    <row r="550" spans="1:17" s="32" customFormat="1" x14ac:dyDescent="0.2">
      <c r="A550" s="46" t="s">
        <v>1024</v>
      </c>
      <c r="B550" s="47"/>
      <c r="C550" s="166">
        <f t="shared" si="1"/>
        <v>0</v>
      </c>
      <c r="D550" s="29"/>
      <c r="E550" s="30"/>
      <c r="F550" s="31"/>
      <c r="G550" s="31"/>
    </row>
    <row r="551" spans="1:17" s="32" customFormat="1" x14ac:dyDescent="0.2">
      <c r="A551" s="46" t="s">
        <v>1025</v>
      </c>
      <c r="B551" s="47"/>
      <c r="C551" s="166">
        <f t="shared" si="1"/>
        <v>0</v>
      </c>
      <c r="D551" s="29"/>
      <c r="E551" s="30"/>
      <c r="F551" s="31"/>
      <c r="G551" s="31"/>
    </row>
    <row r="552" spans="1:17" x14ac:dyDescent="0.2">
      <c r="A552" s="48" t="s">
        <v>1026</v>
      </c>
      <c r="B552" s="49"/>
      <c r="C552" s="35">
        <f t="shared" si="1"/>
        <v>0</v>
      </c>
      <c r="D552" s="36"/>
      <c r="E552" s="37"/>
      <c r="H552" s="6"/>
      <c r="J552" s="7"/>
      <c r="K552" s="5"/>
      <c r="P552" s="6"/>
      <c r="Q552" s="5"/>
    </row>
    <row r="553" spans="1:17" ht="19.5" customHeight="1" x14ac:dyDescent="0.2">
      <c r="A553" s="50" t="s">
        <v>1029</v>
      </c>
      <c r="B553" s="23"/>
      <c r="C553" s="39">
        <f t="shared" si="1"/>
        <v>0</v>
      </c>
      <c r="D553" s="51">
        <f>SUM(D547:D552)</f>
        <v>0</v>
      </c>
      <c r="E553" s="52">
        <f>SUM(E547:E552)</f>
        <v>0</v>
      </c>
      <c r="H553" s="6"/>
      <c r="J553" s="7"/>
      <c r="K553" s="5"/>
      <c r="P553" s="6"/>
      <c r="Q553" s="5"/>
    </row>
  </sheetData>
  <mergeCells count="20">
    <mergeCell ref="A252:B252"/>
    <mergeCell ref="A80:B80"/>
    <mergeCell ref="A122:B122"/>
    <mergeCell ref="A164:B164"/>
    <mergeCell ref="A181:B181"/>
    <mergeCell ref="A6:F7"/>
    <mergeCell ref="C10:C12"/>
    <mergeCell ref="A44:B44"/>
    <mergeCell ref="D10:D12"/>
    <mergeCell ref="E10:E12"/>
    <mergeCell ref="C531:C532"/>
    <mergeCell ref="A536:B537"/>
    <mergeCell ref="C536:C537"/>
    <mergeCell ref="D536:D537"/>
    <mergeCell ref="E536:E537"/>
    <mergeCell ref="A538:B538"/>
    <mergeCell ref="A292:B292"/>
    <mergeCell ref="A315:B315"/>
    <mergeCell ref="A332:B332"/>
    <mergeCell ref="A530:B532"/>
  </mergeCells>
  <dataValidations count="1">
    <dataValidation type="whole" allowBlank="1" showInputMessage="1" showErrorMessage="1" errorTitle="Error" error="Por favor ingrese números enteros" sqref="A1:D1048576 F1:IZ1048576 JB1:SV1048576 SX1:ACR1048576 ACT1:AMN1048576 AMP1:AWJ1048576 AWL1:BGF1048576 BGH1:BQB1048576 BQD1:BZX1048576 BZZ1:CJT1048576 CJV1:CTP1048576 CTR1:DDL1048576 DDN1:DNH1048576 DNJ1:DXD1048576 DXF1:EGZ1048576 EHB1:EQV1048576 EQX1:FAR1048576 FAT1:FKN1048576 FKP1:FUJ1048576 FUL1:GEF1048576 GEH1:GOB1048576 GOD1:GXX1048576 GXZ1:HHT1048576 HHV1:HRP1048576 HRR1:IBL1048576 IBN1:ILH1048576 ILJ1:IVD1048576 IVF1:JEZ1048576 JFB1:JOV1048576 JOX1:JYR1048576 JYT1:KIN1048576 KIP1:KSJ1048576 KSL1:LCF1048576 LCH1:LMB1048576 LMD1:LVX1048576 LVZ1:MFT1048576 MFV1:MPP1048576 MPR1:MZL1048576 MZN1:NJH1048576 NJJ1:NTD1048576 NTF1:OCZ1048576 ODB1:OMV1048576 OMX1:OWR1048576 OWT1:PGN1048576 PGP1:PQJ1048576 PQL1:QAF1048576 QAH1:QKB1048576 QKD1:QTX1048576 QTZ1:RDT1048576 RDV1:RNP1048576 RNR1:RXL1048576 RXN1:SHH1048576 SHJ1:SRD1048576 SRF1:TAZ1048576 TBB1:TKV1048576 TKX1:TUR1048576 TUT1:UEN1048576 UEP1:UOJ1048576 UOL1:UYF1048576 UYH1:VIB1048576 VID1:VRX1048576 VRZ1:WBT1048576 WBV1:WLP1048576 WLR1:WVL1048576 WVN1:XFD1048576 E1:E266 JA1:JA266 SW1:SW266 ACS1:ACS266 AMO1:AMO266 AWK1:AWK266 BGG1:BGG266 BQC1:BQC266 BZY1:BZY266 CJU1:CJU266 CTQ1:CTQ266 DDM1:DDM266 DNI1:DNI266 DXE1:DXE266 EHA1:EHA266 EQW1:EQW266 FAS1:FAS266 FKO1:FKO266 FUK1:FUK266 GEG1:GEG266 GOC1:GOC266 GXY1:GXY266 HHU1:HHU266 HRQ1:HRQ266 IBM1:IBM266 ILI1:ILI266 IVE1:IVE266 JFA1:JFA266 JOW1:JOW266 JYS1:JYS266 KIO1:KIO266 KSK1:KSK266 LCG1:LCG266 LMC1:LMC266 LVY1:LVY266 MFU1:MFU266 MPQ1:MPQ266 MZM1:MZM266 NJI1:NJI266 NTE1:NTE266 ODA1:ODA266 OMW1:OMW266 OWS1:OWS266 PGO1:PGO266 PQK1:PQK266 QAG1:QAG266 QKC1:QKC266 QTY1:QTY266 RDU1:RDU266 RNQ1:RNQ266 RXM1:RXM266 SHI1:SHI266 SRE1:SRE266 TBA1:TBA266 TKW1:TKW266 TUS1:TUS266 UEO1:UEO266 UOK1:UOK266 UYG1:UYG266 VIC1:VIC266 VRY1:VRY266 WBU1:WBU266 WLQ1:WLQ266 WVM1:WVM266 E268:E65802 JA268:JA65802 SW268:SW65802 ACS268:ACS65802 AMO268:AMO65802 AWK268:AWK65802 BGG268:BGG65802 BQC268:BQC65802 BZY268:BZY65802 CJU268:CJU65802 CTQ268:CTQ65802 DDM268:DDM65802 DNI268:DNI65802 DXE268:DXE65802 EHA268:EHA65802 EQW268:EQW65802 FAS268:FAS65802 FKO268:FKO65802 FUK268:FUK65802 GEG268:GEG65802 GOC268:GOC65802 GXY268:GXY65802 HHU268:HHU65802 HRQ268:HRQ65802 IBM268:IBM65802 ILI268:ILI65802 IVE268:IVE65802 JFA268:JFA65802 JOW268:JOW65802 JYS268:JYS65802 KIO268:KIO65802 KSK268:KSK65802 LCG268:LCG65802 LMC268:LMC65802 LVY268:LVY65802 MFU268:MFU65802 MPQ268:MPQ65802 MZM268:MZM65802 NJI268:NJI65802 NTE268:NTE65802 ODA268:ODA65802 OMW268:OMW65802 OWS268:OWS65802 PGO268:PGO65802 PQK268:PQK65802 QAG268:QAG65802 QKC268:QKC65802 QTY268:QTY65802 RDU268:RDU65802 RNQ268:RNQ65802 RXM268:RXM65802 SHI268:SHI65802 SRE268:SRE65802 TBA268:TBA65802 TKW268:TKW65802 TUS268:TUS65802 UEO268:UEO65802 UOK268:UOK65802 UYG268:UYG65802 VIC268:VIC65802 VRY268:VRY65802 WBU268:WBU65802 WLQ268:WLQ65802 WVM268:WVM65802 E65804:E131338 JA65804:JA131338 SW65804:SW131338 ACS65804:ACS131338 AMO65804:AMO131338 AWK65804:AWK131338 BGG65804:BGG131338 BQC65804:BQC131338 BZY65804:BZY131338 CJU65804:CJU131338 CTQ65804:CTQ131338 DDM65804:DDM131338 DNI65804:DNI131338 DXE65804:DXE131338 EHA65804:EHA131338 EQW65804:EQW131338 FAS65804:FAS131338 FKO65804:FKO131338 FUK65804:FUK131338 GEG65804:GEG131338 GOC65804:GOC131338 GXY65804:GXY131338 HHU65804:HHU131338 HRQ65804:HRQ131338 IBM65804:IBM131338 ILI65804:ILI131338 IVE65804:IVE131338 JFA65804:JFA131338 JOW65804:JOW131338 JYS65804:JYS131338 KIO65804:KIO131338 KSK65804:KSK131338 LCG65804:LCG131338 LMC65804:LMC131338 LVY65804:LVY131338 MFU65804:MFU131338 MPQ65804:MPQ131338 MZM65804:MZM131338 NJI65804:NJI131338 NTE65804:NTE131338 ODA65804:ODA131338 OMW65804:OMW131338 OWS65804:OWS131338 PGO65804:PGO131338 PQK65804:PQK131338 QAG65804:QAG131338 QKC65804:QKC131338 QTY65804:QTY131338 RDU65804:RDU131338 RNQ65804:RNQ131338 RXM65804:RXM131338 SHI65804:SHI131338 SRE65804:SRE131338 TBA65804:TBA131338 TKW65804:TKW131338 TUS65804:TUS131338 UEO65804:UEO131338 UOK65804:UOK131338 UYG65804:UYG131338 VIC65804:VIC131338 VRY65804:VRY131338 WBU65804:WBU131338 WLQ65804:WLQ131338 WVM65804:WVM131338 E131340:E196874 JA131340:JA196874 SW131340:SW196874 ACS131340:ACS196874 AMO131340:AMO196874 AWK131340:AWK196874 BGG131340:BGG196874 BQC131340:BQC196874 BZY131340:BZY196874 CJU131340:CJU196874 CTQ131340:CTQ196874 DDM131340:DDM196874 DNI131340:DNI196874 DXE131340:DXE196874 EHA131340:EHA196874 EQW131340:EQW196874 FAS131340:FAS196874 FKO131340:FKO196874 FUK131340:FUK196874 GEG131340:GEG196874 GOC131340:GOC196874 GXY131340:GXY196874 HHU131340:HHU196874 HRQ131340:HRQ196874 IBM131340:IBM196874 ILI131340:ILI196874 IVE131340:IVE196874 JFA131340:JFA196874 JOW131340:JOW196874 JYS131340:JYS196874 KIO131340:KIO196874 KSK131340:KSK196874 LCG131340:LCG196874 LMC131340:LMC196874 LVY131340:LVY196874 MFU131340:MFU196874 MPQ131340:MPQ196874 MZM131340:MZM196874 NJI131340:NJI196874 NTE131340:NTE196874 ODA131340:ODA196874 OMW131340:OMW196874 OWS131340:OWS196874 PGO131340:PGO196874 PQK131340:PQK196874 QAG131340:QAG196874 QKC131340:QKC196874 QTY131340:QTY196874 RDU131340:RDU196874 RNQ131340:RNQ196874 RXM131340:RXM196874 SHI131340:SHI196874 SRE131340:SRE196874 TBA131340:TBA196874 TKW131340:TKW196874 TUS131340:TUS196874 UEO131340:UEO196874 UOK131340:UOK196874 UYG131340:UYG196874 VIC131340:VIC196874 VRY131340:VRY196874 WBU131340:WBU196874 WLQ131340:WLQ196874 WVM131340:WVM196874 E196876:E262410 JA196876:JA262410 SW196876:SW262410 ACS196876:ACS262410 AMO196876:AMO262410 AWK196876:AWK262410 BGG196876:BGG262410 BQC196876:BQC262410 BZY196876:BZY262410 CJU196876:CJU262410 CTQ196876:CTQ262410 DDM196876:DDM262410 DNI196876:DNI262410 DXE196876:DXE262410 EHA196876:EHA262410 EQW196876:EQW262410 FAS196876:FAS262410 FKO196876:FKO262410 FUK196876:FUK262410 GEG196876:GEG262410 GOC196876:GOC262410 GXY196876:GXY262410 HHU196876:HHU262410 HRQ196876:HRQ262410 IBM196876:IBM262410 ILI196876:ILI262410 IVE196876:IVE262410 JFA196876:JFA262410 JOW196876:JOW262410 JYS196876:JYS262410 KIO196876:KIO262410 KSK196876:KSK262410 LCG196876:LCG262410 LMC196876:LMC262410 LVY196876:LVY262410 MFU196876:MFU262410 MPQ196876:MPQ262410 MZM196876:MZM262410 NJI196876:NJI262410 NTE196876:NTE262410 ODA196876:ODA262410 OMW196876:OMW262410 OWS196876:OWS262410 PGO196876:PGO262410 PQK196876:PQK262410 QAG196876:QAG262410 QKC196876:QKC262410 QTY196876:QTY262410 RDU196876:RDU262410 RNQ196876:RNQ262410 RXM196876:RXM262410 SHI196876:SHI262410 SRE196876:SRE262410 TBA196876:TBA262410 TKW196876:TKW262410 TUS196876:TUS262410 UEO196876:UEO262410 UOK196876:UOK262410 UYG196876:UYG262410 VIC196876:VIC262410 VRY196876:VRY262410 WBU196876:WBU262410 WLQ196876:WLQ262410 WVM196876:WVM262410 E262412:E327946 JA262412:JA327946 SW262412:SW327946 ACS262412:ACS327946 AMO262412:AMO327946 AWK262412:AWK327946 BGG262412:BGG327946 BQC262412:BQC327946 BZY262412:BZY327946 CJU262412:CJU327946 CTQ262412:CTQ327946 DDM262412:DDM327946 DNI262412:DNI327946 DXE262412:DXE327946 EHA262412:EHA327946 EQW262412:EQW327946 FAS262412:FAS327946 FKO262412:FKO327946 FUK262412:FUK327946 GEG262412:GEG327946 GOC262412:GOC327946 GXY262412:GXY327946 HHU262412:HHU327946 HRQ262412:HRQ327946 IBM262412:IBM327946 ILI262412:ILI327946 IVE262412:IVE327946 JFA262412:JFA327946 JOW262412:JOW327946 JYS262412:JYS327946 KIO262412:KIO327946 KSK262412:KSK327946 LCG262412:LCG327946 LMC262412:LMC327946 LVY262412:LVY327946 MFU262412:MFU327946 MPQ262412:MPQ327946 MZM262412:MZM327946 NJI262412:NJI327946 NTE262412:NTE327946 ODA262412:ODA327946 OMW262412:OMW327946 OWS262412:OWS327946 PGO262412:PGO327946 PQK262412:PQK327946 QAG262412:QAG327946 QKC262412:QKC327946 QTY262412:QTY327946 RDU262412:RDU327946 RNQ262412:RNQ327946 RXM262412:RXM327946 SHI262412:SHI327946 SRE262412:SRE327946 TBA262412:TBA327946 TKW262412:TKW327946 TUS262412:TUS327946 UEO262412:UEO327946 UOK262412:UOK327946 UYG262412:UYG327946 VIC262412:VIC327946 VRY262412:VRY327946 WBU262412:WBU327946 WLQ262412:WLQ327946 WVM262412:WVM327946 E327948:E393482 JA327948:JA393482 SW327948:SW393482 ACS327948:ACS393482 AMO327948:AMO393482 AWK327948:AWK393482 BGG327948:BGG393482 BQC327948:BQC393482 BZY327948:BZY393482 CJU327948:CJU393482 CTQ327948:CTQ393482 DDM327948:DDM393482 DNI327948:DNI393482 DXE327948:DXE393482 EHA327948:EHA393482 EQW327948:EQW393482 FAS327948:FAS393482 FKO327948:FKO393482 FUK327948:FUK393482 GEG327948:GEG393482 GOC327948:GOC393482 GXY327948:GXY393482 HHU327948:HHU393482 HRQ327948:HRQ393482 IBM327948:IBM393482 ILI327948:ILI393482 IVE327948:IVE393482 JFA327948:JFA393482 JOW327948:JOW393482 JYS327948:JYS393482 KIO327948:KIO393482 KSK327948:KSK393482 LCG327948:LCG393482 LMC327948:LMC393482 LVY327948:LVY393482 MFU327948:MFU393482 MPQ327948:MPQ393482 MZM327948:MZM393482 NJI327948:NJI393482 NTE327948:NTE393482 ODA327948:ODA393482 OMW327948:OMW393482 OWS327948:OWS393482 PGO327948:PGO393482 PQK327948:PQK393482 QAG327948:QAG393482 QKC327948:QKC393482 QTY327948:QTY393482 RDU327948:RDU393482 RNQ327948:RNQ393482 RXM327948:RXM393482 SHI327948:SHI393482 SRE327948:SRE393482 TBA327948:TBA393482 TKW327948:TKW393482 TUS327948:TUS393482 UEO327948:UEO393482 UOK327948:UOK393482 UYG327948:UYG393482 VIC327948:VIC393482 VRY327948:VRY393482 WBU327948:WBU393482 WLQ327948:WLQ393482 WVM327948:WVM393482 E393484:E459018 JA393484:JA459018 SW393484:SW459018 ACS393484:ACS459018 AMO393484:AMO459018 AWK393484:AWK459018 BGG393484:BGG459018 BQC393484:BQC459018 BZY393484:BZY459018 CJU393484:CJU459018 CTQ393484:CTQ459018 DDM393484:DDM459018 DNI393484:DNI459018 DXE393484:DXE459018 EHA393484:EHA459018 EQW393484:EQW459018 FAS393484:FAS459018 FKO393484:FKO459018 FUK393484:FUK459018 GEG393484:GEG459018 GOC393484:GOC459018 GXY393484:GXY459018 HHU393484:HHU459018 HRQ393484:HRQ459018 IBM393484:IBM459018 ILI393484:ILI459018 IVE393484:IVE459018 JFA393484:JFA459018 JOW393484:JOW459018 JYS393484:JYS459018 KIO393484:KIO459018 KSK393484:KSK459018 LCG393484:LCG459018 LMC393484:LMC459018 LVY393484:LVY459018 MFU393484:MFU459018 MPQ393484:MPQ459018 MZM393484:MZM459018 NJI393484:NJI459018 NTE393484:NTE459018 ODA393484:ODA459018 OMW393484:OMW459018 OWS393484:OWS459018 PGO393484:PGO459018 PQK393484:PQK459018 QAG393484:QAG459018 QKC393484:QKC459018 QTY393484:QTY459018 RDU393484:RDU459018 RNQ393484:RNQ459018 RXM393484:RXM459018 SHI393484:SHI459018 SRE393484:SRE459018 TBA393484:TBA459018 TKW393484:TKW459018 TUS393484:TUS459018 UEO393484:UEO459018 UOK393484:UOK459018 UYG393484:UYG459018 VIC393484:VIC459018 VRY393484:VRY459018 WBU393484:WBU459018 WLQ393484:WLQ459018 WVM393484:WVM459018 E459020:E524554 JA459020:JA524554 SW459020:SW524554 ACS459020:ACS524554 AMO459020:AMO524554 AWK459020:AWK524554 BGG459020:BGG524554 BQC459020:BQC524554 BZY459020:BZY524554 CJU459020:CJU524554 CTQ459020:CTQ524554 DDM459020:DDM524554 DNI459020:DNI524554 DXE459020:DXE524554 EHA459020:EHA524554 EQW459020:EQW524554 FAS459020:FAS524554 FKO459020:FKO524554 FUK459020:FUK524554 GEG459020:GEG524554 GOC459020:GOC524554 GXY459020:GXY524554 HHU459020:HHU524554 HRQ459020:HRQ524554 IBM459020:IBM524554 ILI459020:ILI524554 IVE459020:IVE524554 JFA459020:JFA524554 JOW459020:JOW524554 JYS459020:JYS524554 KIO459020:KIO524554 KSK459020:KSK524554 LCG459020:LCG524554 LMC459020:LMC524554 LVY459020:LVY524554 MFU459020:MFU524554 MPQ459020:MPQ524554 MZM459020:MZM524554 NJI459020:NJI524554 NTE459020:NTE524554 ODA459020:ODA524554 OMW459020:OMW524554 OWS459020:OWS524554 PGO459020:PGO524554 PQK459020:PQK524554 QAG459020:QAG524554 QKC459020:QKC524554 QTY459020:QTY524554 RDU459020:RDU524554 RNQ459020:RNQ524554 RXM459020:RXM524554 SHI459020:SHI524554 SRE459020:SRE524554 TBA459020:TBA524554 TKW459020:TKW524554 TUS459020:TUS524554 UEO459020:UEO524554 UOK459020:UOK524554 UYG459020:UYG524554 VIC459020:VIC524554 VRY459020:VRY524554 WBU459020:WBU524554 WLQ459020:WLQ524554 WVM459020:WVM524554 E524556:E590090 JA524556:JA590090 SW524556:SW590090 ACS524556:ACS590090 AMO524556:AMO590090 AWK524556:AWK590090 BGG524556:BGG590090 BQC524556:BQC590090 BZY524556:BZY590090 CJU524556:CJU590090 CTQ524556:CTQ590090 DDM524556:DDM590090 DNI524556:DNI590090 DXE524556:DXE590090 EHA524556:EHA590090 EQW524556:EQW590090 FAS524556:FAS590090 FKO524556:FKO590090 FUK524556:FUK590090 GEG524556:GEG590090 GOC524556:GOC590090 GXY524556:GXY590090 HHU524556:HHU590090 HRQ524556:HRQ590090 IBM524556:IBM590090 ILI524556:ILI590090 IVE524556:IVE590090 JFA524556:JFA590090 JOW524556:JOW590090 JYS524556:JYS590090 KIO524556:KIO590090 KSK524556:KSK590090 LCG524556:LCG590090 LMC524556:LMC590090 LVY524556:LVY590090 MFU524556:MFU590090 MPQ524556:MPQ590090 MZM524556:MZM590090 NJI524556:NJI590090 NTE524556:NTE590090 ODA524556:ODA590090 OMW524556:OMW590090 OWS524556:OWS590090 PGO524556:PGO590090 PQK524556:PQK590090 QAG524556:QAG590090 QKC524556:QKC590090 QTY524556:QTY590090 RDU524556:RDU590090 RNQ524556:RNQ590090 RXM524556:RXM590090 SHI524556:SHI590090 SRE524556:SRE590090 TBA524556:TBA590090 TKW524556:TKW590090 TUS524556:TUS590090 UEO524556:UEO590090 UOK524556:UOK590090 UYG524556:UYG590090 VIC524556:VIC590090 VRY524556:VRY590090 WBU524556:WBU590090 WLQ524556:WLQ590090 WVM524556:WVM590090 E590092:E655626 JA590092:JA655626 SW590092:SW655626 ACS590092:ACS655626 AMO590092:AMO655626 AWK590092:AWK655626 BGG590092:BGG655626 BQC590092:BQC655626 BZY590092:BZY655626 CJU590092:CJU655626 CTQ590092:CTQ655626 DDM590092:DDM655626 DNI590092:DNI655626 DXE590092:DXE655626 EHA590092:EHA655626 EQW590092:EQW655626 FAS590092:FAS655626 FKO590092:FKO655626 FUK590092:FUK655626 GEG590092:GEG655626 GOC590092:GOC655626 GXY590092:GXY655626 HHU590092:HHU655626 HRQ590092:HRQ655626 IBM590092:IBM655626 ILI590092:ILI655626 IVE590092:IVE655626 JFA590092:JFA655626 JOW590092:JOW655626 JYS590092:JYS655626 KIO590092:KIO655626 KSK590092:KSK655626 LCG590092:LCG655626 LMC590092:LMC655626 LVY590092:LVY655626 MFU590092:MFU655626 MPQ590092:MPQ655626 MZM590092:MZM655626 NJI590092:NJI655626 NTE590092:NTE655626 ODA590092:ODA655626 OMW590092:OMW655626 OWS590092:OWS655626 PGO590092:PGO655626 PQK590092:PQK655626 QAG590092:QAG655626 QKC590092:QKC655626 QTY590092:QTY655626 RDU590092:RDU655626 RNQ590092:RNQ655626 RXM590092:RXM655626 SHI590092:SHI655626 SRE590092:SRE655626 TBA590092:TBA655626 TKW590092:TKW655626 TUS590092:TUS655626 UEO590092:UEO655626 UOK590092:UOK655626 UYG590092:UYG655626 VIC590092:VIC655626 VRY590092:VRY655626 WBU590092:WBU655626 WLQ590092:WLQ655626 WVM590092:WVM655626 E655628:E721162 JA655628:JA721162 SW655628:SW721162 ACS655628:ACS721162 AMO655628:AMO721162 AWK655628:AWK721162 BGG655628:BGG721162 BQC655628:BQC721162 BZY655628:BZY721162 CJU655628:CJU721162 CTQ655628:CTQ721162 DDM655628:DDM721162 DNI655628:DNI721162 DXE655628:DXE721162 EHA655628:EHA721162 EQW655628:EQW721162 FAS655628:FAS721162 FKO655628:FKO721162 FUK655628:FUK721162 GEG655628:GEG721162 GOC655628:GOC721162 GXY655628:GXY721162 HHU655628:HHU721162 HRQ655628:HRQ721162 IBM655628:IBM721162 ILI655628:ILI721162 IVE655628:IVE721162 JFA655628:JFA721162 JOW655628:JOW721162 JYS655628:JYS721162 KIO655628:KIO721162 KSK655628:KSK721162 LCG655628:LCG721162 LMC655628:LMC721162 LVY655628:LVY721162 MFU655628:MFU721162 MPQ655628:MPQ721162 MZM655628:MZM721162 NJI655628:NJI721162 NTE655628:NTE721162 ODA655628:ODA721162 OMW655628:OMW721162 OWS655628:OWS721162 PGO655628:PGO721162 PQK655628:PQK721162 QAG655628:QAG721162 QKC655628:QKC721162 QTY655628:QTY721162 RDU655628:RDU721162 RNQ655628:RNQ721162 RXM655628:RXM721162 SHI655628:SHI721162 SRE655628:SRE721162 TBA655628:TBA721162 TKW655628:TKW721162 TUS655628:TUS721162 UEO655628:UEO721162 UOK655628:UOK721162 UYG655628:UYG721162 VIC655628:VIC721162 VRY655628:VRY721162 WBU655628:WBU721162 WLQ655628:WLQ721162 WVM655628:WVM721162 E721164:E786698 JA721164:JA786698 SW721164:SW786698 ACS721164:ACS786698 AMO721164:AMO786698 AWK721164:AWK786698 BGG721164:BGG786698 BQC721164:BQC786698 BZY721164:BZY786698 CJU721164:CJU786698 CTQ721164:CTQ786698 DDM721164:DDM786698 DNI721164:DNI786698 DXE721164:DXE786698 EHA721164:EHA786698 EQW721164:EQW786698 FAS721164:FAS786698 FKO721164:FKO786698 FUK721164:FUK786698 GEG721164:GEG786698 GOC721164:GOC786698 GXY721164:GXY786698 HHU721164:HHU786698 HRQ721164:HRQ786698 IBM721164:IBM786698 ILI721164:ILI786698 IVE721164:IVE786698 JFA721164:JFA786698 JOW721164:JOW786698 JYS721164:JYS786698 KIO721164:KIO786698 KSK721164:KSK786698 LCG721164:LCG786698 LMC721164:LMC786698 LVY721164:LVY786698 MFU721164:MFU786698 MPQ721164:MPQ786698 MZM721164:MZM786698 NJI721164:NJI786698 NTE721164:NTE786698 ODA721164:ODA786698 OMW721164:OMW786698 OWS721164:OWS786698 PGO721164:PGO786698 PQK721164:PQK786698 QAG721164:QAG786698 QKC721164:QKC786698 QTY721164:QTY786698 RDU721164:RDU786698 RNQ721164:RNQ786698 RXM721164:RXM786698 SHI721164:SHI786698 SRE721164:SRE786698 TBA721164:TBA786698 TKW721164:TKW786698 TUS721164:TUS786698 UEO721164:UEO786698 UOK721164:UOK786698 UYG721164:UYG786698 VIC721164:VIC786698 VRY721164:VRY786698 WBU721164:WBU786698 WLQ721164:WLQ786698 WVM721164:WVM786698 E786700:E852234 JA786700:JA852234 SW786700:SW852234 ACS786700:ACS852234 AMO786700:AMO852234 AWK786700:AWK852234 BGG786700:BGG852234 BQC786700:BQC852234 BZY786700:BZY852234 CJU786700:CJU852234 CTQ786700:CTQ852234 DDM786700:DDM852234 DNI786700:DNI852234 DXE786700:DXE852234 EHA786700:EHA852234 EQW786700:EQW852234 FAS786700:FAS852234 FKO786700:FKO852234 FUK786700:FUK852234 GEG786700:GEG852234 GOC786700:GOC852234 GXY786700:GXY852234 HHU786700:HHU852234 HRQ786700:HRQ852234 IBM786700:IBM852234 ILI786700:ILI852234 IVE786700:IVE852234 JFA786700:JFA852234 JOW786700:JOW852234 JYS786700:JYS852234 KIO786700:KIO852234 KSK786700:KSK852234 LCG786700:LCG852234 LMC786700:LMC852234 LVY786700:LVY852234 MFU786700:MFU852234 MPQ786700:MPQ852234 MZM786700:MZM852234 NJI786700:NJI852234 NTE786700:NTE852234 ODA786700:ODA852234 OMW786700:OMW852234 OWS786700:OWS852234 PGO786700:PGO852234 PQK786700:PQK852234 QAG786700:QAG852234 QKC786700:QKC852234 QTY786700:QTY852234 RDU786700:RDU852234 RNQ786700:RNQ852234 RXM786700:RXM852234 SHI786700:SHI852234 SRE786700:SRE852234 TBA786700:TBA852234 TKW786700:TKW852234 TUS786700:TUS852234 UEO786700:UEO852234 UOK786700:UOK852234 UYG786700:UYG852234 VIC786700:VIC852234 VRY786700:VRY852234 WBU786700:WBU852234 WLQ786700:WLQ852234 WVM786700:WVM852234 E852236:E917770 JA852236:JA917770 SW852236:SW917770 ACS852236:ACS917770 AMO852236:AMO917770 AWK852236:AWK917770 BGG852236:BGG917770 BQC852236:BQC917770 BZY852236:BZY917770 CJU852236:CJU917770 CTQ852236:CTQ917770 DDM852236:DDM917770 DNI852236:DNI917770 DXE852236:DXE917770 EHA852236:EHA917770 EQW852236:EQW917770 FAS852236:FAS917770 FKO852236:FKO917770 FUK852236:FUK917770 GEG852236:GEG917770 GOC852236:GOC917770 GXY852236:GXY917770 HHU852236:HHU917770 HRQ852236:HRQ917770 IBM852236:IBM917770 ILI852236:ILI917770 IVE852236:IVE917770 JFA852236:JFA917770 JOW852236:JOW917770 JYS852236:JYS917770 KIO852236:KIO917770 KSK852236:KSK917770 LCG852236:LCG917770 LMC852236:LMC917770 LVY852236:LVY917770 MFU852236:MFU917770 MPQ852236:MPQ917770 MZM852236:MZM917770 NJI852236:NJI917770 NTE852236:NTE917770 ODA852236:ODA917770 OMW852236:OMW917770 OWS852236:OWS917770 PGO852236:PGO917770 PQK852236:PQK917770 QAG852236:QAG917770 QKC852236:QKC917770 QTY852236:QTY917770 RDU852236:RDU917770 RNQ852236:RNQ917770 RXM852236:RXM917770 SHI852236:SHI917770 SRE852236:SRE917770 TBA852236:TBA917770 TKW852236:TKW917770 TUS852236:TUS917770 UEO852236:UEO917770 UOK852236:UOK917770 UYG852236:UYG917770 VIC852236:VIC917770 VRY852236:VRY917770 WBU852236:WBU917770 WLQ852236:WLQ917770 WVM852236:WVM917770 E917772:E983306 JA917772:JA983306 SW917772:SW983306 ACS917772:ACS983306 AMO917772:AMO983306 AWK917772:AWK983306 BGG917772:BGG983306 BQC917772:BQC983306 BZY917772:BZY983306 CJU917772:CJU983306 CTQ917772:CTQ983306 DDM917772:DDM983306 DNI917772:DNI983306 DXE917772:DXE983306 EHA917772:EHA983306 EQW917772:EQW983306 FAS917772:FAS983306 FKO917772:FKO983306 FUK917772:FUK983306 GEG917772:GEG983306 GOC917772:GOC983306 GXY917772:GXY983306 HHU917772:HHU983306 HRQ917772:HRQ983306 IBM917772:IBM983306 ILI917772:ILI983306 IVE917772:IVE983306 JFA917772:JFA983306 JOW917772:JOW983306 JYS917772:JYS983306 KIO917772:KIO983306 KSK917772:KSK983306 LCG917772:LCG983306 LMC917772:LMC983306 LVY917772:LVY983306 MFU917772:MFU983306 MPQ917772:MPQ983306 MZM917772:MZM983306 NJI917772:NJI983306 NTE917772:NTE983306 ODA917772:ODA983306 OMW917772:OMW983306 OWS917772:OWS983306 PGO917772:PGO983306 PQK917772:PQK983306 QAG917772:QAG983306 QKC917772:QKC983306 QTY917772:QTY983306 RDU917772:RDU983306 RNQ917772:RNQ983306 RXM917772:RXM983306 SHI917772:SHI983306 SRE917772:SRE983306 TBA917772:TBA983306 TKW917772:TKW983306 TUS917772:TUS983306 UEO917772:UEO983306 UOK917772:UOK983306 UYG917772:UYG983306 VIC917772:VIC983306 VRY917772:VRY983306 WBU917772:WBU983306 WLQ917772:WLQ983306 WVM917772:WVM983306 E983308:E1048576 JA983308:JA1048576 SW983308:SW1048576 ACS983308:ACS1048576 AMO983308:AMO1048576 AWK983308:AWK1048576 BGG983308:BGG1048576 BQC983308:BQC1048576 BZY983308:BZY1048576 CJU983308:CJU1048576 CTQ983308:CTQ1048576 DDM983308:DDM1048576 DNI983308:DNI1048576 DXE983308:DXE1048576 EHA983308:EHA1048576 EQW983308:EQW1048576 FAS983308:FAS1048576 FKO983308:FKO1048576 FUK983308:FUK1048576 GEG983308:GEG1048576 GOC983308:GOC1048576 GXY983308:GXY1048576 HHU983308:HHU1048576 HRQ983308:HRQ1048576 IBM983308:IBM1048576 ILI983308:ILI1048576 IVE983308:IVE1048576 JFA983308:JFA1048576 JOW983308:JOW1048576 JYS983308:JYS1048576 KIO983308:KIO1048576 KSK983308:KSK1048576 LCG983308:LCG1048576 LMC983308:LMC1048576 LVY983308:LVY1048576 MFU983308:MFU1048576 MPQ983308:MPQ1048576 MZM983308:MZM1048576 NJI983308:NJI1048576 NTE983308:NTE1048576 ODA983308:ODA1048576 OMW983308:OMW1048576 OWS983308:OWS1048576 PGO983308:PGO1048576 PQK983308:PQK1048576 QAG983308:QAG1048576 QKC983308:QKC1048576 QTY983308:QTY1048576 RDU983308:RDU1048576 RNQ983308:RNQ1048576 RXM983308:RXM1048576 SHI983308:SHI1048576 SRE983308:SRE1048576 TBA983308:TBA1048576 TKW983308:TKW1048576 TUS983308:TUS1048576 UEO983308:UEO1048576 UOK983308:UOK1048576 UYG983308:UYG1048576 VIC983308:VIC1048576 VRY983308:VRY1048576 WBU983308:WBU1048576 WLQ983308:WLQ1048576 WVM983308:WVM1048576">
      <formula1>0</formula1>
      <formula2>100000000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3"/>
  <sheetViews>
    <sheetView workbookViewId="0">
      <selection activeCell="B5" sqref="B5"/>
    </sheetView>
  </sheetViews>
  <sheetFormatPr baseColWidth="10" defaultRowHeight="12.75" x14ac:dyDescent="0.2"/>
  <cols>
    <col min="1" max="1" width="12.7109375" style="53" customWidth="1"/>
    <col min="2" max="2" width="93" style="2" customWidth="1"/>
    <col min="3" max="3" width="11.7109375" style="3" customWidth="1"/>
    <col min="4" max="4" width="14.7109375" style="4" customWidth="1"/>
    <col min="5" max="5" width="13.85546875" style="5" customWidth="1"/>
    <col min="6" max="6" width="14" style="5" customWidth="1"/>
    <col min="7" max="7" width="15.28515625" style="5" customWidth="1"/>
    <col min="8" max="8" width="14.5703125" style="5" customWidth="1"/>
    <col min="9" max="9" width="14" style="6" customWidth="1"/>
    <col min="10" max="10" width="16.28515625" style="6" customWidth="1"/>
    <col min="11" max="11" width="22.140625" style="7" customWidth="1"/>
    <col min="12" max="13" width="11.42578125" style="5"/>
    <col min="14" max="16" width="14.5703125" style="5" customWidth="1"/>
    <col min="17" max="17" width="11.42578125" style="6"/>
    <col min="18" max="256" width="11.42578125" style="5"/>
    <col min="257" max="257" width="12.7109375" style="5" customWidth="1"/>
    <col min="258" max="258" width="93" style="5" customWidth="1"/>
    <col min="259" max="259" width="11.7109375" style="5" customWidth="1"/>
    <col min="260" max="260" width="14.7109375" style="5" customWidth="1"/>
    <col min="261" max="261" width="13.85546875" style="5" customWidth="1"/>
    <col min="262" max="262" width="14" style="5" customWidth="1"/>
    <col min="263" max="263" width="15.28515625" style="5" customWidth="1"/>
    <col min="264" max="264" width="14.5703125" style="5" customWidth="1"/>
    <col min="265" max="265" width="14" style="5" customWidth="1"/>
    <col min="266" max="266" width="16.28515625" style="5" customWidth="1"/>
    <col min="267" max="267" width="22.140625" style="5" customWidth="1"/>
    <col min="268" max="269" width="11.42578125" style="5"/>
    <col min="270" max="272" width="14.5703125" style="5" customWidth="1"/>
    <col min="273" max="512" width="11.42578125" style="5"/>
    <col min="513" max="513" width="12.7109375" style="5" customWidth="1"/>
    <col min="514" max="514" width="93" style="5" customWidth="1"/>
    <col min="515" max="515" width="11.7109375" style="5" customWidth="1"/>
    <col min="516" max="516" width="14.7109375" style="5" customWidth="1"/>
    <col min="517" max="517" width="13.85546875" style="5" customWidth="1"/>
    <col min="518" max="518" width="14" style="5" customWidth="1"/>
    <col min="519" max="519" width="15.28515625" style="5" customWidth="1"/>
    <col min="520" max="520" width="14.5703125" style="5" customWidth="1"/>
    <col min="521" max="521" width="14" style="5" customWidth="1"/>
    <col min="522" max="522" width="16.28515625" style="5" customWidth="1"/>
    <col min="523" max="523" width="22.140625" style="5" customWidth="1"/>
    <col min="524" max="525" width="11.42578125" style="5"/>
    <col min="526" max="528" width="14.5703125" style="5" customWidth="1"/>
    <col min="529" max="768" width="11.42578125" style="5"/>
    <col min="769" max="769" width="12.7109375" style="5" customWidth="1"/>
    <col min="770" max="770" width="93" style="5" customWidth="1"/>
    <col min="771" max="771" width="11.7109375" style="5" customWidth="1"/>
    <col min="772" max="772" width="14.7109375" style="5" customWidth="1"/>
    <col min="773" max="773" width="13.85546875" style="5" customWidth="1"/>
    <col min="774" max="774" width="14" style="5" customWidth="1"/>
    <col min="775" max="775" width="15.28515625" style="5" customWidth="1"/>
    <col min="776" max="776" width="14.5703125" style="5" customWidth="1"/>
    <col min="777" max="777" width="14" style="5" customWidth="1"/>
    <col min="778" max="778" width="16.28515625" style="5" customWidth="1"/>
    <col min="779" max="779" width="22.140625" style="5" customWidth="1"/>
    <col min="780" max="781" width="11.42578125" style="5"/>
    <col min="782" max="784" width="14.5703125" style="5" customWidth="1"/>
    <col min="785" max="1024" width="11.42578125" style="5"/>
    <col min="1025" max="1025" width="12.7109375" style="5" customWidth="1"/>
    <col min="1026" max="1026" width="93" style="5" customWidth="1"/>
    <col min="1027" max="1027" width="11.7109375" style="5" customWidth="1"/>
    <col min="1028" max="1028" width="14.7109375" style="5" customWidth="1"/>
    <col min="1029" max="1029" width="13.85546875" style="5" customWidth="1"/>
    <col min="1030" max="1030" width="14" style="5" customWidth="1"/>
    <col min="1031" max="1031" width="15.28515625" style="5" customWidth="1"/>
    <col min="1032" max="1032" width="14.5703125" style="5" customWidth="1"/>
    <col min="1033" max="1033" width="14" style="5" customWidth="1"/>
    <col min="1034" max="1034" width="16.28515625" style="5" customWidth="1"/>
    <col min="1035" max="1035" width="22.140625" style="5" customWidth="1"/>
    <col min="1036" max="1037" width="11.42578125" style="5"/>
    <col min="1038" max="1040" width="14.5703125" style="5" customWidth="1"/>
    <col min="1041" max="1280" width="11.42578125" style="5"/>
    <col min="1281" max="1281" width="12.7109375" style="5" customWidth="1"/>
    <col min="1282" max="1282" width="93" style="5" customWidth="1"/>
    <col min="1283" max="1283" width="11.7109375" style="5" customWidth="1"/>
    <col min="1284" max="1284" width="14.7109375" style="5" customWidth="1"/>
    <col min="1285" max="1285" width="13.85546875" style="5" customWidth="1"/>
    <col min="1286" max="1286" width="14" style="5" customWidth="1"/>
    <col min="1287" max="1287" width="15.28515625" style="5" customWidth="1"/>
    <col min="1288" max="1288" width="14.5703125" style="5" customWidth="1"/>
    <col min="1289" max="1289" width="14" style="5" customWidth="1"/>
    <col min="1290" max="1290" width="16.28515625" style="5" customWidth="1"/>
    <col min="1291" max="1291" width="22.140625" style="5" customWidth="1"/>
    <col min="1292" max="1293" width="11.42578125" style="5"/>
    <col min="1294" max="1296" width="14.5703125" style="5" customWidth="1"/>
    <col min="1297" max="1536" width="11.42578125" style="5"/>
    <col min="1537" max="1537" width="12.7109375" style="5" customWidth="1"/>
    <col min="1538" max="1538" width="93" style="5" customWidth="1"/>
    <col min="1539" max="1539" width="11.7109375" style="5" customWidth="1"/>
    <col min="1540" max="1540" width="14.7109375" style="5" customWidth="1"/>
    <col min="1541" max="1541" width="13.85546875" style="5" customWidth="1"/>
    <col min="1542" max="1542" width="14" style="5" customWidth="1"/>
    <col min="1543" max="1543" width="15.28515625" style="5" customWidth="1"/>
    <col min="1544" max="1544" width="14.5703125" style="5" customWidth="1"/>
    <col min="1545" max="1545" width="14" style="5" customWidth="1"/>
    <col min="1546" max="1546" width="16.28515625" style="5" customWidth="1"/>
    <col min="1547" max="1547" width="22.140625" style="5" customWidth="1"/>
    <col min="1548" max="1549" width="11.42578125" style="5"/>
    <col min="1550" max="1552" width="14.5703125" style="5" customWidth="1"/>
    <col min="1553" max="1792" width="11.42578125" style="5"/>
    <col min="1793" max="1793" width="12.7109375" style="5" customWidth="1"/>
    <col min="1794" max="1794" width="93" style="5" customWidth="1"/>
    <col min="1795" max="1795" width="11.7109375" style="5" customWidth="1"/>
    <col min="1796" max="1796" width="14.7109375" style="5" customWidth="1"/>
    <col min="1797" max="1797" width="13.85546875" style="5" customWidth="1"/>
    <col min="1798" max="1798" width="14" style="5" customWidth="1"/>
    <col min="1799" max="1799" width="15.28515625" style="5" customWidth="1"/>
    <col min="1800" max="1800" width="14.5703125" style="5" customWidth="1"/>
    <col min="1801" max="1801" width="14" style="5" customWidth="1"/>
    <col min="1802" max="1802" width="16.28515625" style="5" customWidth="1"/>
    <col min="1803" max="1803" width="22.140625" style="5" customWidth="1"/>
    <col min="1804" max="1805" width="11.42578125" style="5"/>
    <col min="1806" max="1808" width="14.5703125" style="5" customWidth="1"/>
    <col min="1809" max="2048" width="11.42578125" style="5"/>
    <col min="2049" max="2049" width="12.7109375" style="5" customWidth="1"/>
    <col min="2050" max="2050" width="93" style="5" customWidth="1"/>
    <col min="2051" max="2051" width="11.7109375" style="5" customWidth="1"/>
    <col min="2052" max="2052" width="14.7109375" style="5" customWidth="1"/>
    <col min="2053" max="2053" width="13.85546875" style="5" customWidth="1"/>
    <col min="2054" max="2054" width="14" style="5" customWidth="1"/>
    <col min="2055" max="2055" width="15.28515625" style="5" customWidth="1"/>
    <col min="2056" max="2056" width="14.5703125" style="5" customWidth="1"/>
    <col min="2057" max="2057" width="14" style="5" customWidth="1"/>
    <col min="2058" max="2058" width="16.28515625" style="5" customWidth="1"/>
    <col min="2059" max="2059" width="22.140625" style="5" customWidth="1"/>
    <col min="2060" max="2061" width="11.42578125" style="5"/>
    <col min="2062" max="2064" width="14.5703125" style="5" customWidth="1"/>
    <col min="2065" max="2304" width="11.42578125" style="5"/>
    <col min="2305" max="2305" width="12.7109375" style="5" customWidth="1"/>
    <col min="2306" max="2306" width="93" style="5" customWidth="1"/>
    <col min="2307" max="2307" width="11.7109375" style="5" customWidth="1"/>
    <col min="2308" max="2308" width="14.7109375" style="5" customWidth="1"/>
    <col min="2309" max="2309" width="13.85546875" style="5" customWidth="1"/>
    <col min="2310" max="2310" width="14" style="5" customWidth="1"/>
    <col min="2311" max="2311" width="15.28515625" style="5" customWidth="1"/>
    <col min="2312" max="2312" width="14.5703125" style="5" customWidth="1"/>
    <col min="2313" max="2313" width="14" style="5" customWidth="1"/>
    <col min="2314" max="2314" width="16.28515625" style="5" customWidth="1"/>
    <col min="2315" max="2315" width="22.140625" style="5" customWidth="1"/>
    <col min="2316" max="2317" width="11.42578125" style="5"/>
    <col min="2318" max="2320" width="14.5703125" style="5" customWidth="1"/>
    <col min="2321" max="2560" width="11.42578125" style="5"/>
    <col min="2561" max="2561" width="12.7109375" style="5" customWidth="1"/>
    <col min="2562" max="2562" width="93" style="5" customWidth="1"/>
    <col min="2563" max="2563" width="11.7109375" style="5" customWidth="1"/>
    <col min="2564" max="2564" width="14.7109375" style="5" customWidth="1"/>
    <col min="2565" max="2565" width="13.85546875" style="5" customWidth="1"/>
    <col min="2566" max="2566" width="14" style="5" customWidth="1"/>
    <col min="2567" max="2567" width="15.28515625" style="5" customWidth="1"/>
    <col min="2568" max="2568" width="14.5703125" style="5" customWidth="1"/>
    <col min="2569" max="2569" width="14" style="5" customWidth="1"/>
    <col min="2570" max="2570" width="16.28515625" style="5" customWidth="1"/>
    <col min="2571" max="2571" width="22.140625" style="5" customWidth="1"/>
    <col min="2572" max="2573" width="11.42578125" style="5"/>
    <col min="2574" max="2576" width="14.5703125" style="5" customWidth="1"/>
    <col min="2577" max="2816" width="11.42578125" style="5"/>
    <col min="2817" max="2817" width="12.7109375" style="5" customWidth="1"/>
    <col min="2818" max="2818" width="93" style="5" customWidth="1"/>
    <col min="2819" max="2819" width="11.7109375" style="5" customWidth="1"/>
    <col min="2820" max="2820" width="14.7109375" style="5" customWidth="1"/>
    <col min="2821" max="2821" width="13.85546875" style="5" customWidth="1"/>
    <col min="2822" max="2822" width="14" style="5" customWidth="1"/>
    <col min="2823" max="2823" width="15.28515625" style="5" customWidth="1"/>
    <col min="2824" max="2824" width="14.5703125" style="5" customWidth="1"/>
    <col min="2825" max="2825" width="14" style="5" customWidth="1"/>
    <col min="2826" max="2826" width="16.28515625" style="5" customWidth="1"/>
    <col min="2827" max="2827" width="22.140625" style="5" customWidth="1"/>
    <col min="2828" max="2829" width="11.42578125" style="5"/>
    <col min="2830" max="2832" width="14.5703125" style="5" customWidth="1"/>
    <col min="2833" max="3072" width="11.42578125" style="5"/>
    <col min="3073" max="3073" width="12.7109375" style="5" customWidth="1"/>
    <col min="3074" max="3074" width="93" style="5" customWidth="1"/>
    <col min="3075" max="3075" width="11.7109375" style="5" customWidth="1"/>
    <col min="3076" max="3076" width="14.7109375" style="5" customWidth="1"/>
    <col min="3077" max="3077" width="13.85546875" style="5" customWidth="1"/>
    <col min="3078" max="3078" width="14" style="5" customWidth="1"/>
    <col min="3079" max="3079" width="15.28515625" style="5" customWidth="1"/>
    <col min="3080" max="3080" width="14.5703125" style="5" customWidth="1"/>
    <col min="3081" max="3081" width="14" style="5" customWidth="1"/>
    <col min="3082" max="3082" width="16.28515625" style="5" customWidth="1"/>
    <col min="3083" max="3083" width="22.140625" style="5" customWidth="1"/>
    <col min="3084" max="3085" width="11.42578125" style="5"/>
    <col min="3086" max="3088" width="14.5703125" style="5" customWidth="1"/>
    <col min="3089" max="3328" width="11.42578125" style="5"/>
    <col min="3329" max="3329" width="12.7109375" style="5" customWidth="1"/>
    <col min="3330" max="3330" width="93" style="5" customWidth="1"/>
    <col min="3331" max="3331" width="11.7109375" style="5" customWidth="1"/>
    <col min="3332" max="3332" width="14.7109375" style="5" customWidth="1"/>
    <col min="3333" max="3333" width="13.85546875" style="5" customWidth="1"/>
    <col min="3334" max="3334" width="14" style="5" customWidth="1"/>
    <col min="3335" max="3335" width="15.28515625" style="5" customWidth="1"/>
    <col min="3336" max="3336" width="14.5703125" style="5" customWidth="1"/>
    <col min="3337" max="3337" width="14" style="5" customWidth="1"/>
    <col min="3338" max="3338" width="16.28515625" style="5" customWidth="1"/>
    <col min="3339" max="3339" width="22.140625" style="5" customWidth="1"/>
    <col min="3340" max="3341" width="11.42578125" style="5"/>
    <col min="3342" max="3344" width="14.5703125" style="5" customWidth="1"/>
    <col min="3345" max="3584" width="11.42578125" style="5"/>
    <col min="3585" max="3585" width="12.7109375" style="5" customWidth="1"/>
    <col min="3586" max="3586" width="93" style="5" customWidth="1"/>
    <col min="3587" max="3587" width="11.7109375" style="5" customWidth="1"/>
    <col min="3588" max="3588" width="14.7109375" style="5" customWidth="1"/>
    <col min="3589" max="3589" width="13.85546875" style="5" customWidth="1"/>
    <col min="3590" max="3590" width="14" style="5" customWidth="1"/>
    <col min="3591" max="3591" width="15.28515625" style="5" customWidth="1"/>
    <col min="3592" max="3592" width="14.5703125" style="5" customWidth="1"/>
    <col min="3593" max="3593" width="14" style="5" customWidth="1"/>
    <col min="3594" max="3594" width="16.28515625" style="5" customWidth="1"/>
    <col min="3595" max="3595" width="22.140625" style="5" customWidth="1"/>
    <col min="3596" max="3597" width="11.42578125" style="5"/>
    <col min="3598" max="3600" width="14.5703125" style="5" customWidth="1"/>
    <col min="3601" max="3840" width="11.42578125" style="5"/>
    <col min="3841" max="3841" width="12.7109375" style="5" customWidth="1"/>
    <col min="3842" max="3842" width="93" style="5" customWidth="1"/>
    <col min="3843" max="3843" width="11.7109375" style="5" customWidth="1"/>
    <col min="3844" max="3844" width="14.7109375" style="5" customWidth="1"/>
    <col min="3845" max="3845" width="13.85546875" style="5" customWidth="1"/>
    <col min="3846" max="3846" width="14" style="5" customWidth="1"/>
    <col min="3847" max="3847" width="15.28515625" style="5" customWidth="1"/>
    <col min="3848" max="3848" width="14.5703125" style="5" customWidth="1"/>
    <col min="3849" max="3849" width="14" style="5" customWidth="1"/>
    <col min="3850" max="3850" width="16.28515625" style="5" customWidth="1"/>
    <col min="3851" max="3851" width="22.140625" style="5" customWidth="1"/>
    <col min="3852" max="3853" width="11.42578125" style="5"/>
    <col min="3854" max="3856" width="14.5703125" style="5" customWidth="1"/>
    <col min="3857" max="4096" width="11.42578125" style="5"/>
    <col min="4097" max="4097" width="12.7109375" style="5" customWidth="1"/>
    <col min="4098" max="4098" width="93" style="5" customWidth="1"/>
    <col min="4099" max="4099" width="11.7109375" style="5" customWidth="1"/>
    <col min="4100" max="4100" width="14.7109375" style="5" customWidth="1"/>
    <col min="4101" max="4101" width="13.85546875" style="5" customWidth="1"/>
    <col min="4102" max="4102" width="14" style="5" customWidth="1"/>
    <col min="4103" max="4103" width="15.28515625" style="5" customWidth="1"/>
    <col min="4104" max="4104" width="14.5703125" style="5" customWidth="1"/>
    <col min="4105" max="4105" width="14" style="5" customWidth="1"/>
    <col min="4106" max="4106" width="16.28515625" style="5" customWidth="1"/>
    <col min="4107" max="4107" width="22.140625" style="5" customWidth="1"/>
    <col min="4108" max="4109" width="11.42578125" style="5"/>
    <col min="4110" max="4112" width="14.5703125" style="5" customWidth="1"/>
    <col min="4113" max="4352" width="11.42578125" style="5"/>
    <col min="4353" max="4353" width="12.7109375" style="5" customWidth="1"/>
    <col min="4354" max="4354" width="93" style="5" customWidth="1"/>
    <col min="4355" max="4355" width="11.7109375" style="5" customWidth="1"/>
    <col min="4356" max="4356" width="14.7109375" style="5" customWidth="1"/>
    <col min="4357" max="4357" width="13.85546875" style="5" customWidth="1"/>
    <col min="4358" max="4358" width="14" style="5" customWidth="1"/>
    <col min="4359" max="4359" width="15.28515625" style="5" customWidth="1"/>
    <col min="4360" max="4360" width="14.5703125" style="5" customWidth="1"/>
    <col min="4361" max="4361" width="14" style="5" customWidth="1"/>
    <col min="4362" max="4362" width="16.28515625" style="5" customWidth="1"/>
    <col min="4363" max="4363" width="22.140625" style="5" customWidth="1"/>
    <col min="4364" max="4365" width="11.42578125" style="5"/>
    <col min="4366" max="4368" width="14.5703125" style="5" customWidth="1"/>
    <col min="4369" max="4608" width="11.42578125" style="5"/>
    <col min="4609" max="4609" width="12.7109375" style="5" customWidth="1"/>
    <col min="4610" max="4610" width="93" style="5" customWidth="1"/>
    <col min="4611" max="4611" width="11.7109375" style="5" customWidth="1"/>
    <col min="4612" max="4612" width="14.7109375" style="5" customWidth="1"/>
    <col min="4613" max="4613" width="13.85546875" style="5" customWidth="1"/>
    <col min="4614" max="4614" width="14" style="5" customWidth="1"/>
    <col min="4615" max="4615" width="15.28515625" style="5" customWidth="1"/>
    <col min="4616" max="4616" width="14.5703125" style="5" customWidth="1"/>
    <col min="4617" max="4617" width="14" style="5" customWidth="1"/>
    <col min="4618" max="4618" width="16.28515625" style="5" customWidth="1"/>
    <col min="4619" max="4619" width="22.140625" style="5" customWidth="1"/>
    <col min="4620" max="4621" width="11.42578125" style="5"/>
    <col min="4622" max="4624" width="14.5703125" style="5" customWidth="1"/>
    <col min="4625" max="4864" width="11.42578125" style="5"/>
    <col min="4865" max="4865" width="12.7109375" style="5" customWidth="1"/>
    <col min="4866" max="4866" width="93" style="5" customWidth="1"/>
    <col min="4867" max="4867" width="11.7109375" style="5" customWidth="1"/>
    <col min="4868" max="4868" width="14.7109375" style="5" customWidth="1"/>
    <col min="4869" max="4869" width="13.85546875" style="5" customWidth="1"/>
    <col min="4870" max="4870" width="14" style="5" customWidth="1"/>
    <col min="4871" max="4871" width="15.28515625" style="5" customWidth="1"/>
    <col min="4872" max="4872" width="14.5703125" style="5" customWidth="1"/>
    <col min="4873" max="4873" width="14" style="5" customWidth="1"/>
    <col min="4874" max="4874" width="16.28515625" style="5" customWidth="1"/>
    <col min="4875" max="4875" width="22.140625" style="5" customWidth="1"/>
    <col min="4876" max="4877" width="11.42578125" style="5"/>
    <col min="4878" max="4880" width="14.5703125" style="5" customWidth="1"/>
    <col min="4881" max="5120" width="11.42578125" style="5"/>
    <col min="5121" max="5121" width="12.7109375" style="5" customWidth="1"/>
    <col min="5122" max="5122" width="93" style="5" customWidth="1"/>
    <col min="5123" max="5123" width="11.7109375" style="5" customWidth="1"/>
    <col min="5124" max="5124" width="14.7109375" style="5" customWidth="1"/>
    <col min="5125" max="5125" width="13.85546875" style="5" customWidth="1"/>
    <col min="5126" max="5126" width="14" style="5" customWidth="1"/>
    <col min="5127" max="5127" width="15.28515625" style="5" customWidth="1"/>
    <col min="5128" max="5128" width="14.5703125" style="5" customWidth="1"/>
    <col min="5129" max="5129" width="14" style="5" customWidth="1"/>
    <col min="5130" max="5130" width="16.28515625" style="5" customWidth="1"/>
    <col min="5131" max="5131" width="22.140625" style="5" customWidth="1"/>
    <col min="5132" max="5133" width="11.42578125" style="5"/>
    <col min="5134" max="5136" width="14.5703125" style="5" customWidth="1"/>
    <col min="5137" max="5376" width="11.42578125" style="5"/>
    <col min="5377" max="5377" width="12.7109375" style="5" customWidth="1"/>
    <col min="5378" max="5378" width="93" style="5" customWidth="1"/>
    <col min="5379" max="5379" width="11.7109375" style="5" customWidth="1"/>
    <col min="5380" max="5380" width="14.7109375" style="5" customWidth="1"/>
    <col min="5381" max="5381" width="13.85546875" style="5" customWidth="1"/>
    <col min="5382" max="5382" width="14" style="5" customWidth="1"/>
    <col min="5383" max="5383" width="15.28515625" style="5" customWidth="1"/>
    <col min="5384" max="5384" width="14.5703125" style="5" customWidth="1"/>
    <col min="5385" max="5385" width="14" style="5" customWidth="1"/>
    <col min="5386" max="5386" width="16.28515625" style="5" customWidth="1"/>
    <col min="5387" max="5387" width="22.140625" style="5" customWidth="1"/>
    <col min="5388" max="5389" width="11.42578125" style="5"/>
    <col min="5390" max="5392" width="14.5703125" style="5" customWidth="1"/>
    <col min="5393" max="5632" width="11.42578125" style="5"/>
    <col min="5633" max="5633" width="12.7109375" style="5" customWidth="1"/>
    <col min="5634" max="5634" width="93" style="5" customWidth="1"/>
    <col min="5635" max="5635" width="11.7109375" style="5" customWidth="1"/>
    <col min="5636" max="5636" width="14.7109375" style="5" customWidth="1"/>
    <col min="5637" max="5637" width="13.85546875" style="5" customWidth="1"/>
    <col min="5638" max="5638" width="14" style="5" customWidth="1"/>
    <col min="5639" max="5639" width="15.28515625" style="5" customWidth="1"/>
    <col min="5640" max="5640" width="14.5703125" style="5" customWidth="1"/>
    <col min="5641" max="5641" width="14" style="5" customWidth="1"/>
    <col min="5642" max="5642" width="16.28515625" style="5" customWidth="1"/>
    <col min="5643" max="5643" width="22.140625" style="5" customWidth="1"/>
    <col min="5644" max="5645" width="11.42578125" style="5"/>
    <col min="5646" max="5648" width="14.5703125" style="5" customWidth="1"/>
    <col min="5649" max="5888" width="11.42578125" style="5"/>
    <col min="5889" max="5889" width="12.7109375" style="5" customWidth="1"/>
    <col min="5890" max="5890" width="93" style="5" customWidth="1"/>
    <col min="5891" max="5891" width="11.7109375" style="5" customWidth="1"/>
    <col min="5892" max="5892" width="14.7109375" style="5" customWidth="1"/>
    <col min="5893" max="5893" width="13.85546875" style="5" customWidth="1"/>
    <col min="5894" max="5894" width="14" style="5" customWidth="1"/>
    <col min="5895" max="5895" width="15.28515625" style="5" customWidth="1"/>
    <col min="5896" max="5896" width="14.5703125" style="5" customWidth="1"/>
    <col min="5897" max="5897" width="14" style="5" customWidth="1"/>
    <col min="5898" max="5898" width="16.28515625" style="5" customWidth="1"/>
    <col min="5899" max="5899" width="22.140625" style="5" customWidth="1"/>
    <col min="5900" max="5901" width="11.42578125" style="5"/>
    <col min="5902" max="5904" width="14.5703125" style="5" customWidth="1"/>
    <col min="5905" max="6144" width="11.42578125" style="5"/>
    <col min="6145" max="6145" width="12.7109375" style="5" customWidth="1"/>
    <col min="6146" max="6146" width="93" style="5" customWidth="1"/>
    <col min="6147" max="6147" width="11.7109375" style="5" customWidth="1"/>
    <col min="6148" max="6148" width="14.7109375" style="5" customWidth="1"/>
    <col min="6149" max="6149" width="13.85546875" style="5" customWidth="1"/>
    <col min="6150" max="6150" width="14" style="5" customWidth="1"/>
    <col min="6151" max="6151" width="15.28515625" style="5" customWidth="1"/>
    <col min="6152" max="6152" width="14.5703125" style="5" customWidth="1"/>
    <col min="6153" max="6153" width="14" style="5" customWidth="1"/>
    <col min="6154" max="6154" width="16.28515625" style="5" customWidth="1"/>
    <col min="6155" max="6155" width="22.140625" style="5" customWidth="1"/>
    <col min="6156" max="6157" width="11.42578125" style="5"/>
    <col min="6158" max="6160" width="14.5703125" style="5" customWidth="1"/>
    <col min="6161" max="6400" width="11.42578125" style="5"/>
    <col min="6401" max="6401" width="12.7109375" style="5" customWidth="1"/>
    <col min="6402" max="6402" width="93" style="5" customWidth="1"/>
    <col min="6403" max="6403" width="11.7109375" style="5" customWidth="1"/>
    <col min="6404" max="6404" width="14.7109375" style="5" customWidth="1"/>
    <col min="6405" max="6405" width="13.85546875" style="5" customWidth="1"/>
    <col min="6406" max="6406" width="14" style="5" customWidth="1"/>
    <col min="6407" max="6407" width="15.28515625" style="5" customWidth="1"/>
    <col min="6408" max="6408" width="14.5703125" style="5" customWidth="1"/>
    <col min="6409" max="6409" width="14" style="5" customWidth="1"/>
    <col min="6410" max="6410" width="16.28515625" style="5" customWidth="1"/>
    <col min="6411" max="6411" width="22.140625" style="5" customWidth="1"/>
    <col min="6412" max="6413" width="11.42578125" style="5"/>
    <col min="6414" max="6416" width="14.5703125" style="5" customWidth="1"/>
    <col min="6417" max="6656" width="11.42578125" style="5"/>
    <col min="6657" max="6657" width="12.7109375" style="5" customWidth="1"/>
    <col min="6658" max="6658" width="93" style="5" customWidth="1"/>
    <col min="6659" max="6659" width="11.7109375" style="5" customWidth="1"/>
    <col min="6660" max="6660" width="14.7109375" style="5" customWidth="1"/>
    <col min="6661" max="6661" width="13.85546875" style="5" customWidth="1"/>
    <col min="6662" max="6662" width="14" style="5" customWidth="1"/>
    <col min="6663" max="6663" width="15.28515625" style="5" customWidth="1"/>
    <col min="6664" max="6664" width="14.5703125" style="5" customWidth="1"/>
    <col min="6665" max="6665" width="14" style="5" customWidth="1"/>
    <col min="6666" max="6666" width="16.28515625" style="5" customWidth="1"/>
    <col min="6667" max="6667" width="22.140625" style="5" customWidth="1"/>
    <col min="6668" max="6669" width="11.42578125" style="5"/>
    <col min="6670" max="6672" width="14.5703125" style="5" customWidth="1"/>
    <col min="6673" max="6912" width="11.42578125" style="5"/>
    <col min="6913" max="6913" width="12.7109375" style="5" customWidth="1"/>
    <col min="6914" max="6914" width="93" style="5" customWidth="1"/>
    <col min="6915" max="6915" width="11.7109375" style="5" customWidth="1"/>
    <col min="6916" max="6916" width="14.7109375" style="5" customWidth="1"/>
    <col min="6917" max="6917" width="13.85546875" style="5" customWidth="1"/>
    <col min="6918" max="6918" width="14" style="5" customWidth="1"/>
    <col min="6919" max="6919" width="15.28515625" style="5" customWidth="1"/>
    <col min="6920" max="6920" width="14.5703125" style="5" customWidth="1"/>
    <col min="6921" max="6921" width="14" style="5" customWidth="1"/>
    <col min="6922" max="6922" width="16.28515625" style="5" customWidth="1"/>
    <col min="6923" max="6923" width="22.140625" style="5" customWidth="1"/>
    <col min="6924" max="6925" width="11.42578125" style="5"/>
    <col min="6926" max="6928" width="14.5703125" style="5" customWidth="1"/>
    <col min="6929" max="7168" width="11.42578125" style="5"/>
    <col min="7169" max="7169" width="12.7109375" style="5" customWidth="1"/>
    <col min="7170" max="7170" width="93" style="5" customWidth="1"/>
    <col min="7171" max="7171" width="11.7109375" style="5" customWidth="1"/>
    <col min="7172" max="7172" width="14.7109375" style="5" customWidth="1"/>
    <col min="7173" max="7173" width="13.85546875" style="5" customWidth="1"/>
    <col min="7174" max="7174" width="14" style="5" customWidth="1"/>
    <col min="7175" max="7175" width="15.28515625" style="5" customWidth="1"/>
    <col min="7176" max="7176" width="14.5703125" style="5" customWidth="1"/>
    <col min="7177" max="7177" width="14" style="5" customWidth="1"/>
    <col min="7178" max="7178" width="16.28515625" style="5" customWidth="1"/>
    <col min="7179" max="7179" width="22.140625" style="5" customWidth="1"/>
    <col min="7180" max="7181" width="11.42578125" style="5"/>
    <col min="7182" max="7184" width="14.5703125" style="5" customWidth="1"/>
    <col min="7185" max="7424" width="11.42578125" style="5"/>
    <col min="7425" max="7425" width="12.7109375" style="5" customWidth="1"/>
    <col min="7426" max="7426" width="93" style="5" customWidth="1"/>
    <col min="7427" max="7427" width="11.7109375" style="5" customWidth="1"/>
    <col min="7428" max="7428" width="14.7109375" style="5" customWidth="1"/>
    <col min="7429" max="7429" width="13.85546875" style="5" customWidth="1"/>
    <col min="7430" max="7430" width="14" style="5" customWidth="1"/>
    <col min="7431" max="7431" width="15.28515625" style="5" customWidth="1"/>
    <col min="7432" max="7432" width="14.5703125" style="5" customWidth="1"/>
    <col min="7433" max="7433" width="14" style="5" customWidth="1"/>
    <col min="7434" max="7434" width="16.28515625" style="5" customWidth="1"/>
    <col min="7435" max="7435" width="22.140625" style="5" customWidth="1"/>
    <col min="7436" max="7437" width="11.42578125" style="5"/>
    <col min="7438" max="7440" width="14.5703125" style="5" customWidth="1"/>
    <col min="7441" max="7680" width="11.42578125" style="5"/>
    <col min="7681" max="7681" width="12.7109375" style="5" customWidth="1"/>
    <col min="7682" max="7682" width="93" style="5" customWidth="1"/>
    <col min="7683" max="7683" width="11.7109375" style="5" customWidth="1"/>
    <col min="7684" max="7684" width="14.7109375" style="5" customWidth="1"/>
    <col min="7685" max="7685" width="13.85546875" style="5" customWidth="1"/>
    <col min="7686" max="7686" width="14" style="5" customWidth="1"/>
    <col min="7687" max="7687" width="15.28515625" style="5" customWidth="1"/>
    <col min="7688" max="7688" width="14.5703125" style="5" customWidth="1"/>
    <col min="7689" max="7689" width="14" style="5" customWidth="1"/>
    <col min="7690" max="7690" width="16.28515625" style="5" customWidth="1"/>
    <col min="7691" max="7691" width="22.140625" style="5" customWidth="1"/>
    <col min="7692" max="7693" width="11.42578125" style="5"/>
    <col min="7694" max="7696" width="14.5703125" style="5" customWidth="1"/>
    <col min="7697" max="7936" width="11.42578125" style="5"/>
    <col min="7937" max="7937" width="12.7109375" style="5" customWidth="1"/>
    <col min="7938" max="7938" width="93" style="5" customWidth="1"/>
    <col min="7939" max="7939" width="11.7109375" style="5" customWidth="1"/>
    <col min="7940" max="7940" width="14.7109375" style="5" customWidth="1"/>
    <col min="7941" max="7941" width="13.85546875" style="5" customWidth="1"/>
    <col min="7942" max="7942" width="14" style="5" customWidth="1"/>
    <col min="7943" max="7943" width="15.28515625" style="5" customWidth="1"/>
    <col min="7944" max="7944" width="14.5703125" style="5" customWidth="1"/>
    <col min="7945" max="7945" width="14" style="5" customWidth="1"/>
    <col min="7946" max="7946" width="16.28515625" style="5" customWidth="1"/>
    <col min="7947" max="7947" width="22.140625" style="5" customWidth="1"/>
    <col min="7948" max="7949" width="11.42578125" style="5"/>
    <col min="7950" max="7952" width="14.5703125" style="5" customWidth="1"/>
    <col min="7953" max="8192" width="11.42578125" style="5"/>
    <col min="8193" max="8193" width="12.7109375" style="5" customWidth="1"/>
    <col min="8194" max="8194" width="93" style="5" customWidth="1"/>
    <col min="8195" max="8195" width="11.7109375" style="5" customWidth="1"/>
    <col min="8196" max="8196" width="14.7109375" style="5" customWidth="1"/>
    <col min="8197" max="8197" width="13.85546875" style="5" customWidth="1"/>
    <col min="8198" max="8198" width="14" style="5" customWidth="1"/>
    <col min="8199" max="8199" width="15.28515625" style="5" customWidth="1"/>
    <col min="8200" max="8200" width="14.5703125" style="5" customWidth="1"/>
    <col min="8201" max="8201" width="14" style="5" customWidth="1"/>
    <col min="8202" max="8202" width="16.28515625" style="5" customWidth="1"/>
    <col min="8203" max="8203" width="22.140625" style="5" customWidth="1"/>
    <col min="8204" max="8205" width="11.42578125" style="5"/>
    <col min="8206" max="8208" width="14.5703125" style="5" customWidth="1"/>
    <col min="8209" max="8448" width="11.42578125" style="5"/>
    <col min="8449" max="8449" width="12.7109375" style="5" customWidth="1"/>
    <col min="8450" max="8450" width="93" style="5" customWidth="1"/>
    <col min="8451" max="8451" width="11.7109375" style="5" customWidth="1"/>
    <col min="8452" max="8452" width="14.7109375" style="5" customWidth="1"/>
    <col min="8453" max="8453" width="13.85546875" style="5" customWidth="1"/>
    <col min="8454" max="8454" width="14" style="5" customWidth="1"/>
    <col min="8455" max="8455" width="15.28515625" style="5" customWidth="1"/>
    <col min="8456" max="8456" width="14.5703125" style="5" customWidth="1"/>
    <col min="8457" max="8457" width="14" style="5" customWidth="1"/>
    <col min="8458" max="8458" width="16.28515625" style="5" customWidth="1"/>
    <col min="8459" max="8459" width="22.140625" style="5" customWidth="1"/>
    <col min="8460" max="8461" width="11.42578125" style="5"/>
    <col min="8462" max="8464" width="14.5703125" style="5" customWidth="1"/>
    <col min="8465" max="8704" width="11.42578125" style="5"/>
    <col min="8705" max="8705" width="12.7109375" style="5" customWidth="1"/>
    <col min="8706" max="8706" width="93" style="5" customWidth="1"/>
    <col min="8707" max="8707" width="11.7109375" style="5" customWidth="1"/>
    <col min="8708" max="8708" width="14.7109375" style="5" customWidth="1"/>
    <col min="8709" max="8709" width="13.85546875" style="5" customWidth="1"/>
    <col min="8710" max="8710" width="14" style="5" customWidth="1"/>
    <col min="8711" max="8711" width="15.28515625" style="5" customWidth="1"/>
    <col min="8712" max="8712" width="14.5703125" style="5" customWidth="1"/>
    <col min="8713" max="8713" width="14" style="5" customWidth="1"/>
    <col min="8714" max="8714" width="16.28515625" style="5" customWidth="1"/>
    <col min="8715" max="8715" width="22.140625" style="5" customWidth="1"/>
    <col min="8716" max="8717" width="11.42578125" style="5"/>
    <col min="8718" max="8720" width="14.5703125" style="5" customWidth="1"/>
    <col min="8721" max="8960" width="11.42578125" style="5"/>
    <col min="8961" max="8961" width="12.7109375" style="5" customWidth="1"/>
    <col min="8962" max="8962" width="93" style="5" customWidth="1"/>
    <col min="8963" max="8963" width="11.7109375" style="5" customWidth="1"/>
    <col min="8964" max="8964" width="14.7109375" style="5" customWidth="1"/>
    <col min="8965" max="8965" width="13.85546875" style="5" customWidth="1"/>
    <col min="8966" max="8966" width="14" style="5" customWidth="1"/>
    <col min="8967" max="8967" width="15.28515625" style="5" customWidth="1"/>
    <col min="8968" max="8968" width="14.5703125" style="5" customWidth="1"/>
    <col min="8969" max="8969" width="14" style="5" customWidth="1"/>
    <col min="8970" max="8970" width="16.28515625" style="5" customWidth="1"/>
    <col min="8971" max="8971" width="22.140625" style="5" customWidth="1"/>
    <col min="8972" max="8973" width="11.42578125" style="5"/>
    <col min="8974" max="8976" width="14.5703125" style="5" customWidth="1"/>
    <col min="8977" max="9216" width="11.42578125" style="5"/>
    <col min="9217" max="9217" width="12.7109375" style="5" customWidth="1"/>
    <col min="9218" max="9218" width="93" style="5" customWidth="1"/>
    <col min="9219" max="9219" width="11.7109375" style="5" customWidth="1"/>
    <col min="9220" max="9220" width="14.7109375" style="5" customWidth="1"/>
    <col min="9221" max="9221" width="13.85546875" style="5" customWidth="1"/>
    <col min="9222" max="9222" width="14" style="5" customWidth="1"/>
    <col min="9223" max="9223" width="15.28515625" style="5" customWidth="1"/>
    <col min="9224" max="9224" width="14.5703125" style="5" customWidth="1"/>
    <col min="9225" max="9225" width="14" style="5" customWidth="1"/>
    <col min="9226" max="9226" width="16.28515625" style="5" customWidth="1"/>
    <col min="9227" max="9227" width="22.140625" style="5" customWidth="1"/>
    <col min="9228" max="9229" width="11.42578125" style="5"/>
    <col min="9230" max="9232" width="14.5703125" style="5" customWidth="1"/>
    <col min="9233" max="9472" width="11.42578125" style="5"/>
    <col min="9473" max="9473" width="12.7109375" style="5" customWidth="1"/>
    <col min="9474" max="9474" width="93" style="5" customWidth="1"/>
    <col min="9475" max="9475" width="11.7109375" style="5" customWidth="1"/>
    <col min="9476" max="9476" width="14.7109375" style="5" customWidth="1"/>
    <col min="9477" max="9477" width="13.85546875" style="5" customWidth="1"/>
    <col min="9478" max="9478" width="14" style="5" customWidth="1"/>
    <col min="9479" max="9479" width="15.28515625" style="5" customWidth="1"/>
    <col min="9480" max="9480" width="14.5703125" style="5" customWidth="1"/>
    <col min="9481" max="9481" width="14" style="5" customWidth="1"/>
    <col min="9482" max="9482" width="16.28515625" style="5" customWidth="1"/>
    <col min="9483" max="9483" width="22.140625" style="5" customWidth="1"/>
    <col min="9484" max="9485" width="11.42578125" style="5"/>
    <col min="9486" max="9488" width="14.5703125" style="5" customWidth="1"/>
    <col min="9489" max="9728" width="11.42578125" style="5"/>
    <col min="9729" max="9729" width="12.7109375" style="5" customWidth="1"/>
    <col min="9730" max="9730" width="93" style="5" customWidth="1"/>
    <col min="9731" max="9731" width="11.7109375" style="5" customWidth="1"/>
    <col min="9732" max="9732" width="14.7109375" style="5" customWidth="1"/>
    <col min="9733" max="9733" width="13.85546875" style="5" customWidth="1"/>
    <col min="9734" max="9734" width="14" style="5" customWidth="1"/>
    <col min="9735" max="9735" width="15.28515625" style="5" customWidth="1"/>
    <col min="9736" max="9736" width="14.5703125" style="5" customWidth="1"/>
    <col min="9737" max="9737" width="14" style="5" customWidth="1"/>
    <col min="9738" max="9738" width="16.28515625" style="5" customWidth="1"/>
    <col min="9739" max="9739" width="22.140625" style="5" customWidth="1"/>
    <col min="9740" max="9741" width="11.42578125" style="5"/>
    <col min="9742" max="9744" width="14.5703125" style="5" customWidth="1"/>
    <col min="9745" max="9984" width="11.42578125" style="5"/>
    <col min="9985" max="9985" width="12.7109375" style="5" customWidth="1"/>
    <col min="9986" max="9986" width="93" style="5" customWidth="1"/>
    <col min="9987" max="9987" width="11.7109375" style="5" customWidth="1"/>
    <col min="9988" max="9988" width="14.7109375" style="5" customWidth="1"/>
    <col min="9989" max="9989" width="13.85546875" style="5" customWidth="1"/>
    <col min="9990" max="9990" width="14" style="5" customWidth="1"/>
    <col min="9991" max="9991" width="15.28515625" style="5" customWidth="1"/>
    <col min="9992" max="9992" width="14.5703125" style="5" customWidth="1"/>
    <col min="9993" max="9993" width="14" style="5" customWidth="1"/>
    <col min="9994" max="9994" width="16.28515625" style="5" customWidth="1"/>
    <col min="9995" max="9995" width="22.140625" style="5" customWidth="1"/>
    <col min="9996" max="9997" width="11.42578125" style="5"/>
    <col min="9998" max="10000" width="14.5703125" style="5" customWidth="1"/>
    <col min="10001" max="10240" width="11.42578125" style="5"/>
    <col min="10241" max="10241" width="12.7109375" style="5" customWidth="1"/>
    <col min="10242" max="10242" width="93" style="5" customWidth="1"/>
    <col min="10243" max="10243" width="11.7109375" style="5" customWidth="1"/>
    <col min="10244" max="10244" width="14.7109375" style="5" customWidth="1"/>
    <col min="10245" max="10245" width="13.85546875" style="5" customWidth="1"/>
    <col min="10246" max="10246" width="14" style="5" customWidth="1"/>
    <col min="10247" max="10247" width="15.28515625" style="5" customWidth="1"/>
    <col min="10248" max="10248" width="14.5703125" style="5" customWidth="1"/>
    <col min="10249" max="10249" width="14" style="5" customWidth="1"/>
    <col min="10250" max="10250" width="16.28515625" style="5" customWidth="1"/>
    <col min="10251" max="10251" width="22.140625" style="5" customWidth="1"/>
    <col min="10252" max="10253" width="11.42578125" style="5"/>
    <col min="10254" max="10256" width="14.5703125" style="5" customWidth="1"/>
    <col min="10257" max="10496" width="11.42578125" style="5"/>
    <col min="10497" max="10497" width="12.7109375" style="5" customWidth="1"/>
    <col min="10498" max="10498" width="93" style="5" customWidth="1"/>
    <col min="10499" max="10499" width="11.7109375" style="5" customWidth="1"/>
    <col min="10500" max="10500" width="14.7109375" style="5" customWidth="1"/>
    <col min="10501" max="10501" width="13.85546875" style="5" customWidth="1"/>
    <col min="10502" max="10502" width="14" style="5" customWidth="1"/>
    <col min="10503" max="10503" width="15.28515625" style="5" customWidth="1"/>
    <col min="10504" max="10504" width="14.5703125" style="5" customWidth="1"/>
    <col min="10505" max="10505" width="14" style="5" customWidth="1"/>
    <col min="10506" max="10506" width="16.28515625" style="5" customWidth="1"/>
    <col min="10507" max="10507" width="22.140625" style="5" customWidth="1"/>
    <col min="10508" max="10509" width="11.42578125" style="5"/>
    <col min="10510" max="10512" width="14.5703125" style="5" customWidth="1"/>
    <col min="10513" max="10752" width="11.42578125" style="5"/>
    <col min="10753" max="10753" width="12.7109375" style="5" customWidth="1"/>
    <col min="10754" max="10754" width="93" style="5" customWidth="1"/>
    <col min="10755" max="10755" width="11.7109375" style="5" customWidth="1"/>
    <col min="10756" max="10756" width="14.7109375" style="5" customWidth="1"/>
    <col min="10757" max="10757" width="13.85546875" style="5" customWidth="1"/>
    <col min="10758" max="10758" width="14" style="5" customWidth="1"/>
    <col min="10759" max="10759" width="15.28515625" style="5" customWidth="1"/>
    <col min="10760" max="10760" width="14.5703125" style="5" customWidth="1"/>
    <col min="10761" max="10761" width="14" style="5" customWidth="1"/>
    <col min="10762" max="10762" width="16.28515625" style="5" customWidth="1"/>
    <col min="10763" max="10763" width="22.140625" style="5" customWidth="1"/>
    <col min="10764" max="10765" width="11.42578125" style="5"/>
    <col min="10766" max="10768" width="14.5703125" style="5" customWidth="1"/>
    <col min="10769" max="11008" width="11.42578125" style="5"/>
    <col min="11009" max="11009" width="12.7109375" style="5" customWidth="1"/>
    <col min="11010" max="11010" width="93" style="5" customWidth="1"/>
    <col min="11011" max="11011" width="11.7109375" style="5" customWidth="1"/>
    <col min="11012" max="11012" width="14.7109375" style="5" customWidth="1"/>
    <col min="11013" max="11013" width="13.85546875" style="5" customWidth="1"/>
    <col min="11014" max="11014" width="14" style="5" customWidth="1"/>
    <col min="11015" max="11015" width="15.28515625" style="5" customWidth="1"/>
    <col min="11016" max="11016" width="14.5703125" style="5" customWidth="1"/>
    <col min="11017" max="11017" width="14" style="5" customWidth="1"/>
    <col min="11018" max="11018" width="16.28515625" style="5" customWidth="1"/>
    <col min="11019" max="11019" width="22.140625" style="5" customWidth="1"/>
    <col min="11020" max="11021" width="11.42578125" style="5"/>
    <col min="11022" max="11024" width="14.5703125" style="5" customWidth="1"/>
    <col min="11025" max="11264" width="11.42578125" style="5"/>
    <col min="11265" max="11265" width="12.7109375" style="5" customWidth="1"/>
    <col min="11266" max="11266" width="93" style="5" customWidth="1"/>
    <col min="11267" max="11267" width="11.7109375" style="5" customWidth="1"/>
    <col min="11268" max="11268" width="14.7109375" style="5" customWidth="1"/>
    <col min="11269" max="11269" width="13.85546875" style="5" customWidth="1"/>
    <col min="11270" max="11270" width="14" style="5" customWidth="1"/>
    <col min="11271" max="11271" width="15.28515625" style="5" customWidth="1"/>
    <col min="11272" max="11272" width="14.5703125" style="5" customWidth="1"/>
    <col min="11273" max="11273" width="14" style="5" customWidth="1"/>
    <col min="11274" max="11274" width="16.28515625" style="5" customWidth="1"/>
    <col min="11275" max="11275" width="22.140625" style="5" customWidth="1"/>
    <col min="11276" max="11277" width="11.42578125" style="5"/>
    <col min="11278" max="11280" width="14.5703125" style="5" customWidth="1"/>
    <col min="11281" max="11520" width="11.42578125" style="5"/>
    <col min="11521" max="11521" width="12.7109375" style="5" customWidth="1"/>
    <col min="11522" max="11522" width="93" style="5" customWidth="1"/>
    <col min="11523" max="11523" width="11.7109375" style="5" customWidth="1"/>
    <col min="11524" max="11524" width="14.7109375" style="5" customWidth="1"/>
    <col min="11525" max="11525" width="13.85546875" style="5" customWidth="1"/>
    <col min="11526" max="11526" width="14" style="5" customWidth="1"/>
    <col min="11527" max="11527" width="15.28515625" style="5" customWidth="1"/>
    <col min="11528" max="11528" width="14.5703125" style="5" customWidth="1"/>
    <col min="11529" max="11529" width="14" style="5" customWidth="1"/>
    <col min="11530" max="11530" width="16.28515625" style="5" customWidth="1"/>
    <col min="11531" max="11531" width="22.140625" style="5" customWidth="1"/>
    <col min="11532" max="11533" width="11.42578125" style="5"/>
    <col min="11534" max="11536" width="14.5703125" style="5" customWidth="1"/>
    <col min="11537" max="11776" width="11.42578125" style="5"/>
    <col min="11777" max="11777" width="12.7109375" style="5" customWidth="1"/>
    <col min="11778" max="11778" width="93" style="5" customWidth="1"/>
    <col min="11779" max="11779" width="11.7109375" style="5" customWidth="1"/>
    <col min="11780" max="11780" width="14.7109375" style="5" customWidth="1"/>
    <col min="11781" max="11781" width="13.85546875" style="5" customWidth="1"/>
    <col min="11782" max="11782" width="14" style="5" customWidth="1"/>
    <col min="11783" max="11783" width="15.28515625" style="5" customWidth="1"/>
    <col min="11784" max="11784" width="14.5703125" style="5" customWidth="1"/>
    <col min="11785" max="11785" width="14" style="5" customWidth="1"/>
    <col min="11786" max="11786" width="16.28515625" style="5" customWidth="1"/>
    <col min="11787" max="11787" width="22.140625" style="5" customWidth="1"/>
    <col min="11788" max="11789" width="11.42578125" style="5"/>
    <col min="11790" max="11792" width="14.5703125" style="5" customWidth="1"/>
    <col min="11793" max="12032" width="11.42578125" style="5"/>
    <col min="12033" max="12033" width="12.7109375" style="5" customWidth="1"/>
    <col min="12034" max="12034" width="93" style="5" customWidth="1"/>
    <col min="12035" max="12035" width="11.7109375" style="5" customWidth="1"/>
    <col min="12036" max="12036" width="14.7109375" style="5" customWidth="1"/>
    <col min="12037" max="12037" width="13.85546875" style="5" customWidth="1"/>
    <col min="12038" max="12038" width="14" style="5" customWidth="1"/>
    <col min="12039" max="12039" width="15.28515625" style="5" customWidth="1"/>
    <col min="12040" max="12040" width="14.5703125" style="5" customWidth="1"/>
    <col min="12041" max="12041" width="14" style="5" customWidth="1"/>
    <col min="12042" max="12042" width="16.28515625" style="5" customWidth="1"/>
    <col min="12043" max="12043" width="22.140625" style="5" customWidth="1"/>
    <col min="12044" max="12045" width="11.42578125" style="5"/>
    <col min="12046" max="12048" width="14.5703125" style="5" customWidth="1"/>
    <col min="12049" max="12288" width="11.42578125" style="5"/>
    <col min="12289" max="12289" width="12.7109375" style="5" customWidth="1"/>
    <col min="12290" max="12290" width="93" style="5" customWidth="1"/>
    <col min="12291" max="12291" width="11.7109375" style="5" customWidth="1"/>
    <col min="12292" max="12292" width="14.7109375" style="5" customWidth="1"/>
    <col min="12293" max="12293" width="13.85546875" style="5" customWidth="1"/>
    <col min="12294" max="12294" width="14" style="5" customWidth="1"/>
    <col min="12295" max="12295" width="15.28515625" style="5" customWidth="1"/>
    <col min="12296" max="12296" width="14.5703125" style="5" customWidth="1"/>
    <col min="12297" max="12297" width="14" style="5" customWidth="1"/>
    <col min="12298" max="12298" width="16.28515625" style="5" customWidth="1"/>
    <col min="12299" max="12299" width="22.140625" style="5" customWidth="1"/>
    <col min="12300" max="12301" width="11.42578125" style="5"/>
    <col min="12302" max="12304" width="14.5703125" style="5" customWidth="1"/>
    <col min="12305" max="12544" width="11.42578125" style="5"/>
    <col min="12545" max="12545" width="12.7109375" style="5" customWidth="1"/>
    <col min="12546" max="12546" width="93" style="5" customWidth="1"/>
    <col min="12547" max="12547" width="11.7109375" style="5" customWidth="1"/>
    <col min="12548" max="12548" width="14.7109375" style="5" customWidth="1"/>
    <col min="12549" max="12549" width="13.85546875" style="5" customWidth="1"/>
    <col min="12550" max="12550" width="14" style="5" customWidth="1"/>
    <col min="12551" max="12551" width="15.28515625" style="5" customWidth="1"/>
    <col min="12552" max="12552" width="14.5703125" style="5" customWidth="1"/>
    <col min="12553" max="12553" width="14" style="5" customWidth="1"/>
    <col min="12554" max="12554" width="16.28515625" style="5" customWidth="1"/>
    <col min="12555" max="12555" width="22.140625" style="5" customWidth="1"/>
    <col min="12556" max="12557" width="11.42578125" style="5"/>
    <col min="12558" max="12560" width="14.5703125" style="5" customWidth="1"/>
    <col min="12561" max="12800" width="11.42578125" style="5"/>
    <col min="12801" max="12801" width="12.7109375" style="5" customWidth="1"/>
    <col min="12802" max="12802" width="93" style="5" customWidth="1"/>
    <col min="12803" max="12803" width="11.7109375" style="5" customWidth="1"/>
    <col min="12804" max="12804" width="14.7109375" style="5" customWidth="1"/>
    <col min="12805" max="12805" width="13.85546875" style="5" customWidth="1"/>
    <col min="12806" max="12806" width="14" style="5" customWidth="1"/>
    <col min="12807" max="12807" width="15.28515625" style="5" customWidth="1"/>
    <col min="12808" max="12808" width="14.5703125" style="5" customWidth="1"/>
    <col min="12809" max="12809" width="14" style="5" customWidth="1"/>
    <col min="12810" max="12810" width="16.28515625" style="5" customWidth="1"/>
    <col min="12811" max="12811" width="22.140625" style="5" customWidth="1"/>
    <col min="12812" max="12813" width="11.42578125" style="5"/>
    <col min="12814" max="12816" width="14.5703125" style="5" customWidth="1"/>
    <col min="12817" max="13056" width="11.42578125" style="5"/>
    <col min="13057" max="13057" width="12.7109375" style="5" customWidth="1"/>
    <col min="13058" max="13058" width="93" style="5" customWidth="1"/>
    <col min="13059" max="13059" width="11.7109375" style="5" customWidth="1"/>
    <col min="13060" max="13060" width="14.7109375" style="5" customWidth="1"/>
    <col min="13061" max="13061" width="13.85546875" style="5" customWidth="1"/>
    <col min="13062" max="13062" width="14" style="5" customWidth="1"/>
    <col min="13063" max="13063" width="15.28515625" style="5" customWidth="1"/>
    <col min="13064" max="13064" width="14.5703125" style="5" customWidth="1"/>
    <col min="13065" max="13065" width="14" style="5" customWidth="1"/>
    <col min="13066" max="13066" width="16.28515625" style="5" customWidth="1"/>
    <col min="13067" max="13067" width="22.140625" style="5" customWidth="1"/>
    <col min="13068" max="13069" width="11.42578125" style="5"/>
    <col min="13070" max="13072" width="14.5703125" style="5" customWidth="1"/>
    <col min="13073" max="13312" width="11.42578125" style="5"/>
    <col min="13313" max="13313" width="12.7109375" style="5" customWidth="1"/>
    <col min="13314" max="13314" width="93" style="5" customWidth="1"/>
    <col min="13315" max="13315" width="11.7109375" style="5" customWidth="1"/>
    <col min="13316" max="13316" width="14.7109375" style="5" customWidth="1"/>
    <col min="13317" max="13317" width="13.85546875" style="5" customWidth="1"/>
    <col min="13318" max="13318" width="14" style="5" customWidth="1"/>
    <col min="13319" max="13319" width="15.28515625" style="5" customWidth="1"/>
    <col min="13320" max="13320" width="14.5703125" style="5" customWidth="1"/>
    <col min="13321" max="13321" width="14" style="5" customWidth="1"/>
    <col min="13322" max="13322" width="16.28515625" style="5" customWidth="1"/>
    <col min="13323" max="13323" width="22.140625" style="5" customWidth="1"/>
    <col min="13324" max="13325" width="11.42578125" style="5"/>
    <col min="13326" max="13328" width="14.5703125" style="5" customWidth="1"/>
    <col min="13329" max="13568" width="11.42578125" style="5"/>
    <col min="13569" max="13569" width="12.7109375" style="5" customWidth="1"/>
    <col min="13570" max="13570" width="93" style="5" customWidth="1"/>
    <col min="13571" max="13571" width="11.7109375" style="5" customWidth="1"/>
    <col min="13572" max="13572" width="14.7109375" style="5" customWidth="1"/>
    <col min="13573" max="13573" width="13.85546875" style="5" customWidth="1"/>
    <col min="13574" max="13574" width="14" style="5" customWidth="1"/>
    <col min="13575" max="13575" width="15.28515625" style="5" customWidth="1"/>
    <col min="13576" max="13576" width="14.5703125" style="5" customWidth="1"/>
    <col min="13577" max="13577" width="14" style="5" customWidth="1"/>
    <col min="13578" max="13578" width="16.28515625" style="5" customWidth="1"/>
    <col min="13579" max="13579" width="22.140625" style="5" customWidth="1"/>
    <col min="13580" max="13581" width="11.42578125" style="5"/>
    <col min="13582" max="13584" width="14.5703125" style="5" customWidth="1"/>
    <col min="13585" max="13824" width="11.42578125" style="5"/>
    <col min="13825" max="13825" width="12.7109375" style="5" customWidth="1"/>
    <col min="13826" max="13826" width="93" style="5" customWidth="1"/>
    <col min="13827" max="13827" width="11.7109375" style="5" customWidth="1"/>
    <col min="13828" max="13828" width="14.7109375" style="5" customWidth="1"/>
    <col min="13829" max="13829" width="13.85546875" style="5" customWidth="1"/>
    <col min="13830" max="13830" width="14" style="5" customWidth="1"/>
    <col min="13831" max="13831" width="15.28515625" style="5" customWidth="1"/>
    <col min="13832" max="13832" width="14.5703125" style="5" customWidth="1"/>
    <col min="13833" max="13833" width="14" style="5" customWidth="1"/>
    <col min="13834" max="13834" width="16.28515625" style="5" customWidth="1"/>
    <col min="13835" max="13835" width="22.140625" style="5" customWidth="1"/>
    <col min="13836" max="13837" width="11.42578125" style="5"/>
    <col min="13838" max="13840" width="14.5703125" style="5" customWidth="1"/>
    <col min="13841" max="14080" width="11.42578125" style="5"/>
    <col min="14081" max="14081" width="12.7109375" style="5" customWidth="1"/>
    <col min="14082" max="14082" width="93" style="5" customWidth="1"/>
    <col min="14083" max="14083" width="11.7109375" style="5" customWidth="1"/>
    <col min="14084" max="14084" width="14.7109375" style="5" customWidth="1"/>
    <col min="14085" max="14085" width="13.85546875" style="5" customWidth="1"/>
    <col min="14086" max="14086" width="14" style="5" customWidth="1"/>
    <col min="14087" max="14087" width="15.28515625" style="5" customWidth="1"/>
    <col min="14088" max="14088" width="14.5703125" style="5" customWidth="1"/>
    <col min="14089" max="14089" width="14" style="5" customWidth="1"/>
    <col min="14090" max="14090" width="16.28515625" style="5" customWidth="1"/>
    <col min="14091" max="14091" width="22.140625" style="5" customWidth="1"/>
    <col min="14092" max="14093" width="11.42578125" style="5"/>
    <col min="14094" max="14096" width="14.5703125" style="5" customWidth="1"/>
    <col min="14097" max="14336" width="11.42578125" style="5"/>
    <col min="14337" max="14337" width="12.7109375" style="5" customWidth="1"/>
    <col min="14338" max="14338" width="93" style="5" customWidth="1"/>
    <col min="14339" max="14339" width="11.7109375" style="5" customWidth="1"/>
    <col min="14340" max="14340" width="14.7109375" style="5" customWidth="1"/>
    <col min="14341" max="14341" width="13.85546875" style="5" customWidth="1"/>
    <col min="14342" max="14342" width="14" style="5" customWidth="1"/>
    <col min="14343" max="14343" width="15.28515625" style="5" customWidth="1"/>
    <col min="14344" max="14344" width="14.5703125" style="5" customWidth="1"/>
    <col min="14345" max="14345" width="14" style="5" customWidth="1"/>
    <col min="14346" max="14346" width="16.28515625" style="5" customWidth="1"/>
    <col min="14347" max="14347" width="22.140625" style="5" customWidth="1"/>
    <col min="14348" max="14349" width="11.42578125" style="5"/>
    <col min="14350" max="14352" width="14.5703125" style="5" customWidth="1"/>
    <col min="14353" max="14592" width="11.42578125" style="5"/>
    <col min="14593" max="14593" width="12.7109375" style="5" customWidth="1"/>
    <col min="14594" max="14594" width="93" style="5" customWidth="1"/>
    <col min="14595" max="14595" width="11.7109375" style="5" customWidth="1"/>
    <col min="14596" max="14596" width="14.7109375" style="5" customWidth="1"/>
    <col min="14597" max="14597" width="13.85546875" style="5" customWidth="1"/>
    <col min="14598" max="14598" width="14" style="5" customWidth="1"/>
    <col min="14599" max="14599" width="15.28515625" style="5" customWidth="1"/>
    <col min="14600" max="14600" width="14.5703125" style="5" customWidth="1"/>
    <col min="14601" max="14601" width="14" style="5" customWidth="1"/>
    <col min="14602" max="14602" width="16.28515625" style="5" customWidth="1"/>
    <col min="14603" max="14603" width="22.140625" style="5" customWidth="1"/>
    <col min="14604" max="14605" width="11.42578125" style="5"/>
    <col min="14606" max="14608" width="14.5703125" style="5" customWidth="1"/>
    <col min="14609" max="14848" width="11.42578125" style="5"/>
    <col min="14849" max="14849" width="12.7109375" style="5" customWidth="1"/>
    <col min="14850" max="14850" width="93" style="5" customWidth="1"/>
    <col min="14851" max="14851" width="11.7109375" style="5" customWidth="1"/>
    <col min="14852" max="14852" width="14.7109375" style="5" customWidth="1"/>
    <col min="14853" max="14853" width="13.85546875" style="5" customWidth="1"/>
    <col min="14854" max="14854" width="14" style="5" customWidth="1"/>
    <col min="14855" max="14855" width="15.28515625" style="5" customWidth="1"/>
    <col min="14856" max="14856" width="14.5703125" style="5" customWidth="1"/>
    <col min="14857" max="14857" width="14" style="5" customWidth="1"/>
    <col min="14858" max="14858" width="16.28515625" style="5" customWidth="1"/>
    <col min="14859" max="14859" width="22.140625" style="5" customWidth="1"/>
    <col min="14860" max="14861" width="11.42578125" style="5"/>
    <col min="14862" max="14864" width="14.5703125" style="5" customWidth="1"/>
    <col min="14865" max="15104" width="11.42578125" style="5"/>
    <col min="15105" max="15105" width="12.7109375" style="5" customWidth="1"/>
    <col min="15106" max="15106" width="93" style="5" customWidth="1"/>
    <col min="15107" max="15107" width="11.7109375" style="5" customWidth="1"/>
    <col min="15108" max="15108" width="14.7109375" style="5" customWidth="1"/>
    <col min="15109" max="15109" width="13.85546875" style="5" customWidth="1"/>
    <col min="15110" max="15110" width="14" style="5" customWidth="1"/>
    <col min="15111" max="15111" width="15.28515625" style="5" customWidth="1"/>
    <col min="15112" max="15112" width="14.5703125" style="5" customWidth="1"/>
    <col min="15113" max="15113" width="14" style="5" customWidth="1"/>
    <col min="15114" max="15114" width="16.28515625" style="5" customWidth="1"/>
    <col min="15115" max="15115" width="22.140625" style="5" customWidth="1"/>
    <col min="15116" max="15117" width="11.42578125" style="5"/>
    <col min="15118" max="15120" width="14.5703125" style="5" customWidth="1"/>
    <col min="15121" max="15360" width="11.42578125" style="5"/>
    <col min="15361" max="15361" width="12.7109375" style="5" customWidth="1"/>
    <col min="15362" max="15362" width="93" style="5" customWidth="1"/>
    <col min="15363" max="15363" width="11.7109375" style="5" customWidth="1"/>
    <col min="15364" max="15364" width="14.7109375" style="5" customWidth="1"/>
    <col min="15365" max="15365" width="13.85546875" style="5" customWidth="1"/>
    <col min="15366" max="15366" width="14" style="5" customWidth="1"/>
    <col min="15367" max="15367" width="15.28515625" style="5" customWidth="1"/>
    <col min="15368" max="15368" width="14.5703125" style="5" customWidth="1"/>
    <col min="15369" max="15369" width="14" style="5" customWidth="1"/>
    <col min="15370" max="15370" width="16.28515625" style="5" customWidth="1"/>
    <col min="15371" max="15371" width="22.140625" style="5" customWidth="1"/>
    <col min="15372" max="15373" width="11.42578125" style="5"/>
    <col min="15374" max="15376" width="14.5703125" style="5" customWidth="1"/>
    <col min="15377" max="15616" width="11.42578125" style="5"/>
    <col min="15617" max="15617" width="12.7109375" style="5" customWidth="1"/>
    <col min="15618" max="15618" width="93" style="5" customWidth="1"/>
    <col min="15619" max="15619" width="11.7109375" style="5" customWidth="1"/>
    <col min="15620" max="15620" width="14.7109375" style="5" customWidth="1"/>
    <col min="15621" max="15621" width="13.85546875" style="5" customWidth="1"/>
    <col min="15622" max="15622" width="14" style="5" customWidth="1"/>
    <col min="15623" max="15623" width="15.28515625" style="5" customWidth="1"/>
    <col min="15624" max="15624" width="14.5703125" style="5" customWidth="1"/>
    <col min="15625" max="15625" width="14" style="5" customWidth="1"/>
    <col min="15626" max="15626" width="16.28515625" style="5" customWidth="1"/>
    <col min="15627" max="15627" width="22.140625" style="5" customWidth="1"/>
    <col min="15628" max="15629" width="11.42578125" style="5"/>
    <col min="15630" max="15632" width="14.5703125" style="5" customWidth="1"/>
    <col min="15633" max="15872" width="11.42578125" style="5"/>
    <col min="15873" max="15873" width="12.7109375" style="5" customWidth="1"/>
    <col min="15874" max="15874" width="93" style="5" customWidth="1"/>
    <col min="15875" max="15875" width="11.7109375" style="5" customWidth="1"/>
    <col min="15876" max="15876" width="14.7109375" style="5" customWidth="1"/>
    <col min="15877" max="15877" width="13.85546875" style="5" customWidth="1"/>
    <col min="15878" max="15878" width="14" style="5" customWidth="1"/>
    <col min="15879" max="15879" width="15.28515625" style="5" customWidth="1"/>
    <col min="15880" max="15880" width="14.5703125" style="5" customWidth="1"/>
    <col min="15881" max="15881" width="14" style="5" customWidth="1"/>
    <col min="15882" max="15882" width="16.28515625" style="5" customWidth="1"/>
    <col min="15883" max="15883" width="22.140625" style="5" customWidth="1"/>
    <col min="15884" max="15885" width="11.42578125" style="5"/>
    <col min="15886" max="15888" width="14.5703125" style="5" customWidth="1"/>
    <col min="15889" max="16128" width="11.42578125" style="5"/>
    <col min="16129" max="16129" width="12.7109375" style="5" customWidth="1"/>
    <col min="16130" max="16130" width="93" style="5" customWidth="1"/>
    <col min="16131" max="16131" width="11.7109375" style="5" customWidth="1"/>
    <col min="16132" max="16132" width="14.7109375" style="5" customWidth="1"/>
    <col min="16133" max="16133" width="13.85546875" style="5" customWidth="1"/>
    <col min="16134" max="16134" width="14" style="5" customWidth="1"/>
    <col min="16135" max="16135" width="15.28515625" style="5" customWidth="1"/>
    <col min="16136" max="16136" width="14.5703125" style="5" customWidth="1"/>
    <col min="16137" max="16137" width="14" style="5" customWidth="1"/>
    <col min="16138" max="16138" width="16.28515625" style="5" customWidth="1"/>
    <col min="16139" max="16139" width="22.140625" style="5" customWidth="1"/>
    <col min="16140" max="16141" width="11.42578125" style="5"/>
    <col min="16142" max="16144" width="14.5703125" style="5" customWidth="1"/>
    <col min="16145" max="16384" width="11.42578125" style="5"/>
  </cols>
  <sheetData>
    <row r="1" spans="1:19" x14ac:dyDescent="0.2">
      <c r="A1" s="1" t="s">
        <v>0</v>
      </c>
      <c r="I1" s="5"/>
    </row>
    <row r="2" spans="1:19" x14ac:dyDescent="0.2">
      <c r="A2" s="1" t="str">
        <f>CONCATENATE("COMUNA: ",[4]NOMBRE!B2," - ","( ",[4]NOMBRE!C2,[4]NOMBRE!D2,[4]NOMBRE!E2,[4]NOMBRE!F2,[4]NOMBRE!G2," )")</f>
        <v>COMUNA: Linares - ( 07401 )</v>
      </c>
      <c r="I2" s="5"/>
    </row>
    <row r="3" spans="1:19" x14ac:dyDescent="0.2">
      <c r="A3" s="1" t="str">
        <f>CONCATENATE("ESTABLECIMIENTO/ESTRATEGIA: ",[4]NOMBRE!B3," - ","( ",[4]NOMBRE!C3,[4]NOMBRE!D3,[4]NOMBRE!E3,[4]NOMBRE!F3,[4]NOMBRE!G3,[4]NOMBRE!H3," )")</f>
        <v>ESTABLECIMIENTO/ESTRATEGIA: Hospital Presidente Carlos Ibáñez del Campo - ( 116108 )</v>
      </c>
      <c r="I3" s="8"/>
    </row>
    <row r="4" spans="1:19" x14ac:dyDescent="0.2">
      <c r="A4" s="1" t="str">
        <f>CONCATENATE("MES: ",[4]NOMBRE!B6," - ","( ",[4]NOMBRE!C6,[4]NOMBRE!D6," )")</f>
        <v>MES: MARZO - ( 03 )</v>
      </c>
      <c r="I4" s="9"/>
    </row>
    <row r="5" spans="1:19" ht="12.75" customHeight="1" x14ac:dyDescent="0.2">
      <c r="A5" s="1" t="str">
        <f>CONCATENATE("AÑO: ",[4]NOMBRE!B7)</f>
        <v>AÑO: 2016</v>
      </c>
      <c r="I5" s="5"/>
    </row>
    <row r="6" spans="1:19" ht="12.75" customHeight="1" x14ac:dyDescent="0.15">
      <c r="A6" s="215" t="s">
        <v>1</v>
      </c>
      <c r="B6" s="215"/>
      <c r="C6" s="215"/>
      <c r="D6" s="215"/>
      <c r="E6" s="215"/>
      <c r="F6" s="215"/>
      <c r="I6" s="5"/>
    </row>
    <row r="7" spans="1:19" ht="12.75" customHeight="1" x14ac:dyDescent="0.15">
      <c r="A7" s="215"/>
      <c r="B7" s="215"/>
      <c r="C7" s="215"/>
      <c r="D7" s="215"/>
      <c r="E7" s="215"/>
      <c r="F7" s="215"/>
      <c r="I7" s="5"/>
    </row>
    <row r="8" spans="1:19" ht="12.75" customHeight="1" x14ac:dyDescent="0.2">
      <c r="A8" s="10"/>
      <c r="B8" s="10"/>
      <c r="C8" s="10"/>
      <c r="D8" s="10"/>
      <c r="E8" s="10"/>
      <c r="F8" s="10"/>
      <c r="I8" s="5"/>
    </row>
    <row r="9" spans="1:19" x14ac:dyDescent="0.2">
      <c r="A9" s="11"/>
      <c r="B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19" ht="12.75" customHeight="1" x14ac:dyDescent="0.2">
      <c r="A10" s="54" t="s">
        <v>2</v>
      </c>
      <c r="B10" s="55"/>
      <c r="C10" s="219" t="s">
        <v>3</v>
      </c>
      <c r="D10" s="236" t="s">
        <v>1033</v>
      </c>
      <c r="E10" s="237"/>
      <c r="F10" s="238"/>
      <c r="G10" s="239" t="s">
        <v>4</v>
      </c>
      <c r="H10" s="219" t="s">
        <v>5</v>
      </c>
      <c r="I10" s="12"/>
      <c r="J10" s="5"/>
      <c r="K10" s="5"/>
      <c r="N10" s="56"/>
      <c r="O10" s="6"/>
      <c r="Q10" s="5"/>
    </row>
    <row r="11" spans="1:19" ht="15.75" customHeight="1" x14ac:dyDescent="0.2">
      <c r="A11" s="57"/>
      <c r="B11" s="58"/>
      <c r="C11" s="220"/>
      <c r="D11" s="243" t="s">
        <v>1034</v>
      </c>
      <c r="E11" s="245" t="s">
        <v>1035</v>
      </c>
      <c r="F11" s="247" t="s">
        <v>1036</v>
      </c>
      <c r="G11" s="240"/>
      <c r="H11" s="220"/>
      <c r="I11" s="12"/>
      <c r="J11" s="5"/>
      <c r="K11" s="5"/>
      <c r="N11" s="56"/>
      <c r="O11" s="6"/>
      <c r="Q11" s="5"/>
    </row>
    <row r="12" spans="1:19" ht="14.25" customHeight="1" x14ac:dyDescent="0.2">
      <c r="A12" s="59" t="s">
        <v>6</v>
      </c>
      <c r="B12" s="60" t="s">
        <v>7</v>
      </c>
      <c r="C12" s="221"/>
      <c r="D12" s="244"/>
      <c r="E12" s="246"/>
      <c r="F12" s="248"/>
      <c r="G12" s="241"/>
      <c r="H12" s="221"/>
      <c r="I12" s="12"/>
      <c r="J12" s="5"/>
      <c r="K12" s="5"/>
      <c r="N12" s="56"/>
      <c r="O12" s="6"/>
      <c r="Q12" s="5"/>
    </row>
    <row r="13" spans="1:19" x14ac:dyDescent="0.2">
      <c r="A13" s="61" t="s">
        <v>8</v>
      </c>
      <c r="B13" s="62"/>
      <c r="C13" s="63">
        <f>+SUM(D13:F13)</f>
        <v>5404</v>
      </c>
      <c r="D13" s="64">
        <f>+SUM(D14:D43)</f>
        <v>2452</v>
      </c>
      <c r="E13" s="65">
        <f>+SUM(E14:E43)</f>
        <v>2952</v>
      </c>
      <c r="F13" s="66">
        <f>+SUM(F14:F43)</f>
        <v>0</v>
      </c>
      <c r="G13" s="67">
        <f>+SUM(G14:G43)</f>
        <v>0</v>
      </c>
      <c r="H13" s="63">
        <f>+SUM(H14:H43)</f>
        <v>0</v>
      </c>
      <c r="I13" s="12"/>
      <c r="J13" s="5"/>
      <c r="K13" s="5"/>
      <c r="N13" s="56"/>
      <c r="O13" s="6"/>
      <c r="Q13" s="5"/>
    </row>
    <row r="14" spans="1:19" ht="27" customHeight="1" x14ac:dyDescent="0.2">
      <c r="A14" s="68" t="s">
        <v>9</v>
      </c>
      <c r="B14" s="69" t="s">
        <v>10</v>
      </c>
      <c r="C14" s="70">
        <f>+SUM(D14:F14)</f>
        <v>1146</v>
      </c>
      <c r="D14" s="71">
        <v>408</v>
      </c>
      <c r="E14" s="72">
        <v>738</v>
      </c>
      <c r="F14" s="73"/>
      <c r="G14" s="73"/>
      <c r="H14" s="73"/>
      <c r="I14" s="13"/>
      <c r="J14" s="5"/>
      <c r="K14" s="5"/>
      <c r="N14" s="56"/>
      <c r="O14" s="6"/>
      <c r="Q14" s="5"/>
    </row>
    <row r="15" spans="1:19" x14ac:dyDescent="0.2">
      <c r="A15" s="74" t="s">
        <v>11</v>
      </c>
      <c r="B15" s="75" t="s">
        <v>12</v>
      </c>
      <c r="C15" s="70">
        <f t="shared" ref="C15:C78" si="0">+SUM(D15:F15)</f>
        <v>0</v>
      </c>
      <c r="D15" s="71"/>
      <c r="E15" s="72"/>
      <c r="F15" s="73"/>
      <c r="G15" s="73"/>
      <c r="H15" s="73"/>
      <c r="I15" s="13"/>
      <c r="J15" s="5"/>
      <c r="K15" s="5"/>
      <c r="N15" s="56"/>
      <c r="O15" s="6"/>
      <c r="Q15" s="5"/>
    </row>
    <row r="16" spans="1:19" x14ac:dyDescent="0.2">
      <c r="A16" s="74" t="s">
        <v>13</v>
      </c>
      <c r="B16" s="75" t="s">
        <v>14</v>
      </c>
      <c r="C16" s="70">
        <f t="shared" si="0"/>
        <v>0</v>
      </c>
      <c r="D16" s="71"/>
      <c r="E16" s="72"/>
      <c r="F16" s="73"/>
      <c r="G16" s="73"/>
      <c r="H16" s="73"/>
      <c r="I16" s="13"/>
      <c r="J16" s="5"/>
      <c r="K16" s="5"/>
      <c r="N16" s="56"/>
      <c r="O16" s="6"/>
      <c r="Q16" s="5"/>
    </row>
    <row r="17" spans="1:17" x14ac:dyDescent="0.2">
      <c r="A17" s="76" t="s">
        <v>15</v>
      </c>
      <c r="B17" s="77" t="s">
        <v>16</v>
      </c>
      <c r="C17" s="70">
        <f t="shared" si="0"/>
        <v>126</v>
      </c>
      <c r="D17" s="71"/>
      <c r="E17" s="72">
        <v>126</v>
      </c>
      <c r="F17" s="73"/>
      <c r="G17" s="73"/>
      <c r="H17" s="73"/>
      <c r="I17" s="13"/>
      <c r="J17" s="5"/>
      <c r="K17" s="5"/>
      <c r="N17" s="56"/>
      <c r="O17" s="6"/>
      <c r="Q17" s="5"/>
    </row>
    <row r="18" spans="1:17" x14ac:dyDescent="0.2">
      <c r="A18" s="76" t="s">
        <v>17</v>
      </c>
      <c r="B18" s="77" t="s">
        <v>18</v>
      </c>
      <c r="C18" s="70">
        <f t="shared" si="0"/>
        <v>0</v>
      </c>
      <c r="D18" s="71"/>
      <c r="E18" s="72"/>
      <c r="F18" s="73"/>
      <c r="G18" s="73"/>
      <c r="H18" s="73"/>
      <c r="I18" s="13"/>
      <c r="J18" s="5"/>
      <c r="K18" s="5"/>
      <c r="N18" s="56"/>
      <c r="O18" s="6"/>
      <c r="Q18" s="5"/>
    </row>
    <row r="19" spans="1:17" x14ac:dyDescent="0.2">
      <c r="A19" s="76" t="s">
        <v>19</v>
      </c>
      <c r="B19" s="78" t="s">
        <v>20</v>
      </c>
      <c r="C19" s="70">
        <f t="shared" si="0"/>
        <v>140</v>
      </c>
      <c r="D19" s="71"/>
      <c r="E19" s="72">
        <v>140</v>
      </c>
      <c r="F19" s="73"/>
      <c r="G19" s="73"/>
      <c r="H19" s="73"/>
      <c r="I19" s="13"/>
      <c r="J19" s="5"/>
      <c r="K19" s="5"/>
      <c r="N19" s="56"/>
      <c r="O19" s="6"/>
      <c r="Q19" s="5"/>
    </row>
    <row r="20" spans="1:17" x14ac:dyDescent="0.2">
      <c r="A20" s="76" t="s">
        <v>21</v>
      </c>
      <c r="B20" s="78" t="s">
        <v>22</v>
      </c>
      <c r="C20" s="70">
        <f t="shared" si="0"/>
        <v>0</v>
      </c>
      <c r="D20" s="71"/>
      <c r="E20" s="72"/>
      <c r="F20" s="73"/>
      <c r="G20" s="73"/>
      <c r="H20" s="73"/>
      <c r="I20" s="13"/>
      <c r="J20" s="5"/>
      <c r="K20" s="5"/>
      <c r="N20" s="56"/>
      <c r="O20" s="6"/>
      <c r="Q20" s="5"/>
    </row>
    <row r="21" spans="1:17" x14ac:dyDescent="0.2">
      <c r="A21" s="76" t="s">
        <v>23</v>
      </c>
      <c r="B21" s="79" t="s">
        <v>24</v>
      </c>
      <c r="C21" s="70">
        <f t="shared" si="0"/>
        <v>342</v>
      </c>
      <c r="D21" s="71"/>
      <c r="E21" s="72">
        <v>342</v>
      </c>
      <c r="F21" s="73"/>
      <c r="G21" s="73"/>
      <c r="H21" s="73"/>
      <c r="I21" s="13"/>
      <c r="J21" s="5"/>
      <c r="K21" s="5"/>
      <c r="N21" s="56"/>
      <c r="O21" s="6"/>
      <c r="Q21" s="5"/>
    </row>
    <row r="22" spans="1:17" x14ac:dyDescent="0.2">
      <c r="A22" s="76" t="s">
        <v>25</v>
      </c>
      <c r="B22" s="79" t="s">
        <v>26</v>
      </c>
      <c r="C22" s="70">
        <f t="shared" si="0"/>
        <v>0</v>
      </c>
      <c r="D22" s="71"/>
      <c r="E22" s="72"/>
      <c r="F22" s="73"/>
      <c r="G22" s="73"/>
      <c r="H22" s="73"/>
      <c r="I22" s="13"/>
      <c r="J22" s="5"/>
      <c r="K22" s="5"/>
      <c r="N22" s="56"/>
      <c r="O22" s="6"/>
      <c r="Q22" s="5"/>
    </row>
    <row r="23" spans="1:17" x14ac:dyDescent="0.2">
      <c r="A23" s="76" t="s">
        <v>27</v>
      </c>
      <c r="B23" s="79" t="s">
        <v>28</v>
      </c>
      <c r="C23" s="70">
        <f t="shared" si="0"/>
        <v>29</v>
      </c>
      <c r="D23" s="71"/>
      <c r="E23" s="72">
        <v>29</v>
      </c>
      <c r="F23" s="73"/>
      <c r="G23" s="73"/>
      <c r="H23" s="73"/>
      <c r="I23" s="13"/>
      <c r="J23" s="5"/>
      <c r="K23" s="5"/>
      <c r="N23" s="56"/>
      <c r="O23" s="6"/>
      <c r="Q23" s="5"/>
    </row>
    <row r="24" spans="1:17" x14ac:dyDescent="0.2">
      <c r="A24" s="76" t="s">
        <v>29</v>
      </c>
      <c r="B24" s="79" t="s">
        <v>30</v>
      </c>
      <c r="C24" s="70">
        <f t="shared" si="0"/>
        <v>59</v>
      </c>
      <c r="D24" s="71">
        <v>3</v>
      </c>
      <c r="E24" s="72">
        <v>56</v>
      </c>
      <c r="F24" s="73"/>
      <c r="G24" s="73"/>
      <c r="H24" s="73"/>
      <c r="I24" s="13"/>
      <c r="J24" s="5"/>
      <c r="K24" s="5"/>
      <c r="N24" s="56"/>
      <c r="O24" s="6"/>
      <c r="Q24" s="5"/>
    </row>
    <row r="25" spans="1:17" ht="23.25" x14ac:dyDescent="0.2">
      <c r="A25" s="76" t="s">
        <v>31</v>
      </c>
      <c r="B25" s="80" t="s">
        <v>32</v>
      </c>
      <c r="C25" s="70">
        <f t="shared" si="0"/>
        <v>87</v>
      </c>
      <c r="D25" s="81"/>
      <c r="E25" s="82">
        <v>87</v>
      </c>
      <c r="F25" s="83"/>
      <c r="G25" s="73"/>
      <c r="H25" s="83"/>
      <c r="I25" s="13"/>
      <c r="J25" s="5"/>
      <c r="K25" s="5"/>
      <c r="N25" s="56"/>
      <c r="O25" s="6"/>
      <c r="Q25" s="5"/>
    </row>
    <row r="26" spans="1:17" x14ac:dyDescent="0.2">
      <c r="A26" s="76" t="s">
        <v>33</v>
      </c>
      <c r="B26" s="80" t="s">
        <v>34</v>
      </c>
      <c r="C26" s="70">
        <f t="shared" si="0"/>
        <v>10</v>
      </c>
      <c r="D26" s="81"/>
      <c r="E26" s="82">
        <v>10</v>
      </c>
      <c r="F26" s="83"/>
      <c r="G26" s="73"/>
      <c r="H26" s="83"/>
      <c r="I26" s="13"/>
      <c r="J26" s="5"/>
      <c r="K26" s="5"/>
      <c r="N26" s="56"/>
      <c r="O26" s="6"/>
      <c r="Q26" s="5"/>
    </row>
    <row r="27" spans="1:17" x14ac:dyDescent="0.2">
      <c r="A27" s="76" t="s">
        <v>35</v>
      </c>
      <c r="B27" s="80" t="s">
        <v>36</v>
      </c>
      <c r="C27" s="70">
        <f t="shared" si="0"/>
        <v>24</v>
      </c>
      <c r="D27" s="81"/>
      <c r="E27" s="82">
        <v>24</v>
      </c>
      <c r="F27" s="83"/>
      <c r="G27" s="73"/>
      <c r="H27" s="83"/>
      <c r="I27" s="13"/>
      <c r="J27" s="5"/>
      <c r="K27" s="5"/>
      <c r="N27" s="56"/>
      <c r="O27" s="6"/>
      <c r="Q27" s="5"/>
    </row>
    <row r="28" spans="1:17" x14ac:dyDescent="0.2">
      <c r="A28" s="76" t="s">
        <v>37</v>
      </c>
      <c r="B28" s="80" t="s">
        <v>38</v>
      </c>
      <c r="C28" s="70">
        <f t="shared" si="0"/>
        <v>53</v>
      </c>
      <c r="D28" s="81"/>
      <c r="E28" s="82">
        <v>53</v>
      </c>
      <c r="F28" s="83"/>
      <c r="G28" s="73"/>
      <c r="H28" s="83"/>
      <c r="I28" s="13"/>
      <c r="J28" s="5"/>
      <c r="K28" s="5"/>
      <c r="N28" s="56"/>
      <c r="O28" s="6"/>
      <c r="Q28" s="5"/>
    </row>
    <row r="29" spans="1:17" ht="23.25" x14ac:dyDescent="0.2">
      <c r="A29" s="76" t="s">
        <v>39</v>
      </c>
      <c r="B29" s="80" t="s">
        <v>40</v>
      </c>
      <c r="C29" s="70">
        <f t="shared" si="0"/>
        <v>0</v>
      </c>
      <c r="D29" s="81"/>
      <c r="E29" s="82"/>
      <c r="F29" s="83"/>
      <c r="G29" s="73"/>
      <c r="H29" s="83"/>
      <c r="I29" s="13"/>
      <c r="J29" s="5"/>
      <c r="K29" s="5"/>
      <c r="N29" s="56"/>
      <c r="O29" s="6"/>
      <c r="Q29" s="5"/>
    </row>
    <row r="30" spans="1:17" x14ac:dyDescent="0.2">
      <c r="A30" s="76" t="s">
        <v>41</v>
      </c>
      <c r="B30" s="80" t="s">
        <v>42</v>
      </c>
      <c r="C30" s="70">
        <f t="shared" si="0"/>
        <v>0</v>
      </c>
      <c r="D30" s="81"/>
      <c r="E30" s="82"/>
      <c r="F30" s="83"/>
      <c r="G30" s="73"/>
      <c r="H30" s="83"/>
      <c r="I30" s="13"/>
      <c r="J30" s="5"/>
      <c r="K30" s="5"/>
      <c r="N30" s="56"/>
      <c r="O30" s="6"/>
      <c r="Q30" s="5"/>
    </row>
    <row r="31" spans="1:17" x14ac:dyDescent="0.2">
      <c r="A31" s="84" t="s">
        <v>43</v>
      </c>
      <c r="B31" s="80" t="s">
        <v>44</v>
      </c>
      <c r="C31" s="70">
        <f t="shared" si="0"/>
        <v>5</v>
      </c>
      <c r="D31" s="81">
        <v>5</v>
      </c>
      <c r="E31" s="82"/>
      <c r="F31" s="83"/>
      <c r="G31" s="73"/>
      <c r="H31" s="83"/>
      <c r="I31" s="13"/>
      <c r="J31" s="5"/>
      <c r="K31" s="5"/>
      <c r="N31" s="56"/>
      <c r="O31" s="6"/>
      <c r="Q31" s="5"/>
    </row>
    <row r="32" spans="1:17" x14ac:dyDescent="0.2">
      <c r="A32" s="76" t="s">
        <v>45</v>
      </c>
      <c r="B32" s="80" t="s">
        <v>46</v>
      </c>
      <c r="C32" s="70">
        <f t="shared" si="0"/>
        <v>590</v>
      </c>
      <c r="D32" s="81">
        <v>512</v>
      </c>
      <c r="E32" s="82">
        <v>78</v>
      </c>
      <c r="F32" s="83"/>
      <c r="G32" s="73"/>
      <c r="H32" s="83"/>
      <c r="I32" s="13"/>
      <c r="J32" s="5"/>
      <c r="K32" s="5"/>
      <c r="N32" s="56"/>
      <c r="O32" s="6"/>
      <c r="Q32" s="5"/>
    </row>
    <row r="33" spans="1:17" x14ac:dyDescent="0.2">
      <c r="A33" s="76" t="s">
        <v>47</v>
      </c>
      <c r="B33" s="79" t="s">
        <v>48</v>
      </c>
      <c r="C33" s="70">
        <f t="shared" si="0"/>
        <v>0</v>
      </c>
      <c r="D33" s="81"/>
      <c r="E33" s="82"/>
      <c r="F33" s="83"/>
      <c r="G33" s="73"/>
      <c r="H33" s="83"/>
      <c r="I33" s="13"/>
      <c r="J33" s="5"/>
      <c r="K33" s="5"/>
      <c r="N33" s="56"/>
      <c r="O33" s="6"/>
      <c r="Q33" s="5"/>
    </row>
    <row r="34" spans="1:17" x14ac:dyDescent="0.2">
      <c r="A34" s="76" t="s">
        <v>49</v>
      </c>
      <c r="B34" s="80" t="s">
        <v>50</v>
      </c>
      <c r="C34" s="70">
        <f t="shared" si="0"/>
        <v>30</v>
      </c>
      <c r="D34" s="81"/>
      <c r="E34" s="82">
        <v>30</v>
      </c>
      <c r="F34" s="83"/>
      <c r="G34" s="73"/>
      <c r="H34" s="83"/>
      <c r="I34" s="13"/>
      <c r="J34" s="5"/>
      <c r="K34" s="5"/>
      <c r="N34" s="56"/>
      <c r="O34" s="6"/>
      <c r="Q34" s="5"/>
    </row>
    <row r="35" spans="1:17" x14ac:dyDescent="0.2">
      <c r="A35" s="76" t="s">
        <v>51</v>
      </c>
      <c r="B35" s="80" t="s">
        <v>52</v>
      </c>
      <c r="C35" s="70">
        <f t="shared" si="0"/>
        <v>0</v>
      </c>
      <c r="D35" s="81"/>
      <c r="E35" s="82"/>
      <c r="F35" s="83"/>
      <c r="G35" s="73"/>
      <c r="H35" s="85"/>
      <c r="I35" s="13"/>
      <c r="J35" s="5"/>
      <c r="K35" s="5"/>
      <c r="N35" s="56"/>
      <c r="O35" s="6"/>
      <c r="Q35" s="5"/>
    </row>
    <row r="36" spans="1:17" x14ac:dyDescent="0.2">
      <c r="A36" s="76" t="s">
        <v>53</v>
      </c>
      <c r="B36" s="80" t="s">
        <v>54</v>
      </c>
      <c r="C36" s="70">
        <f t="shared" si="0"/>
        <v>0</v>
      </c>
      <c r="D36" s="81"/>
      <c r="E36" s="82"/>
      <c r="F36" s="83"/>
      <c r="G36" s="73"/>
      <c r="H36" s="85"/>
      <c r="I36" s="13"/>
      <c r="J36" s="5"/>
      <c r="K36" s="5"/>
      <c r="N36" s="56"/>
      <c r="O36" s="6"/>
      <c r="Q36" s="5"/>
    </row>
    <row r="37" spans="1:17" s="6" customFormat="1" x14ac:dyDescent="0.2">
      <c r="A37" s="76" t="s">
        <v>55</v>
      </c>
      <c r="B37" s="79" t="s">
        <v>56</v>
      </c>
      <c r="C37" s="70">
        <f t="shared" si="0"/>
        <v>3</v>
      </c>
      <c r="D37" s="71"/>
      <c r="E37" s="72">
        <v>3</v>
      </c>
      <c r="F37" s="73"/>
      <c r="G37" s="73"/>
      <c r="H37" s="86"/>
      <c r="I37" s="14"/>
      <c r="N37" s="87"/>
    </row>
    <row r="38" spans="1:17" x14ac:dyDescent="0.2">
      <c r="A38" s="76" t="s">
        <v>57</v>
      </c>
      <c r="B38" s="79" t="s">
        <v>58</v>
      </c>
      <c r="C38" s="88">
        <f t="shared" si="0"/>
        <v>155</v>
      </c>
      <c r="D38" s="89">
        <v>40</v>
      </c>
      <c r="E38" s="90">
        <v>115</v>
      </c>
      <c r="F38" s="91"/>
      <c r="G38" s="73"/>
      <c r="H38" s="91"/>
      <c r="I38" s="13"/>
      <c r="J38" s="5"/>
      <c r="K38" s="5"/>
      <c r="N38" s="56"/>
      <c r="O38" s="6"/>
      <c r="Q38" s="5"/>
    </row>
    <row r="39" spans="1:17" ht="34.5" x14ac:dyDescent="0.2">
      <c r="A39" s="92" t="s">
        <v>59</v>
      </c>
      <c r="B39" s="93" t="s">
        <v>60</v>
      </c>
      <c r="C39" s="70">
        <f t="shared" si="0"/>
        <v>1360</v>
      </c>
      <c r="D39" s="71">
        <v>555</v>
      </c>
      <c r="E39" s="72">
        <v>805</v>
      </c>
      <c r="F39" s="73"/>
      <c r="G39" s="73"/>
      <c r="H39" s="73"/>
      <c r="I39" s="13"/>
      <c r="J39" s="5"/>
      <c r="K39" s="5"/>
      <c r="N39" s="56"/>
      <c r="O39" s="6"/>
      <c r="Q39" s="5"/>
    </row>
    <row r="40" spans="1:17" x14ac:dyDescent="0.2">
      <c r="A40" s="92" t="s">
        <v>61</v>
      </c>
      <c r="B40" s="93" t="s">
        <v>62</v>
      </c>
      <c r="C40" s="70">
        <f t="shared" si="0"/>
        <v>77</v>
      </c>
      <c r="D40" s="71"/>
      <c r="E40" s="72">
        <v>77</v>
      </c>
      <c r="F40" s="73"/>
      <c r="G40" s="73"/>
      <c r="H40" s="73"/>
      <c r="I40" s="13"/>
      <c r="J40" s="5"/>
      <c r="K40" s="5"/>
      <c r="N40" s="56"/>
      <c r="O40" s="6"/>
      <c r="Q40" s="5"/>
    </row>
    <row r="41" spans="1:17" x14ac:dyDescent="0.2">
      <c r="A41" s="92" t="s">
        <v>63</v>
      </c>
      <c r="B41" s="93" t="s">
        <v>64</v>
      </c>
      <c r="C41" s="70">
        <f t="shared" si="0"/>
        <v>5</v>
      </c>
      <c r="D41" s="71"/>
      <c r="E41" s="72">
        <v>5</v>
      </c>
      <c r="F41" s="73"/>
      <c r="G41" s="73"/>
      <c r="H41" s="73"/>
      <c r="I41" s="13"/>
      <c r="J41" s="5"/>
      <c r="K41" s="5"/>
      <c r="N41" s="56"/>
      <c r="O41" s="6"/>
      <c r="Q41" s="5"/>
    </row>
    <row r="42" spans="1:17" x14ac:dyDescent="0.2">
      <c r="A42" s="92" t="s">
        <v>65</v>
      </c>
      <c r="B42" s="93" t="s">
        <v>66</v>
      </c>
      <c r="C42" s="70">
        <f t="shared" si="0"/>
        <v>653</v>
      </c>
      <c r="D42" s="71">
        <v>606</v>
      </c>
      <c r="E42" s="72">
        <v>47</v>
      </c>
      <c r="F42" s="73"/>
      <c r="G42" s="73"/>
      <c r="H42" s="73"/>
      <c r="I42" s="13"/>
      <c r="J42" s="5"/>
      <c r="K42" s="5"/>
      <c r="N42" s="56"/>
      <c r="O42" s="6"/>
      <c r="Q42" s="5"/>
    </row>
    <row r="43" spans="1:17" x14ac:dyDescent="0.2">
      <c r="A43" s="92" t="s">
        <v>67</v>
      </c>
      <c r="B43" s="94" t="s">
        <v>68</v>
      </c>
      <c r="C43" s="95">
        <f t="shared" si="0"/>
        <v>510</v>
      </c>
      <c r="D43" s="81">
        <v>323</v>
      </c>
      <c r="E43" s="82">
        <v>187</v>
      </c>
      <c r="F43" s="83"/>
      <c r="G43" s="73"/>
      <c r="H43" s="83"/>
      <c r="I43" s="13"/>
      <c r="J43" s="5"/>
      <c r="K43" s="5"/>
      <c r="N43" s="56"/>
      <c r="O43" s="6"/>
      <c r="Q43" s="5"/>
    </row>
    <row r="44" spans="1:17" x14ac:dyDescent="0.2">
      <c r="A44" s="211" t="s">
        <v>69</v>
      </c>
      <c r="B44" s="242"/>
      <c r="C44" s="63">
        <f t="shared" si="0"/>
        <v>0</v>
      </c>
      <c r="D44" s="67">
        <f>SUM(D45:D78)</f>
        <v>0</v>
      </c>
      <c r="E44" s="65">
        <f>SUM(E45:E78)</f>
        <v>0</v>
      </c>
      <c r="F44" s="67">
        <f>SUM(F45:F78)</f>
        <v>0</v>
      </c>
      <c r="G44" s="63">
        <f>SUM(G45:G78)</f>
        <v>0</v>
      </c>
      <c r="H44" s="63">
        <f>SUM(H45:H78)</f>
        <v>0</v>
      </c>
      <c r="I44" s="13"/>
      <c r="J44" s="5"/>
      <c r="K44" s="5"/>
      <c r="N44" s="56"/>
      <c r="O44" s="6"/>
      <c r="Q44" s="5"/>
    </row>
    <row r="45" spans="1:17" x14ac:dyDescent="0.2">
      <c r="A45" s="96" t="s">
        <v>70</v>
      </c>
      <c r="B45" s="97" t="s">
        <v>71</v>
      </c>
      <c r="C45" s="98">
        <f t="shared" si="0"/>
        <v>0</v>
      </c>
      <c r="D45" s="73"/>
      <c r="E45" s="90"/>
      <c r="F45" s="91"/>
      <c r="G45" s="73"/>
      <c r="H45" s="91"/>
      <c r="I45" s="13"/>
      <c r="J45" s="5"/>
      <c r="K45" s="5"/>
      <c r="N45" s="56"/>
      <c r="O45" s="6"/>
      <c r="Q45" s="5"/>
    </row>
    <row r="46" spans="1:17" x14ac:dyDescent="0.2">
      <c r="A46" s="99" t="s">
        <v>72</v>
      </c>
      <c r="B46" s="100" t="s">
        <v>73</v>
      </c>
      <c r="C46" s="70">
        <f t="shared" si="0"/>
        <v>0</v>
      </c>
      <c r="D46" s="73"/>
      <c r="E46" s="72"/>
      <c r="F46" s="73"/>
      <c r="G46" s="73"/>
      <c r="H46" s="73"/>
      <c r="I46" s="13"/>
      <c r="J46" s="5"/>
      <c r="K46" s="5"/>
      <c r="N46" s="56"/>
      <c r="O46" s="6"/>
      <c r="Q46" s="5"/>
    </row>
    <row r="47" spans="1:17" x14ac:dyDescent="0.2">
      <c r="A47" s="99" t="s">
        <v>74</v>
      </c>
      <c r="B47" s="100" t="s">
        <v>75</v>
      </c>
      <c r="C47" s="70">
        <f t="shared" si="0"/>
        <v>0</v>
      </c>
      <c r="D47" s="73"/>
      <c r="E47" s="72"/>
      <c r="F47" s="73"/>
      <c r="G47" s="73"/>
      <c r="H47" s="73"/>
      <c r="I47" s="13"/>
      <c r="J47" s="5"/>
      <c r="K47" s="5"/>
      <c r="N47" s="56"/>
      <c r="O47" s="6"/>
      <c r="Q47" s="5"/>
    </row>
    <row r="48" spans="1:17" x14ac:dyDescent="0.2">
      <c r="A48" s="99" t="s">
        <v>76</v>
      </c>
      <c r="B48" s="100" t="s">
        <v>77</v>
      </c>
      <c r="C48" s="70">
        <f t="shared" si="0"/>
        <v>0</v>
      </c>
      <c r="D48" s="73"/>
      <c r="E48" s="72"/>
      <c r="F48" s="73"/>
      <c r="G48" s="73"/>
      <c r="H48" s="73"/>
      <c r="I48" s="13"/>
      <c r="J48" s="5"/>
      <c r="K48" s="5"/>
      <c r="N48" s="56"/>
      <c r="O48" s="6"/>
      <c r="Q48" s="5"/>
    </row>
    <row r="49" spans="1:17" x14ac:dyDescent="0.2">
      <c r="A49" s="99" t="s">
        <v>78</v>
      </c>
      <c r="B49" s="100" t="s">
        <v>79</v>
      </c>
      <c r="C49" s="70">
        <f t="shared" si="0"/>
        <v>0</v>
      </c>
      <c r="D49" s="73"/>
      <c r="E49" s="72"/>
      <c r="F49" s="73"/>
      <c r="G49" s="73"/>
      <c r="H49" s="73"/>
      <c r="I49" s="13"/>
      <c r="J49" s="5"/>
      <c r="K49" s="5"/>
      <c r="N49" s="56"/>
      <c r="O49" s="6"/>
      <c r="Q49" s="5"/>
    </row>
    <row r="50" spans="1:17" x14ac:dyDescent="0.2">
      <c r="A50" s="99" t="s">
        <v>80</v>
      </c>
      <c r="B50" s="100" t="s">
        <v>81</v>
      </c>
      <c r="C50" s="70">
        <f t="shared" si="0"/>
        <v>0</v>
      </c>
      <c r="D50" s="73"/>
      <c r="E50" s="72"/>
      <c r="F50" s="73"/>
      <c r="G50" s="73"/>
      <c r="H50" s="73"/>
      <c r="I50" s="13"/>
      <c r="J50" s="5"/>
      <c r="K50" s="5"/>
      <c r="N50" s="56"/>
      <c r="O50" s="6"/>
      <c r="Q50" s="5"/>
    </row>
    <row r="51" spans="1:17" x14ac:dyDescent="0.2">
      <c r="A51" s="99" t="s">
        <v>82</v>
      </c>
      <c r="B51" s="100" t="s">
        <v>83</v>
      </c>
      <c r="C51" s="70">
        <f t="shared" si="0"/>
        <v>0</v>
      </c>
      <c r="D51" s="73"/>
      <c r="E51" s="72"/>
      <c r="F51" s="73"/>
      <c r="G51" s="73"/>
      <c r="H51" s="73"/>
      <c r="I51" s="13"/>
      <c r="J51" s="5"/>
      <c r="K51" s="5"/>
      <c r="N51" s="56"/>
      <c r="O51" s="6"/>
      <c r="Q51" s="5"/>
    </row>
    <row r="52" spans="1:17" x14ac:dyDescent="0.2">
      <c r="A52" s="99" t="s">
        <v>84</v>
      </c>
      <c r="B52" s="100" t="s">
        <v>85</v>
      </c>
      <c r="C52" s="70">
        <f t="shared" si="0"/>
        <v>0</v>
      </c>
      <c r="D52" s="73"/>
      <c r="E52" s="72"/>
      <c r="F52" s="73"/>
      <c r="G52" s="73"/>
      <c r="H52" s="73"/>
      <c r="I52" s="13"/>
      <c r="J52" s="5"/>
      <c r="K52" s="5"/>
      <c r="N52" s="56"/>
      <c r="O52" s="6"/>
      <c r="Q52" s="5"/>
    </row>
    <row r="53" spans="1:17" x14ac:dyDescent="0.2">
      <c r="A53" s="99" t="s">
        <v>86</v>
      </c>
      <c r="B53" s="100" t="s">
        <v>87</v>
      </c>
      <c r="C53" s="70">
        <f t="shared" si="0"/>
        <v>0</v>
      </c>
      <c r="D53" s="73"/>
      <c r="E53" s="72"/>
      <c r="F53" s="73"/>
      <c r="G53" s="73"/>
      <c r="H53" s="73"/>
      <c r="I53" s="13"/>
      <c r="J53" s="5"/>
      <c r="K53" s="5"/>
      <c r="N53" s="56"/>
      <c r="O53" s="6"/>
      <c r="Q53" s="5"/>
    </row>
    <row r="54" spans="1:17" x14ac:dyDescent="0.2">
      <c r="A54" s="99" t="s">
        <v>88</v>
      </c>
      <c r="B54" s="100" t="s">
        <v>89</v>
      </c>
      <c r="C54" s="70">
        <f t="shared" si="0"/>
        <v>0</v>
      </c>
      <c r="D54" s="73"/>
      <c r="E54" s="72"/>
      <c r="F54" s="73"/>
      <c r="G54" s="73"/>
      <c r="H54" s="73"/>
      <c r="I54" s="13"/>
      <c r="J54" s="5"/>
      <c r="K54" s="5"/>
      <c r="N54" s="56"/>
      <c r="O54" s="6"/>
      <c r="Q54" s="5"/>
    </row>
    <row r="55" spans="1:17" x14ac:dyDescent="0.2">
      <c r="A55" s="99" t="s">
        <v>90</v>
      </c>
      <c r="B55" s="100" t="s">
        <v>91</v>
      </c>
      <c r="C55" s="70">
        <f t="shared" si="0"/>
        <v>0</v>
      </c>
      <c r="D55" s="73"/>
      <c r="E55" s="72"/>
      <c r="F55" s="73"/>
      <c r="G55" s="73"/>
      <c r="H55" s="73"/>
      <c r="I55" s="13"/>
      <c r="J55" s="5"/>
      <c r="K55" s="5"/>
      <c r="N55" s="56"/>
      <c r="O55" s="6"/>
      <c r="Q55" s="5"/>
    </row>
    <row r="56" spans="1:17" x14ac:dyDescent="0.2">
      <c r="A56" s="99" t="s">
        <v>92</v>
      </c>
      <c r="B56" s="100" t="s">
        <v>93</v>
      </c>
      <c r="C56" s="70">
        <f t="shared" si="0"/>
        <v>0</v>
      </c>
      <c r="D56" s="73"/>
      <c r="E56" s="72"/>
      <c r="F56" s="73"/>
      <c r="G56" s="73"/>
      <c r="H56" s="73"/>
      <c r="I56" s="13"/>
      <c r="J56" s="5"/>
      <c r="K56" s="5"/>
      <c r="N56" s="56"/>
      <c r="O56" s="6"/>
      <c r="Q56" s="5"/>
    </row>
    <row r="57" spans="1:17" x14ac:dyDescent="0.2">
      <c r="A57" s="99" t="s">
        <v>94</v>
      </c>
      <c r="B57" s="100" t="s">
        <v>95</v>
      </c>
      <c r="C57" s="70">
        <f t="shared" si="0"/>
        <v>0</v>
      </c>
      <c r="D57" s="73"/>
      <c r="E57" s="72"/>
      <c r="F57" s="73"/>
      <c r="G57" s="73"/>
      <c r="H57" s="73"/>
      <c r="I57" s="13"/>
      <c r="J57" s="5"/>
      <c r="K57" s="5"/>
      <c r="N57" s="56"/>
      <c r="O57" s="6"/>
      <c r="Q57" s="5"/>
    </row>
    <row r="58" spans="1:17" x14ac:dyDescent="0.2">
      <c r="A58" s="99" t="s">
        <v>96</v>
      </c>
      <c r="B58" s="100" t="s">
        <v>97</v>
      </c>
      <c r="C58" s="70">
        <f t="shared" si="0"/>
        <v>0</v>
      </c>
      <c r="D58" s="73"/>
      <c r="E58" s="72"/>
      <c r="F58" s="73"/>
      <c r="G58" s="73"/>
      <c r="H58" s="73"/>
      <c r="I58" s="13"/>
      <c r="J58" s="5"/>
      <c r="K58" s="5"/>
      <c r="N58" s="56"/>
      <c r="O58" s="6"/>
      <c r="Q58" s="5"/>
    </row>
    <row r="59" spans="1:17" ht="34.5" x14ac:dyDescent="0.2">
      <c r="A59" s="99" t="s">
        <v>98</v>
      </c>
      <c r="B59" s="93" t="s">
        <v>99</v>
      </c>
      <c r="C59" s="70">
        <f t="shared" si="0"/>
        <v>0</v>
      </c>
      <c r="D59" s="73"/>
      <c r="E59" s="72"/>
      <c r="F59" s="73"/>
      <c r="G59" s="73"/>
      <c r="H59" s="73"/>
      <c r="I59" s="13"/>
      <c r="J59" s="5"/>
      <c r="K59" s="5"/>
      <c r="N59" s="56"/>
      <c r="O59" s="6"/>
      <c r="Q59" s="5"/>
    </row>
    <row r="60" spans="1:17" x14ac:dyDescent="0.2">
      <c r="A60" s="99" t="s">
        <v>100</v>
      </c>
      <c r="B60" s="100" t="s">
        <v>101</v>
      </c>
      <c r="C60" s="70">
        <f t="shared" si="0"/>
        <v>0</v>
      </c>
      <c r="D60" s="73"/>
      <c r="E60" s="72"/>
      <c r="F60" s="73"/>
      <c r="G60" s="73"/>
      <c r="H60" s="73"/>
      <c r="I60" s="13"/>
      <c r="J60" s="5"/>
      <c r="K60" s="5"/>
      <c r="N60" s="56"/>
      <c r="O60" s="6"/>
      <c r="Q60" s="5"/>
    </row>
    <row r="61" spans="1:17" x14ac:dyDescent="0.2">
      <c r="A61" s="99" t="s">
        <v>102</v>
      </c>
      <c r="B61" s="100" t="s">
        <v>103</v>
      </c>
      <c r="C61" s="70">
        <f t="shared" si="0"/>
        <v>0</v>
      </c>
      <c r="D61" s="73"/>
      <c r="E61" s="72"/>
      <c r="F61" s="73"/>
      <c r="G61" s="73"/>
      <c r="H61" s="73"/>
      <c r="I61" s="13"/>
      <c r="J61" s="5"/>
      <c r="K61" s="5"/>
      <c r="N61" s="56"/>
      <c r="O61" s="6"/>
      <c r="Q61" s="5"/>
    </row>
    <row r="62" spans="1:17" x14ac:dyDescent="0.2">
      <c r="A62" s="99" t="s">
        <v>104</v>
      </c>
      <c r="B62" s="93" t="s">
        <v>105</v>
      </c>
      <c r="C62" s="70">
        <f t="shared" si="0"/>
        <v>0</v>
      </c>
      <c r="D62" s="73"/>
      <c r="E62" s="72"/>
      <c r="F62" s="73"/>
      <c r="G62" s="73"/>
      <c r="H62" s="73"/>
      <c r="I62" s="13"/>
      <c r="J62" s="5"/>
      <c r="K62" s="5"/>
      <c r="N62" s="56"/>
      <c r="O62" s="6"/>
      <c r="Q62" s="5"/>
    </row>
    <row r="63" spans="1:17" x14ac:dyDescent="0.2">
      <c r="A63" s="99" t="s">
        <v>106</v>
      </c>
      <c r="B63" s="100" t="s">
        <v>107</v>
      </c>
      <c r="C63" s="70">
        <f t="shared" si="0"/>
        <v>0</v>
      </c>
      <c r="D63" s="73"/>
      <c r="E63" s="72"/>
      <c r="F63" s="73"/>
      <c r="G63" s="73"/>
      <c r="H63" s="73"/>
      <c r="I63" s="13"/>
      <c r="J63" s="5"/>
      <c r="K63" s="5"/>
      <c r="N63" s="56"/>
      <c r="O63" s="6"/>
      <c r="Q63" s="5"/>
    </row>
    <row r="64" spans="1:17" x14ac:dyDescent="0.2">
      <c r="A64" s="99" t="s">
        <v>108</v>
      </c>
      <c r="B64" s="100" t="s">
        <v>109</v>
      </c>
      <c r="C64" s="70">
        <f t="shared" si="0"/>
        <v>0</v>
      </c>
      <c r="D64" s="73"/>
      <c r="E64" s="72"/>
      <c r="F64" s="73"/>
      <c r="G64" s="73"/>
      <c r="H64" s="73"/>
      <c r="I64" s="13"/>
      <c r="J64" s="5"/>
      <c r="K64" s="5"/>
      <c r="N64" s="56"/>
      <c r="O64" s="6"/>
      <c r="Q64" s="5"/>
    </row>
    <row r="65" spans="1:17" x14ac:dyDescent="0.2">
      <c r="A65" s="99" t="s">
        <v>110</v>
      </c>
      <c r="B65" s="100" t="s">
        <v>111</v>
      </c>
      <c r="C65" s="70">
        <f t="shared" si="0"/>
        <v>0</v>
      </c>
      <c r="D65" s="73"/>
      <c r="E65" s="72"/>
      <c r="F65" s="73"/>
      <c r="G65" s="73"/>
      <c r="H65" s="73"/>
      <c r="I65" s="13"/>
      <c r="J65" s="5"/>
      <c r="K65" s="5"/>
      <c r="N65" s="56"/>
      <c r="O65" s="6"/>
      <c r="Q65" s="5"/>
    </row>
    <row r="66" spans="1:17" x14ac:dyDescent="0.2">
      <c r="A66" s="99" t="s">
        <v>112</v>
      </c>
      <c r="B66" s="100" t="s">
        <v>113</v>
      </c>
      <c r="C66" s="70">
        <f t="shared" si="0"/>
        <v>0</v>
      </c>
      <c r="D66" s="73"/>
      <c r="E66" s="72"/>
      <c r="F66" s="73"/>
      <c r="G66" s="73"/>
      <c r="H66" s="73"/>
      <c r="I66" s="13"/>
      <c r="J66" s="5"/>
      <c r="K66" s="5"/>
      <c r="N66" s="56"/>
      <c r="O66" s="6"/>
      <c r="Q66" s="5"/>
    </row>
    <row r="67" spans="1:17" ht="25.5" customHeight="1" x14ac:dyDescent="0.2">
      <c r="A67" s="99" t="s">
        <v>114</v>
      </c>
      <c r="B67" s="93" t="s">
        <v>115</v>
      </c>
      <c r="C67" s="70">
        <f t="shared" si="0"/>
        <v>0</v>
      </c>
      <c r="D67" s="73"/>
      <c r="E67" s="72"/>
      <c r="F67" s="73"/>
      <c r="G67" s="73"/>
      <c r="H67" s="73"/>
      <c r="I67" s="13"/>
      <c r="J67" s="5"/>
      <c r="K67" s="5"/>
      <c r="N67" s="56"/>
      <c r="O67" s="6"/>
      <c r="Q67" s="5"/>
    </row>
    <row r="68" spans="1:17" x14ac:dyDescent="0.2">
      <c r="A68" s="99" t="s">
        <v>116</v>
      </c>
      <c r="B68" s="100" t="s">
        <v>117</v>
      </c>
      <c r="C68" s="70">
        <f t="shared" si="0"/>
        <v>0</v>
      </c>
      <c r="D68" s="73"/>
      <c r="E68" s="72"/>
      <c r="F68" s="73"/>
      <c r="G68" s="73"/>
      <c r="H68" s="73"/>
      <c r="I68" s="13"/>
      <c r="J68" s="5"/>
      <c r="K68" s="5"/>
      <c r="N68" s="56"/>
      <c r="O68" s="6"/>
      <c r="Q68" s="5"/>
    </row>
    <row r="69" spans="1:17" x14ac:dyDescent="0.2">
      <c r="A69" s="99" t="s">
        <v>118</v>
      </c>
      <c r="B69" s="100" t="s">
        <v>119</v>
      </c>
      <c r="C69" s="70">
        <f t="shared" si="0"/>
        <v>0</v>
      </c>
      <c r="D69" s="73"/>
      <c r="E69" s="72"/>
      <c r="F69" s="73"/>
      <c r="G69" s="73"/>
      <c r="H69" s="73"/>
      <c r="I69" s="13"/>
      <c r="J69" s="5"/>
      <c r="K69" s="5"/>
      <c r="N69" s="56"/>
      <c r="O69" s="6"/>
      <c r="Q69" s="5"/>
    </row>
    <row r="70" spans="1:17" x14ac:dyDescent="0.2">
      <c r="A70" s="99" t="s">
        <v>120</v>
      </c>
      <c r="B70" s="100" t="s">
        <v>121</v>
      </c>
      <c r="C70" s="70">
        <f t="shared" si="0"/>
        <v>0</v>
      </c>
      <c r="D70" s="73"/>
      <c r="E70" s="72"/>
      <c r="F70" s="73"/>
      <c r="G70" s="73"/>
      <c r="H70" s="73"/>
      <c r="I70" s="13"/>
      <c r="J70" s="5"/>
      <c r="K70" s="5"/>
      <c r="N70" s="56"/>
      <c r="O70" s="6"/>
      <c r="Q70" s="5"/>
    </row>
    <row r="71" spans="1:17" x14ac:dyDescent="0.2">
      <c r="A71" s="99" t="s">
        <v>122</v>
      </c>
      <c r="B71" s="100" t="s">
        <v>123</v>
      </c>
      <c r="C71" s="70">
        <f t="shared" si="0"/>
        <v>0</v>
      </c>
      <c r="D71" s="73"/>
      <c r="E71" s="72"/>
      <c r="F71" s="73"/>
      <c r="G71" s="73"/>
      <c r="H71" s="73"/>
      <c r="I71" s="13"/>
      <c r="J71" s="5"/>
      <c r="K71" s="5"/>
      <c r="N71" s="56"/>
      <c r="O71" s="6"/>
      <c r="Q71" s="5"/>
    </row>
    <row r="72" spans="1:17" x14ac:dyDescent="0.2">
      <c r="A72" s="99" t="s">
        <v>124</v>
      </c>
      <c r="B72" s="100" t="s">
        <v>125</v>
      </c>
      <c r="C72" s="70">
        <f t="shared" si="0"/>
        <v>0</v>
      </c>
      <c r="D72" s="73"/>
      <c r="E72" s="72"/>
      <c r="F72" s="73"/>
      <c r="G72" s="73"/>
      <c r="H72" s="73"/>
      <c r="I72" s="13"/>
      <c r="J72" s="5"/>
      <c r="K72" s="5"/>
      <c r="N72" s="56"/>
      <c r="O72" s="6"/>
      <c r="Q72" s="5"/>
    </row>
    <row r="73" spans="1:17" x14ac:dyDescent="0.2">
      <c r="A73" s="99" t="s">
        <v>126</v>
      </c>
      <c r="B73" s="100" t="s">
        <v>127</v>
      </c>
      <c r="C73" s="70">
        <f t="shared" si="0"/>
        <v>0</v>
      </c>
      <c r="D73" s="73"/>
      <c r="E73" s="72"/>
      <c r="F73" s="73"/>
      <c r="G73" s="73"/>
      <c r="H73" s="73"/>
      <c r="I73" s="13"/>
      <c r="J73" s="5"/>
      <c r="K73" s="5"/>
      <c r="N73" s="56"/>
      <c r="O73" s="6"/>
      <c r="Q73" s="5"/>
    </row>
    <row r="74" spans="1:17" x14ac:dyDescent="0.2">
      <c r="A74" s="99" t="s">
        <v>128</v>
      </c>
      <c r="B74" s="100" t="s">
        <v>129</v>
      </c>
      <c r="C74" s="70">
        <f t="shared" si="0"/>
        <v>0</v>
      </c>
      <c r="D74" s="73"/>
      <c r="E74" s="72"/>
      <c r="F74" s="73"/>
      <c r="G74" s="73"/>
      <c r="H74" s="73"/>
      <c r="I74" s="13"/>
      <c r="J74" s="5"/>
      <c r="K74" s="5"/>
      <c r="N74" s="56"/>
      <c r="O74" s="6"/>
      <c r="Q74" s="5"/>
    </row>
    <row r="75" spans="1:17" x14ac:dyDescent="0.2">
      <c r="A75" s="99" t="s">
        <v>130</v>
      </c>
      <c r="B75" s="100" t="s">
        <v>131</v>
      </c>
      <c r="C75" s="70">
        <f t="shared" si="0"/>
        <v>0</v>
      </c>
      <c r="D75" s="73"/>
      <c r="E75" s="72"/>
      <c r="F75" s="73"/>
      <c r="G75" s="73"/>
      <c r="H75" s="73"/>
      <c r="I75" s="13"/>
      <c r="J75" s="5"/>
      <c r="K75" s="5"/>
      <c r="N75" s="56"/>
      <c r="O75" s="6"/>
      <c r="Q75" s="5"/>
    </row>
    <row r="76" spans="1:17" x14ac:dyDescent="0.2">
      <c r="A76" s="99" t="s">
        <v>132</v>
      </c>
      <c r="B76" s="100" t="s">
        <v>133</v>
      </c>
      <c r="C76" s="70">
        <f t="shared" si="0"/>
        <v>0</v>
      </c>
      <c r="D76" s="73"/>
      <c r="E76" s="72"/>
      <c r="F76" s="73"/>
      <c r="G76" s="73"/>
      <c r="H76" s="73"/>
      <c r="I76" s="13"/>
      <c r="J76" s="5"/>
      <c r="K76" s="5"/>
      <c r="N76" s="56"/>
      <c r="O76" s="6"/>
      <c r="Q76" s="5"/>
    </row>
    <row r="77" spans="1:17" x14ac:dyDescent="0.2">
      <c r="A77" s="99" t="s">
        <v>134</v>
      </c>
      <c r="B77" s="100" t="s">
        <v>135</v>
      </c>
      <c r="C77" s="70">
        <f t="shared" si="0"/>
        <v>0</v>
      </c>
      <c r="D77" s="73"/>
      <c r="E77" s="72"/>
      <c r="F77" s="73"/>
      <c r="G77" s="73"/>
      <c r="H77" s="73"/>
      <c r="I77" s="13"/>
      <c r="J77" s="5"/>
      <c r="K77" s="5"/>
      <c r="N77" s="56"/>
      <c r="O77" s="6"/>
      <c r="Q77" s="5"/>
    </row>
    <row r="78" spans="1:17" x14ac:dyDescent="0.2">
      <c r="A78" s="101" t="s">
        <v>136</v>
      </c>
      <c r="B78" s="102" t="s">
        <v>137</v>
      </c>
      <c r="C78" s="103">
        <f t="shared" si="0"/>
        <v>0</v>
      </c>
      <c r="D78" s="104"/>
      <c r="E78" s="105"/>
      <c r="F78" s="106"/>
      <c r="G78" s="104"/>
      <c r="H78" s="106"/>
      <c r="I78" s="13"/>
      <c r="J78" s="5"/>
      <c r="K78" s="5"/>
      <c r="N78" s="56"/>
      <c r="O78" s="6"/>
      <c r="Q78" s="5"/>
    </row>
    <row r="79" spans="1:17" x14ac:dyDescent="0.2">
      <c r="A79" s="59"/>
      <c r="B79" s="107"/>
      <c r="C79" s="15"/>
      <c r="D79" s="16"/>
      <c r="E79" s="16"/>
      <c r="F79" s="16"/>
      <c r="G79" s="16"/>
      <c r="H79" s="16"/>
      <c r="I79" s="13"/>
      <c r="J79" s="5"/>
      <c r="K79" s="5"/>
      <c r="N79" s="56"/>
      <c r="O79" s="6"/>
      <c r="Q79" s="5"/>
    </row>
    <row r="80" spans="1:17" x14ac:dyDescent="0.2">
      <c r="A80" s="211" t="s">
        <v>138</v>
      </c>
      <c r="B80" s="234"/>
      <c r="C80" s="63">
        <f t="shared" ref="C80:C145" si="1">+SUM(D80:F80)</f>
        <v>943</v>
      </c>
      <c r="D80" s="108">
        <f>+SUM(D81:D120)</f>
        <v>1</v>
      </c>
      <c r="E80" s="108">
        <f>+SUM(E81:E120)</f>
        <v>925</v>
      </c>
      <c r="F80" s="109">
        <f>+SUM(F81:F120)</f>
        <v>17</v>
      </c>
      <c r="G80" s="110">
        <f>+SUM(G81:G120)</f>
        <v>0</v>
      </c>
      <c r="H80" s="110">
        <f>+SUM(H81:H120)</f>
        <v>0</v>
      </c>
      <c r="I80" s="13"/>
      <c r="J80" s="5"/>
      <c r="K80" s="5"/>
      <c r="N80" s="56"/>
      <c r="O80" s="6"/>
      <c r="Q80" s="5"/>
    </row>
    <row r="81" spans="1:17" x14ac:dyDescent="0.2">
      <c r="A81" s="96" t="s">
        <v>139</v>
      </c>
      <c r="B81" s="111" t="s">
        <v>140</v>
      </c>
      <c r="C81" s="88">
        <f t="shared" si="1"/>
        <v>0</v>
      </c>
      <c r="D81" s="71"/>
      <c r="E81" s="71"/>
      <c r="F81" s="71"/>
      <c r="G81" s="71"/>
      <c r="H81" s="71"/>
      <c r="I81" s="13"/>
      <c r="J81" s="5"/>
      <c r="K81" s="5"/>
      <c r="N81" s="56"/>
      <c r="O81" s="6"/>
      <c r="Q81" s="5"/>
    </row>
    <row r="82" spans="1:17" x14ac:dyDescent="0.2">
      <c r="A82" s="99" t="s">
        <v>141</v>
      </c>
      <c r="B82" s="100" t="s">
        <v>142</v>
      </c>
      <c r="C82" s="70">
        <f t="shared" si="1"/>
        <v>78</v>
      </c>
      <c r="D82" s="71"/>
      <c r="E82" s="71">
        <v>78</v>
      </c>
      <c r="F82" s="71"/>
      <c r="G82" s="71"/>
      <c r="H82" s="71"/>
      <c r="I82" s="13"/>
      <c r="J82" s="5"/>
      <c r="K82" s="5"/>
      <c r="N82" s="56"/>
      <c r="O82" s="6"/>
      <c r="Q82" s="5"/>
    </row>
    <row r="83" spans="1:17" x14ac:dyDescent="0.2">
      <c r="A83" s="99" t="s">
        <v>143</v>
      </c>
      <c r="B83" s="100" t="s">
        <v>144</v>
      </c>
      <c r="C83" s="70">
        <f t="shared" si="1"/>
        <v>0</v>
      </c>
      <c r="D83" s="71"/>
      <c r="E83" s="71"/>
      <c r="F83" s="71"/>
      <c r="G83" s="71"/>
      <c r="H83" s="71"/>
      <c r="I83" s="13"/>
      <c r="J83" s="5"/>
      <c r="K83" s="5"/>
      <c r="N83" s="56"/>
      <c r="O83" s="6"/>
      <c r="Q83" s="5"/>
    </row>
    <row r="84" spans="1:17" x14ac:dyDescent="0.2">
      <c r="A84" s="99" t="s">
        <v>145</v>
      </c>
      <c r="B84" s="100" t="s">
        <v>146</v>
      </c>
      <c r="C84" s="70">
        <f t="shared" si="1"/>
        <v>0</v>
      </c>
      <c r="D84" s="71"/>
      <c r="E84" s="71"/>
      <c r="F84" s="71"/>
      <c r="G84" s="71"/>
      <c r="H84" s="71"/>
      <c r="I84" s="13"/>
      <c r="J84" s="5"/>
      <c r="K84" s="5"/>
      <c r="N84" s="56"/>
      <c r="O84" s="6"/>
      <c r="Q84" s="5"/>
    </row>
    <row r="85" spans="1:17" x14ac:dyDescent="0.2">
      <c r="A85" s="99" t="s">
        <v>147</v>
      </c>
      <c r="B85" s="100" t="s">
        <v>148</v>
      </c>
      <c r="C85" s="70">
        <f t="shared" si="1"/>
        <v>130</v>
      </c>
      <c r="D85" s="71"/>
      <c r="E85" s="71">
        <v>130</v>
      </c>
      <c r="F85" s="71"/>
      <c r="G85" s="71"/>
      <c r="H85" s="71"/>
      <c r="I85" s="13"/>
      <c r="J85" s="5"/>
      <c r="K85" s="5"/>
      <c r="N85" s="56"/>
      <c r="O85" s="6"/>
      <c r="Q85" s="5"/>
    </row>
    <row r="86" spans="1:17" x14ac:dyDescent="0.2">
      <c r="A86" s="99" t="s">
        <v>149</v>
      </c>
      <c r="B86" s="100" t="s">
        <v>150</v>
      </c>
      <c r="C86" s="70">
        <f t="shared" si="1"/>
        <v>0</v>
      </c>
      <c r="D86" s="71"/>
      <c r="E86" s="71"/>
      <c r="F86" s="71"/>
      <c r="G86" s="71"/>
      <c r="H86" s="71"/>
      <c r="I86" s="13"/>
      <c r="J86" s="5"/>
      <c r="K86" s="5"/>
      <c r="N86" s="56"/>
      <c r="O86" s="6"/>
      <c r="Q86" s="5"/>
    </row>
    <row r="87" spans="1:17" x14ac:dyDescent="0.2">
      <c r="A87" s="99" t="s">
        <v>151</v>
      </c>
      <c r="B87" s="100" t="s">
        <v>152</v>
      </c>
      <c r="C87" s="70">
        <f t="shared" si="1"/>
        <v>0</v>
      </c>
      <c r="D87" s="71"/>
      <c r="E87" s="71"/>
      <c r="F87" s="71"/>
      <c r="G87" s="71"/>
      <c r="H87" s="71"/>
      <c r="I87" s="13"/>
      <c r="J87" s="5"/>
      <c r="K87" s="5"/>
      <c r="N87" s="56"/>
      <c r="O87" s="6"/>
      <c r="Q87" s="5"/>
    </row>
    <row r="88" spans="1:17" x14ac:dyDescent="0.2">
      <c r="A88" s="99" t="s">
        <v>153</v>
      </c>
      <c r="B88" s="100" t="s">
        <v>154</v>
      </c>
      <c r="C88" s="70">
        <f t="shared" si="1"/>
        <v>0</v>
      </c>
      <c r="D88" s="71"/>
      <c r="E88" s="71"/>
      <c r="F88" s="71"/>
      <c r="G88" s="71"/>
      <c r="H88" s="71"/>
      <c r="I88" s="13"/>
      <c r="J88" s="5"/>
      <c r="K88" s="5"/>
      <c r="N88" s="56"/>
      <c r="O88" s="6"/>
      <c r="Q88" s="5"/>
    </row>
    <row r="89" spans="1:17" x14ac:dyDescent="0.2">
      <c r="A89" s="99" t="s">
        <v>155</v>
      </c>
      <c r="B89" s="100" t="s">
        <v>156</v>
      </c>
      <c r="C89" s="70">
        <f t="shared" si="1"/>
        <v>0</v>
      </c>
      <c r="D89" s="71"/>
      <c r="E89" s="71"/>
      <c r="F89" s="71"/>
      <c r="G89" s="71"/>
      <c r="H89" s="71"/>
      <c r="I89" s="13"/>
      <c r="J89" s="5"/>
      <c r="K89" s="5"/>
      <c r="N89" s="56"/>
      <c r="O89" s="6"/>
      <c r="Q89" s="5"/>
    </row>
    <row r="90" spans="1:17" x14ac:dyDescent="0.2">
      <c r="A90" s="99" t="s">
        <v>157</v>
      </c>
      <c r="B90" s="100" t="s">
        <v>158</v>
      </c>
      <c r="C90" s="70">
        <f t="shared" si="1"/>
        <v>15</v>
      </c>
      <c r="D90" s="71"/>
      <c r="E90" s="71">
        <v>15</v>
      </c>
      <c r="F90" s="71"/>
      <c r="G90" s="71"/>
      <c r="H90" s="71"/>
      <c r="I90" s="13"/>
      <c r="J90" s="5"/>
      <c r="K90" s="5"/>
      <c r="N90" s="56"/>
      <c r="O90" s="6"/>
      <c r="Q90" s="5"/>
    </row>
    <row r="91" spans="1:17" x14ac:dyDescent="0.2">
      <c r="A91" s="99" t="s">
        <v>159</v>
      </c>
      <c r="B91" s="100" t="s">
        <v>160</v>
      </c>
      <c r="C91" s="70">
        <f t="shared" si="1"/>
        <v>0</v>
      </c>
      <c r="D91" s="71"/>
      <c r="E91" s="71"/>
      <c r="F91" s="71"/>
      <c r="G91" s="71"/>
      <c r="H91" s="71"/>
      <c r="I91" s="13"/>
      <c r="J91" s="5"/>
      <c r="K91" s="5"/>
      <c r="N91" s="56"/>
      <c r="O91" s="6"/>
      <c r="Q91" s="5"/>
    </row>
    <row r="92" spans="1:17" x14ac:dyDescent="0.2">
      <c r="A92" s="99" t="s">
        <v>161</v>
      </c>
      <c r="B92" s="100" t="s">
        <v>162</v>
      </c>
      <c r="C92" s="70">
        <f t="shared" si="1"/>
        <v>0</v>
      </c>
      <c r="D92" s="71"/>
      <c r="E92" s="71"/>
      <c r="F92" s="71"/>
      <c r="G92" s="71"/>
      <c r="H92" s="71"/>
      <c r="I92" s="13"/>
      <c r="J92" s="5"/>
      <c r="K92" s="5"/>
      <c r="N92" s="56"/>
      <c r="O92" s="6"/>
      <c r="Q92" s="5"/>
    </row>
    <row r="93" spans="1:17" x14ac:dyDescent="0.2">
      <c r="A93" s="99" t="s">
        <v>163</v>
      </c>
      <c r="B93" s="100" t="s">
        <v>164</v>
      </c>
      <c r="C93" s="70">
        <f t="shared" si="1"/>
        <v>0</v>
      </c>
      <c r="D93" s="71"/>
      <c r="E93" s="71"/>
      <c r="F93" s="71"/>
      <c r="G93" s="71"/>
      <c r="H93" s="71"/>
      <c r="I93" s="13"/>
      <c r="J93" s="5"/>
      <c r="K93" s="5"/>
      <c r="N93" s="56"/>
      <c r="O93" s="6"/>
      <c r="Q93" s="5"/>
    </row>
    <row r="94" spans="1:17" x14ac:dyDescent="0.2">
      <c r="A94" s="99" t="s">
        <v>165</v>
      </c>
      <c r="B94" s="100" t="s">
        <v>166</v>
      </c>
      <c r="C94" s="70">
        <f t="shared" si="1"/>
        <v>0</v>
      </c>
      <c r="D94" s="71"/>
      <c r="E94" s="71"/>
      <c r="F94" s="71"/>
      <c r="G94" s="71"/>
      <c r="H94" s="71"/>
      <c r="I94" s="13"/>
      <c r="J94" s="5"/>
      <c r="K94" s="5"/>
      <c r="N94" s="56"/>
      <c r="O94" s="6"/>
      <c r="Q94" s="5"/>
    </row>
    <row r="95" spans="1:17" x14ac:dyDescent="0.2">
      <c r="A95" s="99" t="s">
        <v>167</v>
      </c>
      <c r="B95" s="100" t="s">
        <v>168</v>
      </c>
      <c r="C95" s="70">
        <f t="shared" si="1"/>
        <v>410</v>
      </c>
      <c r="D95" s="71"/>
      <c r="E95" s="71">
        <v>410</v>
      </c>
      <c r="F95" s="71"/>
      <c r="G95" s="71"/>
      <c r="H95" s="71"/>
      <c r="I95" s="13"/>
      <c r="J95" s="5"/>
      <c r="K95" s="5"/>
      <c r="N95" s="56"/>
      <c r="O95" s="6"/>
      <c r="Q95" s="5"/>
    </row>
    <row r="96" spans="1:17" x14ac:dyDescent="0.2">
      <c r="A96" s="99" t="s">
        <v>169</v>
      </c>
      <c r="B96" s="100" t="s">
        <v>170</v>
      </c>
      <c r="C96" s="70">
        <f t="shared" si="1"/>
        <v>34</v>
      </c>
      <c r="D96" s="71"/>
      <c r="E96" s="71">
        <v>34</v>
      </c>
      <c r="F96" s="71"/>
      <c r="G96" s="71"/>
      <c r="H96" s="71"/>
      <c r="I96" s="13"/>
      <c r="J96" s="5"/>
      <c r="K96" s="5"/>
      <c r="N96" s="56"/>
      <c r="O96" s="6"/>
      <c r="Q96" s="5"/>
    </row>
    <row r="97" spans="1:17" x14ac:dyDescent="0.2">
      <c r="A97" s="99" t="s">
        <v>171</v>
      </c>
      <c r="B97" s="100" t="s">
        <v>172</v>
      </c>
      <c r="C97" s="70">
        <f t="shared" si="1"/>
        <v>0</v>
      </c>
      <c r="D97" s="71"/>
      <c r="E97" s="71"/>
      <c r="F97" s="71"/>
      <c r="G97" s="71"/>
      <c r="H97" s="71"/>
      <c r="I97" s="13"/>
      <c r="J97" s="5"/>
      <c r="K97" s="5"/>
      <c r="N97" s="56"/>
      <c r="O97" s="6"/>
      <c r="Q97" s="5"/>
    </row>
    <row r="98" spans="1:17" x14ac:dyDescent="0.2">
      <c r="A98" s="99" t="s">
        <v>173</v>
      </c>
      <c r="B98" s="100" t="s">
        <v>174</v>
      </c>
      <c r="C98" s="70">
        <f t="shared" si="1"/>
        <v>0</v>
      </c>
      <c r="D98" s="71"/>
      <c r="E98" s="71"/>
      <c r="F98" s="71"/>
      <c r="G98" s="71"/>
      <c r="H98" s="71"/>
      <c r="I98" s="13"/>
      <c r="J98" s="5"/>
      <c r="K98" s="5"/>
      <c r="N98" s="56"/>
      <c r="O98" s="6"/>
      <c r="Q98" s="5"/>
    </row>
    <row r="99" spans="1:17" x14ac:dyDescent="0.2">
      <c r="A99" s="99" t="s">
        <v>175</v>
      </c>
      <c r="B99" s="100" t="s">
        <v>176</v>
      </c>
      <c r="C99" s="70">
        <f t="shared" si="1"/>
        <v>0</v>
      </c>
      <c r="D99" s="71"/>
      <c r="E99" s="71"/>
      <c r="F99" s="71"/>
      <c r="G99" s="71"/>
      <c r="H99" s="71"/>
      <c r="I99" s="13"/>
      <c r="J99" s="5"/>
      <c r="K99" s="5"/>
      <c r="N99" s="56"/>
      <c r="O99" s="6"/>
      <c r="Q99" s="5"/>
    </row>
    <row r="100" spans="1:17" x14ac:dyDescent="0.2">
      <c r="A100" s="99" t="s">
        <v>177</v>
      </c>
      <c r="B100" s="100" t="s">
        <v>178</v>
      </c>
      <c r="C100" s="70">
        <f t="shared" si="1"/>
        <v>242</v>
      </c>
      <c r="D100" s="71"/>
      <c r="E100" s="71">
        <v>242</v>
      </c>
      <c r="F100" s="71"/>
      <c r="G100" s="71"/>
      <c r="H100" s="71"/>
      <c r="I100" s="13"/>
      <c r="J100" s="5"/>
      <c r="K100" s="5"/>
      <c r="N100" s="56"/>
      <c r="O100" s="6"/>
      <c r="Q100" s="5"/>
    </row>
    <row r="101" spans="1:17" x14ac:dyDescent="0.2">
      <c r="A101" s="99" t="s">
        <v>179</v>
      </c>
      <c r="B101" s="100" t="s">
        <v>180</v>
      </c>
      <c r="C101" s="70">
        <f t="shared" si="1"/>
        <v>16</v>
      </c>
      <c r="D101" s="71"/>
      <c r="E101" s="71">
        <v>16</v>
      </c>
      <c r="F101" s="71"/>
      <c r="G101" s="71"/>
      <c r="H101" s="71"/>
      <c r="I101" s="13"/>
      <c r="J101" s="5"/>
      <c r="K101" s="5"/>
      <c r="N101" s="56"/>
      <c r="O101" s="6"/>
      <c r="Q101" s="5"/>
    </row>
    <row r="102" spans="1:17" x14ac:dyDescent="0.2">
      <c r="A102" s="99" t="s">
        <v>181</v>
      </c>
      <c r="B102" s="100" t="s">
        <v>182</v>
      </c>
      <c r="C102" s="70">
        <f t="shared" si="1"/>
        <v>0</v>
      </c>
      <c r="D102" s="71"/>
      <c r="E102" s="71"/>
      <c r="F102" s="71"/>
      <c r="G102" s="71"/>
      <c r="H102" s="71"/>
      <c r="I102" s="13"/>
      <c r="J102" s="5"/>
      <c r="K102" s="5"/>
      <c r="N102" s="56"/>
      <c r="O102" s="6"/>
      <c r="Q102" s="5"/>
    </row>
    <row r="103" spans="1:17" x14ac:dyDescent="0.2">
      <c r="A103" s="99" t="s">
        <v>183</v>
      </c>
      <c r="B103" s="100" t="s">
        <v>184</v>
      </c>
      <c r="C103" s="70">
        <f t="shared" si="1"/>
        <v>0</v>
      </c>
      <c r="D103" s="71"/>
      <c r="E103" s="71"/>
      <c r="F103" s="71"/>
      <c r="G103" s="71"/>
      <c r="H103" s="71"/>
      <c r="I103" s="13"/>
      <c r="J103" s="5"/>
      <c r="K103" s="5"/>
      <c r="N103" s="56"/>
      <c r="O103" s="6"/>
      <c r="Q103" s="5"/>
    </row>
    <row r="104" spans="1:17" x14ac:dyDescent="0.2">
      <c r="A104" s="99" t="s">
        <v>185</v>
      </c>
      <c r="B104" s="100" t="s">
        <v>186</v>
      </c>
      <c r="C104" s="70">
        <f t="shared" si="1"/>
        <v>0</v>
      </c>
      <c r="D104" s="71"/>
      <c r="E104" s="71"/>
      <c r="F104" s="71"/>
      <c r="G104" s="71"/>
      <c r="H104" s="71"/>
      <c r="I104" s="13"/>
      <c r="J104" s="5"/>
      <c r="K104" s="5"/>
      <c r="N104" s="56"/>
      <c r="O104" s="6"/>
      <c r="Q104" s="5"/>
    </row>
    <row r="105" spans="1:17" x14ac:dyDescent="0.2">
      <c r="A105" s="99" t="s">
        <v>187</v>
      </c>
      <c r="B105" s="100" t="s">
        <v>188</v>
      </c>
      <c r="C105" s="70">
        <f t="shared" si="1"/>
        <v>0</v>
      </c>
      <c r="D105" s="71"/>
      <c r="E105" s="71"/>
      <c r="F105" s="71"/>
      <c r="G105" s="71"/>
      <c r="H105" s="71"/>
      <c r="I105" s="13"/>
      <c r="J105" s="5"/>
      <c r="K105" s="5"/>
      <c r="N105" s="56"/>
      <c r="O105" s="6"/>
      <c r="Q105" s="5"/>
    </row>
    <row r="106" spans="1:17" x14ac:dyDescent="0.2">
      <c r="A106" s="99" t="s">
        <v>189</v>
      </c>
      <c r="B106" s="100" t="s">
        <v>190</v>
      </c>
      <c r="C106" s="70">
        <f t="shared" si="1"/>
        <v>17</v>
      </c>
      <c r="D106" s="71"/>
      <c r="E106" s="71"/>
      <c r="F106" s="71">
        <v>17</v>
      </c>
      <c r="G106" s="71"/>
      <c r="H106" s="71"/>
      <c r="I106" s="13"/>
      <c r="J106" s="5"/>
      <c r="K106" s="5"/>
      <c r="N106" s="56"/>
      <c r="O106" s="6"/>
      <c r="Q106" s="5"/>
    </row>
    <row r="107" spans="1:17" x14ac:dyDescent="0.2">
      <c r="A107" s="99" t="s">
        <v>191</v>
      </c>
      <c r="B107" s="100" t="s">
        <v>192</v>
      </c>
      <c r="C107" s="70">
        <f t="shared" si="1"/>
        <v>0</v>
      </c>
      <c r="D107" s="71"/>
      <c r="E107" s="71"/>
      <c r="F107" s="71"/>
      <c r="G107" s="71"/>
      <c r="H107" s="71"/>
      <c r="I107" s="13"/>
      <c r="J107" s="5"/>
      <c r="K107" s="5"/>
      <c r="N107" s="56"/>
      <c r="O107" s="6"/>
      <c r="Q107" s="5"/>
    </row>
    <row r="108" spans="1:17" x14ac:dyDescent="0.2">
      <c r="A108" s="99" t="s">
        <v>193</v>
      </c>
      <c r="B108" s="100" t="s">
        <v>194</v>
      </c>
      <c r="C108" s="70">
        <f t="shared" si="1"/>
        <v>0</v>
      </c>
      <c r="D108" s="71"/>
      <c r="E108" s="71"/>
      <c r="F108" s="71"/>
      <c r="G108" s="71"/>
      <c r="H108" s="71"/>
      <c r="I108" s="13"/>
      <c r="J108" s="5"/>
      <c r="K108" s="5"/>
      <c r="N108" s="56"/>
      <c r="O108" s="6"/>
      <c r="Q108" s="5"/>
    </row>
    <row r="109" spans="1:17" x14ac:dyDescent="0.2">
      <c r="A109" s="99" t="s">
        <v>195</v>
      </c>
      <c r="B109" s="100" t="s">
        <v>196</v>
      </c>
      <c r="C109" s="70">
        <f t="shared" si="1"/>
        <v>0</v>
      </c>
      <c r="D109" s="71"/>
      <c r="E109" s="71"/>
      <c r="F109" s="71"/>
      <c r="G109" s="71"/>
      <c r="H109" s="71"/>
      <c r="I109" s="13"/>
      <c r="J109" s="5"/>
      <c r="K109" s="5"/>
      <c r="N109" s="56"/>
      <c r="O109" s="6"/>
      <c r="Q109" s="5"/>
    </row>
    <row r="110" spans="1:17" x14ac:dyDescent="0.2">
      <c r="A110" s="99" t="s">
        <v>197</v>
      </c>
      <c r="B110" s="100" t="s">
        <v>198</v>
      </c>
      <c r="C110" s="70">
        <f t="shared" si="1"/>
        <v>0</v>
      </c>
      <c r="D110" s="71"/>
      <c r="E110" s="71"/>
      <c r="F110" s="71"/>
      <c r="G110" s="71"/>
      <c r="H110" s="71"/>
      <c r="I110" s="13"/>
      <c r="J110" s="5"/>
      <c r="K110" s="5"/>
      <c r="N110" s="56"/>
      <c r="O110" s="6"/>
      <c r="Q110" s="5"/>
    </row>
    <row r="111" spans="1:17" x14ac:dyDescent="0.2">
      <c r="A111" s="99" t="s">
        <v>199</v>
      </c>
      <c r="B111" s="100" t="s">
        <v>200</v>
      </c>
      <c r="C111" s="70">
        <f t="shared" si="1"/>
        <v>0</v>
      </c>
      <c r="D111" s="71"/>
      <c r="E111" s="71"/>
      <c r="F111" s="71"/>
      <c r="G111" s="71"/>
      <c r="H111" s="71"/>
      <c r="I111" s="13"/>
      <c r="J111" s="5"/>
      <c r="K111" s="5"/>
      <c r="N111" s="56"/>
      <c r="O111" s="6"/>
      <c r="Q111" s="5"/>
    </row>
    <row r="112" spans="1:17" x14ac:dyDescent="0.2">
      <c r="A112" s="99" t="s">
        <v>201</v>
      </c>
      <c r="B112" s="100" t="s">
        <v>202</v>
      </c>
      <c r="C112" s="70">
        <f t="shared" si="1"/>
        <v>0</v>
      </c>
      <c r="D112" s="71"/>
      <c r="E112" s="71"/>
      <c r="F112" s="71"/>
      <c r="G112" s="71"/>
      <c r="H112" s="71"/>
      <c r="I112" s="13"/>
      <c r="J112" s="5"/>
      <c r="K112" s="5"/>
      <c r="N112" s="56"/>
      <c r="O112" s="6"/>
      <c r="Q112" s="5"/>
    </row>
    <row r="113" spans="1:17" x14ac:dyDescent="0.2">
      <c r="A113" s="99" t="s">
        <v>203</v>
      </c>
      <c r="B113" s="100" t="s">
        <v>204</v>
      </c>
      <c r="C113" s="70">
        <f t="shared" si="1"/>
        <v>0</v>
      </c>
      <c r="D113" s="71"/>
      <c r="E113" s="71"/>
      <c r="F113" s="71"/>
      <c r="G113" s="71"/>
      <c r="H113" s="71"/>
      <c r="I113" s="13"/>
      <c r="J113" s="5"/>
      <c r="K113" s="5"/>
      <c r="N113" s="56"/>
      <c r="O113" s="6"/>
      <c r="Q113" s="5"/>
    </row>
    <row r="114" spans="1:17" x14ac:dyDescent="0.2">
      <c r="A114" s="99" t="s">
        <v>205</v>
      </c>
      <c r="B114" s="100" t="s">
        <v>206</v>
      </c>
      <c r="C114" s="70">
        <f t="shared" si="1"/>
        <v>0</v>
      </c>
      <c r="D114" s="71"/>
      <c r="E114" s="71"/>
      <c r="F114" s="71"/>
      <c r="G114" s="71"/>
      <c r="H114" s="71"/>
      <c r="I114" s="13"/>
      <c r="J114" s="5"/>
      <c r="K114" s="5"/>
      <c r="N114" s="56"/>
      <c r="O114" s="6"/>
      <c r="Q114" s="5"/>
    </row>
    <row r="115" spans="1:17" x14ac:dyDescent="0.2">
      <c r="A115" s="99" t="s">
        <v>207</v>
      </c>
      <c r="B115" s="100" t="s">
        <v>208</v>
      </c>
      <c r="C115" s="70">
        <f t="shared" si="1"/>
        <v>1</v>
      </c>
      <c r="D115" s="71">
        <v>1</v>
      </c>
      <c r="E115" s="71"/>
      <c r="F115" s="71"/>
      <c r="G115" s="71"/>
      <c r="H115" s="71"/>
      <c r="I115" s="13"/>
      <c r="J115" s="5"/>
      <c r="K115" s="5"/>
      <c r="N115" s="56"/>
      <c r="O115" s="6"/>
      <c r="Q115" s="5"/>
    </row>
    <row r="116" spans="1:17" x14ac:dyDescent="0.2">
      <c r="A116" s="99" t="s">
        <v>209</v>
      </c>
      <c r="B116" s="100" t="s">
        <v>210</v>
      </c>
      <c r="C116" s="70">
        <f t="shared" si="1"/>
        <v>0</v>
      </c>
      <c r="D116" s="71"/>
      <c r="E116" s="71"/>
      <c r="F116" s="71"/>
      <c r="G116" s="71"/>
      <c r="H116" s="71"/>
      <c r="I116" s="13"/>
      <c r="J116" s="5"/>
      <c r="K116" s="5"/>
      <c r="N116" s="56"/>
      <c r="O116" s="6"/>
      <c r="Q116" s="5"/>
    </row>
    <row r="117" spans="1:17" x14ac:dyDescent="0.2">
      <c r="A117" s="99" t="s">
        <v>211</v>
      </c>
      <c r="B117" s="100" t="s">
        <v>212</v>
      </c>
      <c r="C117" s="70">
        <f t="shared" si="1"/>
        <v>0</v>
      </c>
      <c r="D117" s="71"/>
      <c r="E117" s="71"/>
      <c r="F117" s="71"/>
      <c r="G117" s="71"/>
      <c r="H117" s="71"/>
      <c r="I117" s="13"/>
      <c r="J117" s="5"/>
      <c r="K117" s="5"/>
      <c r="N117" s="56"/>
      <c r="O117" s="6"/>
      <c r="Q117" s="5"/>
    </row>
    <row r="118" spans="1:17" x14ac:dyDescent="0.2">
      <c r="A118" s="99" t="s">
        <v>213</v>
      </c>
      <c r="B118" s="100" t="s">
        <v>214</v>
      </c>
      <c r="C118" s="70">
        <f>+SUM(D118:F118)</f>
        <v>0</v>
      </c>
      <c r="D118" s="71"/>
      <c r="E118" s="71"/>
      <c r="F118" s="71"/>
      <c r="G118" s="71"/>
      <c r="H118" s="71"/>
      <c r="I118" s="13"/>
      <c r="J118" s="5"/>
      <c r="K118" s="5"/>
      <c r="N118" s="56"/>
      <c r="O118" s="6"/>
      <c r="Q118" s="5"/>
    </row>
    <row r="119" spans="1:17" x14ac:dyDescent="0.2">
      <c r="A119" s="99" t="s">
        <v>141</v>
      </c>
      <c r="B119" s="100" t="s">
        <v>215</v>
      </c>
      <c r="C119" s="70">
        <f>+SUM(D119:F119)</f>
        <v>0</v>
      </c>
      <c r="D119" s="71"/>
      <c r="E119" s="71"/>
      <c r="F119" s="71"/>
      <c r="G119" s="71"/>
      <c r="H119" s="71"/>
      <c r="I119" s="13"/>
      <c r="J119" s="5"/>
      <c r="K119" s="5"/>
      <c r="N119" s="56"/>
      <c r="O119" s="6"/>
      <c r="Q119" s="5"/>
    </row>
    <row r="120" spans="1:17" x14ac:dyDescent="0.2">
      <c r="A120" s="101" t="s">
        <v>141</v>
      </c>
      <c r="B120" s="102" t="s">
        <v>216</v>
      </c>
      <c r="C120" s="103">
        <f t="shared" si="1"/>
        <v>0</v>
      </c>
      <c r="D120" s="71"/>
      <c r="E120" s="71"/>
      <c r="F120" s="71"/>
      <c r="G120" s="71"/>
      <c r="H120" s="71"/>
      <c r="I120" s="13"/>
      <c r="J120" s="5"/>
      <c r="K120" s="5"/>
      <c r="N120" s="56"/>
      <c r="O120" s="6"/>
      <c r="Q120" s="5"/>
    </row>
    <row r="121" spans="1:17" x14ac:dyDescent="0.2">
      <c r="A121" s="59"/>
      <c r="B121" s="107"/>
      <c r="C121" s="15"/>
      <c r="D121" s="16"/>
      <c r="E121" s="16"/>
      <c r="F121" s="16"/>
      <c r="G121" s="16"/>
      <c r="H121" s="16"/>
      <c r="I121" s="13"/>
      <c r="J121" s="5"/>
      <c r="K121" s="5"/>
      <c r="N121" s="56"/>
      <c r="O121" s="6"/>
      <c r="Q121" s="5"/>
    </row>
    <row r="122" spans="1:17" x14ac:dyDescent="0.2">
      <c r="A122" s="211" t="s">
        <v>217</v>
      </c>
      <c r="B122" s="234"/>
      <c r="C122" s="63">
        <f t="shared" si="1"/>
        <v>438</v>
      </c>
      <c r="D122" s="108">
        <f>+SUM(D123:D162)</f>
        <v>1</v>
      </c>
      <c r="E122" s="112">
        <f>+SUM(E123:E162)</f>
        <v>419</v>
      </c>
      <c r="F122" s="113">
        <f>+SUM(F123:F162)</f>
        <v>18</v>
      </c>
      <c r="G122" s="113">
        <f>+SUM(G123:G162)</f>
        <v>0</v>
      </c>
      <c r="H122" s="113">
        <f>+SUM(H123:H162)</f>
        <v>0</v>
      </c>
      <c r="I122" s="13"/>
      <c r="J122" s="5"/>
      <c r="K122" s="5"/>
      <c r="N122" s="56"/>
      <c r="O122" s="6"/>
      <c r="Q122" s="5"/>
    </row>
    <row r="123" spans="1:17" x14ac:dyDescent="0.2">
      <c r="A123" s="96" t="s">
        <v>218</v>
      </c>
      <c r="B123" s="111" t="s">
        <v>219</v>
      </c>
      <c r="C123" s="88">
        <f t="shared" si="1"/>
        <v>0</v>
      </c>
      <c r="D123" s="73"/>
      <c r="E123" s="90"/>
      <c r="F123" s="91"/>
      <c r="G123" s="73"/>
      <c r="H123" s="91"/>
      <c r="I123" s="13"/>
      <c r="J123" s="5"/>
      <c r="K123" s="5"/>
      <c r="N123" s="56"/>
      <c r="O123" s="6"/>
      <c r="Q123" s="5"/>
    </row>
    <row r="124" spans="1:17" x14ac:dyDescent="0.2">
      <c r="A124" s="99" t="s">
        <v>220</v>
      </c>
      <c r="B124" s="100" t="s">
        <v>221</v>
      </c>
      <c r="C124" s="70">
        <f t="shared" si="1"/>
        <v>0</v>
      </c>
      <c r="D124" s="73"/>
      <c r="E124" s="72"/>
      <c r="F124" s="73"/>
      <c r="G124" s="73"/>
      <c r="H124" s="73"/>
      <c r="I124" s="13"/>
      <c r="J124" s="5"/>
      <c r="K124" s="5"/>
      <c r="N124" s="56"/>
      <c r="O124" s="6"/>
      <c r="Q124" s="5"/>
    </row>
    <row r="125" spans="1:17" x14ac:dyDescent="0.2">
      <c r="A125" s="99" t="s">
        <v>222</v>
      </c>
      <c r="B125" s="100" t="s">
        <v>223</v>
      </c>
      <c r="C125" s="70">
        <f t="shared" si="1"/>
        <v>8</v>
      </c>
      <c r="D125" s="73"/>
      <c r="E125" s="72">
        <v>8</v>
      </c>
      <c r="F125" s="73"/>
      <c r="G125" s="73"/>
      <c r="H125" s="73"/>
      <c r="I125" s="13"/>
      <c r="J125" s="5"/>
      <c r="K125" s="5"/>
      <c r="N125" s="56"/>
      <c r="O125" s="6"/>
      <c r="Q125" s="5"/>
    </row>
    <row r="126" spans="1:17" x14ac:dyDescent="0.2">
      <c r="A126" s="99" t="s">
        <v>224</v>
      </c>
      <c r="B126" s="100" t="s">
        <v>225</v>
      </c>
      <c r="C126" s="70">
        <f t="shared" si="1"/>
        <v>0</v>
      </c>
      <c r="D126" s="73"/>
      <c r="E126" s="72"/>
      <c r="F126" s="73"/>
      <c r="G126" s="73"/>
      <c r="H126" s="73"/>
      <c r="I126" s="13"/>
      <c r="J126" s="5"/>
      <c r="K126" s="5"/>
      <c r="N126" s="56"/>
      <c r="O126" s="6"/>
      <c r="Q126" s="5"/>
    </row>
    <row r="127" spans="1:17" x14ac:dyDescent="0.2">
      <c r="A127" s="99" t="s">
        <v>226</v>
      </c>
      <c r="B127" s="100" t="s">
        <v>227</v>
      </c>
      <c r="C127" s="70">
        <f t="shared" si="1"/>
        <v>0</v>
      </c>
      <c r="D127" s="73"/>
      <c r="E127" s="72"/>
      <c r="F127" s="73"/>
      <c r="G127" s="73"/>
      <c r="H127" s="73"/>
      <c r="I127" s="13"/>
      <c r="J127" s="5"/>
      <c r="K127" s="5"/>
      <c r="N127" s="56"/>
      <c r="O127" s="6"/>
      <c r="Q127" s="5"/>
    </row>
    <row r="128" spans="1:17" x14ac:dyDescent="0.2">
      <c r="A128" s="99" t="s">
        <v>228</v>
      </c>
      <c r="B128" s="100" t="s">
        <v>229</v>
      </c>
      <c r="C128" s="70">
        <f t="shared" si="1"/>
        <v>0</v>
      </c>
      <c r="D128" s="73"/>
      <c r="E128" s="72"/>
      <c r="F128" s="73"/>
      <c r="G128" s="73"/>
      <c r="H128" s="73"/>
      <c r="I128" s="13"/>
      <c r="J128" s="5"/>
      <c r="K128" s="5"/>
      <c r="N128" s="56"/>
      <c r="O128" s="6"/>
      <c r="Q128" s="5"/>
    </row>
    <row r="129" spans="1:17" x14ac:dyDescent="0.2">
      <c r="A129" s="99" t="s">
        <v>230</v>
      </c>
      <c r="B129" s="100" t="s">
        <v>231</v>
      </c>
      <c r="C129" s="70">
        <f t="shared" si="1"/>
        <v>0</v>
      </c>
      <c r="D129" s="73"/>
      <c r="E129" s="72"/>
      <c r="F129" s="73"/>
      <c r="G129" s="73"/>
      <c r="H129" s="73"/>
      <c r="I129" s="13"/>
      <c r="J129" s="5"/>
      <c r="K129" s="5"/>
      <c r="N129" s="56"/>
      <c r="O129" s="6"/>
      <c r="Q129" s="5"/>
    </row>
    <row r="130" spans="1:17" x14ac:dyDescent="0.2">
      <c r="A130" s="99" t="s">
        <v>232</v>
      </c>
      <c r="B130" s="100" t="s">
        <v>233</v>
      </c>
      <c r="C130" s="70">
        <f t="shared" si="1"/>
        <v>63</v>
      </c>
      <c r="D130" s="73"/>
      <c r="E130" s="72">
        <v>63</v>
      </c>
      <c r="F130" s="73"/>
      <c r="G130" s="73"/>
      <c r="H130" s="73"/>
      <c r="I130" s="13"/>
      <c r="J130" s="5"/>
      <c r="K130" s="5"/>
      <c r="N130" s="56"/>
      <c r="O130" s="6"/>
      <c r="Q130" s="5"/>
    </row>
    <row r="131" spans="1:17" x14ac:dyDescent="0.2">
      <c r="A131" s="99" t="s">
        <v>234</v>
      </c>
      <c r="B131" s="100" t="s">
        <v>235</v>
      </c>
      <c r="C131" s="70">
        <f t="shared" si="1"/>
        <v>190</v>
      </c>
      <c r="D131" s="73"/>
      <c r="E131" s="72">
        <v>190</v>
      </c>
      <c r="F131" s="73"/>
      <c r="G131" s="73"/>
      <c r="H131" s="73"/>
      <c r="I131" s="13"/>
      <c r="J131" s="5"/>
      <c r="K131" s="5"/>
      <c r="N131" s="56"/>
      <c r="O131" s="6"/>
      <c r="Q131" s="5"/>
    </row>
    <row r="132" spans="1:17" x14ac:dyDescent="0.2">
      <c r="A132" s="99" t="s">
        <v>236</v>
      </c>
      <c r="B132" s="100" t="s">
        <v>237</v>
      </c>
      <c r="C132" s="70">
        <f t="shared" si="1"/>
        <v>15</v>
      </c>
      <c r="D132" s="73"/>
      <c r="E132" s="72">
        <v>15</v>
      </c>
      <c r="F132" s="73"/>
      <c r="G132" s="73"/>
      <c r="H132" s="73"/>
      <c r="I132" s="13"/>
      <c r="J132" s="5"/>
      <c r="K132" s="5"/>
      <c r="N132" s="56"/>
      <c r="O132" s="6"/>
      <c r="Q132" s="5"/>
    </row>
    <row r="133" spans="1:17" x14ac:dyDescent="0.2">
      <c r="A133" s="99" t="s">
        <v>238</v>
      </c>
      <c r="B133" s="100" t="s">
        <v>239</v>
      </c>
      <c r="C133" s="70">
        <f t="shared" si="1"/>
        <v>11</v>
      </c>
      <c r="D133" s="73"/>
      <c r="E133" s="72">
        <v>11</v>
      </c>
      <c r="F133" s="73"/>
      <c r="G133" s="73"/>
      <c r="H133" s="73"/>
      <c r="I133" s="13"/>
      <c r="J133" s="5"/>
      <c r="K133" s="5"/>
      <c r="N133" s="56"/>
      <c r="O133" s="6"/>
      <c r="Q133" s="5"/>
    </row>
    <row r="134" spans="1:17" x14ac:dyDescent="0.2">
      <c r="A134" s="99" t="s">
        <v>240</v>
      </c>
      <c r="B134" s="100" t="s">
        <v>241</v>
      </c>
      <c r="C134" s="70">
        <f t="shared" si="1"/>
        <v>8</v>
      </c>
      <c r="D134" s="73"/>
      <c r="E134" s="72">
        <v>8</v>
      </c>
      <c r="F134" s="73"/>
      <c r="G134" s="73"/>
      <c r="H134" s="73"/>
      <c r="I134" s="13"/>
      <c r="J134" s="5"/>
      <c r="K134" s="5"/>
      <c r="N134" s="56"/>
      <c r="O134" s="6"/>
      <c r="Q134" s="5"/>
    </row>
    <row r="135" spans="1:17" x14ac:dyDescent="0.2">
      <c r="A135" s="99" t="s">
        <v>242</v>
      </c>
      <c r="B135" s="100" t="s">
        <v>243</v>
      </c>
      <c r="C135" s="70">
        <f t="shared" si="1"/>
        <v>0</v>
      </c>
      <c r="D135" s="73"/>
      <c r="E135" s="72"/>
      <c r="F135" s="73"/>
      <c r="G135" s="73"/>
      <c r="H135" s="73"/>
      <c r="I135" s="13"/>
      <c r="J135" s="5"/>
      <c r="K135" s="5"/>
      <c r="N135" s="56"/>
      <c r="O135" s="6"/>
      <c r="Q135" s="5"/>
    </row>
    <row r="136" spans="1:17" x14ac:dyDescent="0.2">
      <c r="A136" s="99" t="s">
        <v>244</v>
      </c>
      <c r="B136" s="100" t="s">
        <v>245</v>
      </c>
      <c r="C136" s="70">
        <f t="shared" si="1"/>
        <v>0</v>
      </c>
      <c r="D136" s="73"/>
      <c r="E136" s="72"/>
      <c r="F136" s="73"/>
      <c r="G136" s="73"/>
      <c r="H136" s="73"/>
      <c r="I136" s="13"/>
      <c r="J136" s="5"/>
      <c r="K136" s="5"/>
      <c r="N136" s="56"/>
      <c r="O136" s="6"/>
      <c r="Q136" s="5"/>
    </row>
    <row r="137" spans="1:17" x14ac:dyDescent="0.2">
      <c r="A137" s="99" t="s">
        <v>246</v>
      </c>
      <c r="B137" s="100" t="s">
        <v>247</v>
      </c>
      <c r="C137" s="70">
        <f t="shared" si="1"/>
        <v>0</v>
      </c>
      <c r="D137" s="73"/>
      <c r="E137" s="72"/>
      <c r="F137" s="73"/>
      <c r="G137" s="73"/>
      <c r="H137" s="73"/>
      <c r="I137" s="13"/>
      <c r="J137" s="5"/>
      <c r="K137" s="5"/>
      <c r="N137" s="56"/>
      <c r="O137" s="6"/>
      <c r="Q137" s="5"/>
    </row>
    <row r="138" spans="1:17" x14ac:dyDescent="0.2">
      <c r="A138" s="99" t="s">
        <v>248</v>
      </c>
      <c r="B138" s="100" t="s">
        <v>249</v>
      </c>
      <c r="C138" s="70">
        <f t="shared" si="1"/>
        <v>0</v>
      </c>
      <c r="D138" s="73"/>
      <c r="E138" s="72"/>
      <c r="F138" s="73"/>
      <c r="G138" s="73"/>
      <c r="H138" s="73"/>
      <c r="I138" s="13"/>
      <c r="J138" s="5"/>
      <c r="K138" s="5"/>
      <c r="N138" s="56"/>
      <c r="O138" s="6"/>
      <c r="Q138" s="5"/>
    </row>
    <row r="139" spans="1:17" x14ac:dyDescent="0.2">
      <c r="A139" s="99" t="s">
        <v>250</v>
      </c>
      <c r="B139" s="100" t="s">
        <v>251</v>
      </c>
      <c r="C139" s="70">
        <f t="shared" si="1"/>
        <v>0</v>
      </c>
      <c r="D139" s="73"/>
      <c r="E139" s="72"/>
      <c r="F139" s="73"/>
      <c r="G139" s="73"/>
      <c r="H139" s="73"/>
      <c r="I139" s="13"/>
      <c r="J139" s="5"/>
      <c r="K139" s="5"/>
      <c r="N139" s="56"/>
      <c r="O139" s="6"/>
      <c r="Q139" s="5"/>
    </row>
    <row r="140" spans="1:17" x14ac:dyDescent="0.2">
      <c r="A140" s="99" t="s">
        <v>252</v>
      </c>
      <c r="B140" s="100" t="s">
        <v>253</v>
      </c>
      <c r="C140" s="70">
        <f t="shared" si="1"/>
        <v>19</v>
      </c>
      <c r="D140" s="73"/>
      <c r="E140" s="72">
        <v>19</v>
      </c>
      <c r="F140" s="73"/>
      <c r="G140" s="73"/>
      <c r="H140" s="73"/>
      <c r="I140" s="13"/>
      <c r="J140" s="5"/>
      <c r="K140" s="5"/>
      <c r="N140" s="56"/>
      <c r="O140" s="6"/>
      <c r="Q140" s="5"/>
    </row>
    <row r="141" spans="1:17" x14ac:dyDescent="0.2">
      <c r="A141" s="99" t="s">
        <v>254</v>
      </c>
      <c r="B141" s="100" t="s">
        <v>255</v>
      </c>
      <c r="C141" s="70">
        <f t="shared" si="1"/>
        <v>0</v>
      </c>
      <c r="D141" s="73"/>
      <c r="E141" s="72"/>
      <c r="F141" s="73"/>
      <c r="G141" s="73"/>
      <c r="H141" s="73"/>
      <c r="I141" s="13"/>
      <c r="J141" s="5"/>
      <c r="K141" s="5"/>
      <c r="N141" s="56"/>
      <c r="O141" s="6"/>
      <c r="Q141" s="5"/>
    </row>
    <row r="142" spans="1:17" x14ac:dyDescent="0.2">
      <c r="A142" s="99" t="s">
        <v>256</v>
      </c>
      <c r="B142" s="100" t="s">
        <v>257</v>
      </c>
      <c r="C142" s="70">
        <f t="shared" si="1"/>
        <v>2</v>
      </c>
      <c r="D142" s="73"/>
      <c r="E142" s="72"/>
      <c r="F142" s="73">
        <v>2</v>
      </c>
      <c r="G142" s="73"/>
      <c r="H142" s="73"/>
      <c r="I142" s="13"/>
      <c r="J142" s="5"/>
      <c r="K142" s="5"/>
      <c r="N142" s="56"/>
      <c r="O142" s="6"/>
      <c r="Q142" s="5"/>
    </row>
    <row r="143" spans="1:17" x14ac:dyDescent="0.2">
      <c r="A143" s="99" t="s">
        <v>258</v>
      </c>
      <c r="B143" s="100" t="s">
        <v>259</v>
      </c>
      <c r="C143" s="70">
        <f t="shared" si="1"/>
        <v>0</v>
      </c>
      <c r="D143" s="73"/>
      <c r="E143" s="72"/>
      <c r="F143" s="73"/>
      <c r="G143" s="73"/>
      <c r="H143" s="73"/>
      <c r="I143" s="13"/>
      <c r="J143" s="5"/>
      <c r="K143" s="5"/>
      <c r="N143" s="56"/>
      <c r="O143" s="6"/>
      <c r="Q143" s="5"/>
    </row>
    <row r="144" spans="1:17" x14ac:dyDescent="0.2">
      <c r="A144" s="99" t="s">
        <v>260</v>
      </c>
      <c r="B144" s="100" t="s">
        <v>261</v>
      </c>
      <c r="C144" s="70">
        <f t="shared" si="1"/>
        <v>0</v>
      </c>
      <c r="D144" s="73"/>
      <c r="E144" s="72"/>
      <c r="F144" s="73"/>
      <c r="G144" s="73"/>
      <c r="H144" s="73"/>
      <c r="I144" s="13"/>
      <c r="J144" s="5"/>
      <c r="K144" s="5"/>
      <c r="N144" s="56"/>
      <c r="O144" s="6"/>
      <c r="Q144" s="5"/>
    </row>
    <row r="145" spans="1:17" x14ac:dyDescent="0.2">
      <c r="A145" s="99" t="s">
        <v>262</v>
      </c>
      <c r="B145" s="100" t="s">
        <v>263</v>
      </c>
      <c r="C145" s="70">
        <f t="shared" si="1"/>
        <v>0</v>
      </c>
      <c r="D145" s="73"/>
      <c r="E145" s="72"/>
      <c r="F145" s="73"/>
      <c r="G145" s="73"/>
      <c r="H145" s="73"/>
      <c r="I145" s="13"/>
      <c r="J145" s="5"/>
      <c r="K145" s="5"/>
      <c r="N145" s="56"/>
      <c r="O145" s="6"/>
      <c r="Q145" s="5"/>
    </row>
    <row r="146" spans="1:17" x14ac:dyDescent="0.2">
      <c r="A146" s="99" t="s">
        <v>264</v>
      </c>
      <c r="B146" s="100" t="s">
        <v>265</v>
      </c>
      <c r="C146" s="70">
        <f t="shared" ref="C146:C209" si="2">+SUM(D146:F146)</f>
        <v>1</v>
      </c>
      <c r="D146" s="73"/>
      <c r="E146" s="72"/>
      <c r="F146" s="73">
        <v>1</v>
      </c>
      <c r="G146" s="73"/>
      <c r="H146" s="73"/>
      <c r="I146" s="13"/>
      <c r="J146" s="5"/>
      <c r="K146" s="5"/>
      <c r="N146" s="56"/>
      <c r="O146" s="6"/>
      <c r="Q146" s="5"/>
    </row>
    <row r="147" spans="1:17" x14ac:dyDescent="0.2">
      <c r="A147" s="99" t="s">
        <v>266</v>
      </c>
      <c r="B147" s="100" t="s">
        <v>267</v>
      </c>
      <c r="C147" s="70">
        <f t="shared" si="2"/>
        <v>3</v>
      </c>
      <c r="D147" s="73"/>
      <c r="E147" s="72"/>
      <c r="F147" s="73">
        <v>3</v>
      </c>
      <c r="G147" s="73"/>
      <c r="H147" s="73"/>
      <c r="I147" s="13"/>
      <c r="J147" s="5"/>
      <c r="K147" s="5"/>
      <c r="N147" s="56"/>
      <c r="O147" s="6"/>
      <c r="Q147" s="5"/>
    </row>
    <row r="148" spans="1:17" x14ac:dyDescent="0.2">
      <c r="A148" s="99" t="s">
        <v>268</v>
      </c>
      <c r="B148" s="100" t="s">
        <v>269</v>
      </c>
      <c r="C148" s="70">
        <f t="shared" si="2"/>
        <v>0</v>
      </c>
      <c r="D148" s="73"/>
      <c r="E148" s="72"/>
      <c r="F148" s="73"/>
      <c r="G148" s="73"/>
      <c r="H148" s="73"/>
      <c r="I148" s="13"/>
      <c r="J148" s="5"/>
      <c r="K148" s="5"/>
      <c r="N148" s="56"/>
      <c r="O148" s="6"/>
      <c r="Q148" s="5"/>
    </row>
    <row r="149" spans="1:17" x14ac:dyDescent="0.2">
      <c r="A149" s="99" t="s">
        <v>270</v>
      </c>
      <c r="B149" s="100" t="s">
        <v>271</v>
      </c>
      <c r="C149" s="70">
        <f t="shared" si="2"/>
        <v>0</v>
      </c>
      <c r="D149" s="73"/>
      <c r="E149" s="72"/>
      <c r="F149" s="73"/>
      <c r="G149" s="73"/>
      <c r="H149" s="73"/>
      <c r="I149" s="13"/>
      <c r="J149" s="5"/>
      <c r="K149" s="5"/>
      <c r="N149" s="56"/>
      <c r="O149" s="6"/>
      <c r="Q149" s="5"/>
    </row>
    <row r="150" spans="1:17" x14ac:dyDescent="0.2">
      <c r="A150" s="99" t="s">
        <v>272</v>
      </c>
      <c r="B150" s="100" t="s">
        <v>273</v>
      </c>
      <c r="C150" s="70">
        <f t="shared" si="2"/>
        <v>0</v>
      </c>
      <c r="D150" s="73"/>
      <c r="E150" s="72"/>
      <c r="F150" s="73"/>
      <c r="G150" s="73"/>
      <c r="H150" s="73"/>
      <c r="I150" s="13"/>
      <c r="J150" s="5"/>
      <c r="K150" s="5"/>
      <c r="N150" s="56"/>
      <c r="O150" s="6"/>
      <c r="Q150" s="5"/>
    </row>
    <row r="151" spans="1:17" x14ac:dyDescent="0.2">
      <c r="A151" s="99" t="s">
        <v>274</v>
      </c>
      <c r="B151" s="100" t="s">
        <v>275</v>
      </c>
      <c r="C151" s="70">
        <f t="shared" si="2"/>
        <v>0</v>
      </c>
      <c r="D151" s="73"/>
      <c r="E151" s="72"/>
      <c r="F151" s="73"/>
      <c r="G151" s="73"/>
      <c r="H151" s="73"/>
      <c r="I151" s="13"/>
      <c r="J151" s="5"/>
      <c r="K151" s="5"/>
      <c r="N151" s="56"/>
      <c r="O151" s="6"/>
      <c r="Q151" s="5"/>
    </row>
    <row r="152" spans="1:17" x14ac:dyDescent="0.2">
      <c r="A152" s="99" t="s">
        <v>276</v>
      </c>
      <c r="B152" s="100" t="s">
        <v>277</v>
      </c>
      <c r="C152" s="70">
        <f t="shared" si="2"/>
        <v>0</v>
      </c>
      <c r="D152" s="73"/>
      <c r="E152" s="72"/>
      <c r="F152" s="73"/>
      <c r="G152" s="73"/>
      <c r="H152" s="73"/>
      <c r="I152" s="13"/>
      <c r="J152" s="5"/>
      <c r="K152" s="5"/>
      <c r="N152" s="56"/>
      <c r="O152" s="6"/>
      <c r="Q152" s="5"/>
    </row>
    <row r="153" spans="1:17" x14ac:dyDescent="0.2">
      <c r="A153" s="99" t="s">
        <v>278</v>
      </c>
      <c r="B153" s="100" t="s">
        <v>279</v>
      </c>
      <c r="C153" s="70">
        <f t="shared" si="2"/>
        <v>15</v>
      </c>
      <c r="D153" s="73"/>
      <c r="E153" s="72">
        <v>15</v>
      </c>
      <c r="F153" s="73"/>
      <c r="G153" s="73"/>
      <c r="H153" s="73"/>
      <c r="I153" s="13"/>
      <c r="J153" s="5"/>
      <c r="K153" s="5"/>
      <c r="N153" s="56"/>
      <c r="O153" s="6"/>
      <c r="Q153" s="5"/>
    </row>
    <row r="154" spans="1:17" x14ac:dyDescent="0.2">
      <c r="A154" s="99" t="s">
        <v>280</v>
      </c>
      <c r="B154" s="100" t="s">
        <v>281</v>
      </c>
      <c r="C154" s="70">
        <f t="shared" si="2"/>
        <v>0</v>
      </c>
      <c r="D154" s="73"/>
      <c r="E154" s="72"/>
      <c r="F154" s="73"/>
      <c r="G154" s="73"/>
      <c r="H154" s="73"/>
      <c r="I154" s="13"/>
      <c r="J154" s="5"/>
      <c r="K154" s="5"/>
      <c r="N154" s="56"/>
      <c r="O154" s="6"/>
      <c r="Q154" s="5"/>
    </row>
    <row r="155" spans="1:17" x14ac:dyDescent="0.2">
      <c r="A155" s="99" t="s">
        <v>282</v>
      </c>
      <c r="B155" s="100" t="s">
        <v>277</v>
      </c>
      <c r="C155" s="70">
        <f t="shared" si="2"/>
        <v>8</v>
      </c>
      <c r="D155" s="73"/>
      <c r="E155" s="72"/>
      <c r="F155" s="73">
        <v>8</v>
      </c>
      <c r="G155" s="73"/>
      <c r="H155" s="73"/>
      <c r="I155" s="13"/>
      <c r="J155" s="5"/>
      <c r="K155" s="5"/>
      <c r="N155" s="56"/>
      <c r="O155" s="6"/>
      <c r="Q155" s="5"/>
    </row>
    <row r="156" spans="1:17" x14ac:dyDescent="0.2">
      <c r="A156" s="99" t="s">
        <v>283</v>
      </c>
      <c r="B156" s="100" t="s">
        <v>275</v>
      </c>
      <c r="C156" s="70">
        <f t="shared" si="2"/>
        <v>5</v>
      </c>
      <c r="D156" s="73"/>
      <c r="E156" s="72">
        <v>1</v>
      </c>
      <c r="F156" s="73">
        <v>4</v>
      </c>
      <c r="G156" s="73"/>
      <c r="H156" s="73"/>
      <c r="I156" s="13"/>
      <c r="J156" s="5"/>
      <c r="K156" s="5"/>
      <c r="N156" s="56"/>
      <c r="O156" s="6"/>
      <c r="Q156" s="5"/>
    </row>
    <row r="157" spans="1:17" x14ac:dyDescent="0.2">
      <c r="A157" s="99" t="s">
        <v>284</v>
      </c>
      <c r="B157" s="100" t="s">
        <v>285</v>
      </c>
      <c r="C157" s="70">
        <f t="shared" si="2"/>
        <v>0</v>
      </c>
      <c r="D157" s="73"/>
      <c r="E157" s="72"/>
      <c r="F157" s="73"/>
      <c r="G157" s="73"/>
      <c r="H157" s="73"/>
      <c r="I157" s="13"/>
      <c r="J157" s="5"/>
      <c r="K157" s="5"/>
      <c r="N157" s="56"/>
      <c r="O157" s="6"/>
      <c r="Q157" s="5"/>
    </row>
    <row r="158" spans="1:17" x14ac:dyDescent="0.2">
      <c r="A158" s="99" t="s">
        <v>286</v>
      </c>
      <c r="B158" s="100" t="s">
        <v>287</v>
      </c>
      <c r="C158" s="70">
        <f t="shared" si="2"/>
        <v>0</v>
      </c>
      <c r="D158" s="73"/>
      <c r="E158" s="72"/>
      <c r="F158" s="73"/>
      <c r="G158" s="73"/>
      <c r="H158" s="73"/>
      <c r="I158" s="13"/>
      <c r="J158" s="5"/>
      <c r="K158" s="5"/>
      <c r="N158" s="56"/>
      <c r="O158" s="6"/>
      <c r="Q158" s="5"/>
    </row>
    <row r="159" spans="1:17" x14ac:dyDescent="0.2">
      <c r="A159" s="99" t="s">
        <v>288</v>
      </c>
      <c r="B159" s="100" t="s">
        <v>289</v>
      </c>
      <c r="C159" s="70">
        <f t="shared" si="2"/>
        <v>46</v>
      </c>
      <c r="D159" s="73"/>
      <c r="E159" s="72">
        <v>46</v>
      </c>
      <c r="F159" s="73"/>
      <c r="G159" s="73"/>
      <c r="H159" s="73"/>
      <c r="I159" s="13"/>
      <c r="J159" s="5"/>
      <c r="K159" s="5"/>
      <c r="N159" s="56"/>
      <c r="O159" s="6"/>
      <c r="Q159" s="5"/>
    </row>
    <row r="160" spans="1:17" x14ac:dyDescent="0.2">
      <c r="A160" s="99" t="s">
        <v>290</v>
      </c>
      <c r="B160" s="100" t="s">
        <v>291</v>
      </c>
      <c r="C160" s="70">
        <f t="shared" si="2"/>
        <v>34</v>
      </c>
      <c r="D160" s="73">
        <v>1</v>
      </c>
      <c r="E160" s="72">
        <v>33</v>
      </c>
      <c r="F160" s="73"/>
      <c r="G160" s="73"/>
      <c r="H160" s="73"/>
      <c r="I160" s="13"/>
      <c r="J160" s="5"/>
      <c r="K160" s="5"/>
      <c r="N160" s="56"/>
      <c r="O160" s="6"/>
      <c r="Q160" s="5"/>
    </row>
    <row r="161" spans="1:17" x14ac:dyDescent="0.2">
      <c r="A161" s="99" t="s">
        <v>292</v>
      </c>
      <c r="B161" s="93" t="s">
        <v>293</v>
      </c>
      <c r="C161" s="70">
        <f t="shared" si="2"/>
        <v>10</v>
      </c>
      <c r="D161" s="73"/>
      <c r="E161" s="72">
        <v>10</v>
      </c>
      <c r="F161" s="83"/>
      <c r="G161" s="73"/>
      <c r="H161" s="73"/>
      <c r="I161" s="13"/>
      <c r="J161" s="5"/>
      <c r="K161" s="5"/>
      <c r="N161" s="56"/>
      <c r="O161" s="6"/>
      <c r="Q161" s="5"/>
    </row>
    <row r="162" spans="1:17" x14ac:dyDescent="0.2">
      <c r="A162" s="101" t="s">
        <v>294</v>
      </c>
      <c r="B162" s="114" t="s">
        <v>295</v>
      </c>
      <c r="C162" s="103">
        <f t="shared" si="2"/>
        <v>0</v>
      </c>
      <c r="D162" s="104"/>
      <c r="E162" s="105"/>
      <c r="F162" s="106"/>
      <c r="G162" s="104"/>
      <c r="H162" s="106"/>
      <c r="I162" s="13"/>
      <c r="J162" s="5"/>
      <c r="K162" s="5"/>
      <c r="N162" s="56"/>
      <c r="O162" s="6"/>
      <c r="Q162" s="5"/>
    </row>
    <row r="163" spans="1:17" x14ac:dyDescent="0.2">
      <c r="A163" s="115"/>
      <c r="B163" s="116"/>
      <c r="C163" s="15"/>
      <c r="D163" s="16"/>
      <c r="E163" s="16"/>
      <c r="F163" s="16"/>
      <c r="G163" s="16"/>
      <c r="H163" s="16"/>
      <c r="I163" s="13"/>
      <c r="J163" s="5"/>
      <c r="K163" s="5"/>
      <c r="N163" s="56"/>
      <c r="O163" s="6"/>
      <c r="Q163" s="5"/>
    </row>
    <row r="164" spans="1:17" ht="15" customHeight="1" x14ac:dyDescent="0.2">
      <c r="A164" s="213" t="s">
        <v>296</v>
      </c>
      <c r="B164" s="250"/>
      <c r="C164" s="63">
        <f t="shared" si="2"/>
        <v>46</v>
      </c>
      <c r="D164" s="108">
        <f>+SUM(D165:D179)</f>
        <v>46</v>
      </c>
      <c r="E164" s="112">
        <f>+SUM(E165:E179)</f>
        <v>0</v>
      </c>
      <c r="F164" s="113">
        <f>+SUM(F165:F179)</f>
        <v>0</v>
      </c>
      <c r="G164" s="113">
        <f>+SUM(G165:G179)</f>
        <v>0</v>
      </c>
      <c r="H164" s="113">
        <f>+SUM(H165:H179)</f>
        <v>0</v>
      </c>
      <c r="I164" s="13"/>
      <c r="J164" s="5"/>
      <c r="K164" s="5"/>
      <c r="N164" s="56"/>
      <c r="O164" s="6"/>
      <c r="Q164" s="5"/>
    </row>
    <row r="165" spans="1:17" x14ac:dyDescent="0.2">
      <c r="A165" s="96" t="s">
        <v>297</v>
      </c>
      <c r="B165" s="111" t="s">
        <v>298</v>
      </c>
      <c r="C165" s="88">
        <f t="shared" si="2"/>
        <v>0</v>
      </c>
      <c r="D165" s="89"/>
      <c r="E165" s="90"/>
      <c r="F165" s="91"/>
      <c r="G165" s="117"/>
      <c r="H165" s="91"/>
      <c r="I165" s="13"/>
      <c r="J165" s="5"/>
      <c r="K165" s="5"/>
      <c r="N165" s="56"/>
      <c r="O165" s="6"/>
      <c r="Q165" s="5"/>
    </row>
    <row r="166" spans="1:17" x14ac:dyDescent="0.2">
      <c r="A166" s="99" t="s">
        <v>299</v>
      </c>
      <c r="B166" s="118" t="s">
        <v>300</v>
      </c>
      <c r="C166" s="70">
        <f t="shared" si="2"/>
        <v>0</v>
      </c>
      <c r="D166" s="71"/>
      <c r="E166" s="72"/>
      <c r="F166" s="73"/>
      <c r="G166" s="86"/>
      <c r="H166" s="73"/>
      <c r="I166" s="13"/>
      <c r="J166" s="5"/>
      <c r="K166" s="5"/>
      <c r="N166" s="56"/>
      <c r="O166" s="6"/>
      <c r="Q166" s="5"/>
    </row>
    <row r="167" spans="1:17" x14ac:dyDescent="0.2">
      <c r="A167" s="99" t="s">
        <v>301</v>
      </c>
      <c r="B167" s="93" t="s">
        <v>302</v>
      </c>
      <c r="C167" s="70">
        <f t="shared" si="2"/>
        <v>46</v>
      </c>
      <c r="D167" s="71">
        <v>46</v>
      </c>
      <c r="E167" s="72"/>
      <c r="F167" s="73"/>
      <c r="G167" s="86"/>
      <c r="H167" s="73"/>
      <c r="I167" s="13"/>
      <c r="J167" s="5"/>
      <c r="K167" s="5"/>
      <c r="N167" s="56"/>
      <c r="O167" s="6"/>
      <c r="Q167" s="5"/>
    </row>
    <row r="168" spans="1:17" x14ac:dyDescent="0.2">
      <c r="A168" s="119" t="s">
        <v>303</v>
      </c>
      <c r="B168" s="93" t="s">
        <v>304</v>
      </c>
      <c r="C168" s="70">
        <f t="shared" si="2"/>
        <v>0</v>
      </c>
      <c r="D168" s="71"/>
      <c r="E168" s="72"/>
      <c r="F168" s="73"/>
      <c r="G168" s="86"/>
      <c r="H168" s="73"/>
      <c r="I168" s="13"/>
      <c r="J168" s="5"/>
      <c r="K168" s="5"/>
      <c r="N168" s="56"/>
      <c r="O168" s="6"/>
      <c r="Q168" s="5"/>
    </row>
    <row r="169" spans="1:17" x14ac:dyDescent="0.2">
      <c r="A169" s="99" t="s">
        <v>305</v>
      </c>
      <c r="B169" s="100" t="s">
        <v>306</v>
      </c>
      <c r="C169" s="70">
        <f t="shared" si="2"/>
        <v>0</v>
      </c>
      <c r="D169" s="71"/>
      <c r="E169" s="72"/>
      <c r="F169" s="73"/>
      <c r="G169" s="86"/>
      <c r="H169" s="73"/>
      <c r="I169" s="13"/>
      <c r="J169" s="5"/>
      <c r="K169" s="5"/>
      <c r="N169" s="56"/>
      <c r="O169" s="6"/>
      <c r="Q169" s="5"/>
    </row>
    <row r="170" spans="1:17" x14ac:dyDescent="0.2">
      <c r="A170" s="99" t="s">
        <v>307</v>
      </c>
      <c r="B170" s="100" t="s">
        <v>308</v>
      </c>
      <c r="C170" s="70">
        <f t="shared" si="2"/>
        <v>0</v>
      </c>
      <c r="D170" s="71"/>
      <c r="E170" s="72"/>
      <c r="F170" s="73"/>
      <c r="G170" s="86"/>
      <c r="H170" s="73"/>
      <c r="I170" s="13"/>
      <c r="J170" s="5"/>
      <c r="K170" s="5"/>
      <c r="N170" s="56"/>
      <c r="O170" s="6"/>
      <c r="Q170" s="5"/>
    </row>
    <row r="171" spans="1:17" x14ac:dyDescent="0.2">
      <c r="A171" s="99" t="s">
        <v>309</v>
      </c>
      <c r="B171" s="100" t="s">
        <v>310</v>
      </c>
      <c r="C171" s="70">
        <f t="shared" si="2"/>
        <v>0</v>
      </c>
      <c r="D171" s="71"/>
      <c r="E171" s="72"/>
      <c r="F171" s="73"/>
      <c r="G171" s="86"/>
      <c r="H171" s="73"/>
      <c r="I171" s="13"/>
      <c r="J171" s="5"/>
      <c r="K171" s="5"/>
      <c r="N171" s="56"/>
      <c r="O171" s="6"/>
      <c r="Q171" s="5"/>
    </row>
    <row r="172" spans="1:17" x14ac:dyDescent="0.2">
      <c r="A172" s="99" t="s">
        <v>311</v>
      </c>
      <c r="B172" s="100" t="s">
        <v>312</v>
      </c>
      <c r="C172" s="70">
        <f t="shared" si="2"/>
        <v>0</v>
      </c>
      <c r="D172" s="71"/>
      <c r="E172" s="72"/>
      <c r="F172" s="73"/>
      <c r="G172" s="86"/>
      <c r="H172" s="73"/>
      <c r="I172" s="13"/>
      <c r="J172" s="5"/>
      <c r="K172" s="5"/>
      <c r="N172" s="56"/>
      <c r="O172" s="6"/>
      <c r="Q172" s="5"/>
    </row>
    <row r="173" spans="1:17" x14ac:dyDescent="0.2">
      <c r="A173" s="99" t="s">
        <v>313</v>
      </c>
      <c r="B173" s="100" t="s">
        <v>314</v>
      </c>
      <c r="C173" s="70">
        <f t="shared" si="2"/>
        <v>0</v>
      </c>
      <c r="D173" s="71"/>
      <c r="E173" s="72"/>
      <c r="F173" s="73"/>
      <c r="G173" s="86"/>
      <c r="H173" s="73"/>
      <c r="I173" s="13"/>
      <c r="J173" s="5"/>
      <c r="K173" s="5"/>
      <c r="N173" s="56"/>
      <c r="O173" s="6"/>
      <c r="Q173" s="5"/>
    </row>
    <row r="174" spans="1:17" x14ac:dyDescent="0.2">
      <c r="A174" s="99" t="s">
        <v>315</v>
      </c>
      <c r="B174" s="100" t="s">
        <v>316</v>
      </c>
      <c r="C174" s="70">
        <f t="shared" si="2"/>
        <v>0</v>
      </c>
      <c r="D174" s="71"/>
      <c r="E174" s="72"/>
      <c r="F174" s="73"/>
      <c r="G174" s="86"/>
      <c r="H174" s="73"/>
      <c r="I174" s="13"/>
      <c r="J174" s="5"/>
      <c r="K174" s="5"/>
      <c r="N174" s="56"/>
      <c r="O174" s="6"/>
      <c r="Q174" s="5"/>
    </row>
    <row r="175" spans="1:17" x14ac:dyDescent="0.2">
      <c r="A175" s="99" t="s">
        <v>317</v>
      </c>
      <c r="B175" s="100" t="s">
        <v>318</v>
      </c>
      <c r="C175" s="70">
        <f t="shared" si="2"/>
        <v>0</v>
      </c>
      <c r="D175" s="71"/>
      <c r="E175" s="72"/>
      <c r="F175" s="73"/>
      <c r="G175" s="86"/>
      <c r="H175" s="73"/>
      <c r="I175" s="13"/>
      <c r="J175" s="5"/>
      <c r="K175" s="5"/>
      <c r="N175" s="56"/>
      <c r="O175" s="6"/>
      <c r="Q175" s="5"/>
    </row>
    <row r="176" spans="1:17" x14ac:dyDescent="0.2">
      <c r="A176" s="99" t="s">
        <v>319</v>
      </c>
      <c r="B176" s="100" t="s">
        <v>320</v>
      </c>
      <c r="C176" s="70">
        <f t="shared" si="2"/>
        <v>0</v>
      </c>
      <c r="D176" s="71"/>
      <c r="E176" s="72"/>
      <c r="F176" s="73"/>
      <c r="G176" s="86"/>
      <c r="H176" s="73"/>
      <c r="I176" s="13"/>
      <c r="J176" s="5"/>
      <c r="K176" s="5"/>
      <c r="N176" s="56"/>
      <c r="O176" s="6"/>
      <c r="Q176" s="5"/>
    </row>
    <row r="177" spans="1:17" x14ac:dyDescent="0.2">
      <c r="A177" s="99" t="s">
        <v>321</v>
      </c>
      <c r="B177" s="100" t="s">
        <v>322</v>
      </c>
      <c r="C177" s="70">
        <f t="shared" si="2"/>
        <v>0</v>
      </c>
      <c r="D177" s="71"/>
      <c r="E177" s="72"/>
      <c r="F177" s="73"/>
      <c r="G177" s="86"/>
      <c r="H177" s="73"/>
      <c r="I177" s="13"/>
      <c r="J177" s="5"/>
      <c r="K177" s="5"/>
      <c r="N177" s="56"/>
      <c r="O177" s="6"/>
      <c r="Q177" s="5"/>
    </row>
    <row r="178" spans="1:17" x14ac:dyDescent="0.2">
      <c r="A178" s="99" t="s">
        <v>323</v>
      </c>
      <c r="B178" s="100" t="s">
        <v>324</v>
      </c>
      <c r="C178" s="70">
        <f t="shared" si="2"/>
        <v>0</v>
      </c>
      <c r="D178" s="71"/>
      <c r="E178" s="72"/>
      <c r="F178" s="73"/>
      <c r="G178" s="86"/>
      <c r="H178" s="73"/>
      <c r="I178" s="13"/>
      <c r="J178" s="5"/>
      <c r="K178" s="5"/>
      <c r="N178" s="56"/>
      <c r="O178" s="6"/>
      <c r="Q178" s="5"/>
    </row>
    <row r="179" spans="1:17" x14ac:dyDescent="0.2">
      <c r="A179" s="120" t="s">
        <v>325</v>
      </c>
      <c r="B179" s="121" t="s">
        <v>326</v>
      </c>
      <c r="C179" s="103">
        <f t="shared" si="2"/>
        <v>0</v>
      </c>
      <c r="D179" s="122"/>
      <c r="E179" s="105"/>
      <c r="F179" s="106"/>
      <c r="G179" s="104"/>
      <c r="H179" s="106"/>
      <c r="I179" s="13"/>
      <c r="J179" s="5"/>
      <c r="K179" s="5"/>
      <c r="N179" s="56"/>
      <c r="O179" s="6"/>
      <c r="Q179" s="5"/>
    </row>
    <row r="180" spans="1:17" x14ac:dyDescent="0.2">
      <c r="A180" s="59"/>
      <c r="B180" s="107"/>
      <c r="C180" s="15"/>
      <c r="D180" s="16"/>
      <c r="E180" s="16"/>
      <c r="F180" s="16"/>
      <c r="G180" s="16"/>
      <c r="H180" s="16"/>
      <c r="I180" s="13"/>
      <c r="J180" s="5"/>
      <c r="K180" s="5"/>
      <c r="N180" s="56"/>
      <c r="O180" s="6"/>
      <c r="Q180" s="5"/>
    </row>
    <row r="181" spans="1:17" x14ac:dyDescent="0.2">
      <c r="A181" s="211" t="s">
        <v>327</v>
      </c>
      <c r="B181" s="234"/>
      <c r="C181" s="63">
        <f t="shared" si="2"/>
        <v>16064</v>
      </c>
      <c r="D181" s="123">
        <f>+SUM(D182:D250)</f>
        <v>15413</v>
      </c>
      <c r="E181" s="65">
        <f>+SUM(E182:E250)</f>
        <v>306</v>
      </c>
      <c r="F181" s="124">
        <f>+SUM(F182:F250)</f>
        <v>345</v>
      </c>
      <c r="G181" s="63">
        <f>+SUM(G182:G250)</f>
        <v>0</v>
      </c>
      <c r="H181" s="63">
        <f>+SUM(H182:H250)</f>
        <v>0</v>
      </c>
      <c r="I181" s="13"/>
      <c r="J181" s="5"/>
      <c r="K181" s="5"/>
      <c r="N181" s="56"/>
      <c r="O181" s="6"/>
      <c r="Q181" s="5"/>
    </row>
    <row r="182" spans="1:17" x14ac:dyDescent="0.2">
      <c r="A182" s="99" t="s">
        <v>328</v>
      </c>
      <c r="B182" s="125" t="s">
        <v>329</v>
      </c>
      <c r="C182" s="70">
        <f t="shared" si="2"/>
        <v>0</v>
      </c>
      <c r="D182" s="71"/>
      <c r="E182" s="72"/>
      <c r="F182" s="73"/>
      <c r="G182" s="117"/>
      <c r="H182" s="73"/>
      <c r="I182" s="13"/>
      <c r="J182" s="5"/>
      <c r="K182" s="5"/>
      <c r="N182" s="56"/>
      <c r="O182" s="6"/>
      <c r="Q182" s="5"/>
    </row>
    <row r="183" spans="1:17" x14ac:dyDescent="0.2">
      <c r="A183" s="99" t="s">
        <v>330</v>
      </c>
      <c r="B183" s="126" t="s">
        <v>331</v>
      </c>
      <c r="C183" s="70">
        <f t="shared" si="2"/>
        <v>13</v>
      </c>
      <c r="D183" s="71">
        <v>13</v>
      </c>
      <c r="E183" s="72"/>
      <c r="F183" s="73"/>
      <c r="G183" s="86"/>
      <c r="H183" s="73"/>
      <c r="I183" s="13"/>
      <c r="J183" s="5"/>
      <c r="K183" s="5"/>
      <c r="N183" s="56"/>
      <c r="O183" s="6"/>
      <c r="Q183" s="5"/>
    </row>
    <row r="184" spans="1:17" x14ac:dyDescent="0.2">
      <c r="A184" s="99" t="s">
        <v>332</v>
      </c>
      <c r="B184" s="126" t="s">
        <v>333</v>
      </c>
      <c r="C184" s="70">
        <f t="shared" si="2"/>
        <v>0</v>
      </c>
      <c r="D184" s="71"/>
      <c r="E184" s="72"/>
      <c r="F184" s="73"/>
      <c r="G184" s="86"/>
      <c r="H184" s="73"/>
      <c r="I184" s="13"/>
      <c r="J184" s="5"/>
      <c r="K184" s="5"/>
      <c r="N184" s="56"/>
      <c r="O184" s="6"/>
      <c r="Q184" s="5"/>
    </row>
    <row r="185" spans="1:17" ht="13.5" customHeight="1" x14ac:dyDescent="0.2">
      <c r="A185" s="99" t="s">
        <v>334</v>
      </c>
      <c r="B185" s="126" t="s">
        <v>335</v>
      </c>
      <c r="C185" s="70">
        <f t="shared" si="2"/>
        <v>2</v>
      </c>
      <c r="D185" s="71"/>
      <c r="E185" s="72">
        <v>2</v>
      </c>
      <c r="F185" s="73"/>
      <c r="G185" s="86"/>
      <c r="H185" s="73"/>
      <c r="I185" s="13"/>
      <c r="J185" s="5"/>
      <c r="K185" s="5"/>
      <c r="N185" s="56"/>
      <c r="O185" s="6"/>
      <c r="Q185" s="5"/>
    </row>
    <row r="186" spans="1:17" x14ac:dyDescent="0.2">
      <c r="A186" s="99" t="s">
        <v>336</v>
      </c>
      <c r="B186" s="100" t="s">
        <v>337</v>
      </c>
      <c r="C186" s="70">
        <f t="shared" si="2"/>
        <v>2771</v>
      </c>
      <c r="D186" s="71">
        <v>2771</v>
      </c>
      <c r="E186" s="72"/>
      <c r="F186" s="73"/>
      <c r="G186" s="86"/>
      <c r="H186" s="73"/>
      <c r="I186" s="13"/>
      <c r="J186" s="5"/>
      <c r="K186" s="5"/>
      <c r="N186" s="56"/>
      <c r="O186" s="6"/>
      <c r="Q186" s="5"/>
    </row>
    <row r="187" spans="1:17" x14ac:dyDescent="0.2">
      <c r="A187" s="99" t="s">
        <v>338</v>
      </c>
      <c r="B187" s="100" t="s">
        <v>339</v>
      </c>
      <c r="C187" s="70">
        <f t="shared" si="2"/>
        <v>1</v>
      </c>
      <c r="D187" s="71">
        <v>1</v>
      </c>
      <c r="E187" s="72"/>
      <c r="F187" s="73"/>
      <c r="G187" s="86"/>
      <c r="H187" s="73"/>
      <c r="I187" s="13"/>
      <c r="J187" s="5"/>
      <c r="K187" s="5"/>
      <c r="N187" s="56"/>
      <c r="O187" s="6"/>
      <c r="Q187" s="5"/>
    </row>
    <row r="188" spans="1:17" x14ac:dyDescent="0.2">
      <c r="A188" s="99" t="s">
        <v>340</v>
      </c>
      <c r="B188" s="100" t="s">
        <v>341</v>
      </c>
      <c r="C188" s="70">
        <f t="shared" si="2"/>
        <v>0</v>
      </c>
      <c r="D188" s="71"/>
      <c r="E188" s="72"/>
      <c r="F188" s="73"/>
      <c r="G188" s="86"/>
      <c r="H188" s="73"/>
      <c r="I188" s="13"/>
      <c r="J188" s="5"/>
      <c r="K188" s="5"/>
      <c r="N188" s="56"/>
      <c r="O188" s="6"/>
      <c r="Q188" s="5"/>
    </row>
    <row r="189" spans="1:17" x14ac:dyDescent="0.2">
      <c r="A189" s="99" t="s">
        <v>342</v>
      </c>
      <c r="B189" s="100" t="s">
        <v>343</v>
      </c>
      <c r="C189" s="70">
        <f t="shared" si="2"/>
        <v>0</v>
      </c>
      <c r="D189" s="71"/>
      <c r="E189" s="72"/>
      <c r="F189" s="73"/>
      <c r="G189" s="86"/>
      <c r="H189" s="73"/>
      <c r="I189" s="13"/>
      <c r="J189" s="5"/>
      <c r="K189" s="5"/>
      <c r="N189" s="56"/>
      <c r="O189" s="6"/>
      <c r="Q189" s="5"/>
    </row>
    <row r="190" spans="1:17" x14ac:dyDescent="0.2">
      <c r="A190" s="99" t="s">
        <v>344</v>
      </c>
      <c r="B190" s="100" t="s">
        <v>345</v>
      </c>
      <c r="C190" s="70">
        <f t="shared" si="2"/>
        <v>0</v>
      </c>
      <c r="D190" s="71"/>
      <c r="E190" s="72"/>
      <c r="F190" s="73"/>
      <c r="G190" s="86"/>
      <c r="H190" s="73"/>
      <c r="I190" s="13"/>
      <c r="J190" s="5"/>
      <c r="K190" s="5"/>
      <c r="N190" s="56"/>
      <c r="O190" s="6"/>
      <c r="Q190" s="5"/>
    </row>
    <row r="191" spans="1:17" x14ac:dyDescent="0.2">
      <c r="A191" s="99" t="s">
        <v>346</v>
      </c>
      <c r="B191" s="100" t="s">
        <v>347</v>
      </c>
      <c r="C191" s="70">
        <f t="shared" si="2"/>
        <v>0</v>
      </c>
      <c r="D191" s="71"/>
      <c r="E191" s="72"/>
      <c r="F191" s="73"/>
      <c r="G191" s="86"/>
      <c r="H191" s="73"/>
      <c r="I191" s="13"/>
      <c r="J191" s="5"/>
      <c r="K191" s="5"/>
      <c r="N191" s="56"/>
      <c r="O191" s="6"/>
      <c r="Q191" s="5"/>
    </row>
    <row r="192" spans="1:17" x14ac:dyDescent="0.2">
      <c r="A192" s="99" t="s">
        <v>348</v>
      </c>
      <c r="B192" s="100" t="s">
        <v>349</v>
      </c>
      <c r="C192" s="70">
        <f t="shared" si="2"/>
        <v>0</v>
      </c>
      <c r="D192" s="71"/>
      <c r="E192" s="72"/>
      <c r="F192" s="73"/>
      <c r="G192" s="86"/>
      <c r="H192" s="73"/>
      <c r="I192" s="13"/>
      <c r="J192" s="5"/>
      <c r="K192" s="5"/>
      <c r="N192" s="56"/>
      <c r="O192" s="6"/>
      <c r="Q192" s="5"/>
    </row>
    <row r="193" spans="1:17" x14ac:dyDescent="0.2">
      <c r="A193" s="99" t="s">
        <v>350</v>
      </c>
      <c r="B193" s="100" t="s">
        <v>351</v>
      </c>
      <c r="C193" s="70">
        <f t="shared" si="2"/>
        <v>0</v>
      </c>
      <c r="D193" s="71"/>
      <c r="E193" s="72"/>
      <c r="F193" s="73"/>
      <c r="G193" s="86"/>
      <c r="H193" s="73"/>
      <c r="I193" s="13"/>
      <c r="J193" s="5"/>
      <c r="K193" s="5"/>
      <c r="N193" s="56"/>
      <c r="O193" s="6"/>
      <c r="Q193" s="5"/>
    </row>
    <row r="194" spans="1:17" x14ac:dyDescent="0.2">
      <c r="A194" s="99" t="s">
        <v>352</v>
      </c>
      <c r="B194" s="100" t="s">
        <v>353</v>
      </c>
      <c r="C194" s="70">
        <f t="shared" si="2"/>
        <v>0</v>
      </c>
      <c r="D194" s="71"/>
      <c r="E194" s="72"/>
      <c r="F194" s="73"/>
      <c r="G194" s="86"/>
      <c r="H194" s="73"/>
      <c r="I194" s="13"/>
      <c r="J194" s="5"/>
      <c r="K194" s="5"/>
      <c r="N194" s="56"/>
      <c r="O194" s="6"/>
      <c r="Q194" s="5"/>
    </row>
    <row r="195" spans="1:17" ht="23.25" x14ac:dyDescent="0.2">
      <c r="A195" s="99" t="s">
        <v>354</v>
      </c>
      <c r="B195" s="93" t="s">
        <v>355</v>
      </c>
      <c r="C195" s="70">
        <f t="shared" si="2"/>
        <v>0</v>
      </c>
      <c r="D195" s="71"/>
      <c r="E195" s="72"/>
      <c r="F195" s="73"/>
      <c r="G195" s="86"/>
      <c r="H195" s="73"/>
      <c r="I195" s="13"/>
      <c r="J195" s="5"/>
      <c r="K195" s="5"/>
      <c r="N195" s="56"/>
      <c r="O195" s="6"/>
      <c r="Q195" s="5"/>
    </row>
    <row r="196" spans="1:17" x14ac:dyDescent="0.2">
      <c r="A196" s="99" t="s">
        <v>356</v>
      </c>
      <c r="B196" s="93" t="s">
        <v>357</v>
      </c>
      <c r="C196" s="70">
        <f t="shared" si="2"/>
        <v>0</v>
      </c>
      <c r="D196" s="71"/>
      <c r="E196" s="72"/>
      <c r="F196" s="73"/>
      <c r="G196" s="86"/>
      <c r="H196" s="73"/>
      <c r="I196" s="13"/>
      <c r="J196" s="5"/>
      <c r="K196" s="5"/>
      <c r="N196" s="56"/>
      <c r="O196" s="6"/>
      <c r="Q196" s="5"/>
    </row>
    <row r="197" spans="1:17" x14ac:dyDescent="0.2">
      <c r="A197" s="99" t="s">
        <v>358</v>
      </c>
      <c r="B197" s="100" t="s">
        <v>359</v>
      </c>
      <c r="C197" s="70">
        <f t="shared" si="2"/>
        <v>0</v>
      </c>
      <c r="D197" s="71"/>
      <c r="E197" s="72"/>
      <c r="F197" s="73"/>
      <c r="G197" s="86"/>
      <c r="H197" s="73"/>
      <c r="I197" s="13"/>
      <c r="J197" s="5"/>
      <c r="K197" s="5"/>
      <c r="N197" s="56"/>
      <c r="O197" s="6"/>
      <c r="Q197" s="5"/>
    </row>
    <row r="198" spans="1:17" x14ac:dyDescent="0.2">
      <c r="A198" s="99" t="s">
        <v>360</v>
      </c>
      <c r="B198" s="100" t="s">
        <v>361</v>
      </c>
      <c r="C198" s="70">
        <f t="shared" si="2"/>
        <v>0</v>
      </c>
      <c r="D198" s="71"/>
      <c r="E198" s="72"/>
      <c r="F198" s="73"/>
      <c r="G198" s="86"/>
      <c r="H198" s="73"/>
      <c r="I198" s="13"/>
      <c r="J198" s="5"/>
      <c r="K198" s="5"/>
      <c r="N198" s="56"/>
      <c r="O198" s="6"/>
      <c r="Q198" s="5"/>
    </row>
    <row r="199" spans="1:17" x14ac:dyDescent="0.2">
      <c r="A199" s="99" t="s">
        <v>362</v>
      </c>
      <c r="B199" s="100" t="s">
        <v>363</v>
      </c>
      <c r="C199" s="70">
        <f t="shared" si="2"/>
        <v>12</v>
      </c>
      <c r="D199" s="71">
        <v>10</v>
      </c>
      <c r="E199" s="72"/>
      <c r="F199" s="73">
        <v>2</v>
      </c>
      <c r="G199" s="86"/>
      <c r="H199" s="73"/>
      <c r="I199" s="13"/>
      <c r="J199" s="5"/>
      <c r="K199" s="5"/>
      <c r="N199" s="56"/>
      <c r="O199" s="6"/>
      <c r="Q199" s="5"/>
    </row>
    <row r="200" spans="1:17" x14ac:dyDescent="0.2">
      <c r="A200" s="99" t="s">
        <v>364</v>
      </c>
      <c r="B200" s="100" t="s">
        <v>365</v>
      </c>
      <c r="C200" s="70">
        <f t="shared" si="2"/>
        <v>4</v>
      </c>
      <c r="D200" s="71">
        <v>4</v>
      </c>
      <c r="E200" s="72"/>
      <c r="F200" s="73"/>
      <c r="G200" s="86"/>
      <c r="H200" s="73"/>
      <c r="I200" s="13"/>
      <c r="J200" s="5"/>
      <c r="K200" s="5"/>
      <c r="N200" s="56"/>
      <c r="O200" s="6"/>
      <c r="Q200" s="5"/>
    </row>
    <row r="201" spans="1:17" x14ac:dyDescent="0.2">
      <c r="A201" s="99" t="s">
        <v>366</v>
      </c>
      <c r="B201" s="100" t="s">
        <v>367</v>
      </c>
      <c r="C201" s="70">
        <f t="shared" si="2"/>
        <v>21</v>
      </c>
      <c r="D201" s="71">
        <v>21</v>
      </c>
      <c r="E201" s="72"/>
      <c r="F201" s="73"/>
      <c r="G201" s="86"/>
      <c r="H201" s="73"/>
      <c r="I201" s="13"/>
      <c r="J201" s="5"/>
      <c r="K201" s="5"/>
      <c r="N201" s="56"/>
      <c r="O201" s="6"/>
      <c r="Q201" s="5"/>
    </row>
    <row r="202" spans="1:17" x14ac:dyDescent="0.2">
      <c r="A202" s="99" t="s">
        <v>368</v>
      </c>
      <c r="B202" s="100" t="s">
        <v>369</v>
      </c>
      <c r="C202" s="70">
        <f t="shared" si="2"/>
        <v>0</v>
      </c>
      <c r="D202" s="71"/>
      <c r="E202" s="72"/>
      <c r="F202" s="73"/>
      <c r="G202" s="86"/>
      <c r="H202" s="73"/>
      <c r="I202" s="13"/>
      <c r="J202" s="5"/>
      <c r="K202" s="5"/>
      <c r="N202" s="56"/>
      <c r="O202" s="6"/>
      <c r="Q202" s="5"/>
    </row>
    <row r="203" spans="1:17" x14ac:dyDescent="0.2">
      <c r="A203" s="99" t="s">
        <v>370</v>
      </c>
      <c r="B203" s="100" t="s">
        <v>371</v>
      </c>
      <c r="C203" s="70">
        <f t="shared" si="2"/>
        <v>0</v>
      </c>
      <c r="D203" s="71"/>
      <c r="E203" s="72"/>
      <c r="F203" s="73"/>
      <c r="G203" s="86"/>
      <c r="H203" s="73"/>
      <c r="I203" s="13"/>
      <c r="J203" s="5"/>
      <c r="K203" s="5"/>
      <c r="N203" s="56"/>
      <c r="O203" s="6"/>
      <c r="Q203" s="5"/>
    </row>
    <row r="204" spans="1:17" x14ac:dyDescent="0.2">
      <c r="A204" s="99" t="s">
        <v>372</v>
      </c>
      <c r="B204" s="100" t="s">
        <v>373</v>
      </c>
      <c r="C204" s="70">
        <f t="shared" si="2"/>
        <v>0</v>
      </c>
      <c r="D204" s="71"/>
      <c r="E204" s="72"/>
      <c r="F204" s="73"/>
      <c r="G204" s="86"/>
      <c r="H204" s="73"/>
      <c r="I204" s="13"/>
      <c r="J204" s="5"/>
      <c r="K204" s="5"/>
      <c r="N204" s="56"/>
      <c r="O204" s="6"/>
      <c r="Q204" s="5"/>
    </row>
    <row r="205" spans="1:17" x14ac:dyDescent="0.2">
      <c r="A205" s="99" t="s">
        <v>374</v>
      </c>
      <c r="B205" s="100" t="s">
        <v>375</v>
      </c>
      <c r="C205" s="70">
        <f t="shared" si="2"/>
        <v>0</v>
      </c>
      <c r="D205" s="71"/>
      <c r="E205" s="72"/>
      <c r="F205" s="73"/>
      <c r="G205" s="86"/>
      <c r="H205" s="73"/>
      <c r="I205" s="13"/>
      <c r="J205" s="5"/>
      <c r="K205" s="5"/>
      <c r="N205" s="56"/>
      <c r="O205" s="6"/>
      <c r="Q205" s="5"/>
    </row>
    <row r="206" spans="1:17" x14ac:dyDescent="0.2">
      <c r="A206" s="99" t="s">
        <v>376</v>
      </c>
      <c r="B206" s="100" t="s">
        <v>377</v>
      </c>
      <c r="C206" s="70">
        <f t="shared" si="2"/>
        <v>0</v>
      </c>
      <c r="D206" s="71"/>
      <c r="E206" s="72"/>
      <c r="F206" s="73"/>
      <c r="G206" s="86"/>
      <c r="H206" s="73"/>
      <c r="I206" s="13"/>
      <c r="J206" s="5"/>
      <c r="K206" s="5"/>
      <c r="N206" s="56"/>
      <c r="O206" s="6"/>
      <c r="Q206" s="5"/>
    </row>
    <row r="207" spans="1:17" x14ac:dyDescent="0.2">
      <c r="A207" s="99" t="s">
        <v>378</v>
      </c>
      <c r="B207" s="100" t="s">
        <v>379</v>
      </c>
      <c r="C207" s="70">
        <f t="shared" si="2"/>
        <v>0</v>
      </c>
      <c r="D207" s="71"/>
      <c r="E207" s="72"/>
      <c r="F207" s="73"/>
      <c r="G207" s="86"/>
      <c r="H207" s="73"/>
      <c r="I207" s="13"/>
      <c r="J207" s="5"/>
      <c r="K207" s="5"/>
      <c r="N207" s="56"/>
      <c r="O207" s="6"/>
      <c r="Q207" s="5"/>
    </row>
    <row r="208" spans="1:17" x14ac:dyDescent="0.2">
      <c r="A208" s="99" t="s">
        <v>380</v>
      </c>
      <c r="B208" s="93" t="s">
        <v>381</v>
      </c>
      <c r="C208" s="70">
        <f t="shared" si="2"/>
        <v>0</v>
      </c>
      <c r="D208" s="71"/>
      <c r="E208" s="72"/>
      <c r="F208" s="73"/>
      <c r="G208" s="86"/>
      <c r="H208" s="73"/>
      <c r="I208" s="13"/>
      <c r="J208" s="5"/>
      <c r="K208" s="5"/>
      <c r="N208" s="56"/>
      <c r="O208" s="6"/>
      <c r="Q208" s="5"/>
    </row>
    <row r="209" spans="1:17" x14ac:dyDescent="0.2">
      <c r="A209" s="99" t="s">
        <v>382</v>
      </c>
      <c r="B209" s="100" t="s">
        <v>383</v>
      </c>
      <c r="C209" s="70">
        <f t="shared" si="2"/>
        <v>35</v>
      </c>
      <c r="D209" s="71"/>
      <c r="E209" s="72">
        <v>35</v>
      </c>
      <c r="F209" s="73"/>
      <c r="G209" s="86"/>
      <c r="H209" s="73"/>
      <c r="I209" s="13"/>
      <c r="J209" s="5"/>
      <c r="K209" s="5"/>
      <c r="N209" s="56"/>
      <c r="O209" s="6"/>
      <c r="Q209" s="5"/>
    </row>
    <row r="210" spans="1:17" x14ac:dyDescent="0.2">
      <c r="A210" s="99" t="s">
        <v>384</v>
      </c>
      <c r="B210" s="100" t="s">
        <v>385</v>
      </c>
      <c r="C210" s="70">
        <f t="shared" ref="C210:C273" si="3">+SUM(D210:F210)</f>
        <v>0</v>
      </c>
      <c r="D210" s="71"/>
      <c r="E210" s="72"/>
      <c r="F210" s="73"/>
      <c r="G210" s="86"/>
      <c r="H210" s="73"/>
      <c r="I210" s="13"/>
      <c r="J210" s="5"/>
      <c r="K210" s="5"/>
      <c r="N210" s="56"/>
      <c r="O210" s="6"/>
      <c r="Q210" s="5"/>
    </row>
    <row r="211" spans="1:17" x14ac:dyDescent="0.2">
      <c r="A211" s="99" t="s">
        <v>386</v>
      </c>
      <c r="B211" s="100" t="s">
        <v>387</v>
      </c>
      <c r="C211" s="70">
        <f t="shared" si="3"/>
        <v>0</v>
      </c>
      <c r="D211" s="71"/>
      <c r="E211" s="72"/>
      <c r="F211" s="73"/>
      <c r="G211" s="86"/>
      <c r="H211" s="73"/>
      <c r="I211" s="13"/>
      <c r="J211" s="5"/>
      <c r="K211" s="5"/>
      <c r="N211" s="56"/>
      <c r="O211" s="6"/>
      <c r="Q211" s="5"/>
    </row>
    <row r="212" spans="1:17" x14ac:dyDescent="0.2">
      <c r="A212" s="99" t="s">
        <v>388</v>
      </c>
      <c r="B212" s="100" t="s">
        <v>389</v>
      </c>
      <c r="C212" s="70">
        <f t="shared" si="3"/>
        <v>0</v>
      </c>
      <c r="D212" s="71"/>
      <c r="E212" s="72"/>
      <c r="F212" s="73"/>
      <c r="G212" s="86"/>
      <c r="H212" s="73"/>
      <c r="I212" s="13"/>
      <c r="J212" s="5"/>
      <c r="K212" s="5"/>
      <c r="N212" s="56"/>
      <c r="O212" s="6"/>
      <c r="Q212" s="5"/>
    </row>
    <row r="213" spans="1:17" ht="23.25" x14ac:dyDescent="0.2">
      <c r="A213" s="99" t="s">
        <v>390</v>
      </c>
      <c r="B213" s="93" t="s">
        <v>391</v>
      </c>
      <c r="C213" s="70">
        <f t="shared" si="3"/>
        <v>0</v>
      </c>
      <c r="D213" s="71"/>
      <c r="E213" s="72"/>
      <c r="F213" s="73"/>
      <c r="G213" s="86"/>
      <c r="H213" s="73"/>
      <c r="I213" s="13"/>
      <c r="J213" s="5"/>
      <c r="K213" s="5"/>
      <c r="N213" s="56"/>
      <c r="O213" s="6"/>
      <c r="Q213" s="5"/>
    </row>
    <row r="214" spans="1:17" x14ac:dyDescent="0.2">
      <c r="A214" s="99" t="s">
        <v>392</v>
      </c>
      <c r="B214" s="100" t="s">
        <v>393</v>
      </c>
      <c r="C214" s="70">
        <f t="shared" si="3"/>
        <v>0</v>
      </c>
      <c r="D214" s="71"/>
      <c r="E214" s="72"/>
      <c r="F214" s="73"/>
      <c r="G214" s="86"/>
      <c r="H214" s="73"/>
      <c r="I214" s="13"/>
      <c r="J214" s="5"/>
      <c r="K214" s="5"/>
      <c r="N214" s="56"/>
      <c r="O214" s="6"/>
      <c r="Q214" s="5"/>
    </row>
    <row r="215" spans="1:17" x14ac:dyDescent="0.2">
      <c r="A215" s="99" t="s">
        <v>394</v>
      </c>
      <c r="B215" s="100" t="s">
        <v>395</v>
      </c>
      <c r="C215" s="70">
        <f t="shared" si="3"/>
        <v>0</v>
      </c>
      <c r="D215" s="71"/>
      <c r="E215" s="72"/>
      <c r="F215" s="73"/>
      <c r="G215" s="86"/>
      <c r="H215" s="73"/>
      <c r="I215" s="13"/>
      <c r="J215" s="5"/>
      <c r="K215" s="5"/>
      <c r="N215" s="56"/>
      <c r="O215" s="6"/>
      <c r="Q215" s="5"/>
    </row>
    <row r="216" spans="1:17" x14ac:dyDescent="0.2">
      <c r="A216" s="99" t="s">
        <v>396</v>
      </c>
      <c r="B216" s="100" t="s">
        <v>397</v>
      </c>
      <c r="C216" s="70">
        <f t="shared" si="3"/>
        <v>0</v>
      </c>
      <c r="D216" s="71"/>
      <c r="E216" s="72"/>
      <c r="F216" s="73"/>
      <c r="G216" s="86"/>
      <c r="H216" s="73"/>
      <c r="I216" s="13"/>
      <c r="J216" s="5"/>
      <c r="K216" s="5"/>
      <c r="N216" s="56"/>
      <c r="O216" s="6"/>
      <c r="Q216" s="5"/>
    </row>
    <row r="217" spans="1:17" x14ac:dyDescent="0.2">
      <c r="A217" s="99" t="s">
        <v>398</v>
      </c>
      <c r="B217" s="100" t="s">
        <v>399</v>
      </c>
      <c r="C217" s="70">
        <f t="shared" si="3"/>
        <v>0</v>
      </c>
      <c r="D217" s="71"/>
      <c r="E217" s="72"/>
      <c r="F217" s="73"/>
      <c r="G217" s="86"/>
      <c r="H217" s="73"/>
      <c r="I217" s="13"/>
      <c r="J217" s="5"/>
      <c r="K217" s="5"/>
      <c r="N217" s="56"/>
      <c r="O217" s="6"/>
      <c r="Q217" s="5"/>
    </row>
    <row r="218" spans="1:17" x14ac:dyDescent="0.2">
      <c r="A218" s="99" t="s">
        <v>400</v>
      </c>
      <c r="B218" s="100" t="s">
        <v>401</v>
      </c>
      <c r="C218" s="70">
        <f t="shared" si="3"/>
        <v>0</v>
      </c>
      <c r="D218" s="71"/>
      <c r="E218" s="72"/>
      <c r="F218" s="73"/>
      <c r="G218" s="86"/>
      <c r="H218" s="73"/>
      <c r="I218" s="13"/>
      <c r="J218" s="5"/>
      <c r="K218" s="5"/>
      <c r="N218" s="56"/>
      <c r="O218" s="6"/>
      <c r="Q218" s="5"/>
    </row>
    <row r="219" spans="1:17" x14ac:dyDescent="0.2">
      <c r="A219" s="99" t="s">
        <v>402</v>
      </c>
      <c r="B219" s="100" t="s">
        <v>403</v>
      </c>
      <c r="C219" s="70">
        <f t="shared" si="3"/>
        <v>0</v>
      </c>
      <c r="D219" s="71"/>
      <c r="E219" s="72"/>
      <c r="F219" s="73"/>
      <c r="G219" s="86"/>
      <c r="H219" s="73"/>
      <c r="I219" s="13"/>
      <c r="J219" s="5"/>
      <c r="K219" s="5"/>
      <c r="N219" s="56"/>
      <c r="O219" s="6"/>
      <c r="Q219" s="5"/>
    </row>
    <row r="220" spans="1:17" x14ac:dyDescent="0.2">
      <c r="A220" s="99" t="s">
        <v>404</v>
      </c>
      <c r="B220" s="100" t="s">
        <v>405</v>
      </c>
      <c r="C220" s="70">
        <f t="shared" si="3"/>
        <v>0</v>
      </c>
      <c r="D220" s="71"/>
      <c r="E220" s="72"/>
      <c r="F220" s="73"/>
      <c r="G220" s="86"/>
      <c r="H220" s="73"/>
      <c r="I220" s="13"/>
      <c r="J220" s="5"/>
      <c r="K220" s="5"/>
      <c r="N220" s="56"/>
      <c r="O220" s="6"/>
      <c r="Q220" s="5"/>
    </row>
    <row r="221" spans="1:17" x14ac:dyDescent="0.2">
      <c r="A221" s="99" t="s">
        <v>406</v>
      </c>
      <c r="B221" s="100" t="s">
        <v>407</v>
      </c>
      <c r="C221" s="70">
        <f t="shared" si="3"/>
        <v>0</v>
      </c>
      <c r="D221" s="71"/>
      <c r="E221" s="72"/>
      <c r="F221" s="73"/>
      <c r="G221" s="86"/>
      <c r="H221" s="73"/>
      <c r="I221" s="13"/>
      <c r="J221" s="5"/>
      <c r="K221" s="5"/>
      <c r="N221" s="56"/>
      <c r="O221" s="6"/>
      <c r="Q221" s="5"/>
    </row>
    <row r="222" spans="1:17" x14ac:dyDescent="0.2">
      <c r="A222" s="99" t="s">
        <v>408</v>
      </c>
      <c r="B222" s="100" t="s">
        <v>409</v>
      </c>
      <c r="C222" s="70">
        <f t="shared" si="3"/>
        <v>0</v>
      </c>
      <c r="D222" s="71"/>
      <c r="E222" s="72"/>
      <c r="F222" s="73"/>
      <c r="G222" s="86"/>
      <c r="H222" s="73"/>
      <c r="I222" s="13"/>
      <c r="J222" s="5"/>
      <c r="K222" s="5"/>
      <c r="N222" s="56"/>
      <c r="O222" s="6"/>
      <c r="Q222" s="5"/>
    </row>
    <row r="223" spans="1:17" x14ac:dyDescent="0.2">
      <c r="A223" s="99" t="s">
        <v>410</v>
      </c>
      <c r="B223" s="100" t="s">
        <v>411</v>
      </c>
      <c r="C223" s="70">
        <f t="shared" si="3"/>
        <v>0</v>
      </c>
      <c r="D223" s="71"/>
      <c r="E223" s="72"/>
      <c r="F223" s="73"/>
      <c r="G223" s="86"/>
      <c r="H223" s="73"/>
      <c r="I223" s="13"/>
      <c r="J223" s="5"/>
      <c r="K223" s="5"/>
      <c r="N223" s="56"/>
      <c r="O223" s="6"/>
      <c r="Q223" s="5"/>
    </row>
    <row r="224" spans="1:17" x14ac:dyDescent="0.2">
      <c r="A224" s="99" t="s">
        <v>412</v>
      </c>
      <c r="B224" s="100" t="s">
        <v>413</v>
      </c>
      <c r="C224" s="70">
        <f t="shared" si="3"/>
        <v>0</v>
      </c>
      <c r="D224" s="71"/>
      <c r="E224" s="72"/>
      <c r="F224" s="73"/>
      <c r="G224" s="86"/>
      <c r="H224" s="73"/>
      <c r="I224" s="13"/>
      <c r="J224" s="5"/>
      <c r="K224" s="5"/>
      <c r="N224" s="56"/>
      <c r="O224" s="6"/>
      <c r="Q224" s="5"/>
    </row>
    <row r="225" spans="1:17" x14ac:dyDescent="0.2">
      <c r="A225" s="99" t="s">
        <v>414</v>
      </c>
      <c r="B225" s="100" t="s">
        <v>415</v>
      </c>
      <c r="C225" s="70">
        <f t="shared" si="3"/>
        <v>0</v>
      </c>
      <c r="D225" s="71"/>
      <c r="E225" s="72"/>
      <c r="F225" s="73"/>
      <c r="G225" s="86"/>
      <c r="H225" s="73"/>
      <c r="I225" s="13"/>
      <c r="J225" s="5"/>
      <c r="K225" s="5"/>
      <c r="N225" s="56"/>
      <c r="O225" s="6"/>
      <c r="Q225" s="5"/>
    </row>
    <row r="226" spans="1:17" x14ac:dyDescent="0.2">
      <c r="A226" s="99" t="s">
        <v>416</v>
      </c>
      <c r="B226" s="100" t="s">
        <v>417</v>
      </c>
      <c r="C226" s="70">
        <f t="shared" si="3"/>
        <v>0</v>
      </c>
      <c r="D226" s="71"/>
      <c r="E226" s="72"/>
      <c r="F226" s="73"/>
      <c r="G226" s="86"/>
      <c r="H226" s="73"/>
      <c r="I226" s="13"/>
      <c r="J226" s="5"/>
      <c r="K226" s="5"/>
      <c r="N226" s="56"/>
      <c r="O226" s="6"/>
      <c r="Q226" s="5"/>
    </row>
    <row r="227" spans="1:17" x14ac:dyDescent="0.2">
      <c r="A227" s="99" t="s">
        <v>418</v>
      </c>
      <c r="B227" s="100" t="s">
        <v>419</v>
      </c>
      <c r="C227" s="70">
        <f t="shared" si="3"/>
        <v>0</v>
      </c>
      <c r="D227" s="71"/>
      <c r="E227" s="72"/>
      <c r="F227" s="73"/>
      <c r="G227" s="86"/>
      <c r="H227" s="73"/>
      <c r="I227" s="13"/>
      <c r="J227" s="5"/>
      <c r="K227" s="5"/>
      <c r="N227" s="56"/>
      <c r="O227" s="6"/>
      <c r="Q227" s="5"/>
    </row>
    <row r="228" spans="1:17" x14ac:dyDescent="0.2">
      <c r="A228" s="99" t="s">
        <v>420</v>
      </c>
      <c r="B228" s="100" t="s">
        <v>421</v>
      </c>
      <c r="C228" s="70">
        <f t="shared" si="3"/>
        <v>0</v>
      </c>
      <c r="D228" s="71"/>
      <c r="E228" s="72"/>
      <c r="F228" s="73"/>
      <c r="G228" s="86"/>
      <c r="H228" s="73"/>
      <c r="I228" s="13"/>
      <c r="J228" s="5"/>
      <c r="K228" s="5"/>
      <c r="N228" s="56"/>
      <c r="O228" s="6"/>
      <c r="Q228" s="5"/>
    </row>
    <row r="229" spans="1:17" x14ac:dyDescent="0.2">
      <c r="A229" s="99" t="s">
        <v>422</v>
      </c>
      <c r="B229" s="100" t="s">
        <v>423</v>
      </c>
      <c r="C229" s="70">
        <f t="shared" si="3"/>
        <v>0</v>
      </c>
      <c r="D229" s="71"/>
      <c r="E229" s="72"/>
      <c r="F229" s="73"/>
      <c r="G229" s="86"/>
      <c r="H229" s="73"/>
      <c r="I229" s="13"/>
      <c r="J229" s="5"/>
      <c r="K229" s="5"/>
      <c r="N229" s="56"/>
      <c r="O229" s="6"/>
      <c r="Q229" s="5"/>
    </row>
    <row r="230" spans="1:17" ht="23.25" x14ac:dyDescent="0.2">
      <c r="A230" s="99" t="s">
        <v>424</v>
      </c>
      <c r="B230" s="93" t="s">
        <v>425</v>
      </c>
      <c r="C230" s="70">
        <f t="shared" si="3"/>
        <v>0</v>
      </c>
      <c r="D230" s="71"/>
      <c r="E230" s="72"/>
      <c r="F230" s="73"/>
      <c r="G230" s="86"/>
      <c r="H230" s="73"/>
      <c r="I230" s="13"/>
      <c r="J230" s="5"/>
      <c r="K230" s="5"/>
      <c r="N230" s="56"/>
      <c r="O230" s="6"/>
      <c r="Q230" s="5"/>
    </row>
    <row r="231" spans="1:17" x14ac:dyDescent="0.2">
      <c r="A231" s="99" t="s">
        <v>426</v>
      </c>
      <c r="B231" s="100" t="s">
        <v>427</v>
      </c>
      <c r="C231" s="70">
        <f t="shared" si="3"/>
        <v>0</v>
      </c>
      <c r="D231" s="71"/>
      <c r="E231" s="72"/>
      <c r="F231" s="73"/>
      <c r="G231" s="86"/>
      <c r="H231" s="73"/>
      <c r="I231" s="13"/>
      <c r="J231" s="5"/>
      <c r="K231" s="5"/>
      <c r="N231" s="56"/>
      <c r="O231" s="6"/>
      <c r="Q231" s="5"/>
    </row>
    <row r="232" spans="1:17" x14ac:dyDescent="0.2">
      <c r="A232" s="99" t="s">
        <v>428</v>
      </c>
      <c r="B232" s="100" t="s">
        <v>429</v>
      </c>
      <c r="C232" s="70">
        <f t="shared" si="3"/>
        <v>0</v>
      </c>
      <c r="D232" s="71"/>
      <c r="E232" s="72"/>
      <c r="F232" s="73"/>
      <c r="G232" s="86"/>
      <c r="H232" s="73"/>
      <c r="I232" s="13"/>
      <c r="J232" s="5"/>
      <c r="K232" s="5"/>
      <c r="N232" s="56"/>
      <c r="O232" s="6"/>
      <c r="Q232" s="5"/>
    </row>
    <row r="233" spans="1:17" x14ac:dyDescent="0.2">
      <c r="A233" s="99" t="s">
        <v>430</v>
      </c>
      <c r="B233" s="100" t="s">
        <v>431</v>
      </c>
      <c r="C233" s="70">
        <f t="shared" si="3"/>
        <v>0</v>
      </c>
      <c r="D233" s="71"/>
      <c r="E233" s="72"/>
      <c r="F233" s="73"/>
      <c r="G233" s="86"/>
      <c r="H233" s="73"/>
      <c r="I233" s="13"/>
      <c r="J233" s="5"/>
      <c r="K233" s="5"/>
      <c r="N233" s="56"/>
      <c r="O233" s="6"/>
      <c r="Q233" s="5"/>
    </row>
    <row r="234" spans="1:17" x14ac:dyDescent="0.2">
      <c r="A234" s="99" t="s">
        <v>432</v>
      </c>
      <c r="B234" s="100" t="s">
        <v>433</v>
      </c>
      <c r="C234" s="70">
        <f t="shared" si="3"/>
        <v>0</v>
      </c>
      <c r="D234" s="71"/>
      <c r="E234" s="72"/>
      <c r="F234" s="73"/>
      <c r="G234" s="86"/>
      <c r="H234" s="73"/>
      <c r="I234" s="13"/>
      <c r="J234" s="5"/>
      <c r="K234" s="5"/>
      <c r="N234" s="56"/>
      <c r="O234" s="6"/>
      <c r="Q234" s="5"/>
    </row>
    <row r="235" spans="1:17" x14ac:dyDescent="0.2">
      <c r="A235" s="99" t="s">
        <v>434</v>
      </c>
      <c r="B235" s="100" t="s">
        <v>435</v>
      </c>
      <c r="C235" s="70">
        <f t="shared" si="3"/>
        <v>227</v>
      </c>
      <c r="D235" s="71">
        <v>227</v>
      </c>
      <c r="E235" s="72"/>
      <c r="F235" s="73"/>
      <c r="G235" s="86"/>
      <c r="H235" s="73"/>
      <c r="I235" s="13"/>
      <c r="J235" s="5"/>
      <c r="K235" s="5"/>
      <c r="N235" s="56"/>
      <c r="O235" s="6"/>
      <c r="Q235" s="5"/>
    </row>
    <row r="236" spans="1:17" x14ac:dyDescent="0.2">
      <c r="A236" s="99" t="s">
        <v>436</v>
      </c>
      <c r="B236" s="100" t="s">
        <v>437</v>
      </c>
      <c r="C236" s="70">
        <f t="shared" si="3"/>
        <v>0</v>
      </c>
      <c r="D236" s="71"/>
      <c r="E236" s="72"/>
      <c r="F236" s="73"/>
      <c r="G236" s="86"/>
      <c r="H236" s="73"/>
      <c r="I236" s="13"/>
      <c r="J236" s="5"/>
      <c r="K236" s="5"/>
      <c r="N236" s="56"/>
      <c r="O236" s="6"/>
      <c r="Q236" s="5"/>
    </row>
    <row r="237" spans="1:17" x14ac:dyDescent="0.2">
      <c r="A237" s="99" t="s">
        <v>438</v>
      </c>
      <c r="B237" s="100" t="s">
        <v>439</v>
      </c>
      <c r="C237" s="70">
        <f t="shared" si="3"/>
        <v>5460</v>
      </c>
      <c r="D237" s="71">
        <v>5146</v>
      </c>
      <c r="E237" s="72">
        <v>269</v>
      </c>
      <c r="F237" s="73">
        <v>45</v>
      </c>
      <c r="G237" s="86"/>
      <c r="H237" s="73"/>
      <c r="I237" s="13"/>
      <c r="J237" s="5"/>
      <c r="K237" s="5"/>
      <c r="N237" s="56"/>
      <c r="O237" s="6"/>
      <c r="Q237" s="5"/>
    </row>
    <row r="238" spans="1:17" x14ac:dyDescent="0.2">
      <c r="A238" s="99" t="s">
        <v>440</v>
      </c>
      <c r="B238" s="100" t="s">
        <v>441</v>
      </c>
      <c r="C238" s="70">
        <f t="shared" si="3"/>
        <v>2393</v>
      </c>
      <c r="D238" s="71">
        <v>2393</v>
      </c>
      <c r="E238" s="72"/>
      <c r="F238" s="73"/>
      <c r="G238" s="86"/>
      <c r="H238" s="73"/>
      <c r="I238" s="13"/>
      <c r="J238" s="5"/>
      <c r="K238" s="5"/>
      <c r="N238" s="56"/>
      <c r="O238" s="6"/>
      <c r="Q238" s="5"/>
    </row>
    <row r="239" spans="1:17" ht="23.25" x14ac:dyDescent="0.2">
      <c r="A239" s="99" t="s">
        <v>442</v>
      </c>
      <c r="B239" s="93" t="s">
        <v>443</v>
      </c>
      <c r="C239" s="70">
        <f t="shared" si="3"/>
        <v>0</v>
      </c>
      <c r="D239" s="71"/>
      <c r="E239" s="72"/>
      <c r="F239" s="73"/>
      <c r="G239" s="86"/>
      <c r="H239" s="73"/>
      <c r="I239" s="13"/>
      <c r="J239" s="5"/>
      <c r="K239" s="5"/>
      <c r="N239" s="56"/>
      <c r="O239" s="6"/>
      <c r="Q239" s="5"/>
    </row>
    <row r="240" spans="1:17" x14ac:dyDescent="0.2">
      <c r="A240" s="99" t="s">
        <v>444</v>
      </c>
      <c r="B240" s="100" t="s">
        <v>445</v>
      </c>
      <c r="C240" s="70">
        <f t="shared" si="3"/>
        <v>4</v>
      </c>
      <c r="D240" s="71">
        <v>4</v>
      </c>
      <c r="E240" s="72"/>
      <c r="F240" s="73"/>
      <c r="G240" s="86"/>
      <c r="H240" s="73"/>
      <c r="I240" s="13"/>
      <c r="J240" s="5"/>
      <c r="K240" s="5"/>
      <c r="N240" s="56"/>
      <c r="O240" s="6"/>
      <c r="Q240" s="5"/>
    </row>
    <row r="241" spans="1:17" x14ac:dyDescent="0.2">
      <c r="A241" s="99" t="s">
        <v>446</v>
      </c>
      <c r="B241" s="93" t="s">
        <v>447</v>
      </c>
      <c r="C241" s="70">
        <f t="shared" si="3"/>
        <v>4789</v>
      </c>
      <c r="D241" s="71">
        <v>4491</v>
      </c>
      <c r="E241" s="72"/>
      <c r="F241" s="73">
        <v>298</v>
      </c>
      <c r="G241" s="86"/>
      <c r="H241" s="73"/>
      <c r="I241" s="13"/>
      <c r="J241" s="5"/>
      <c r="K241" s="5"/>
      <c r="N241" s="56"/>
      <c r="O241" s="6"/>
      <c r="Q241" s="5"/>
    </row>
    <row r="242" spans="1:17" x14ac:dyDescent="0.2">
      <c r="A242" s="99" t="s">
        <v>448</v>
      </c>
      <c r="B242" s="100" t="s">
        <v>449</v>
      </c>
      <c r="C242" s="70">
        <f t="shared" si="3"/>
        <v>0</v>
      </c>
      <c r="D242" s="71"/>
      <c r="E242" s="72"/>
      <c r="F242" s="73"/>
      <c r="G242" s="86"/>
      <c r="H242" s="73"/>
      <c r="I242" s="13"/>
      <c r="J242" s="5"/>
      <c r="K242" s="5"/>
      <c r="N242" s="56"/>
      <c r="O242" s="6"/>
      <c r="Q242" s="5"/>
    </row>
    <row r="243" spans="1:17" x14ac:dyDescent="0.2">
      <c r="A243" s="99" t="s">
        <v>450</v>
      </c>
      <c r="B243" s="100" t="s">
        <v>451</v>
      </c>
      <c r="C243" s="70">
        <f t="shared" si="3"/>
        <v>0</v>
      </c>
      <c r="D243" s="71"/>
      <c r="E243" s="72"/>
      <c r="F243" s="73"/>
      <c r="G243" s="86"/>
      <c r="H243" s="73"/>
      <c r="I243" s="13"/>
      <c r="J243" s="5"/>
      <c r="K243" s="5"/>
      <c r="N243" s="56"/>
      <c r="O243" s="6"/>
      <c r="Q243" s="5"/>
    </row>
    <row r="244" spans="1:17" x14ac:dyDescent="0.2">
      <c r="A244" s="99" t="s">
        <v>452</v>
      </c>
      <c r="B244" s="100" t="s">
        <v>453</v>
      </c>
      <c r="C244" s="70">
        <f t="shared" si="3"/>
        <v>0</v>
      </c>
      <c r="D244" s="71"/>
      <c r="E244" s="72"/>
      <c r="F244" s="73"/>
      <c r="G244" s="86"/>
      <c r="H244" s="73"/>
      <c r="I244" s="13"/>
      <c r="J244" s="5"/>
      <c r="K244" s="5"/>
      <c r="N244" s="56"/>
      <c r="O244" s="6"/>
      <c r="Q244" s="5"/>
    </row>
    <row r="245" spans="1:17" x14ac:dyDescent="0.2">
      <c r="A245" s="99" t="s">
        <v>454</v>
      </c>
      <c r="B245" s="100" t="s">
        <v>455</v>
      </c>
      <c r="C245" s="70">
        <f t="shared" si="3"/>
        <v>0</v>
      </c>
      <c r="D245" s="71"/>
      <c r="E245" s="72"/>
      <c r="F245" s="73"/>
      <c r="G245" s="86"/>
      <c r="H245" s="73"/>
      <c r="I245" s="13"/>
      <c r="J245" s="5"/>
      <c r="K245" s="5"/>
      <c r="N245" s="56"/>
      <c r="O245" s="6"/>
      <c r="Q245" s="5"/>
    </row>
    <row r="246" spans="1:17" x14ac:dyDescent="0.2">
      <c r="A246" s="99" t="s">
        <v>456</v>
      </c>
      <c r="B246" s="100" t="s">
        <v>457</v>
      </c>
      <c r="C246" s="70">
        <f t="shared" si="3"/>
        <v>0</v>
      </c>
      <c r="D246" s="71"/>
      <c r="E246" s="72"/>
      <c r="F246" s="73"/>
      <c r="G246" s="86"/>
      <c r="H246" s="73"/>
      <c r="I246" s="13"/>
      <c r="J246" s="5"/>
      <c r="K246" s="5"/>
      <c r="N246" s="56"/>
      <c r="O246" s="6"/>
      <c r="Q246" s="5"/>
    </row>
    <row r="247" spans="1:17" x14ac:dyDescent="0.2">
      <c r="A247" s="99" t="s">
        <v>458</v>
      </c>
      <c r="B247" s="100" t="s">
        <v>459</v>
      </c>
      <c r="C247" s="70">
        <f t="shared" si="3"/>
        <v>20</v>
      </c>
      <c r="D247" s="71">
        <v>20</v>
      </c>
      <c r="E247" s="72"/>
      <c r="F247" s="73"/>
      <c r="G247" s="86"/>
      <c r="H247" s="73"/>
      <c r="I247" s="13"/>
      <c r="J247" s="5"/>
      <c r="K247" s="5"/>
      <c r="N247" s="56"/>
      <c r="O247" s="6"/>
      <c r="Q247" s="5"/>
    </row>
    <row r="248" spans="1:17" x14ac:dyDescent="0.2">
      <c r="A248" s="99" t="s">
        <v>460</v>
      </c>
      <c r="B248" s="100" t="s">
        <v>461</v>
      </c>
      <c r="C248" s="70">
        <f t="shared" si="3"/>
        <v>110</v>
      </c>
      <c r="D248" s="71">
        <v>110</v>
      </c>
      <c r="E248" s="72"/>
      <c r="F248" s="73"/>
      <c r="G248" s="86"/>
      <c r="H248" s="73"/>
      <c r="I248" s="13"/>
      <c r="J248" s="5"/>
      <c r="K248" s="5"/>
      <c r="N248" s="56"/>
      <c r="O248" s="6"/>
      <c r="Q248" s="5"/>
    </row>
    <row r="249" spans="1:17" x14ac:dyDescent="0.2">
      <c r="A249" s="99" t="s">
        <v>462</v>
      </c>
      <c r="B249" s="100" t="s">
        <v>463</v>
      </c>
      <c r="C249" s="70">
        <f t="shared" si="3"/>
        <v>202</v>
      </c>
      <c r="D249" s="71">
        <v>202</v>
      </c>
      <c r="E249" s="72"/>
      <c r="F249" s="73"/>
      <c r="G249" s="86"/>
      <c r="H249" s="73"/>
      <c r="I249" s="13"/>
      <c r="J249" s="5"/>
      <c r="K249" s="5"/>
      <c r="N249" s="56"/>
      <c r="O249" s="6"/>
      <c r="Q249" s="5"/>
    </row>
    <row r="250" spans="1:17" x14ac:dyDescent="0.2">
      <c r="A250" s="101" t="s">
        <v>464</v>
      </c>
      <c r="B250" s="114" t="s">
        <v>465</v>
      </c>
      <c r="C250" s="103">
        <f t="shared" si="3"/>
        <v>0</v>
      </c>
      <c r="D250" s="122"/>
      <c r="E250" s="105"/>
      <c r="F250" s="106"/>
      <c r="G250" s="104"/>
      <c r="H250" s="106"/>
      <c r="I250" s="13"/>
      <c r="J250" s="5"/>
      <c r="K250" s="5"/>
      <c r="N250" s="56"/>
      <c r="O250" s="6"/>
      <c r="Q250" s="5"/>
    </row>
    <row r="251" spans="1:17" x14ac:dyDescent="0.2">
      <c r="A251" s="127"/>
      <c r="B251" s="128"/>
      <c r="C251" s="129"/>
      <c r="D251" s="129"/>
      <c r="E251" s="129"/>
      <c r="F251" s="129"/>
      <c r="G251" s="129"/>
      <c r="H251" s="129"/>
      <c r="I251" s="13"/>
      <c r="J251" s="5"/>
      <c r="K251" s="5"/>
      <c r="N251" s="56"/>
      <c r="O251" s="6"/>
      <c r="Q251" s="5"/>
    </row>
    <row r="252" spans="1:17" x14ac:dyDescent="0.2">
      <c r="A252" s="209" t="s">
        <v>466</v>
      </c>
      <c r="B252" s="249"/>
      <c r="C252" s="63">
        <f t="shared" si="3"/>
        <v>226</v>
      </c>
      <c r="D252" s="123">
        <f>+SUM(D253:D290)</f>
        <v>170</v>
      </c>
      <c r="E252" s="65">
        <f>+SUM(E253:E290)</f>
        <v>48</v>
      </c>
      <c r="F252" s="124">
        <f>+SUM(F253:F290)</f>
        <v>8</v>
      </c>
      <c r="G252" s="63">
        <f>+SUM(G253:G290)</f>
        <v>0</v>
      </c>
      <c r="H252" s="63">
        <f>+SUM(H253:H290)</f>
        <v>0</v>
      </c>
      <c r="I252" s="13"/>
      <c r="J252" s="5"/>
      <c r="K252" s="5"/>
      <c r="N252" s="56"/>
      <c r="O252" s="6"/>
      <c r="Q252" s="5"/>
    </row>
    <row r="253" spans="1:17" x14ac:dyDescent="0.2">
      <c r="A253" s="96" t="s">
        <v>467</v>
      </c>
      <c r="B253" s="111" t="s">
        <v>468</v>
      </c>
      <c r="C253" s="70">
        <f t="shared" si="3"/>
        <v>0</v>
      </c>
      <c r="D253" s="71"/>
      <c r="E253" s="72"/>
      <c r="F253" s="73"/>
      <c r="G253" s="73"/>
      <c r="H253" s="73"/>
      <c r="I253" s="13"/>
      <c r="J253" s="5"/>
      <c r="K253" s="5"/>
      <c r="N253" s="56"/>
      <c r="O253" s="6"/>
      <c r="Q253" s="5"/>
    </row>
    <row r="254" spans="1:17" x14ac:dyDescent="0.2">
      <c r="A254" s="99" t="s">
        <v>469</v>
      </c>
      <c r="B254" s="100" t="s">
        <v>470</v>
      </c>
      <c r="C254" s="70">
        <f t="shared" si="3"/>
        <v>0</v>
      </c>
      <c r="D254" s="71"/>
      <c r="E254" s="72"/>
      <c r="F254" s="73"/>
      <c r="G254" s="73"/>
      <c r="H254" s="73"/>
      <c r="I254" s="13"/>
      <c r="J254" s="5"/>
      <c r="K254" s="5"/>
      <c r="N254" s="56"/>
      <c r="O254" s="6"/>
      <c r="Q254" s="5"/>
    </row>
    <row r="255" spans="1:17" x14ac:dyDescent="0.2">
      <c r="A255" s="99" t="s">
        <v>471</v>
      </c>
      <c r="B255" s="100" t="s">
        <v>472</v>
      </c>
      <c r="C255" s="70">
        <f t="shared" si="3"/>
        <v>27</v>
      </c>
      <c r="D255" s="71">
        <v>1</v>
      </c>
      <c r="E255" s="72">
        <v>26</v>
      </c>
      <c r="F255" s="73"/>
      <c r="G255" s="73"/>
      <c r="H255" s="73"/>
      <c r="I255" s="13"/>
      <c r="J255" s="5"/>
      <c r="K255" s="5"/>
      <c r="N255" s="56"/>
      <c r="O255" s="6"/>
      <c r="Q255" s="5"/>
    </row>
    <row r="256" spans="1:17" x14ac:dyDescent="0.2">
      <c r="A256" s="99" t="s">
        <v>473</v>
      </c>
      <c r="B256" s="100" t="s">
        <v>474</v>
      </c>
      <c r="C256" s="70">
        <f t="shared" si="3"/>
        <v>0</v>
      </c>
      <c r="D256" s="71"/>
      <c r="E256" s="72"/>
      <c r="F256" s="73"/>
      <c r="G256" s="73"/>
      <c r="H256" s="73"/>
      <c r="I256" s="13"/>
      <c r="J256" s="5"/>
      <c r="K256" s="5"/>
      <c r="N256" s="56"/>
      <c r="O256" s="6"/>
      <c r="Q256" s="5"/>
    </row>
    <row r="257" spans="1:17" x14ac:dyDescent="0.2">
      <c r="A257" s="99" t="s">
        <v>475</v>
      </c>
      <c r="B257" s="100" t="s">
        <v>476</v>
      </c>
      <c r="C257" s="70">
        <f t="shared" si="3"/>
        <v>0</v>
      </c>
      <c r="D257" s="71"/>
      <c r="E257" s="72"/>
      <c r="F257" s="73"/>
      <c r="G257" s="73"/>
      <c r="H257" s="73"/>
      <c r="I257" s="13"/>
      <c r="J257" s="5"/>
      <c r="K257" s="5"/>
      <c r="N257" s="56"/>
      <c r="O257" s="6"/>
      <c r="Q257" s="5"/>
    </row>
    <row r="258" spans="1:17" x14ac:dyDescent="0.2">
      <c r="A258" s="99" t="s">
        <v>477</v>
      </c>
      <c r="B258" s="100" t="s">
        <v>478</v>
      </c>
      <c r="C258" s="70">
        <f t="shared" si="3"/>
        <v>0</v>
      </c>
      <c r="D258" s="71"/>
      <c r="E258" s="72"/>
      <c r="F258" s="73"/>
      <c r="G258" s="73"/>
      <c r="H258" s="73"/>
      <c r="I258" s="13"/>
      <c r="J258" s="5"/>
      <c r="K258" s="5"/>
      <c r="N258" s="56"/>
      <c r="O258" s="6"/>
      <c r="Q258" s="5"/>
    </row>
    <row r="259" spans="1:17" x14ac:dyDescent="0.2">
      <c r="A259" s="99" t="s">
        <v>479</v>
      </c>
      <c r="B259" s="100" t="s">
        <v>480</v>
      </c>
      <c r="C259" s="70">
        <f t="shared" si="3"/>
        <v>0</v>
      </c>
      <c r="D259" s="71"/>
      <c r="E259" s="72"/>
      <c r="F259" s="73"/>
      <c r="G259" s="73"/>
      <c r="H259" s="73"/>
      <c r="I259" s="13"/>
      <c r="J259" s="5"/>
      <c r="K259" s="5"/>
      <c r="N259" s="56"/>
      <c r="O259" s="6"/>
      <c r="Q259" s="5"/>
    </row>
    <row r="260" spans="1:17" x14ac:dyDescent="0.2">
      <c r="A260" s="99" t="s">
        <v>481</v>
      </c>
      <c r="B260" s="100" t="s">
        <v>482</v>
      </c>
      <c r="C260" s="70">
        <f t="shared" si="3"/>
        <v>0</v>
      </c>
      <c r="D260" s="71"/>
      <c r="E260" s="72"/>
      <c r="F260" s="73"/>
      <c r="G260" s="73"/>
      <c r="H260" s="73"/>
      <c r="I260" s="13"/>
      <c r="J260" s="5"/>
      <c r="K260" s="5"/>
      <c r="N260" s="56"/>
      <c r="O260" s="6"/>
      <c r="Q260" s="5"/>
    </row>
    <row r="261" spans="1:17" x14ac:dyDescent="0.2">
      <c r="A261" s="99" t="s">
        <v>483</v>
      </c>
      <c r="B261" s="100" t="s">
        <v>484</v>
      </c>
      <c r="C261" s="70">
        <f t="shared" si="3"/>
        <v>0</v>
      </c>
      <c r="D261" s="71"/>
      <c r="E261" s="72"/>
      <c r="F261" s="73"/>
      <c r="G261" s="73"/>
      <c r="H261" s="73"/>
      <c r="I261" s="13"/>
      <c r="J261" s="5"/>
      <c r="K261" s="5"/>
      <c r="N261" s="56"/>
      <c r="O261" s="6"/>
      <c r="Q261" s="5"/>
    </row>
    <row r="262" spans="1:17" x14ac:dyDescent="0.2">
      <c r="A262" s="99" t="s">
        <v>485</v>
      </c>
      <c r="B262" s="100" t="s">
        <v>486</v>
      </c>
      <c r="C262" s="70">
        <f t="shared" si="3"/>
        <v>0</v>
      </c>
      <c r="D262" s="71"/>
      <c r="E262" s="72"/>
      <c r="F262" s="73"/>
      <c r="G262" s="73"/>
      <c r="H262" s="73"/>
      <c r="I262" s="13"/>
      <c r="J262" s="5"/>
      <c r="K262" s="5"/>
      <c r="N262" s="56"/>
      <c r="O262" s="6"/>
      <c r="Q262" s="5"/>
    </row>
    <row r="263" spans="1:17" x14ac:dyDescent="0.2">
      <c r="A263" s="99" t="s">
        <v>487</v>
      </c>
      <c r="B263" s="100" t="s">
        <v>488</v>
      </c>
      <c r="C263" s="70">
        <f t="shared" si="3"/>
        <v>0</v>
      </c>
      <c r="D263" s="71"/>
      <c r="E263" s="72"/>
      <c r="F263" s="73"/>
      <c r="G263" s="73"/>
      <c r="H263" s="73"/>
      <c r="I263" s="13"/>
      <c r="J263" s="5"/>
      <c r="K263" s="5"/>
      <c r="N263" s="56"/>
      <c r="O263" s="6"/>
      <c r="Q263" s="5"/>
    </row>
    <row r="264" spans="1:17" x14ac:dyDescent="0.2">
      <c r="A264" s="99" t="s">
        <v>489</v>
      </c>
      <c r="B264" s="100" t="s">
        <v>490</v>
      </c>
      <c r="C264" s="70">
        <f t="shared" si="3"/>
        <v>0</v>
      </c>
      <c r="D264" s="71"/>
      <c r="E264" s="72"/>
      <c r="F264" s="73"/>
      <c r="G264" s="73"/>
      <c r="H264" s="73"/>
      <c r="I264" s="13"/>
      <c r="J264" s="5"/>
      <c r="K264" s="5"/>
      <c r="N264" s="56"/>
      <c r="O264" s="6"/>
      <c r="Q264" s="5"/>
    </row>
    <row r="265" spans="1:17" x14ac:dyDescent="0.2">
      <c r="A265" s="99" t="s">
        <v>491</v>
      </c>
      <c r="B265" s="100" t="s">
        <v>492</v>
      </c>
      <c r="C265" s="70">
        <f t="shared" si="3"/>
        <v>22</v>
      </c>
      <c r="D265" s="71"/>
      <c r="E265" s="72">
        <v>22</v>
      </c>
      <c r="F265" s="73"/>
      <c r="G265" s="73"/>
      <c r="H265" s="73"/>
      <c r="I265" s="13"/>
      <c r="J265" s="5"/>
      <c r="K265" s="5"/>
      <c r="N265" s="56"/>
      <c r="O265" s="6"/>
      <c r="Q265" s="5"/>
    </row>
    <row r="266" spans="1:17" x14ac:dyDescent="0.2">
      <c r="A266" s="99" t="s">
        <v>493</v>
      </c>
      <c r="B266" s="100" t="s">
        <v>494</v>
      </c>
      <c r="C266" s="70">
        <f t="shared" si="3"/>
        <v>0</v>
      </c>
      <c r="D266" s="71"/>
      <c r="E266" s="72"/>
      <c r="F266" s="73"/>
      <c r="G266" s="73"/>
      <c r="H266" s="73"/>
      <c r="I266" s="13"/>
      <c r="J266" s="5"/>
      <c r="K266" s="5"/>
      <c r="N266" s="56"/>
      <c r="O266" s="6"/>
      <c r="Q266" s="5"/>
    </row>
    <row r="267" spans="1:17" ht="23.25" x14ac:dyDescent="0.2">
      <c r="A267" s="99" t="s">
        <v>495</v>
      </c>
      <c r="B267" s="93" t="s">
        <v>496</v>
      </c>
      <c r="C267" s="70">
        <f t="shared" si="3"/>
        <v>0</v>
      </c>
      <c r="D267" s="71"/>
      <c r="E267" s="72"/>
      <c r="F267" s="73"/>
      <c r="G267" s="73"/>
      <c r="H267" s="73"/>
      <c r="I267" s="13"/>
      <c r="J267" s="5"/>
      <c r="K267" s="5"/>
      <c r="N267" s="56"/>
      <c r="O267" s="6"/>
      <c r="Q267" s="5"/>
    </row>
    <row r="268" spans="1:17" x14ac:dyDescent="0.2">
      <c r="A268" s="99" t="s">
        <v>497</v>
      </c>
      <c r="B268" s="100" t="s">
        <v>498</v>
      </c>
      <c r="C268" s="70">
        <f t="shared" si="3"/>
        <v>0</v>
      </c>
      <c r="D268" s="71"/>
      <c r="E268" s="72"/>
      <c r="F268" s="73"/>
      <c r="G268" s="73"/>
      <c r="H268" s="73"/>
      <c r="I268" s="13"/>
      <c r="J268" s="5"/>
      <c r="K268" s="5"/>
      <c r="N268" s="56"/>
      <c r="O268" s="6"/>
      <c r="Q268" s="5"/>
    </row>
    <row r="269" spans="1:17" x14ac:dyDescent="0.2">
      <c r="A269" s="99" t="s">
        <v>499</v>
      </c>
      <c r="B269" s="100" t="s">
        <v>500</v>
      </c>
      <c r="C269" s="70">
        <f t="shared" si="3"/>
        <v>0</v>
      </c>
      <c r="D269" s="71"/>
      <c r="E269" s="72"/>
      <c r="F269" s="73"/>
      <c r="G269" s="73"/>
      <c r="H269" s="73"/>
      <c r="I269" s="13"/>
      <c r="J269" s="5"/>
      <c r="K269" s="5"/>
      <c r="N269" s="56"/>
      <c r="O269" s="6"/>
      <c r="Q269" s="5"/>
    </row>
    <row r="270" spans="1:17" x14ac:dyDescent="0.2">
      <c r="A270" s="99" t="s">
        <v>501</v>
      </c>
      <c r="B270" s="100" t="s">
        <v>502</v>
      </c>
      <c r="C270" s="70">
        <f t="shared" si="3"/>
        <v>0</v>
      </c>
      <c r="D270" s="71"/>
      <c r="E270" s="72"/>
      <c r="F270" s="73"/>
      <c r="G270" s="73"/>
      <c r="H270" s="73"/>
      <c r="I270" s="13"/>
      <c r="J270" s="5"/>
      <c r="K270" s="5"/>
      <c r="N270" s="56"/>
      <c r="O270" s="6"/>
      <c r="Q270" s="5"/>
    </row>
    <row r="271" spans="1:17" x14ac:dyDescent="0.2">
      <c r="A271" s="99" t="s">
        <v>503</v>
      </c>
      <c r="B271" s="100" t="s">
        <v>504</v>
      </c>
      <c r="C271" s="70">
        <f t="shared" si="3"/>
        <v>0</v>
      </c>
      <c r="D271" s="71"/>
      <c r="E271" s="72"/>
      <c r="F271" s="73"/>
      <c r="G271" s="73"/>
      <c r="H271" s="73"/>
      <c r="I271" s="13"/>
      <c r="J271" s="5"/>
      <c r="K271" s="5"/>
      <c r="N271" s="56"/>
      <c r="O271" s="6"/>
      <c r="Q271" s="5"/>
    </row>
    <row r="272" spans="1:17" x14ac:dyDescent="0.2">
      <c r="A272" s="99" t="s">
        <v>505</v>
      </c>
      <c r="B272" s="100" t="s">
        <v>506</v>
      </c>
      <c r="C272" s="70">
        <f t="shared" si="3"/>
        <v>173</v>
      </c>
      <c r="D272" s="71">
        <v>165</v>
      </c>
      <c r="E272" s="72"/>
      <c r="F272" s="73">
        <v>8</v>
      </c>
      <c r="G272" s="73"/>
      <c r="H272" s="73"/>
      <c r="I272" s="13"/>
      <c r="J272" s="5"/>
      <c r="K272" s="5"/>
      <c r="N272" s="56"/>
      <c r="O272" s="6"/>
      <c r="Q272" s="5"/>
    </row>
    <row r="273" spans="1:17" x14ac:dyDescent="0.2">
      <c r="A273" s="99" t="s">
        <v>507</v>
      </c>
      <c r="B273" s="100" t="s">
        <v>508</v>
      </c>
      <c r="C273" s="70">
        <f t="shared" si="3"/>
        <v>0</v>
      </c>
      <c r="D273" s="71"/>
      <c r="E273" s="72"/>
      <c r="F273" s="73"/>
      <c r="G273" s="73"/>
      <c r="H273" s="73"/>
      <c r="I273" s="13"/>
      <c r="J273" s="5"/>
      <c r="K273" s="5"/>
      <c r="N273" s="56"/>
      <c r="O273" s="6"/>
      <c r="Q273" s="5"/>
    </row>
    <row r="274" spans="1:17" x14ac:dyDescent="0.2">
      <c r="A274" s="99" t="s">
        <v>509</v>
      </c>
      <c r="B274" s="100" t="s">
        <v>510</v>
      </c>
      <c r="C274" s="70">
        <f t="shared" ref="C274:C337" si="4">+SUM(D274:F274)</f>
        <v>0</v>
      </c>
      <c r="D274" s="71"/>
      <c r="E274" s="72"/>
      <c r="F274" s="73"/>
      <c r="G274" s="73"/>
      <c r="H274" s="73"/>
      <c r="I274" s="13"/>
      <c r="J274" s="5"/>
      <c r="K274" s="5"/>
      <c r="N274" s="56"/>
      <c r="O274" s="6"/>
      <c r="Q274" s="5"/>
    </row>
    <row r="275" spans="1:17" x14ac:dyDescent="0.2">
      <c r="A275" s="99" t="s">
        <v>511</v>
      </c>
      <c r="B275" s="100" t="s">
        <v>512</v>
      </c>
      <c r="C275" s="70">
        <f t="shared" si="4"/>
        <v>0</v>
      </c>
      <c r="D275" s="71"/>
      <c r="E275" s="72"/>
      <c r="F275" s="73"/>
      <c r="G275" s="73"/>
      <c r="H275" s="73"/>
      <c r="I275" s="13"/>
      <c r="J275" s="5"/>
      <c r="K275" s="5"/>
      <c r="N275" s="56"/>
      <c r="O275" s="6"/>
      <c r="Q275" s="5"/>
    </row>
    <row r="276" spans="1:17" x14ac:dyDescent="0.2">
      <c r="A276" s="99" t="s">
        <v>513</v>
      </c>
      <c r="B276" s="100" t="s">
        <v>514</v>
      </c>
      <c r="C276" s="70">
        <f t="shared" si="4"/>
        <v>0</v>
      </c>
      <c r="D276" s="71"/>
      <c r="E276" s="72"/>
      <c r="F276" s="73"/>
      <c r="G276" s="73"/>
      <c r="H276" s="73"/>
      <c r="I276" s="13"/>
      <c r="J276" s="5"/>
      <c r="K276" s="5"/>
      <c r="N276" s="56"/>
      <c r="O276" s="6"/>
      <c r="Q276" s="5"/>
    </row>
    <row r="277" spans="1:17" x14ac:dyDescent="0.2">
      <c r="A277" s="99" t="s">
        <v>515</v>
      </c>
      <c r="B277" s="100" t="s">
        <v>516</v>
      </c>
      <c r="C277" s="70">
        <f t="shared" si="4"/>
        <v>0</v>
      </c>
      <c r="D277" s="71"/>
      <c r="E277" s="72"/>
      <c r="F277" s="73"/>
      <c r="G277" s="73"/>
      <c r="H277" s="73"/>
      <c r="I277" s="13"/>
      <c r="J277" s="5"/>
      <c r="K277" s="5"/>
      <c r="N277" s="56"/>
      <c r="O277" s="6"/>
      <c r="Q277" s="5"/>
    </row>
    <row r="278" spans="1:17" x14ac:dyDescent="0.2">
      <c r="A278" s="99" t="s">
        <v>517</v>
      </c>
      <c r="B278" s="93" t="s">
        <v>518</v>
      </c>
      <c r="C278" s="70">
        <f t="shared" si="4"/>
        <v>0</v>
      </c>
      <c r="D278" s="71"/>
      <c r="E278" s="72"/>
      <c r="F278" s="73"/>
      <c r="G278" s="73"/>
      <c r="H278" s="73"/>
      <c r="I278" s="13"/>
      <c r="J278" s="5"/>
      <c r="K278" s="5"/>
      <c r="N278" s="56"/>
      <c r="O278" s="6"/>
      <c r="Q278" s="5"/>
    </row>
    <row r="279" spans="1:17" x14ac:dyDescent="0.2">
      <c r="A279" s="99" t="s">
        <v>519</v>
      </c>
      <c r="B279" s="100" t="s">
        <v>520</v>
      </c>
      <c r="C279" s="70">
        <f t="shared" si="4"/>
        <v>0</v>
      </c>
      <c r="D279" s="71"/>
      <c r="E279" s="72"/>
      <c r="F279" s="73"/>
      <c r="G279" s="73"/>
      <c r="H279" s="73"/>
      <c r="I279" s="13"/>
      <c r="J279" s="5"/>
      <c r="K279" s="5"/>
      <c r="N279" s="56"/>
      <c r="O279" s="6"/>
      <c r="Q279" s="5"/>
    </row>
    <row r="280" spans="1:17" x14ac:dyDescent="0.2">
      <c r="A280" s="99" t="s">
        <v>521</v>
      </c>
      <c r="B280" s="100" t="s">
        <v>522</v>
      </c>
      <c r="C280" s="70">
        <f t="shared" si="4"/>
        <v>0</v>
      </c>
      <c r="D280" s="71"/>
      <c r="E280" s="72"/>
      <c r="F280" s="73"/>
      <c r="G280" s="73"/>
      <c r="H280" s="73"/>
      <c r="I280" s="13"/>
      <c r="J280" s="5"/>
      <c r="K280" s="5"/>
      <c r="N280" s="56"/>
      <c r="O280" s="6"/>
      <c r="Q280" s="5"/>
    </row>
    <row r="281" spans="1:17" x14ac:dyDescent="0.2">
      <c r="A281" s="99" t="s">
        <v>523</v>
      </c>
      <c r="B281" s="100" t="s">
        <v>524</v>
      </c>
      <c r="C281" s="70">
        <f t="shared" si="4"/>
        <v>0</v>
      </c>
      <c r="D281" s="71"/>
      <c r="E281" s="72"/>
      <c r="F281" s="73"/>
      <c r="G281" s="73"/>
      <c r="H281" s="73"/>
      <c r="I281" s="13"/>
      <c r="J281" s="5"/>
      <c r="K281" s="5"/>
      <c r="N281" s="56"/>
      <c r="O281" s="6"/>
      <c r="Q281" s="5"/>
    </row>
    <row r="282" spans="1:17" ht="23.25" x14ac:dyDescent="0.2">
      <c r="A282" s="99" t="s">
        <v>525</v>
      </c>
      <c r="B282" s="93" t="s">
        <v>526</v>
      </c>
      <c r="C282" s="70">
        <f t="shared" si="4"/>
        <v>0</v>
      </c>
      <c r="D282" s="71"/>
      <c r="E282" s="72"/>
      <c r="F282" s="73"/>
      <c r="G282" s="73"/>
      <c r="H282" s="73"/>
      <c r="I282" s="13"/>
      <c r="J282" s="5"/>
      <c r="K282" s="5"/>
      <c r="N282" s="56"/>
      <c r="O282" s="6"/>
      <c r="Q282" s="5"/>
    </row>
    <row r="283" spans="1:17" x14ac:dyDescent="0.2">
      <c r="A283" s="99" t="s">
        <v>527</v>
      </c>
      <c r="B283" s="100" t="s">
        <v>528</v>
      </c>
      <c r="C283" s="70">
        <f t="shared" si="4"/>
        <v>0</v>
      </c>
      <c r="D283" s="71"/>
      <c r="E283" s="72"/>
      <c r="F283" s="73"/>
      <c r="G283" s="73"/>
      <c r="H283" s="73"/>
      <c r="I283" s="13"/>
      <c r="J283" s="5"/>
      <c r="K283" s="5"/>
      <c r="N283" s="56"/>
      <c r="O283" s="6"/>
      <c r="Q283" s="5"/>
    </row>
    <row r="284" spans="1:17" x14ac:dyDescent="0.2">
      <c r="A284" s="99" t="s">
        <v>529</v>
      </c>
      <c r="B284" s="100" t="s">
        <v>530</v>
      </c>
      <c r="C284" s="70">
        <f t="shared" si="4"/>
        <v>0</v>
      </c>
      <c r="D284" s="71"/>
      <c r="E284" s="72"/>
      <c r="F284" s="73"/>
      <c r="G284" s="73"/>
      <c r="H284" s="73"/>
      <c r="I284" s="13"/>
      <c r="J284" s="5"/>
      <c r="K284" s="5"/>
      <c r="N284" s="56"/>
      <c r="O284" s="6"/>
      <c r="Q284" s="5"/>
    </row>
    <row r="285" spans="1:17" x14ac:dyDescent="0.2">
      <c r="A285" s="99" t="s">
        <v>531</v>
      </c>
      <c r="B285" s="100" t="s">
        <v>532</v>
      </c>
      <c r="C285" s="70">
        <f t="shared" si="4"/>
        <v>0</v>
      </c>
      <c r="D285" s="71"/>
      <c r="E285" s="72"/>
      <c r="F285" s="73"/>
      <c r="G285" s="73"/>
      <c r="H285" s="73"/>
      <c r="I285" s="13"/>
      <c r="J285" s="5"/>
      <c r="K285" s="5"/>
      <c r="N285" s="56"/>
      <c r="O285" s="6"/>
      <c r="Q285" s="5"/>
    </row>
    <row r="286" spans="1:17" x14ac:dyDescent="0.2">
      <c r="A286" s="99" t="s">
        <v>533</v>
      </c>
      <c r="B286" s="100" t="s">
        <v>534</v>
      </c>
      <c r="C286" s="70">
        <f t="shared" si="4"/>
        <v>0</v>
      </c>
      <c r="D286" s="71"/>
      <c r="E286" s="72"/>
      <c r="F286" s="73"/>
      <c r="G286" s="73"/>
      <c r="H286" s="73"/>
      <c r="I286" s="13"/>
      <c r="J286" s="5"/>
      <c r="K286" s="5"/>
      <c r="N286" s="56"/>
      <c r="O286" s="6"/>
      <c r="Q286" s="5"/>
    </row>
    <row r="287" spans="1:17" ht="23.25" x14ac:dyDescent="0.2">
      <c r="A287" s="99" t="s">
        <v>535</v>
      </c>
      <c r="B287" s="93" t="s">
        <v>536</v>
      </c>
      <c r="C287" s="70">
        <f t="shared" si="4"/>
        <v>0</v>
      </c>
      <c r="D287" s="71"/>
      <c r="E287" s="72"/>
      <c r="F287" s="73"/>
      <c r="G287" s="73"/>
      <c r="H287" s="73"/>
      <c r="I287" s="13"/>
      <c r="J287" s="5"/>
      <c r="K287" s="5"/>
      <c r="N287" s="56"/>
      <c r="O287" s="6"/>
      <c r="Q287" s="5"/>
    </row>
    <row r="288" spans="1:17" ht="34.5" x14ac:dyDescent="0.2">
      <c r="A288" s="99" t="s">
        <v>537</v>
      </c>
      <c r="B288" s="93" t="s">
        <v>538</v>
      </c>
      <c r="C288" s="70">
        <f t="shared" si="4"/>
        <v>2</v>
      </c>
      <c r="D288" s="71">
        <v>2</v>
      </c>
      <c r="E288" s="72"/>
      <c r="F288" s="73"/>
      <c r="G288" s="73"/>
      <c r="H288" s="73"/>
      <c r="I288" s="13"/>
      <c r="J288" s="5"/>
      <c r="K288" s="5"/>
      <c r="N288" s="56"/>
      <c r="O288" s="6"/>
      <c r="Q288" s="5"/>
    </row>
    <row r="289" spans="1:17" x14ac:dyDescent="0.2">
      <c r="A289" s="99" t="s">
        <v>539</v>
      </c>
      <c r="B289" s="100" t="s">
        <v>540</v>
      </c>
      <c r="C289" s="70">
        <f t="shared" si="4"/>
        <v>2</v>
      </c>
      <c r="D289" s="71">
        <v>2</v>
      </c>
      <c r="E289" s="72"/>
      <c r="F289" s="83"/>
      <c r="G289" s="73"/>
      <c r="H289" s="73"/>
      <c r="I289" s="13"/>
      <c r="J289" s="5"/>
      <c r="K289" s="5"/>
      <c r="N289" s="56"/>
      <c r="O289" s="6"/>
      <c r="Q289" s="5"/>
    </row>
    <row r="290" spans="1:17" x14ac:dyDescent="0.2">
      <c r="A290" s="101" t="s">
        <v>541</v>
      </c>
      <c r="B290" s="102" t="s">
        <v>542</v>
      </c>
      <c r="C290" s="103">
        <f t="shared" si="4"/>
        <v>0</v>
      </c>
      <c r="D290" s="81"/>
      <c r="E290" s="82"/>
      <c r="F290" s="83"/>
      <c r="G290" s="83"/>
      <c r="H290" s="83"/>
      <c r="I290" s="13"/>
      <c r="J290" s="5"/>
      <c r="K290" s="5"/>
      <c r="N290" s="56"/>
      <c r="O290" s="6"/>
      <c r="Q290" s="5"/>
    </row>
    <row r="291" spans="1:17" x14ac:dyDescent="0.2">
      <c r="A291" s="59"/>
      <c r="B291" s="107"/>
      <c r="C291" s="17"/>
      <c r="D291" s="18"/>
      <c r="E291" s="18"/>
      <c r="F291" s="18"/>
      <c r="G291" s="18"/>
      <c r="H291" s="18"/>
      <c r="I291" s="13"/>
      <c r="J291" s="5"/>
      <c r="K291" s="5"/>
      <c r="N291" s="56"/>
      <c r="O291" s="6"/>
      <c r="Q291" s="5"/>
    </row>
    <row r="292" spans="1:17" x14ac:dyDescent="0.2">
      <c r="A292" s="211" t="s">
        <v>543</v>
      </c>
      <c r="B292" s="234"/>
      <c r="C292" s="63">
        <f t="shared" si="4"/>
        <v>191</v>
      </c>
      <c r="D292" s="110">
        <f>+SUM(D293:D313)</f>
        <v>129</v>
      </c>
      <c r="E292" s="110">
        <f>+SUM(E293:E313)</f>
        <v>29</v>
      </c>
      <c r="F292" s="110">
        <f>+SUM(F293:F313)</f>
        <v>33</v>
      </c>
      <c r="G292" s="110">
        <f>+SUM(G293:G313)</f>
        <v>0</v>
      </c>
      <c r="H292" s="110">
        <f>+SUM(H293:H313)</f>
        <v>0</v>
      </c>
      <c r="I292" s="13"/>
      <c r="J292" s="5"/>
      <c r="K292" s="5"/>
      <c r="N292" s="56"/>
      <c r="O292" s="6"/>
      <c r="Q292" s="5"/>
    </row>
    <row r="293" spans="1:17" x14ac:dyDescent="0.2">
      <c r="A293" s="96" t="s">
        <v>544</v>
      </c>
      <c r="B293" s="111" t="s">
        <v>545</v>
      </c>
      <c r="C293" s="88">
        <f t="shared" si="4"/>
        <v>0</v>
      </c>
      <c r="D293" s="89"/>
      <c r="E293" s="90"/>
      <c r="F293" s="91"/>
      <c r="G293" s="91"/>
      <c r="H293" s="91"/>
      <c r="I293" s="13"/>
      <c r="J293" s="5"/>
      <c r="K293" s="5"/>
      <c r="N293" s="56"/>
      <c r="O293" s="6"/>
      <c r="Q293" s="5"/>
    </row>
    <row r="294" spans="1:17" x14ac:dyDescent="0.2">
      <c r="A294" s="99" t="s">
        <v>546</v>
      </c>
      <c r="B294" s="100" t="s">
        <v>547</v>
      </c>
      <c r="C294" s="70">
        <f t="shared" si="4"/>
        <v>1</v>
      </c>
      <c r="D294" s="71">
        <v>1</v>
      </c>
      <c r="E294" s="72"/>
      <c r="F294" s="73"/>
      <c r="G294" s="73"/>
      <c r="H294" s="73"/>
      <c r="I294" s="13"/>
      <c r="J294" s="5"/>
      <c r="K294" s="5"/>
      <c r="N294" s="56"/>
      <c r="O294" s="6"/>
      <c r="Q294" s="5"/>
    </row>
    <row r="295" spans="1:17" x14ac:dyDescent="0.2">
      <c r="A295" s="99" t="s">
        <v>548</v>
      </c>
      <c r="B295" s="100" t="s">
        <v>549</v>
      </c>
      <c r="C295" s="70">
        <f t="shared" si="4"/>
        <v>27</v>
      </c>
      <c r="D295" s="71">
        <v>4</v>
      </c>
      <c r="E295" s="72">
        <v>23</v>
      </c>
      <c r="F295" s="73"/>
      <c r="G295" s="73"/>
      <c r="H295" s="73"/>
      <c r="I295" s="13"/>
      <c r="J295" s="5"/>
      <c r="K295" s="5"/>
      <c r="N295" s="56"/>
      <c r="O295" s="6"/>
      <c r="Q295" s="5"/>
    </row>
    <row r="296" spans="1:17" x14ac:dyDescent="0.2">
      <c r="A296" s="99" t="s">
        <v>550</v>
      </c>
      <c r="B296" s="100" t="s">
        <v>551</v>
      </c>
      <c r="C296" s="70">
        <f t="shared" si="4"/>
        <v>0</v>
      </c>
      <c r="D296" s="71"/>
      <c r="E296" s="72"/>
      <c r="F296" s="73"/>
      <c r="G296" s="73"/>
      <c r="H296" s="73"/>
      <c r="I296" s="13"/>
      <c r="J296" s="5"/>
      <c r="K296" s="5"/>
      <c r="N296" s="56"/>
      <c r="O296" s="6"/>
      <c r="Q296" s="5"/>
    </row>
    <row r="297" spans="1:17" x14ac:dyDescent="0.2">
      <c r="A297" s="99" t="s">
        <v>552</v>
      </c>
      <c r="B297" s="100" t="s">
        <v>553</v>
      </c>
      <c r="C297" s="70">
        <f t="shared" si="4"/>
        <v>3</v>
      </c>
      <c r="D297" s="71">
        <v>3</v>
      </c>
      <c r="E297" s="72"/>
      <c r="F297" s="73"/>
      <c r="G297" s="73"/>
      <c r="H297" s="73"/>
      <c r="I297" s="13"/>
      <c r="J297" s="5"/>
      <c r="K297" s="5"/>
      <c r="N297" s="56"/>
      <c r="O297" s="6"/>
      <c r="Q297" s="5"/>
    </row>
    <row r="298" spans="1:17" x14ac:dyDescent="0.2">
      <c r="A298" s="99" t="s">
        <v>554</v>
      </c>
      <c r="B298" s="100" t="s">
        <v>555</v>
      </c>
      <c r="C298" s="70">
        <f t="shared" si="4"/>
        <v>0</v>
      </c>
      <c r="D298" s="71"/>
      <c r="E298" s="72"/>
      <c r="F298" s="73"/>
      <c r="G298" s="73"/>
      <c r="H298" s="73"/>
      <c r="I298" s="13"/>
      <c r="J298" s="5"/>
      <c r="K298" s="5"/>
      <c r="N298" s="56"/>
      <c r="O298" s="6"/>
      <c r="Q298" s="5"/>
    </row>
    <row r="299" spans="1:17" x14ac:dyDescent="0.2">
      <c r="A299" s="99" t="s">
        <v>556</v>
      </c>
      <c r="B299" s="100" t="s">
        <v>557</v>
      </c>
      <c r="C299" s="70">
        <f t="shared" si="4"/>
        <v>0</v>
      </c>
      <c r="D299" s="71"/>
      <c r="E299" s="72"/>
      <c r="F299" s="73"/>
      <c r="G299" s="73"/>
      <c r="H299" s="73"/>
      <c r="I299" s="13"/>
      <c r="J299" s="5"/>
      <c r="K299" s="5"/>
      <c r="N299" s="56"/>
      <c r="O299" s="6"/>
      <c r="Q299" s="5"/>
    </row>
    <row r="300" spans="1:17" x14ac:dyDescent="0.2">
      <c r="A300" s="99" t="s">
        <v>558</v>
      </c>
      <c r="B300" s="100" t="s">
        <v>559</v>
      </c>
      <c r="C300" s="70">
        <f t="shared" si="4"/>
        <v>0</v>
      </c>
      <c r="D300" s="71"/>
      <c r="E300" s="72"/>
      <c r="F300" s="73"/>
      <c r="G300" s="73"/>
      <c r="H300" s="73"/>
      <c r="I300" s="13"/>
      <c r="J300" s="5"/>
      <c r="K300" s="5"/>
      <c r="N300" s="56"/>
      <c r="O300" s="6"/>
      <c r="Q300" s="5"/>
    </row>
    <row r="301" spans="1:17" x14ac:dyDescent="0.2">
      <c r="A301" s="99" t="s">
        <v>560</v>
      </c>
      <c r="B301" s="100" t="s">
        <v>561</v>
      </c>
      <c r="C301" s="70">
        <f t="shared" si="4"/>
        <v>0</v>
      </c>
      <c r="D301" s="71"/>
      <c r="E301" s="72"/>
      <c r="F301" s="73"/>
      <c r="G301" s="73"/>
      <c r="H301" s="73"/>
      <c r="I301" s="13"/>
      <c r="J301" s="5"/>
      <c r="K301" s="5"/>
      <c r="N301" s="56"/>
      <c r="O301" s="6"/>
      <c r="Q301" s="5"/>
    </row>
    <row r="302" spans="1:17" x14ac:dyDescent="0.2">
      <c r="A302" s="99" t="s">
        <v>562</v>
      </c>
      <c r="B302" s="100" t="s">
        <v>563</v>
      </c>
      <c r="C302" s="70">
        <f t="shared" si="4"/>
        <v>0</v>
      </c>
      <c r="D302" s="71"/>
      <c r="E302" s="72"/>
      <c r="F302" s="73"/>
      <c r="G302" s="73"/>
      <c r="H302" s="73"/>
      <c r="I302" s="13"/>
      <c r="J302" s="5"/>
      <c r="K302" s="5"/>
      <c r="N302" s="56"/>
      <c r="O302" s="6"/>
      <c r="Q302" s="5"/>
    </row>
    <row r="303" spans="1:17" x14ac:dyDescent="0.2">
      <c r="A303" s="99" t="s">
        <v>564</v>
      </c>
      <c r="B303" s="100" t="s">
        <v>565</v>
      </c>
      <c r="C303" s="70">
        <f t="shared" si="4"/>
        <v>0</v>
      </c>
      <c r="D303" s="71"/>
      <c r="E303" s="72"/>
      <c r="F303" s="73"/>
      <c r="G303" s="73"/>
      <c r="H303" s="73"/>
      <c r="I303" s="13"/>
      <c r="J303" s="5"/>
      <c r="K303" s="5"/>
      <c r="N303" s="56"/>
      <c r="O303" s="6"/>
      <c r="Q303" s="5"/>
    </row>
    <row r="304" spans="1:17" x14ac:dyDescent="0.2">
      <c r="A304" s="99" t="s">
        <v>566</v>
      </c>
      <c r="B304" s="100" t="s">
        <v>567</v>
      </c>
      <c r="C304" s="70">
        <f t="shared" si="4"/>
        <v>0</v>
      </c>
      <c r="D304" s="71"/>
      <c r="E304" s="72"/>
      <c r="F304" s="73"/>
      <c r="G304" s="73"/>
      <c r="H304" s="73"/>
      <c r="I304" s="13"/>
      <c r="J304" s="5"/>
      <c r="K304" s="5"/>
      <c r="N304" s="56"/>
      <c r="O304" s="6"/>
      <c r="Q304" s="5"/>
    </row>
    <row r="305" spans="1:17" x14ac:dyDescent="0.2">
      <c r="A305" s="99" t="s">
        <v>568</v>
      </c>
      <c r="B305" s="100" t="s">
        <v>569</v>
      </c>
      <c r="C305" s="70">
        <f t="shared" si="4"/>
        <v>0</v>
      </c>
      <c r="D305" s="71"/>
      <c r="E305" s="72"/>
      <c r="F305" s="73"/>
      <c r="G305" s="73"/>
      <c r="H305" s="73"/>
      <c r="I305" s="13"/>
      <c r="J305" s="5"/>
      <c r="K305" s="5"/>
      <c r="N305" s="56"/>
      <c r="O305" s="6"/>
      <c r="Q305" s="5"/>
    </row>
    <row r="306" spans="1:17" x14ac:dyDescent="0.2">
      <c r="A306" s="99" t="s">
        <v>570</v>
      </c>
      <c r="B306" s="100" t="s">
        <v>571</v>
      </c>
      <c r="C306" s="70">
        <f t="shared" si="4"/>
        <v>0</v>
      </c>
      <c r="D306" s="71"/>
      <c r="E306" s="72"/>
      <c r="F306" s="73"/>
      <c r="G306" s="73"/>
      <c r="H306" s="73"/>
      <c r="I306" s="13"/>
      <c r="J306" s="5"/>
      <c r="K306" s="5"/>
      <c r="N306" s="56"/>
      <c r="O306" s="6"/>
      <c r="Q306" s="5"/>
    </row>
    <row r="307" spans="1:17" x14ac:dyDescent="0.2">
      <c r="A307" s="99" t="s">
        <v>572</v>
      </c>
      <c r="B307" s="100" t="s">
        <v>573</v>
      </c>
      <c r="C307" s="70">
        <f t="shared" si="4"/>
        <v>0</v>
      </c>
      <c r="D307" s="71"/>
      <c r="E307" s="72"/>
      <c r="F307" s="73"/>
      <c r="G307" s="73"/>
      <c r="H307" s="73"/>
      <c r="I307" s="13"/>
      <c r="J307" s="5"/>
      <c r="K307" s="5"/>
      <c r="N307" s="56"/>
      <c r="O307" s="6"/>
      <c r="Q307" s="5"/>
    </row>
    <row r="308" spans="1:17" x14ac:dyDescent="0.2">
      <c r="A308" s="99" t="s">
        <v>574</v>
      </c>
      <c r="B308" s="100" t="s">
        <v>575</v>
      </c>
      <c r="C308" s="70">
        <f t="shared" si="4"/>
        <v>0</v>
      </c>
      <c r="D308" s="71"/>
      <c r="E308" s="72"/>
      <c r="F308" s="73"/>
      <c r="G308" s="73"/>
      <c r="H308" s="73"/>
      <c r="I308" s="13"/>
      <c r="J308" s="5"/>
      <c r="K308" s="5"/>
      <c r="N308" s="56"/>
      <c r="O308" s="6"/>
      <c r="Q308" s="5"/>
    </row>
    <row r="309" spans="1:17" x14ac:dyDescent="0.2">
      <c r="A309" s="99" t="s">
        <v>576</v>
      </c>
      <c r="B309" s="100" t="s">
        <v>577</v>
      </c>
      <c r="C309" s="70">
        <f t="shared" si="4"/>
        <v>1</v>
      </c>
      <c r="D309" s="71"/>
      <c r="E309" s="72">
        <v>1</v>
      </c>
      <c r="F309" s="73"/>
      <c r="G309" s="73"/>
      <c r="H309" s="73"/>
      <c r="I309" s="13"/>
      <c r="J309" s="5"/>
      <c r="K309" s="5"/>
      <c r="N309" s="56"/>
      <c r="O309" s="6"/>
      <c r="Q309" s="5"/>
    </row>
    <row r="310" spans="1:17" x14ac:dyDescent="0.2">
      <c r="A310" s="99" t="s">
        <v>578</v>
      </c>
      <c r="B310" s="100" t="s">
        <v>579</v>
      </c>
      <c r="C310" s="70">
        <f t="shared" si="4"/>
        <v>60</v>
      </c>
      <c r="D310" s="71">
        <v>56</v>
      </c>
      <c r="E310" s="72">
        <v>4</v>
      </c>
      <c r="F310" s="73"/>
      <c r="G310" s="73"/>
      <c r="H310" s="73"/>
      <c r="I310" s="13"/>
      <c r="J310" s="5"/>
      <c r="K310" s="5"/>
      <c r="N310" s="56"/>
      <c r="O310" s="6"/>
      <c r="Q310" s="5"/>
    </row>
    <row r="311" spans="1:17" x14ac:dyDescent="0.2">
      <c r="A311" s="99" t="s">
        <v>580</v>
      </c>
      <c r="B311" s="100" t="s">
        <v>581</v>
      </c>
      <c r="C311" s="70">
        <f t="shared" si="4"/>
        <v>0</v>
      </c>
      <c r="D311" s="71"/>
      <c r="E311" s="72"/>
      <c r="F311" s="73"/>
      <c r="G311" s="73"/>
      <c r="H311" s="73"/>
      <c r="I311" s="13"/>
      <c r="J311" s="5"/>
      <c r="K311" s="5"/>
      <c r="N311" s="56"/>
      <c r="O311" s="6"/>
      <c r="Q311" s="5"/>
    </row>
    <row r="312" spans="1:17" x14ac:dyDescent="0.2">
      <c r="A312" s="99" t="s">
        <v>582</v>
      </c>
      <c r="B312" s="100" t="s">
        <v>583</v>
      </c>
      <c r="C312" s="70">
        <f t="shared" si="4"/>
        <v>0</v>
      </c>
      <c r="D312" s="71"/>
      <c r="E312" s="72"/>
      <c r="F312" s="73"/>
      <c r="G312" s="73"/>
      <c r="H312" s="73"/>
      <c r="I312" s="13"/>
      <c r="J312" s="5"/>
      <c r="K312" s="5"/>
      <c r="N312" s="56"/>
      <c r="O312" s="6"/>
      <c r="Q312" s="5"/>
    </row>
    <row r="313" spans="1:17" x14ac:dyDescent="0.2">
      <c r="A313" s="101" t="s">
        <v>584</v>
      </c>
      <c r="B313" s="102" t="s">
        <v>585</v>
      </c>
      <c r="C313" s="103">
        <f t="shared" si="4"/>
        <v>99</v>
      </c>
      <c r="D313" s="122">
        <v>65</v>
      </c>
      <c r="E313" s="105">
        <v>1</v>
      </c>
      <c r="F313" s="106">
        <v>33</v>
      </c>
      <c r="G313" s="106"/>
      <c r="H313" s="106"/>
      <c r="I313" s="13"/>
      <c r="J313" s="5"/>
      <c r="K313" s="5"/>
      <c r="N313" s="56"/>
      <c r="O313" s="6"/>
      <c r="Q313" s="5"/>
    </row>
    <row r="314" spans="1:17" x14ac:dyDescent="0.2">
      <c r="A314" s="130"/>
      <c r="B314" s="107"/>
      <c r="C314" s="131"/>
      <c r="D314" s="16"/>
      <c r="E314" s="16"/>
      <c r="F314" s="16"/>
      <c r="G314" s="16"/>
      <c r="H314" s="16"/>
      <c r="I314" s="13"/>
      <c r="J314" s="5"/>
      <c r="K314" s="5"/>
      <c r="N314" s="56"/>
      <c r="O314" s="6"/>
      <c r="Q314" s="5"/>
    </row>
    <row r="315" spans="1:17" x14ac:dyDescent="0.2">
      <c r="A315" s="211" t="s">
        <v>586</v>
      </c>
      <c r="B315" s="234"/>
      <c r="C315" s="63">
        <f t="shared" si="4"/>
        <v>126</v>
      </c>
      <c r="D315" s="123">
        <f>+SUM(D316:D331)</f>
        <v>0</v>
      </c>
      <c r="E315" s="65">
        <f>+SUM(E316:E331)</f>
        <v>126</v>
      </c>
      <c r="F315" s="124">
        <f>+SUM(F316:F331)</f>
        <v>0</v>
      </c>
      <c r="G315" s="63">
        <f>+SUM(G316:G331)</f>
        <v>0</v>
      </c>
      <c r="H315" s="63">
        <f>+SUM(H316:H331)</f>
        <v>0</v>
      </c>
      <c r="I315" s="13"/>
      <c r="J315" s="5"/>
      <c r="K315" s="5"/>
      <c r="N315" s="56"/>
      <c r="O315" s="6"/>
      <c r="Q315" s="5"/>
    </row>
    <row r="316" spans="1:17" x14ac:dyDescent="0.2">
      <c r="A316" s="132" t="s">
        <v>587</v>
      </c>
      <c r="B316" s="133" t="s">
        <v>588</v>
      </c>
      <c r="C316" s="88">
        <f t="shared" si="4"/>
        <v>22</v>
      </c>
      <c r="D316" s="71"/>
      <c r="E316" s="72">
        <v>22</v>
      </c>
      <c r="F316" s="73"/>
      <c r="G316" s="73"/>
      <c r="H316" s="73"/>
      <c r="I316" s="13"/>
      <c r="J316" s="5"/>
      <c r="K316" s="5"/>
      <c r="N316" s="56"/>
      <c r="O316" s="6"/>
      <c r="Q316" s="5"/>
    </row>
    <row r="317" spans="1:17" ht="23.25" x14ac:dyDescent="0.2">
      <c r="A317" s="99" t="s">
        <v>589</v>
      </c>
      <c r="B317" s="93" t="s">
        <v>590</v>
      </c>
      <c r="C317" s="70">
        <f t="shared" si="4"/>
        <v>0</v>
      </c>
      <c r="D317" s="71"/>
      <c r="E317" s="72"/>
      <c r="F317" s="73"/>
      <c r="G317" s="73"/>
      <c r="H317" s="73"/>
      <c r="I317" s="13"/>
      <c r="J317" s="5"/>
      <c r="K317" s="5"/>
      <c r="N317" s="56"/>
      <c r="O317" s="6"/>
      <c r="Q317" s="5"/>
    </row>
    <row r="318" spans="1:17" x14ac:dyDescent="0.2">
      <c r="A318" s="99" t="s">
        <v>591</v>
      </c>
      <c r="B318" s="100" t="s">
        <v>592</v>
      </c>
      <c r="C318" s="70">
        <f t="shared" si="4"/>
        <v>0</v>
      </c>
      <c r="D318" s="71"/>
      <c r="E318" s="72"/>
      <c r="F318" s="73"/>
      <c r="G318" s="73"/>
      <c r="H318" s="73"/>
      <c r="I318" s="13"/>
      <c r="J318" s="5"/>
      <c r="K318" s="5"/>
      <c r="N318" s="56"/>
      <c r="O318" s="6"/>
      <c r="Q318" s="5"/>
    </row>
    <row r="319" spans="1:17" x14ac:dyDescent="0.2">
      <c r="A319" s="99" t="s">
        <v>593</v>
      </c>
      <c r="B319" s="100" t="s">
        <v>594</v>
      </c>
      <c r="C319" s="70">
        <f t="shared" si="4"/>
        <v>0</v>
      </c>
      <c r="D319" s="71"/>
      <c r="E319" s="72"/>
      <c r="F319" s="73"/>
      <c r="G319" s="73"/>
      <c r="H319" s="73"/>
      <c r="I319" s="13"/>
      <c r="J319" s="5"/>
      <c r="K319" s="5"/>
      <c r="N319" s="56"/>
      <c r="O319" s="6"/>
      <c r="Q319" s="5"/>
    </row>
    <row r="320" spans="1:17" x14ac:dyDescent="0.2">
      <c r="A320" s="99" t="s">
        <v>595</v>
      </c>
      <c r="B320" s="100" t="s">
        <v>596</v>
      </c>
      <c r="C320" s="70">
        <f t="shared" si="4"/>
        <v>0</v>
      </c>
      <c r="D320" s="71"/>
      <c r="E320" s="72"/>
      <c r="F320" s="73"/>
      <c r="G320" s="73"/>
      <c r="H320" s="73"/>
      <c r="I320" s="13"/>
      <c r="J320" s="5"/>
      <c r="K320" s="5"/>
      <c r="N320" s="56"/>
      <c r="O320" s="6"/>
      <c r="Q320" s="5"/>
    </row>
    <row r="321" spans="1:17" x14ac:dyDescent="0.2">
      <c r="A321" s="99" t="s">
        <v>597</v>
      </c>
      <c r="B321" s="100" t="s">
        <v>598</v>
      </c>
      <c r="C321" s="70">
        <f t="shared" si="4"/>
        <v>0</v>
      </c>
      <c r="D321" s="71"/>
      <c r="E321" s="72"/>
      <c r="F321" s="73"/>
      <c r="G321" s="73"/>
      <c r="H321" s="73"/>
      <c r="I321" s="13"/>
      <c r="J321" s="5"/>
      <c r="K321" s="5"/>
      <c r="N321" s="56"/>
      <c r="O321" s="6"/>
      <c r="Q321" s="5"/>
    </row>
    <row r="322" spans="1:17" x14ac:dyDescent="0.2">
      <c r="A322" s="99" t="s">
        <v>599</v>
      </c>
      <c r="B322" s="100" t="s">
        <v>600</v>
      </c>
      <c r="C322" s="70">
        <f t="shared" si="4"/>
        <v>37</v>
      </c>
      <c r="D322" s="71"/>
      <c r="E322" s="72">
        <v>37</v>
      </c>
      <c r="F322" s="73"/>
      <c r="G322" s="73"/>
      <c r="H322" s="73"/>
      <c r="I322" s="13"/>
      <c r="J322" s="5"/>
      <c r="K322" s="5"/>
      <c r="N322" s="56"/>
      <c r="O322" s="6"/>
      <c r="Q322" s="5"/>
    </row>
    <row r="323" spans="1:17" x14ac:dyDescent="0.2">
      <c r="A323" s="99" t="s">
        <v>601</v>
      </c>
      <c r="B323" s="100" t="s">
        <v>602</v>
      </c>
      <c r="C323" s="70">
        <f t="shared" si="4"/>
        <v>0</v>
      </c>
      <c r="D323" s="71"/>
      <c r="E323" s="72"/>
      <c r="F323" s="73"/>
      <c r="G323" s="73"/>
      <c r="H323" s="73"/>
      <c r="I323" s="13"/>
      <c r="J323" s="5"/>
      <c r="K323" s="5"/>
      <c r="N323" s="56"/>
      <c r="O323" s="6"/>
      <c r="Q323" s="5"/>
    </row>
    <row r="324" spans="1:17" x14ac:dyDescent="0.2">
      <c r="A324" s="99" t="s">
        <v>603</v>
      </c>
      <c r="B324" s="100" t="s">
        <v>604</v>
      </c>
      <c r="C324" s="70">
        <f t="shared" si="4"/>
        <v>37</v>
      </c>
      <c r="D324" s="71"/>
      <c r="E324" s="72">
        <v>37</v>
      </c>
      <c r="F324" s="73"/>
      <c r="G324" s="73"/>
      <c r="H324" s="73"/>
      <c r="I324" s="13"/>
      <c r="J324" s="5"/>
      <c r="K324" s="5"/>
      <c r="N324" s="56"/>
      <c r="O324" s="6"/>
      <c r="Q324" s="5"/>
    </row>
    <row r="325" spans="1:17" x14ac:dyDescent="0.2">
      <c r="A325" s="99" t="s">
        <v>605</v>
      </c>
      <c r="B325" s="100" t="s">
        <v>606</v>
      </c>
      <c r="C325" s="70">
        <f t="shared" si="4"/>
        <v>30</v>
      </c>
      <c r="D325" s="71"/>
      <c r="E325" s="72">
        <v>30</v>
      </c>
      <c r="F325" s="73"/>
      <c r="G325" s="73"/>
      <c r="H325" s="73"/>
      <c r="I325" s="13"/>
      <c r="J325" s="5"/>
      <c r="K325" s="5"/>
      <c r="N325" s="56"/>
      <c r="O325" s="6"/>
      <c r="Q325" s="5"/>
    </row>
    <row r="326" spans="1:17" x14ac:dyDescent="0.2">
      <c r="A326" s="99" t="s">
        <v>607</v>
      </c>
      <c r="B326" s="100" t="s">
        <v>608</v>
      </c>
      <c r="C326" s="70">
        <f t="shared" si="4"/>
        <v>0</v>
      </c>
      <c r="D326" s="71"/>
      <c r="E326" s="72"/>
      <c r="F326" s="73"/>
      <c r="G326" s="73"/>
      <c r="H326" s="73"/>
      <c r="I326" s="13"/>
      <c r="J326" s="5"/>
      <c r="K326" s="5"/>
      <c r="N326" s="56"/>
      <c r="O326" s="6"/>
      <c r="Q326" s="5"/>
    </row>
    <row r="327" spans="1:17" x14ac:dyDescent="0.2">
      <c r="A327" s="99" t="s">
        <v>609</v>
      </c>
      <c r="B327" s="100" t="s">
        <v>610</v>
      </c>
      <c r="C327" s="70">
        <f t="shared" si="4"/>
        <v>0</v>
      </c>
      <c r="D327" s="71"/>
      <c r="E327" s="72"/>
      <c r="F327" s="73"/>
      <c r="G327" s="73"/>
      <c r="H327" s="73"/>
      <c r="I327" s="13"/>
      <c r="J327" s="5"/>
      <c r="K327" s="5"/>
      <c r="N327" s="56"/>
      <c r="O327" s="6"/>
      <c r="Q327" s="5"/>
    </row>
    <row r="328" spans="1:17" x14ac:dyDescent="0.2">
      <c r="A328" s="99" t="s">
        <v>611</v>
      </c>
      <c r="B328" s="100" t="s">
        <v>612</v>
      </c>
      <c r="C328" s="70">
        <f t="shared" si="4"/>
        <v>0</v>
      </c>
      <c r="D328" s="71"/>
      <c r="E328" s="72"/>
      <c r="F328" s="73"/>
      <c r="G328" s="73"/>
      <c r="H328" s="73"/>
      <c r="I328" s="13"/>
      <c r="J328" s="5"/>
      <c r="K328" s="5"/>
      <c r="N328" s="56"/>
      <c r="O328" s="6"/>
      <c r="Q328" s="5"/>
    </row>
    <row r="329" spans="1:17" x14ac:dyDescent="0.2">
      <c r="A329" s="99" t="s">
        <v>613</v>
      </c>
      <c r="B329" s="100" t="s">
        <v>614</v>
      </c>
      <c r="C329" s="70">
        <f t="shared" si="4"/>
        <v>0</v>
      </c>
      <c r="D329" s="71"/>
      <c r="E329" s="72"/>
      <c r="F329" s="73"/>
      <c r="G329" s="73"/>
      <c r="H329" s="73"/>
      <c r="I329" s="13"/>
      <c r="J329" s="5"/>
      <c r="K329" s="5"/>
      <c r="N329" s="56"/>
      <c r="O329" s="6"/>
      <c r="Q329" s="5"/>
    </row>
    <row r="330" spans="1:17" x14ac:dyDescent="0.2">
      <c r="A330" s="99" t="s">
        <v>615</v>
      </c>
      <c r="B330" s="100" t="s">
        <v>616</v>
      </c>
      <c r="C330" s="70">
        <f t="shared" si="4"/>
        <v>0</v>
      </c>
      <c r="D330" s="71"/>
      <c r="E330" s="72"/>
      <c r="F330" s="73"/>
      <c r="G330" s="73"/>
      <c r="H330" s="73"/>
      <c r="I330" s="13"/>
      <c r="J330" s="5"/>
      <c r="K330" s="5"/>
      <c r="N330" s="56"/>
      <c r="O330" s="6"/>
      <c r="Q330" s="5"/>
    </row>
    <row r="331" spans="1:17" x14ac:dyDescent="0.2">
      <c r="A331" s="120" t="s">
        <v>617</v>
      </c>
      <c r="B331" s="121" t="s">
        <v>618</v>
      </c>
      <c r="C331" s="103">
        <f t="shared" si="4"/>
        <v>0</v>
      </c>
      <c r="D331" s="122"/>
      <c r="E331" s="105"/>
      <c r="F331" s="106"/>
      <c r="G331" s="106"/>
      <c r="H331" s="106"/>
      <c r="I331" s="13"/>
      <c r="J331" s="5"/>
      <c r="K331" s="5"/>
      <c r="N331" s="56"/>
      <c r="O331" s="6"/>
      <c r="Q331" s="5"/>
    </row>
    <row r="332" spans="1:17" x14ac:dyDescent="0.2">
      <c r="A332" s="211" t="s">
        <v>619</v>
      </c>
      <c r="B332" s="234"/>
      <c r="C332" s="63">
        <f t="shared" si="4"/>
        <v>0</v>
      </c>
      <c r="D332" s="123">
        <f>+SUM(D333:D340)</f>
        <v>0</v>
      </c>
      <c r="E332" s="65">
        <f>+SUM(E333:E340)</f>
        <v>0</v>
      </c>
      <c r="F332" s="124">
        <f>+SUM(F333:F340)</f>
        <v>0</v>
      </c>
      <c r="G332" s="63">
        <f>+SUM(G333:G340)</f>
        <v>0</v>
      </c>
      <c r="H332" s="63">
        <f>+SUM(H333:H340)</f>
        <v>0</v>
      </c>
      <c r="I332" s="13"/>
      <c r="J332" s="5"/>
      <c r="K332" s="5"/>
      <c r="N332" s="56"/>
      <c r="O332" s="6"/>
      <c r="Q332" s="5"/>
    </row>
    <row r="333" spans="1:17" x14ac:dyDescent="0.2">
      <c r="A333" s="134" t="s">
        <v>620</v>
      </c>
      <c r="B333" s="94" t="s">
        <v>621</v>
      </c>
      <c r="C333" s="95">
        <f t="shared" si="4"/>
        <v>0</v>
      </c>
      <c r="D333" s="81"/>
      <c r="E333" s="82"/>
      <c r="F333" s="83"/>
      <c r="G333" s="83"/>
      <c r="H333" s="83"/>
      <c r="I333" s="13"/>
      <c r="J333" s="5"/>
      <c r="K333" s="5"/>
      <c r="N333" s="56"/>
      <c r="O333" s="6"/>
      <c r="Q333" s="5"/>
    </row>
    <row r="334" spans="1:17" x14ac:dyDescent="0.2">
      <c r="A334" s="134" t="s">
        <v>622</v>
      </c>
      <c r="B334" s="94" t="s">
        <v>623</v>
      </c>
      <c r="C334" s="95">
        <f t="shared" si="4"/>
        <v>0</v>
      </c>
      <c r="D334" s="81"/>
      <c r="E334" s="82"/>
      <c r="F334" s="83"/>
      <c r="G334" s="83"/>
      <c r="H334" s="83"/>
      <c r="I334" s="13"/>
      <c r="J334" s="5"/>
      <c r="K334" s="5"/>
      <c r="N334" s="56"/>
      <c r="O334" s="6"/>
      <c r="Q334" s="5"/>
    </row>
    <row r="335" spans="1:17" x14ac:dyDescent="0.2">
      <c r="A335" s="99" t="s">
        <v>624</v>
      </c>
      <c r="B335" s="93" t="s">
        <v>625</v>
      </c>
      <c r="C335" s="70">
        <f t="shared" si="4"/>
        <v>0</v>
      </c>
      <c r="D335" s="71"/>
      <c r="E335" s="72"/>
      <c r="F335" s="73"/>
      <c r="G335" s="73"/>
      <c r="H335" s="73"/>
      <c r="I335" s="13"/>
      <c r="J335" s="5"/>
      <c r="K335" s="5"/>
      <c r="N335" s="56"/>
      <c r="O335" s="6"/>
      <c r="Q335" s="5"/>
    </row>
    <row r="336" spans="1:17" x14ac:dyDescent="0.2">
      <c r="A336" s="135" t="s">
        <v>626</v>
      </c>
      <c r="B336" s="136" t="s">
        <v>627</v>
      </c>
      <c r="C336" s="88">
        <f t="shared" si="4"/>
        <v>0</v>
      </c>
      <c r="D336" s="89"/>
      <c r="E336" s="90"/>
      <c r="F336" s="91"/>
      <c r="G336" s="91"/>
      <c r="H336" s="91"/>
      <c r="I336" s="13"/>
      <c r="J336" s="5"/>
      <c r="K336" s="5"/>
      <c r="N336" s="56"/>
      <c r="O336" s="6"/>
      <c r="Q336" s="5"/>
    </row>
    <row r="337" spans="1:17" x14ac:dyDescent="0.2">
      <c r="A337" s="99" t="s">
        <v>628</v>
      </c>
      <c r="B337" s="93" t="s">
        <v>629</v>
      </c>
      <c r="C337" s="70">
        <f t="shared" si="4"/>
        <v>0</v>
      </c>
      <c r="D337" s="71"/>
      <c r="E337" s="72"/>
      <c r="F337" s="73"/>
      <c r="G337" s="73"/>
      <c r="H337" s="73"/>
      <c r="I337" s="13"/>
      <c r="J337" s="5"/>
      <c r="K337" s="5"/>
      <c r="N337" s="56"/>
      <c r="O337" s="6"/>
      <c r="Q337" s="5"/>
    </row>
    <row r="338" spans="1:17" x14ac:dyDescent="0.2">
      <c r="A338" s="99" t="s">
        <v>630</v>
      </c>
      <c r="B338" s="100" t="s">
        <v>631</v>
      </c>
      <c r="C338" s="70">
        <f t="shared" ref="C338:C401" si="5">+SUM(D338:F338)</f>
        <v>0</v>
      </c>
      <c r="D338" s="71"/>
      <c r="E338" s="72"/>
      <c r="F338" s="73"/>
      <c r="G338" s="73"/>
      <c r="H338" s="73"/>
      <c r="I338" s="13"/>
      <c r="J338" s="5"/>
      <c r="K338" s="5"/>
      <c r="N338" s="56"/>
      <c r="O338" s="6"/>
      <c r="Q338" s="5"/>
    </row>
    <row r="339" spans="1:17" x14ac:dyDescent="0.2">
      <c r="A339" s="99" t="s">
        <v>632</v>
      </c>
      <c r="B339" s="100" t="s">
        <v>633</v>
      </c>
      <c r="C339" s="70">
        <f t="shared" si="5"/>
        <v>0</v>
      </c>
      <c r="D339" s="71"/>
      <c r="E339" s="72"/>
      <c r="F339" s="73"/>
      <c r="G339" s="73"/>
      <c r="H339" s="73"/>
      <c r="I339" s="13"/>
      <c r="J339" s="5"/>
      <c r="K339" s="5"/>
      <c r="N339" s="56"/>
      <c r="O339" s="6"/>
      <c r="Q339" s="5"/>
    </row>
    <row r="340" spans="1:17" x14ac:dyDescent="0.2">
      <c r="A340" s="120" t="s">
        <v>634</v>
      </c>
      <c r="B340" s="121" t="s">
        <v>635</v>
      </c>
      <c r="C340" s="103">
        <f t="shared" si="5"/>
        <v>0</v>
      </c>
      <c r="D340" s="122"/>
      <c r="E340" s="105"/>
      <c r="F340" s="106"/>
      <c r="G340" s="106"/>
      <c r="H340" s="106"/>
      <c r="I340" s="13"/>
      <c r="J340" s="5"/>
      <c r="K340" s="5"/>
      <c r="N340" s="56"/>
      <c r="O340" s="6"/>
      <c r="Q340" s="5"/>
    </row>
    <row r="341" spans="1:17" x14ac:dyDescent="0.2">
      <c r="A341" s="137" t="s">
        <v>636</v>
      </c>
      <c r="B341" s="138"/>
      <c r="C341" s="63">
        <f t="shared" si="5"/>
        <v>11938</v>
      </c>
      <c r="D341" s="64">
        <f>+SUM(D342:D528)</f>
        <v>9222</v>
      </c>
      <c r="E341" s="123">
        <f>+SUM(E342:E528)</f>
        <v>2333</v>
      </c>
      <c r="F341" s="139">
        <f>+SUM(F342:F528)</f>
        <v>383</v>
      </c>
      <c r="G341" s="63">
        <f>+SUM(G342:G528)</f>
        <v>0</v>
      </c>
      <c r="H341" s="63">
        <f>+SUM(H342:H528)</f>
        <v>0</v>
      </c>
      <c r="I341" s="13"/>
      <c r="J341" s="5"/>
      <c r="K341" s="5"/>
      <c r="N341" s="56"/>
      <c r="O341" s="6"/>
      <c r="Q341" s="5"/>
    </row>
    <row r="342" spans="1:17" x14ac:dyDescent="0.2">
      <c r="A342" s="132" t="s">
        <v>637</v>
      </c>
      <c r="B342" s="136" t="s">
        <v>638</v>
      </c>
      <c r="C342" s="70">
        <f t="shared" si="5"/>
        <v>4179</v>
      </c>
      <c r="D342" s="71">
        <v>2597</v>
      </c>
      <c r="E342" s="72">
        <v>1490</v>
      </c>
      <c r="F342" s="73">
        <v>92</v>
      </c>
      <c r="G342" s="73"/>
      <c r="H342" s="73"/>
      <c r="I342" s="13"/>
      <c r="J342" s="5"/>
      <c r="K342" s="5"/>
      <c r="N342" s="56"/>
      <c r="O342" s="6"/>
      <c r="Q342" s="5"/>
    </row>
    <row r="343" spans="1:17" x14ac:dyDescent="0.2">
      <c r="A343" s="135" t="s">
        <v>639</v>
      </c>
      <c r="B343" s="136" t="s">
        <v>640</v>
      </c>
      <c r="C343" s="70">
        <f t="shared" si="5"/>
        <v>515</v>
      </c>
      <c r="D343" s="71">
        <v>352</v>
      </c>
      <c r="E343" s="72">
        <v>135</v>
      </c>
      <c r="F343" s="73">
        <v>28</v>
      </c>
      <c r="G343" s="73"/>
      <c r="H343" s="73"/>
      <c r="I343" s="13"/>
      <c r="J343" s="5"/>
      <c r="K343" s="5"/>
      <c r="N343" s="56"/>
      <c r="O343" s="6"/>
      <c r="Q343" s="5"/>
    </row>
    <row r="344" spans="1:17" x14ac:dyDescent="0.2">
      <c r="A344" s="135" t="s">
        <v>641</v>
      </c>
      <c r="B344" s="140" t="s">
        <v>642</v>
      </c>
      <c r="C344" s="70">
        <f t="shared" si="5"/>
        <v>39</v>
      </c>
      <c r="D344" s="71"/>
      <c r="E344" s="72">
        <v>39</v>
      </c>
      <c r="F344" s="73"/>
      <c r="G344" s="73"/>
      <c r="H344" s="73"/>
      <c r="I344" s="13"/>
      <c r="J344" s="5"/>
      <c r="K344" s="5"/>
      <c r="N344" s="56"/>
      <c r="O344" s="6"/>
      <c r="Q344" s="5"/>
    </row>
    <row r="345" spans="1:17" x14ac:dyDescent="0.2">
      <c r="A345" s="99" t="s">
        <v>643</v>
      </c>
      <c r="B345" s="141" t="s">
        <v>644</v>
      </c>
      <c r="C345" s="70">
        <f t="shared" si="5"/>
        <v>0</v>
      </c>
      <c r="D345" s="71"/>
      <c r="E345" s="72"/>
      <c r="F345" s="73"/>
      <c r="G345" s="73"/>
      <c r="H345" s="73"/>
      <c r="I345" s="13"/>
      <c r="J345" s="5"/>
      <c r="K345" s="5"/>
      <c r="N345" s="56"/>
      <c r="O345" s="6"/>
      <c r="Q345" s="5"/>
    </row>
    <row r="346" spans="1:17" x14ac:dyDescent="0.2">
      <c r="A346" s="99" t="s">
        <v>645</v>
      </c>
      <c r="B346" s="100" t="s">
        <v>646</v>
      </c>
      <c r="C346" s="70">
        <f t="shared" si="5"/>
        <v>0</v>
      </c>
      <c r="D346" s="71"/>
      <c r="E346" s="72"/>
      <c r="F346" s="73"/>
      <c r="G346" s="73"/>
      <c r="H346" s="73"/>
      <c r="I346" s="13"/>
      <c r="J346" s="5"/>
      <c r="K346" s="5"/>
      <c r="N346" s="56"/>
      <c r="O346" s="6"/>
      <c r="Q346" s="5"/>
    </row>
    <row r="347" spans="1:17" x14ac:dyDescent="0.2">
      <c r="A347" s="99" t="s">
        <v>647</v>
      </c>
      <c r="B347" s="100" t="s">
        <v>648</v>
      </c>
      <c r="C347" s="70">
        <f t="shared" si="5"/>
        <v>0</v>
      </c>
      <c r="D347" s="71"/>
      <c r="E347" s="72"/>
      <c r="F347" s="73"/>
      <c r="G347" s="73"/>
      <c r="H347" s="73"/>
      <c r="I347" s="13"/>
      <c r="J347" s="5"/>
      <c r="K347" s="5"/>
      <c r="N347" s="56"/>
      <c r="O347" s="6"/>
      <c r="Q347" s="5"/>
    </row>
    <row r="348" spans="1:17" x14ac:dyDescent="0.2">
      <c r="A348" s="99" t="s">
        <v>649</v>
      </c>
      <c r="B348" s="100" t="s">
        <v>650</v>
      </c>
      <c r="C348" s="70">
        <f t="shared" si="5"/>
        <v>0</v>
      </c>
      <c r="D348" s="71"/>
      <c r="E348" s="72"/>
      <c r="F348" s="73"/>
      <c r="G348" s="73"/>
      <c r="H348" s="73"/>
      <c r="I348" s="13"/>
      <c r="J348" s="5"/>
      <c r="K348" s="5"/>
      <c r="N348" s="56"/>
      <c r="O348" s="6"/>
      <c r="Q348" s="5"/>
    </row>
    <row r="349" spans="1:17" x14ac:dyDescent="0.2">
      <c r="A349" s="99" t="s">
        <v>651</v>
      </c>
      <c r="B349" s="100" t="s">
        <v>652</v>
      </c>
      <c r="C349" s="70">
        <f t="shared" si="5"/>
        <v>0</v>
      </c>
      <c r="D349" s="71"/>
      <c r="E349" s="72"/>
      <c r="F349" s="73"/>
      <c r="G349" s="73"/>
      <c r="H349" s="73"/>
      <c r="I349" s="13"/>
      <c r="J349" s="5"/>
      <c r="K349" s="5"/>
      <c r="N349" s="56"/>
      <c r="O349" s="6"/>
      <c r="Q349" s="5"/>
    </row>
    <row r="350" spans="1:17" x14ac:dyDescent="0.2">
      <c r="A350" s="134" t="s">
        <v>653</v>
      </c>
      <c r="B350" s="142" t="s">
        <v>654</v>
      </c>
      <c r="C350" s="95">
        <f t="shared" si="5"/>
        <v>0</v>
      </c>
      <c r="D350" s="81"/>
      <c r="E350" s="82"/>
      <c r="F350" s="83"/>
      <c r="G350" s="83"/>
      <c r="H350" s="83"/>
      <c r="I350" s="13"/>
      <c r="J350" s="5"/>
      <c r="K350" s="5"/>
      <c r="N350" s="56"/>
      <c r="O350" s="6"/>
      <c r="Q350" s="5"/>
    </row>
    <row r="351" spans="1:17" x14ac:dyDescent="0.2">
      <c r="A351" s="99" t="s">
        <v>655</v>
      </c>
      <c r="B351" s="142" t="s">
        <v>656</v>
      </c>
      <c r="C351" s="95">
        <f t="shared" si="5"/>
        <v>0</v>
      </c>
      <c r="D351" s="81"/>
      <c r="E351" s="82"/>
      <c r="F351" s="83"/>
      <c r="G351" s="83"/>
      <c r="H351" s="83"/>
      <c r="I351" s="13"/>
      <c r="J351" s="5"/>
      <c r="K351" s="5"/>
      <c r="N351" s="56"/>
      <c r="O351" s="6"/>
      <c r="Q351" s="5"/>
    </row>
    <row r="352" spans="1:17" x14ac:dyDescent="0.2">
      <c r="A352" s="99" t="s">
        <v>657</v>
      </c>
      <c r="B352" s="143" t="s">
        <v>658</v>
      </c>
      <c r="C352" s="70">
        <f t="shared" si="5"/>
        <v>0</v>
      </c>
      <c r="D352" s="71"/>
      <c r="E352" s="72"/>
      <c r="F352" s="73"/>
      <c r="G352" s="73"/>
      <c r="H352" s="73"/>
      <c r="I352" s="13"/>
      <c r="J352" s="5"/>
      <c r="K352" s="5"/>
      <c r="N352" s="56"/>
      <c r="O352" s="6"/>
      <c r="Q352" s="5"/>
    </row>
    <row r="353" spans="1:17" x14ac:dyDescent="0.2">
      <c r="A353" s="99" t="s">
        <v>659</v>
      </c>
      <c r="B353" s="143" t="s">
        <v>660</v>
      </c>
      <c r="C353" s="70">
        <f t="shared" si="5"/>
        <v>0</v>
      </c>
      <c r="D353" s="71"/>
      <c r="E353" s="72"/>
      <c r="F353" s="73"/>
      <c r="G353" s="73"/>
      <c r="H353" s="73"/>
      <c r="I353" s="13"/>
      <c r="J353" s="5"/>
      <c r="K353" s="5"/>
      <c r="N353" s="56"/>
      <c r="O353" s="6"/>
      <c r="Q353" s="5"/>
    </row>
    <row r="354" spans="1:17" x14ac:dyDescent="0.2">
      <c r="A354" s="99" t="s">
        <v>661</v>
      </c>
      <c r="B354" s="143" t="s">
        <v>662</v>
      </c>
      <c r="C354" s="70">
        <f t="shared" si="5"/>
        <v>0</v>
      </c>
      <c r="D354" s="71"/>
      <c r="E354" s="72"/>
      <c r="F354" s="73"/>
      <c r="G354" s="73"/>
      <c r="H354" s="73"/>
      <c r="I354" s="13"/>
      <c r="J354" s="5"/>
      <c r="K354" s="5"/>
      <c r="N354" s="56"/>
      <c r="O354" s="6"/>
      <c r="Q354" s="5"/>
    </row>
    <row r="355" spans="1:17" x14ac:dyDescent="0.2">
      <c r="A355" s="99" t="s">
        <v>663</v>
      </c>
      <c r="B355" s="143" t="s">
        <v>664</v>
      </c>
      <c r="C355" s="70">
        <f t="shared" si="5"/>
        <v>0</v>
      </c>
      <c r="D355" s="71"/>
      <c r="E355" s="72"/>
      <c r="F355" s="73"/>
      <c r="G355" s="73"/>
      <c r="H355" s="73"/>
      <c r="I355" s="13"/>
      <c r="J355" s="5"/>
      <c r="K355" s="5"/>
      <c r="N355" s="56"/>
      <c r="O355" s="6"/>
      <c r="Q355" s="5"/>
    </row>
    <row r="356" spans="1:17" x14ac:dyDescent="0.2">
      <c r="A356" s="99" t="s">
        <v>665</v>
      </c>
      <c r="B356" s="143" t="s">
        <v>666</v>
      </c>
      <c r="C356" s="70">
        <f t="shared" si="5"/>
        <v>0</v>
      </c>
      <c r="D356" s="71"/>
      <c r="E356" s="72"/>
      <c r="F356" s="73"/>
      <c r="G356" s="73"/>
      <c r="H356" s="73"/>
      <c r="I356" s="13"/>
      <c r="J356" s="5"/>
      <c r="K356" s="5"/>
      <c r="N356" s="56"/>
      <c r="O356" s="6"/>
      <c r="Q356" s="5"/>
    </row>
    <row r="357" spans="1:17" x14ac:dyDescent="0.2">
      <c r="A357" s="99" t="s">
        <v>667</v>
      </c>
      <c r="B357" s="143" t="s">
        <v>668</v>
      </c>
      <c r="C357" s="70">
        <f t="shared" si="5"/>
        <v>0</v>
      </c>
      <c r="D357" s="71"/>
      <c r="E357" s="72"/>
      <c r="F357" s="73"/>
      <c r="G357" s="73"/>
      <c r="H357" s="73"/>
      <c r="I357" s="13"/>
      <c r="J357" s="5"/>
      <c r="K357" s="5"/>
      <c r="N357" s="56"/>
      <c r="O357" s="6"/>
      <c r="Q357" s="5"/>
    </row>
    <row r="358" spans="1:17" x14ac:dyDescent="0.2">
      <c r="A358" s="99" t="s">
        <v>669</v>
      </c>
      <c r="B358" s="143" t="s">
        <v>670</v>
      </c>
      <c r="C358" s="70">
        <f t="shared" si="5"/>
        <v>0</v>
      </c>
      <c r="D358" s="71"/>
      <c r="E358" s="72"/>
      <c r="F358" s="73"/>
      <c r="G358" s="73"/>
      <c r="H358" s="73"/>
      <c r="I358" s="13"/>
      <c r="J358" s="5"/>
      <c r="K358" s="5"/>
      <c r="N358" s="56"/>
      <c r="O358" s="6"/>
      <c r="Q358" s="5"/>
    </row>
    <row r="359" spans="1:17" x14ac:dyDescent="0.2">
      <c r="A359" s="99" t="s">
        <v>671</v>
      </c>
      <c r="B359" s="143" t="s">
        <v>672</v>
      </c>
      <c r="C359" s="70">
        <f t="shared" si="5"/>
        <v>0</v>
      </c>
      <c r="D359" s="71"/>
      <c r="E359" s="72"/>
      <c r="F359" s="73"/>
      <c r="G359" s="73"/>
      <c r="H359" s="73"/>
      <c r="I359" s="13"/>
      <c r="J359" s="5"/>
      <c r="K359" s="5"/>
      <c r="N359" s="56"/>
      <c r="O359" s="6"/>
      <c r="Q359" s="5"/>
    </row>
    <row r="360" spans="1:17" x14ac:dyDescent="0.2">
      <c r="A360" s="99" t="s">
        <v>673</v>
      </c>
      <c r="B360" s="143" t="s">
        <v>674</v>
      </c>
      <c r="C360" s="70">
        <f t="shared" si="5"/>
        <v>0</v>
      </c>
      <c r="D360" s="71"/>
      <c r="E360" s="72"/>
      <c r="F360" s="73"/>
      <c r="G360" s="73"/>
      <c r="H360" s="73"/>
      <c r="I360" s="13"/>
      <c r="J360" s="5"/>
      <c r="K360" s="5"/>
      <c r="N360" s="56"/>
      <c r="O360" s="6"/>
      <c r="Q360" s="5"/>
    </row>
    <row r="361" spans="1:17" x14ac:dyDescent="0.2">
      <c r="A361" s="99" t="s">
        <v>675</v>
      </c>
      <c r="B361" s="143" t="s">
        <v>676</v>
      </c>
      <c r="C361" s="70">
        <f t="shared" si="5"/>
        <v>0</v>
      </c>
      <c r="D361" s="71"/>
      <c r="E361" s="72"/>
      <c r="F361" s="73"/>
      <c r="G361" s="73"/>
      <c r="H361" s="73"/>
      <c r="I361" s="13"/>
      <c r="J361" s="5"/>
      <c r="K361" s="5"/>
      <c r="N361" s="56"/>
      <c r="O361" s="6"/>
      <c r="Q361" s="5"/>
    </row>
    <row r="362" spans="1:17" s="6" customFormat="1" x14ac:dyDescent="0.2">
      <c r="A362" s="99" t="s">
        <v>677</v>
      </c>
      <c r="B362" s="100" t="s">
        <v>678</v>
      </c>
      <c r="C362" s="70">
        <f t="shared" si="5"/>
        <v>0</v>
      </c>
      <c r="D362" s="71"/>
      <c r="E362" s="72"/>
      <c r="F362" s="73"/>
      <c r="G362" s="73"/>
      <c r="H362" s="86"/>
      <c r="I362" s="14"/>
      <c r="N362" s="87"/>
    </row>
    <row r="363" spans="1:17" x14ac:dyDescent="0.2">
      <c r="A363" s="134" t="s">
        <v>679</v>
      </c>
      <c r="B363" s="100" t="s">
        <v>680</v>
      </c>
      <c r="C363" s="88">
        <f t="shared" si="5"/>
        <v>0</v>
      </c>
      <c r="D363" s="89"/>
      <c r="E363" s="90"/>
      <c r="F363" s="91"/>
      <c r="G363" s="91"/>
      <c r="H363" s="91"/>
      <c r="I363" s="13"/>
      <c r="J363" s="5"/>
      <c r="K363" s="5"/>
      <c r="N363" s="56"/>
      <c r="O363" s="6"/>
      <c r="Q363" s="5"/>
    </row>
    <row r="364" spans="1:17" x14ac:dyDescent="0.2">
      <c r="A364" s="99" t="s">
        <v>681</v>
      </c>
      <c r="B364" s="100" t="s">
        <v>682</v>
      </c>
      <c r="C364" s="70">
        <f t="shared" si="5"/>
        <v>0</v>
      </c>
      <c r="D364" s="71"/>
      <c r="E364" s="72"/>
      <c r="F364" s="73"/>
      <c r="G364" s="73"/>
      <c r="H364" s="73"/>
      <c r="I364" s="13"/>
      <c r="J364" s="5"/>
      <c r="K364" s="5"/>
      <c r="N364" s="56"/>
      <c r="O364" s="6"/>
      <c r="Q364" s="5"/>
    </row>
    <row r="365" spans="1:17" x14ac:dyDescent="0.2">
      <c r="A365" s="134" t="s">
        <v>683</v>
      </c>
      <c r="B365" s="100" t="s">
        <v>684</v>
      </c>
      <c r="C365" s="70">
        <f t="shared" si="5"/>
        <v>0</v>
      </c>
      <c r="D365" s="71"/>
      <c r="E365" s="72"/>
      <c r="F365" s="73"/>
      <c r="G365" s="73"/>
      <c r="H365" s="73"/>
      <c r="I365" s="13"/>
      <c r="J365" s="5"/>
      <c r="K365" s="5"/>
      <c r="N365" s="56"/>
      <c r="O365" s="6"/>
      <c r="Q365" s="5"/>
    </row>
    <row r="366" spans="1:17" x14ac:dyDescent="0.2">
      <c r="A366" s="99" t="s">
        <v>685</v>
      </c>
      <c r="B366" s="143" t="s">
        <v>686</v>
      </c>
      <c r="C366" s="70">
        <f t="shared" si="5"/>
        <v>0</v>
      </c>
      <c r="D366" s="71"/>
      <c r="E366" s="72"/>
      <c r="F366" s="73"/>
      <c r="G366" s="73"/>
      <c r="H366" s="73"/>
      <c r="I366" s="13"/>
      <c r="J366" s="5"/>
      <c r="K366" s="5"/>
      <c r="N366" s="56"/>
      <c r="O366" s="6"/>
      <c r="Q366" s="5"/>
    </row>
    <row r="367" spans="1:17" x14ac:dyDescent="0.2">
      <c r="A367" s="99" t="s">
        <v>687</v>
      </c>
      <c r="B367" s="143" t="s">
        <v>688</v>
      </c>
      <c r="C367" s="70">
        <f t="shared" si="5"/>
        <v>0</v>
      </c>
      <c r="D367" s="71"/>
      <c r="E367" s="72"/>
      <c r="F367" s="73"/>
      <c r="G367" s="73"/>
      <c r="H367" s="73"/>
      <c r="I367" s="13"/>
      <c r="J367" s="5"/>
      <c r="K367" s="5"/>
      <c r="N367" s="56"/>
      <c r="O367" s="6"/>
      <c r="Q367" s="5"/>
    </row>
    <row r="368" spans="1:17" x14ac:dyDescent="0.2">
      <c r="A368" s="99" t="s">
        <v>689</v>
      </c>
      <c r="B368" s="143" t="s">
        <v>690</v>
      </c>
      <c r="C368" s="70">
        <f t="shared" si="5"/>
        <v>0</v>
      </c>
      <c r="D368" s="71"/>
      <c r="E368" s="72"/>
      <c r="F368" s="73"/>
      <c r="G368" s="73"/>
      <c r="H368" s="73"/>
      <c r="I368" s="13"/>
      <c r="J368" s="5"/>
      <c r="K368" s="5"/>
      <c r="N368" s="56"/>
      <c r="O368" s="6"/>
      <c r="Q368" s="5"/>
    </row>
    <row r="369" spans="1:17" x14ac:dyDescent="0.2">
      <c r="A369" s="99" t="s">
        <v>691</v>
      </c>
      <c r="B369" s="143" t="s">
        <v>692</v>
      </c>
      <c r="C369" s="70">
        <f t="shared" si="5"/>
        <v>0</v>
      </c>
      <c r="D369" s="71"/>
      <c r="E369" s="72"/>
      <c r="F369" s="73"/>
      <c r="G369" s="73"/>
      <c r="H369" s="73"/>
      <c r="I369" s="13"/>
      <c r="J369" s="5"/>
      <c r="K369" s="5"/>
      <c r="N369" s="56"/>
      <c r="O369" s="6"/>
      <c r="Q369" s="5"/>
    </row>
    <row r="370" spans="1:17" x14ac:dyDescent="0.2">
      <c r="A370" s="99" t="s">
        <v>693</v>
      </c>
      <c r="B370" s="143" t="s">
        <v>694</v>
      </c>
      <c r="C370" s="70">
        <f t="shared" si="5"/>
        <v>0</v>
      </c>
      <c r="D370" s="71"/>
      <c r="E370" s="72"/>
      <c r="F370" s="73"/>
      <c r="G370" s="73"/>
      <c r="H370" s="73"/>
      <c r="I370" s="13"/>
      <c r="J370" s="5"/>
      <c r="K370" s="5"/>
      <c r="N370" s="56"/>
      <c r="O370" s="6"/>
      <c r="Q370" s="5"/>
    </row>
    <row r="371" spans="1:17" x14ac:dyDescent="0.2">
      <c r="A371" s="99" t="s">
        <v>695</v>
      </c>
      <c r="B371" s="143" t="s">
        <v>696</v>
      </c>
      <c r="C371" s="70">
        <f t="shared" si="5"/>
        <v>0</v>
      </c>
      <c r="D371" s="71"/>
      <c r="E371" s="72"/>
      <c r="F371" s="73"/>
      <c r="G371" s="73"/>
      <c r="H371" s="73"/>
      <c r="I371" s="13"/>
      <c r="J371" s="5"/>
      <c r="K371" s="5"/>
      <c r="N371" s="56"/>
      <c r="O371" s="6"/>
      <c r="Q371" s="5"/>
    </row>
    <row r="372" spans="1:17" x14ac:dyDescent="0.2">
      <c r="A372" s="99" t="s">
        <v>697</v>
      </c>
      <c r="B372" s="143" t="s">
        <v>698</v>
      </c>
      <c r="C372" s="70">
        <f t="shared" si="5"/>
        <v>0</v>
      </c>
      <c r="D372" s="71"/>
      <c r="E372" s="72"/>
      <c r="F372" s="73"/>
      <c r="G372" s="73"/>
      <c r="H372" s="73"/>
      <c r="I372" s="13"/>
      <c r="J372" s="5"/>
      <c r="K372" s="5"/>
      <c r="N372" s="56"/>
      <c r="O372" s="6"/>
      <c r="Q372" s="5"/>
    </row>
    <row r="373" spans="1:17" x14ac:dyDescent="0.2">
      <c r="A373" s="99" t="s">
        <v>699</v>
      </c>
      <c r="B373" s="143" t="s">
        <v>700</v>
      </c>
      <c r="C373" s="70">
        <f t="shared" si="5"/>
        <v>0</v>
      </c>
      <c r="D373" s="71"/>
      <c r="E373" s="72"/>
      <c r="F373" s="73"/>
      <c r="G373" s="73"/>
      <c r="H373" s="73"/>
      <c r="I373" s="13"/>
      <c r="J373" s="5"/>
      <c r="K373" s="5"/>
      <c r="N373" s="56"/>
      <c r="O373" s="6"/>
      <c r="Q373" s="5"/>
    </row>
    <row r="374" spans="1:17" x14ac:dyDescent="0.2">
      <c r="A374" s="99" t="s">
        <v>701</v>
      </c>
      <c r="B374" s="143" t="s">
        <v>702</v>
      </c>
      <c r="C374" s="70">
        <f t="shared" si="5"/>
        <v>0</v>
      </c>
      <c r="D374" s="71"/>
      <c r="E374" s="72"/>
      <c r="F374" s="73"/>
      <c r="G374" s="73"/>
      <c r="H374" s="73"/>
      <c r="I374" s="13"/>
      <c r="J374" s="5"/>
      <c r="K374" s="5"/>
      <c r="N374" s="56"/>
      <c r="O374" s="6"/>
      <c r="Q374" s="5"/>
    </row>
    <row r="375" spans="1:17" x14ac:dyDescent="0.2">
      <c r="A375" s="99" t="s">
        <v>703</v>
      </c>
      <c r="B375" s="143" t="s">
        <v>704</v>
      </c>
      <c r="C375" s="70">
        <f t="shared" si="5"/>
        <v>0</v>
      </c>
      <c r="D375" s="71"/>
      <c r="E375" s="72"/>
      <c r="F375" s="73"/>
      <c r="G375" s="73"/>
      <c r="H375" s="73"/>
      <c r="I375" s="13"/>
      <c r="J375" s="5"/>
      <c r="K375" s="5"/>
      <c r="N375" s="56"/>
      <c r="O375" s="6"/>
      <c r="Q375" s="5"/>
    </row>
    <row r="376" spans="1:17" x14ac:dyDescent="0.2">
      <c r="A376" s="99" t="s">
        <v>705</v>
      </c>
      <c r="B376" s="143" t="s">
        <v>706</v>
      </c>
      <c r="C376" s="70">
        <f t="shared" si="5"/>
        <v>0</v>
      </c>
      <c r="D376" s="71"/>
      <c r="E376" s="72"/>
      <c r="F376" s="73"/>
      <c r="G376" s="73"/>
      <c r="H376" s="73"/>
      <c r="I376" s="13"/>
      <c r="J376" s="5"/>
      <c r="K376" s="5"/>
      <c r="N376" s="56"/>
      <c r="O376" s="6"/>
      <c r="Q376" s="5"/>
    </row>
    <row r="377" spans="1:17" x14ac:dyDescent="0.2">
      <c r="A377" s="99" t="s">
        <v>707</v>
      </c>
      <c r="B377" s="143" t="s">
        <v>708</v>
      </c>
      <c r="C377" s="70">
        <f t="shared" si="5"/>
        <v>0</v>
      </c>
      <c r="D377" s="71"/>
      <c r="E377" s="72"/>
      <c r="F377" s="73"/>
      <c r="G377" s="73"/>
      <c r="H377" s="73"/>
      <c r="I377" s="13"/>
      <c r="J377" s="5"/>
      <c r="K377" s="5"/>
      <c r="N377" s="56"/>
      <c r="O377" s="6"/>
      <c r="Q377" s="5"/>
    </row>
    <row r="378" spans="1:17" x14ac:dyDescent="0.2">
      <c r="A378" s="99" t="s">
        <v>709</v>
      </c>
      <c r="B378" s="143" t="s">
        <v>710</v>
      </c>
      <c r="C378" s="70">
        <f t="shared" si="5"/>
        <v>0</v>
      </c>
      <c r="D378" s="71"/>
      <c r="E378" s="72"/>
      <c r="F378" s="73"/>
      <c r="G378" s="73"/>
      <c r="H378" s="73"/>
      <c r="I378" s="13"/>
      <c r="J378" s="5"/>
      <c r="K378" s="5"/>
      <c r="N378" s="56"/>
      <c r="O378" s="6"/>
      <c r="Q378" s="5"/>
    </row>
    <row r="379" spans="1:17" x14ac:dyDescent="0.2">
      <c r="A379" s="99" t="s">
        <v>711</v>
      </c>
      <c r="B379" s="143" t="s">
        <v>712</v>
      </c>
      <c r="C379" s="70">
        <f t="shared" si="5"/>
        <v>0</v>
      </c>
      <c r="D379" s="71"/>
      <c r="E379" s="72"/>
      <c r="F379" s="73"/>
      <c r="G379" s="73"/>
      <c r="H379" s="73"/>
      <c r="I379" s="13"/>
      <c r="J379" s="5"/>
      <c r="K379" s="5"/>
      <c r="N379" s="56"/>
      <c r="O379" s="6"/>
      <c r="Q379" s="5"/>
    </row>
    <row r="380" spans="1:17" x14ac:dyDescent="0.2">
      <c r="A380" s="99" t="s">
        <v>713</v>
      </c>
      <c r="B380" s="143" t="s">
        <v>714</v>
      </c>
      <c r="C380" s="70">
        <f t="shared" si="5"/>
        <v>0</v>
      </c>
      <c r="D380" s="71"/>
      <c r="E380" s="72"/>
      <c r="F380" s="73"/>
      <c r="G380" s="73"/>
      <c r="H380" s="73"/>
      <c r="I380" s="13"/>
      <c r="J380" s="5"/>
      <c r="K380" s="5"/>
      <c r="N380" s="56"/>
      <c r="O380" s="6"/>
      <c r="Q380" s="5"/>
    </row>
    <row r="381" spans="1:17" x14ac:dyDescent="0.2">
      <c r="A381" s="99" t="s">
        <v>715</v>
      </c>
      <c r="B381" s="143" t="s">
        <v>716</v>
      </c>
      <c r="C381" s="70">
        <f t="shared" si="5"/>
        <v>0</v>
      </c>
      <c r="D381" s="71"/>
      <c r="E381" s="72"/>
      <c r="F381" s="73"/>
      <c r="G381" s="73"/>
      <c r="H381" s="73"/>
      <c r="I381" s="13"/>
      <c r="J381" s="5"/>
      <c r="K381" s="5"/>
      <c r="N381" s="56"/>
      <c r="O381" s="6"/>
      <c r="Q381" s="5"/>
    </row>
    <row r="382" spans="1:17" x14ac:dyDescent="0.2">
      <c r="A382" s="99" t="s">
        <v>717</v>
      </c>
      <c r="B382" s="143" t="s">
        <v>718</v>
      </c>
      <c r="C382" s="70">
        <f t="shared" si="5"/>
        <v>0</v>
      </c>
      <c r="D382" s="71"/>
      <c r="E382" s="72"/>
      <c r="F382" s="73"/>
      <c r="G382" s="73"/>
      <c r="H382" s="73"/>
      <c r="I382" s="13"/>
      <c r="J382" s="5"/>
      <c r="K382" s="5"/>
      <c r="N382" s="56"/>
      <c r="O382" s="6"/>
      <c r="Q382" s="5"/>
    </row>
    <row r="383" spans="1:17" x14ac:dyDescent="0.2">
      <c r="A383" s="99" t="s">
        <v>719</v>
      </c>
      <c r="B383" s="143" t="s">
        <v>720</v>
      </c>
      <c r="C383" s="70">
        <f t="shared" si="5"/>
        <v>0</v>
      </c>
      <c r="D383" s="71"/>
      <c r="E383" s="72"/>
      <c r="F383" s="73"/>
      <c r="G383" s="73"/>
      <c r="H383" s="73"/>
      <c r="I383" s="13"/>
      <c r="J383" s="5"/>
      <c r="K383" s="5"/>
      <c r="N383" s="56"/>
      <c r="O383" s="6"/>
      <c r="Q383" s="5"/>
    </row>
    <row r="384" spans="1:17" x14ac:dyDescent="0.2">
      <c r="A384" s="99" t="s">
        <v>721</v>
      </c>
      <c r="B384" s="143" t="s">
        <v>722</v>
      </c>
      <c r="C384" s="70">
        <f t="shared" si="5"/>
        <v>0</v>
      </c>
      <c r="D384" s="71"/>
      <c r="E384" s="72"/>
      <c r="F384" s="73"/>
      <c r="G384" s="73"/>
      <c r="H384" s="73"/>
      <c r="I384" s="13"/>
      <c r="J384" s="5"/>
      <c r="K384" s="5"/>
      <c r="N384" s="56"/>
      <c r="O384" s="6"/>
      <c r="Q384" s="5"/>
    </row>
    <row r="385" spans="1:17" x14ac:dyDescent="0.2">
      <c r="A385" s="99" t="s">
        <v>723</v>
      </c>
      <c r="B385" s="143" t="s">
        <v>724</v>
      </c>
      <c r="C385" s="70">
        <f t="shared" si="5"/>
        <v>0</v>
      </c>
      <c r="D385" s="71"/>
      <c r="E385" s="72"/>
      <c r="F385" s="73"/>
      <c r="G385" s="73"/>
      <c r="H385" s="73"/>
      <c r="I385" s="13"/>
      <c r="J385" s="5"/>
      <c r="K385" s="5"/>
      <c r="N385" s="56"/>
      <c r="O385" s="6"/>
      <c r="Q385" s="5"/>
    </row>
    <row r="386" spans="1:17" x14ac:dyDescent="0.2">
      <c r="A386" s="99" t="s">
        <v>725</v>
      </c>
      <c r="B386" s="143" t="s">
        <v>726</v>
      </c>
      <c r="C386" s="70">
        <f t="shared" si="5"/>
        <v>0</v>
      </c>
      <c r="D386" s="71"/>
      <c r="E386" s="72"/>
      <c r="F386" s="73"/>
      <c r="G386" s="73"/>
      <c r="H386" s="73"/>
      <c r="I386" s="13"/>
      <c r="J386" s="5"/>
      <c r="K386" s="5"/>
      <c r="N386" s="56"/>
      <c r="O386" s="6"/>
      <c r="Q386" s="5"/>
    </row>
    <row r="387" spans="1:17" x14ac:dyDescent="0.2">
      <c r="A387" s="99" t="s">
        <v>727</v>
      </c>
      <c r="B387" s="143" t="s">
        <v>728</v>
      </c>
      <c r="C387" s="70">
        <f t="shared" si="5"/>
        <v>0</v>
      </c>
      <c r="D387" s="71"/>
      <c r="E387" s="72"/>
      <c r="F387" s="73"/>
      <c r="G387" s="73"/>
      <c r="H387" s="73"/>
      <c r="I387" s="13"/>
      <c r="J387" s="5"/>
      <c r="K387" s="5"/>
      <c r="N387" s="56"/>
      <c r="O387" s="6"/>
      <c r="Q387" s="5"/>
    </row>
    <row r="388" spans="1:17" x14ac:dyDescent="0.2">
      <c r="A388" s="99" t="s">
        <v>729</v>
      </c>
      <c r="B388" s="143" t="s">
        <v>730</v>
      </c>
      <c r="C388" s="70">
        <f t="shared" si="5"/>
        <v>0</v>
      </c>
      <c r="D388" s="71"/>
      <c r="E388" s="72"/>
      <c r="F388" s="73"/>
      <c r="G388" s="73"/>
      <c r="H388" s="73"/>
      <c r="I388" s="13"/>
      <c r="J388" s="5"/>
      <c r="K388" s="5"/>
      <c r="N388" s="56"/>
      <c r="O388" s="6"/>
      <c r="Q388" s="5"/>
    </row>
    <row r="389" spans="1:17" x14ac:dyDescent="0.2">
      <c r="A389" s="99" t="s">
        <v>731</v>
      </c>
      <c r="B389" s="143" t="s">
        <v>732</v>
      </c>
      <c r="C389" s="70">
        <f t="shared" si="5"/>
        <v>0</v>
      </c>
      <c r="D389" s="71"/>
      <c r="E389" s="72"/>
      <c r="F389" s="73"/>
      <c r="G389" s="73"/>
      <c r="H389" s="73"/>
      <c r="I389" s="13"/>
      <c r="J389" s="5"/>
      <c r="K389" s="5"/>
      <c r="N389" s="56"/>
      <c r="O389" s="6"/>
      <c r="Q389" s="5"/>
    </row>
    <row r="390" spans="1:17" x14ac:dyDescent="0.2">
      <c r="A390" s="99" t="s">
        <v>733</v>
      </c>
      <c r="B390" s="143" t="s">
        <v>734</v>
      </c>
      <c r="C390" s="70">
        <f t="shared" si="5"/>
        <v>0</v>
      </c>
      <c r="D390" s="71"/>
      <c r="E390" s="72"/>
      <c r="F390" s="73"/>
      <c r="G390" s="73"/>
      <c r="H390" s="73"/>
      <c r="I390" s="13"/>
      <c r="J390" s="5"/>
      <c r="K390" s="5"/>
      <c r="N390" s="56"/>
      <c r="O390" s="6"/>
      <c r="Q390" s="5"/>
    </row>
    <row r="391" spans="1:17" x14ac:dyDescent="0.2">
      <c r="A391" s="99" t="s">
        <v>735</v>
      </c>
      <c r="B391" s="143" t="s">
        <v>736</v>
      </c>
      <c r="C391" s="70">
        <f t="shared" si="5"/>
        <v>0</v>
      </c>
      <c r="D391" s="71"/>
      <c r="E391" s="72"/>
      <c r="F391" s="73"/>
      <c r="G391" s="73"/>
      <c r="H391" s="73"/>
      <c r="I391" s="13"/>
      <c r="J391" s="5"/>
      <c r="K391" s="5"/>
      <c r="N391" s="56"/>
      <c r="O391" s="6"/>
      <c r="Q391" s="5"/>
    </row>
    <row r="392" spans="1:17" x14ac:dyDescent="0.2">
      <c r="A392" s="99" t="s">
        <v>737</v>
      </c>
      <c r="B392" s="143" t="s">
        <v>738</v>
      </c>
      <c r="C392" s="70">
        <f t="shared" si="5"/>
        <v>0</v>
      </c>
      <c r="D392" s="71"/>
      <c r="E392" s="72"/>
      <c r="F392" s="73"/>
      <c r="G392" s="73"/>
      <c r="H392" s="73"/>
      <c r="I392" s="13"/>
      <c r="J392" s="5"/>
      <c r="K392" s="5"/>
      <c r="N392" s="56"/>
      <c r="O392" s="6"/>
      <c r="Q392" s="5"/>
    </row>
    <row r="393" spans="1:17" x14ac:dyDescent="0.2">
      <c r="A393" s="99" t="s">
        <v>739</v>
      </c>
      <c r="B393" s="143" t="s">
        <v>740</v>
      </c>
      <c r="C393" s="70">
        <f t="shared" si="5"/>
        <v>0</v>
      </c>
      <c r="D393" s="71"/>
      <c r="E393" s="72"/>
      <c r="F393" s="73"/>
      <c r="G393" s="73"/>
      <c r="H393" s="73"/>
      <c r="I393" s="13"/>
      <c r="J393" s="5"/>
      <c r="K393" s="5"/>
      <c r="N393" s="56"/>
      <c r="O393" s="6"/>
      <c r="Q393" s="5"/>
    </row>
    <row r="394" spans="1:17" x14ac:dyDescent="0.2">
      <c r="A394" s="99" t="s">
        <v>741</v>
      </c>
      <c r="B394" s="143" t="s">
        <v>742</v>
      </c>
      <c r="C394" s="70">
        <f t="shared" si="5"/>
        <v>0</v>
      </c>
      <c r="D394" s="71"/>
      <c r="E394" s="72"/>
      <c r="F394" s="73"/>
      <c r="G394" s="73"/>
      <c r="H394" s="73"/>
      <c r="I394" s="13"/>
      <c r="J394" s="5"/>
      <c r="K394" s="5"/>
      <c r="N394" s="56"/>
      <c r="O394" s="6"/>
      <c r="Q394" s="5"/>
    </row>
    <row r="395" spans="1:17" x14ac:dyDescent="0.2">
      <c r="A395" s="99" t="s">
        <v>743</v>
      </c>
      <c r="B395" s="143" t="s">
        <v>744</v>
      </c>
      <c r="C395" s="70">
        <f t="shared" si="5"/>
        <v>0</v>
      </c>
      <c r="D395" s="71"/>
      <c r="E395" s="72"/>
      <c r="F395" s="73"/>
      <c r="G395" s="73"/>
      <c r="H395" s="73"/>
      <c r="I395" s="13"/>
      <c r="J395" s="5"/>
      <c r="K395" s="5"/>
      <c r="N395" s="56"/>
      <c r="O395" s="6"/>
      <c r="Q395" s="5"/>
    </row>
    <row r="396" spans="1:17" x14ac:dyDescent="0.2">
      <c r="A396" s="99" t="s">
        <v>745</v>
      </c>
      <c r="B396" s="100" t="s">
        <v>746</v>
      </c>
      <c r="C396" s="70">
        <f t="shared" si="5"/>
        <v>0</v>
      </c>
      <c r="D396" s="71"/>
      <c r="E396" s="72"/>
      <c r="F396" s="73"/>
      <c r="G396" s="73"/>
      <c r="H396" s="73"/>
      <c r="I396" s="13"/>
      <c r="J396" s="5"/>
      <c r="K396" s="5"/>
      <c r="N396" s="56"/>
      <c r="O396" s="6"/>
      <c r="Q396" s="5"/>
    </row>
    <row r="397" spans="1:17" x14ac:dyDescent="0.2">
      <c r="A397" s="134" t="s">
        <v>747</v>
      </c>
      <c r="B397" s="100" t="s">
        <v>748</v>
      </c>
      <c r="C397" s="70">
        <f t="shared" si="5"/>
        <v>0</v>
      </c>
      <c r="D397" s="71"/>
      <c r="E397" s="72"/>
      <c r="F397" s="73"/>
      <c r="G397" s="73"/>
      <c r="H397" s="73"/>
      <c r="I397" s="13"/>
      <c r="J397" s="5"/>
      <c r="K397" s="5"/>
      <c r="N397" s="56"/>
      <c r="O397" s="6"/>
      <c r="Q397" s="5"/>
    </row>
    <row r="398" spans="1:17" x14ac:dyDescent="0.2">
      <c r="A398" s="99" t="s">
        <v>749</v>
      </c>
      <c r="B398" s="100" t="s">
        <v>750</v>
      </c>
      <c r="C398" s="70">
        <f t="shared" si="5"/>
        <v>232</v>
      </c>
      <c r="D398" s="71"/>
      <c r="E398" s="72">
        <v>232</v>
      </c>
      <c r="F398" s="73"/>
      <c r="G398" s="73"/>
      <c r="H398" s="73"/>
      <c r="I398" s="13"/>
      <c r="J398" s="5"/>
      <c r="K398" s="5"/>
      <c r="N398" s="56"/>
      <c r="O398" s="6"/>
      <c r="Q398" s="5"/>
    </row>
    <row r="399" spans="1:17" x14ac:dyDescent="0.2">
      <c r="A399" s="134" t="s">
        <v>751</v>
      </c>
      <c r="B399" s="100" t="s">
        <v>752</v>
      </c>
      <c r="C399" s="95">
        <f t="shared" si="5"/>
        <v>232</v>
      </c>
      <c r="D399" s="81"/>
      <c r="E399" s="82">
        <v>232</v>
      </c>
      <c r="F399" s="83"/>
      <c r="G399" s="83"/>
      <c r="H399" s="83"/>
      <c r="I399" s="13"/>
      <c r="J399" s="5"/>
      <c r="K399" s="5"/>
      <c r="N399" s="56"/>
      <c r="O399" s="6"/>
      <c r="Q399" s="5"/>
    </row>
    <row r="400" spans="1:17" x14ac:dyDescent="0.2">
      <c r="A400" s="99" t="s">
        <v>753</v>
      </c>
      <c r="B400" s="100" t="s">
        <v>754</v>
      </c>
      <c r="C400" s="95">
        <f t="shared" si="5"/>
        <v>0</v>
      </c>
      <c r="D400" s="81"/>
      <c r="E400" s="82"/>
      <c r="F400" s="83"/>
      <c r="G400" s="83"/>
      <c r="H400" s="83"/>
      <c r="I400" s="13"/>
      <c r="J400" s="5"/>
      <c r="K400" s="5"/>
      <c r="N400" s="56"/>
      <c r="O400" s="6"/>
      <c r="Q400" s="5"/>
    </row>
    <row r="401" spans="1:17" x14ac:dyDescent="0.2">
      <c r="A401" s="99" t="s">
        <v>755</v>
      </c>
      <c r="B401" s="143" t="s">
        <v>756</v>
      </c>
      <c r="C401" s="70">
        <f t="shared" si="5"/>
        <v>0</v>
      </c>
      <c r="D401" s="71"/>
      <c r="E401" s="72"/>
      <c r="F401" s="73"/>
      <c r="G401" s="73"/>
      <c r="H401" s="73"/>
      <c r="I401" s="13"/>
      <c r="J401" s="5"/>
      <c r="K401" s="5"/>
      <c r="N401" s="56"/>
      <c r="O401" s="6"/>
      <c r="Q401" s="5"/>
    </row>
    <row r="402" spans="1:17" x14ac:dyDescent="0.2">
      <c r="A402" s="99" t="s">
        <v>757</v>
      </c>
      <c r="B402" s="143" t="s">
        <v>758</v>
      </c>
      <c r="C402" s="70">
        <f t="shared" ref="C402:C466" si="6">+SUM(D402:F402)</f>
        <v>0</v>
      </c>
      <c r="D402" s="71"/>
      <c r="E402" s="72"/>
      <c r="F402" s="73"/>
      <c r="G402" s="73"/>
      <c r="H402" s="73"/>
      <c r="I402" s="13"/>
      <c r="J402" s="5"/>
      <c r="K402" s="5"/>
      <c r="N402" s="56"/>
      <c r="O402" s="6"/>
      <c r="Q402" s="5"/>
    </row>
    <row r="403" spans="1:17" x14ac:dyDescent="0.2">
      <c r="A403" s="99" t="s">
        <v>759</v>
      </c>
      <c r="B403" s="143" t="s">
        <v>760</v>
      </c>
      <c r="C403" s="70">
        <f t="shared" si="6"/>
        <v>0</v>
      </c>
      <c r="D403" s="71"/>
      <c r="E403" s="72"/>
      <c r="F403" s="73"/>
      <c r="G403" s="73"/>
      <c r="H403" s="73"/>
      <c r="I403" s="13"/>
      <c r="J403" s="5"/>
      <c r="K403" s="5"/>
      <c r="N403" s="56"/>
      <c r="O403" s="6"/>
      <c r="Q403" s="5"/>
    </row>
    <row r="404" spans="1:17" x14ac:dyDescent="0.2">
      <c r="A404" s="99" t="s">
        <v>761</v>
      </c>
      <c r="B404" s="143" t="s">
        <v>762</v>
      </c>
      <c r="C404" s="70">
        <f t="shared" si="6"/>
        <v>0</v>
      </c>
      <c r="D404" s="71"/>
      <c r="E404" s="72"/>
      <c r="F404" s="73"/>
      <c r="G404" s="73"/>
      <c r="H404" s="73"/>
      <c r="I404" s="13"/>
      <c r="J404" s="5"/>
      <c r="K404" s="5"/>
      <c r="N404" s="56"/>
      <c r="O404" s="6"/>
      <c r="Q404" s="5"/>
    </row>
    <row r="405" spans="1:17" x14ac:dyDescent="0.2">
      <c r="A405" s="134" t="s">
        <v>763</v>
      </c>
      <c r="B405" s="100" t="s">
        <v>764</v>
      </c>
      <c r="C405" s="95">
        <f t="shared" si="6"/>
        <v>0</v>
      </c>
      <c r="D405" s="81"/>
      <c r="E405" s="82"/>
      <c r="F405" s="83"/>
      <c r="G405" s="83"/>
      <c r="H405" s="83"/>
      <c r="I405" s="13"/>
      <c r="J405" s="5"/>
      <c r="K405" s="5"/>
      <c r="N405" s="56"/>
      <c r="O405" s="6"/>
      <c r="Q405" s="5"/>
    </row>
    <row r="406" spans="1:17" x14ac:dyDescent="0.2">
      <c r="A406" s="99" t="s">
        <v>765</v>
      </c>
      <c r="B406" s="143" t="s">
        <v>766</v>
      </c>
      <c r="C406" s="70">
        <f t="shared" si="6"/>
        <v>0</v>
      </c>
      <c r="D406" s="71"/>
      <c r="E406" s="72"/>
      <c r="F406" s="73"/>
      <c r="G406" s="73"/>
      <c r="H406" s="73"/>
      <c r="I406" s="13"/>
      <c r="J406" s="5"/>
      <c r="K406" s="5"/>
      <c r="N406" s="56"/>
      <c r="O406" s="6"/>
      <c r="Q406" s="5"/>
    </row>
    <row r="407" spans="1:17" x14ac:dyDescent="0.2">
      <c r="A407" s="99" t="s">
        <v>767</v>
      </c>
      <c r="B407" s="142" t="s">
        <v>768</v>
      </c>
      <c r="C407" s="95">
        <f t="shared" si="6"/>
        <v>0</v>
      </c>
      <c r="D407" s="81"/>
      <c r="E407" s="82"/>
      <c r="F407" s="83"/>
      <c r="G407" s="83"/>
      <c r="H407" s="83"/>
      <c r="I407" s="13"/>
      <c r="J407" s="5"/>
      <c r="K407" s="5"/>
      <c r="N407" s="56"/>
      <c r="O407" s="6"/>
      <c r="Q407" s="5"/>
    </row>
    <row r="408" spans="1:17" x14ac:dyDescent="0.2">
      <c r="A408" s="134" t="s">
        <v>769</v>
      </c>
      <c r="B408" s="142" t="s">
        <v>770</v>
      </c>
      <c r="C408" s="95">
        <f t="shared" si="6"/>
        <v>0</v>
      </c>
      <c r="D408" s="81"/>
      <c r="E408" s="82"/>
      <c r="F408" s="83"/>
      <c r="G408" s="83"/>
      <c r="H408" s="83"/>
      <c r="I408" s="13"/>
      <c r="J408" s="5"/>
      <c r="K408" s="5"/>
      <c r="N408" s="56"/>
      <c r="O408" s="6"/>
      <c r="Q408" s="5"/>
    </row>
    <row r="409" spans="1:17" x14ac:dyDescent="0.2">
      <c r="A409" s="99" t="s">
        <v>771</v>
      </c>
      <c r="B409" s="143" t="s">
        <v>772</v>
      </c>
      <c r="C409" s="70">
        <f t="shared" si="6"/>
        <v>7</v>
      </c>
      <c r="D409" s="71">
        <v>7</v>
      </c>
      <c r="E409" s="72"/>
      <c r="F409" s="73"/>
      <c r="G409" s="73"/>
      <c r="H409" s="73"/>
      <c r="I409" s="13"/>
      <c r="J409" s="5"/>
      <c r="K409" s="5"/>
      <c r="N409" s="56"/>
      <c r="O409" s="6"/>
      <c r="Q409" s="5"/>
    </row>
    <row r="410" spans="1:17" x14ac:dyDescent="0.2">
      <c r="A410" s="134" t="s">
        <v>773</v>
      </c>
      <c r="B410" s="142" t="s">
        <v>774</v>
      </c>
      <c r="C410" s="95">
        <f t="shared" si="6"/>
        <v>0</v>
      </c>
      <c r="D410" s="81"/>
      <c r="E410" s="82"/>
      <c r="F410" s="83"/>
      <c r="G410" s="83"/>
      <c r="H410" s="83"/>
      <c r="I410" s="13"/>
      <c r="J410" s="5"/>
      <c r="K410" s="5"/>
      <c r="N410" s="56"/>
      <c r="O410" s="6"/>
      <c r="Q410" s="5"/>
    </row>
    <row r="411" spans="1:17" x14ac:dyDescent="0.2">
      <c r="A411" s="99" t="s">
        <v>775</v>
      </c>
      <c r="B411" s="143" t="s">
        <v>776</v>
      </c>
      <c r="C411" s="70">
        <f t="shared" si="6"/>
        <v>72</v>
      </c>
      <c r="D411" s="71">
        <v>72</v>
      </c>
      <c r="E411" s="72"/>
      <c r="F411" s="73"/>
      <c r="G411" s="73"/>
      <c r="H411" s="73"/>
      <c r="I411" s="13"/>
      <c r="J411" s="5"/>
      <c r="K411" s="5"/>
      <c r="N411" s="56"/>
      <c r="O411" s="6"/>
      <c r="Q411" s="5"/>
    </row>
    <row r="412" spans="1:17" x14ac:dyDescent="0.2">
      <c r="A412" s="99" t="s">
        <v>777</v>
      </c>
      <c r="B412" s="142" t="s">
        <v>778</v>
      </c>
      <c r="C412" s="95">
        <f t="shared" si="6"/>
        <v>3</v>
      </c>
      <c r="D412" s="81"/>
      <c r="E412" s="82">
        <v>3</v>
      </c>
      <c r="F412" s="83"/>
      <c r="G412" s="83"/>
      <c r="H412" s="83"/>
      <c r="I412" s="13"/>
      <c r="J412" s="5"/>
      <c r="K412" s="5"/>
      <c r="N412" s="56"/>
      <c r="O412" s="6"/>
      <c r="Q412" s="5"/>
    </row>
    <row r="413" spans="1:17" x14ac:dyDescent="0.2">
      <c r="A413" s="134" t="s">
        <v>779</v>
      </c>
      <c r="B413" s="142" t="s">
        <v>780</v>
      </c>
      <c r="C413" s="95">
        <f t="shared" si="6"/>
        <v>0</v>
      </c>
      <c r="D413" s="81"/>
      <c r="E413" s="82"/>
      <c r="F413" s="83"/>
      <c r="G413" s="83"/>
      <c r="H413" s="83"/>
      <c r="I413" s="13"/>
      <c r="J413" s="5"/>
      <c r="K413" s="5"/>
      <c r="N413" s="56"/>
      <c r="O413" s="6"/>
      <c r="Q413" s="5"/>
    </row>
    <row r="414" spans="1:17" x14ac:dyDescent="0.2">
      <c r="A414" s="99" t="s">
        <v>781</v>
      </c>
      <c r="B414" s="142" t="s">
        <v>782</v>
      </c>
      <c r="C414" s="95">
        <f t="shared" si="6"/>
        <v>1</v>
      </c>
      <c r="D414" s="81"/>
      <c r="E414" s="82">
        <v>1</v>
      </c>
      <c r="F414" s="83"/>
      <c r="G414" s="83"/>
      <c r="H414" s="83"/>
      <c r="I414" s="13"/>
      <c r="J414" s="5"/>
      <c r="K414" s="5"/>
      <c r="N414" s="56"/>
      <c r="O414" s="6"/>
      <c r="Q414" s="5"/>
    </row>
    <row r="415" spans="1:17" x14ac:dyDescent="0.2">
      <c r="A415" s="134" t="s">
        <v>783</v>
      </c>
      <c r="B415" s="142" t="s">
        <v>784</v>
      </c>
      <c r="C415" s="95">
        <f t="shared" si="6"/>
        <v>0</v>
      </c>
      <c r="D415" s="81"/>
      <c r="E415" s="82"/>
      <c r="F415" s="83"/>
      <c r="G415" s="83"/>
      <c r="H415" s="83"/>
      <c r="I415" s="13"/>
      <c r="J415" s="5"/>
      <c r="K415" s="5"/>
      <c r="N415" s="56"/>
      <c r="O415" s="6"/>
      <c r="Q415" s="5"/>
    </row>
    <row r="416" spans="1:17" x14ac:dyDescent="0.2">
      <c r="A416" s="99" t="s">
        <v>785</v>
      </c>
      <c r="B416" s="142" t="s">
        <v>786</v>
      </c>
      <c r="C416" s="95">
        <f t="shared" si="6"/>
        <v>0</v>
      </c>
      <c r="D416" s="81"/>
      <c r="E416" s="82"/>
      <c r="F416" s="83"/>
      <c r="G416" s="83"/>
      <c r="H416" s="83"/>
      <c r="I416" s="13"/>
      <c r="J416" s="5"/>
      <c r="K416" s="5"/>
      <c r="N416" s="56"/>
      <c r="O416" s="6"/>
      <c r="Q416" s="5"/>
    </row>
    <row r="417" spans="1:17" x14ac:dyDescent="0.2">
      <c r="A417" s="99" t="s">
        <v>787</v>
      </c>
      <c r="B417" s="94" t="s">
        <v>788</v>
      </c>
      <c r="C417" s="95">
        <f t="shared" si="6"/>
        <v>0</v>
      </c>
      <c r="D417" s="81"/>
      <c r="E417" s="82"/>
      <c r="F417" s="83"/>
      <c r="G417" s="83"/>
      <c r="H417" s="83"/>
      <c r="I417" s="13"/>
      <c r="J417" s="5"/>
      <c r="K417" s="5"/>
      <c r="N417" s="56"/>
      <c r="O417" s="6"/>
      <c r="Q417" s="5"/>
    </row>
    <row r="418" spans="1:17" ht="17.25" customHeight="1" x14ac:dyDescent="0.2">
      <c r="A418" s="134" t="s">
        <v>789</v>
      </c>
      <c r="B418" s="94" t="s">
        <v>790</v>
      </c>
      <c r="C418" s="95">
        <f t="shared" si="6"/>
        <v>0</v>
      </c>
      <c r="D418" s="81"/>
      <c r="E418" s="82"/>
      <c r="F418" s="83"/>
      <c r="G418" s="83"/>
      <c r="H418" s="83"/>
      <c r="I418" s="13"/>
      <c r="J418" s="5"/>
      <c r="K418" s="5"/>
      <c r="N418" s="56"/>
      <c r="O418" s="6"/>
      <c r="Q418" s="5"/>
    </row>
    <row r="419" spans="1:17" x14ac:dyDescent="0.2">
      <c r="A419" s="99" t="s">
        <v>791</v>
      </c>
      <c r="B419" s="94" t="s">
        <v>792</v>
      </c>
      <c r="C419" s="95">
        <f t="shared" si="6"/>
        <v>0</v>
      </c>
      <c r="D419" s="81"/>
      <c r="E419" s="82"/>
      <c r="F419" s="83"/>
      <c r="G419" s="83"/>
      <c r="H419" s="83"/>
      <c r="I419" s="13"/>
      <c r="J419" s="5"/>
      <c r="K419" s="5"/>
      <c r="N419" s="56"/>
      <c r="O419" s="6"/>
      <c r="Q419" s="5"/>
    </row>
    <row r="420" spans="1:17" x14ac:dyDescent="0.2">
      <c r="A420" s="134" t="s">
        <v>793</v>
      </c>
      <c r="B420" s="94" t="s">
        <v>794</v>
      </c>
      <c r="C420" s="95">
        <f t="shared" si="6"/>
        <v>0</v>
      </c>
      <c r="D420" s="81"/>
      <c r="E420" s="82"/>
      <c r="F420" s="83"/>
      <c r="G420" s="83"/>
      <c r="H420" s="83"/>
      <c r="I420" s="13"/>
      <c r="J420" s="5"/>
      <c r="K420" s="5"/>
      <c r="N420" s="56"/>
      <c r="O420" s="6"/>
      <c r="Q420" s="5"/>
    </row>
    <row r="421" spans="1:17" x14ac:dyDescent="0.2">
      <c r="A421" s="99" t="s">
        <v>795</v>
      </c>
      <c r="B421" s="142" t="s">
        <v>796</v>
      </c>
      <c r="C421" s="95">
        <f t="shared" si="6"/>
        <v>0</v>
      </c>
      <c r="D421" s="81"/>
      <c r="E421" s="82"/>
      <c r="F421" s="83"/>
      <c r="G421" s="83"/>
      <c r="H421" s="83"/>
      <c r="I421" s="13"/>
      <c r="J421" s="5"/>
      <c r="K421" s="5"/>
      <c r="N421" s="56"/>
      <c r="O421" s="6"/>
      <c r="Q421" s="5"/>
    </row>
    <row r="422" spans="1:17" x14ac:dyDescent="0.2">
      <c r="A422" s="134" t="s">
        <v>797</v>
      </c>
      <c r="B422" s="142" t="s">
        <v>798</v>
      </c>
      <c r="C422" s="95">
        <f t="shared" si="6"/>
        <v>0</v>
      </c>
      <c r="D422" s="81"/>
      <c r="E422" s="82"/>
      <c r="F422" s="83"/>
      <c r="G422" s="83"/>
      <c r="H422" s="83"/>
      <c r="I422" s="13"/>
      <c r="J422" s="5"/>
      <c r="K422" s="5"/>
      <c r="N422" s="56"/>
      <c r="O422" s="6"/>
      <c r="Q422" s="5"/>
    </row>
    <row r="423" spans="1:17" x14ac:dyDescent="0.2">
      <c r="A423" s="99" t="s">
        <v>799</v>
      </c>
      <c r="B423" s="94" t="s">
        <v>800</v>
      </c>
      <c r="C423" s="95">
        <f t="shared" si="6"/>
        <v>0</v>
      </c>
      <c r="D423" s="81"/>
      <c r="E423" s="82"/>
      <c r="F423" s="83"/>
      <c r="G423" s="83"/>
      <c r="H423" s="83"/>
      <c r="I423" s="13"/>
      <c r="J423" s="5"/>
      <c r="K423" s="5"/>
      <c r="N423" s="56"/>
      <c r="O423" s="6"/>
      <c r="Q423" s="5"/>
    </row>
    <row r="424" spans="1:17" x14ac:dyDescent="0.2">
      <c r="A424" s="134" t="s">
        <v>801</v>
      </c>
      <c r="B424" s="94" t="s">
        <v>802</v>
      </c>
      <c r="C424" s="95">
        <f t="shared" si="6"/>
        <v>0</v>
      </c>
      <c r="D424" s="81"/>
      <c r="E424" s="82"/>
      <c r="F424" s="83"/>
      <c r="G424" s="83"/>
      <c r="H424" s="83"/>
      <c r="I424" s="13"/>
      <c r="J424" s="5"/>
      <c r="K424" s="5"/>
      <c r="N424" s="56"/>
      <c r="O424" s="6"/>
      <c r="Q424" s="5"/>
    </row>
    <row r="425" spans="1:17" x14ac:dyDescent="0.2">
      <c r="A425" s="99" t="s">
        <v>803</v>
      </c>
      <c r="B425" s="94" t="s">
        <v>804</v>
      </c>
      <c r="C425" s="95">
        <f t="shared" si="6"/>
        <v>0</v>
      </c>
      <c r="D425" s="81"/>
      <c r="E425" s="82"/>
      <c r="F425" s="83"/>
      <c r="G425" s="83"/>
      <c r="H425" s="83"/>
      <c r="I425" s="13"/>
      <c r="J425" s="5"/>
      <c r="K425" s="5"/>
      <c r="N425" s="56"/>
      <c r="O425" s="6"/>
      <c r="Q425" s="5"/>
    </row>
    <row r="426" spans="1:17" x14ac:dyDescent="0.2">
      <c r="A426" s="134" t="s">
        <v>805</v>
      </c>
      <c r="B426" s="94" t="s">
        <v>806</v>
      </c>
      <c r="C426" s="95">
        <f t="shared" si="6"/>
        <v>0</v>
      </c>
      <c r="D426" s="81"/>
      <c r="E426" s="82"/>
      <c r="F426" s="83"/>
      <c r="G426" s="83"/>
      <c r="H426" s="83"/>
      <c r="I426" s="13"/>
      <c r="J426" s="5"/>
      <c r="K426" s="5"/>
      <c r="N426" s="56"/>
      <c r="O426" s="6"/>
      <c r="Q426" s="5"/>
    </row>
    <row r="427" spans="1:17" x14ac:dyDescent="0.2">
      <c r="A427" s="99" t="s">
        <v>807</v>
      </c>
      <c r="B427" s="94" t="s">
        <v>808</v>
      </c>
      <c r="C427" s="95">
        <f t="shared" si="6"/>
        <v>0</v>
      </c>
      <c r="D427" s="81"/>
      <c r="E427" s="82"/>
      <c r="F427" s="83"/>
      <c r="G427" s="83"/>
      <c r="H427" s="83"/>
      <c r="I427" s="13"/>
      <c r="J427" s="5"/>
      <c r="K427" s="5"/>
      <c r="N427" s="56"/>
      <c r="O427" s="6"/>
      <c r="Q427" s="5"/>
    </row>
    <row r="428" spans="1:17" ht="12.75" customHeight="1" x14ac:dyDescent="0.2">
      <c r="A428" s="134" t="s">
        <v>809</v>
      </c>
      <c r="B428" s="94" t="s">
        <v>810</v>
      </c>
      <c r="C428" s="95">
        <f t="shared" si="6"/>
        <v>0</v>
      </c>
      <c r="D428" s="81"/>
      <c r="E428" s="82"/>
      <c r="F428" s="83"/>
      <c r="G428" s="83"/>
      <c r="H428" s="83"/>
      <c r="I428" s="13"/>
      <c r="J428" s="5"/>
      <c r="K428" s="5"/>
      <c r="N428" s="56"/>
      <c r="O428" s="6"/>
      <c r="Q428" s="5"/>
    </row>
    <row r="429" spans="1:17" x14ac:dyDescent="0.2">
      <c r="A429" s="134" t="s">
        <v>811</v>
      </c>
      <c r="B429" s="142" t="s">
        <v>812</v>
      </c>
      <c r="C429" s="95">
        <f t="shared" si="6"/>
        <v>0</v>
      </c>
      <c r="D429" s="81"/>
      <c r="E429" s="82"/>
      <c r="F429" s="83"/>
      <c r="G429" s="83"/>
      <c r="H429" s="83"/>
      <c r="I429" s="13"/>
      <c r="J429" s="5"/>
      <c r="K429" s="5"/>
      <c r="N429" s="56"/>
      <c r="O429" s="6"/>
      <c r="Q429" s="5"/>
    </row>
    <row r="430" spans="1:17" x14ac:dyDescent="0.2">
      <c r="A430" s="99" t="s">
        <v>813</v>
      </c>
      <c r="B430" s="142" t="s">
        <v>814</v>
      </c>
      <c r="C430" s="95">
        <f t="shared" si="6"/>
        <v>0</v>
      </c>
      <c r="D430" s="81"/>
      <c r="E430" s="82"/>
      <c r="F430" s="83"/>
      <c r="G430" s="83"/>
      <c r="H430" s="83"/>
      <c r="I430" s="13"/>
      <c r="J430" s="5"/>
      <c r="K430" s="5"/>
      <c r="N430" s="56"/>
      <c r="O430" s="6"/>
      <c r="Q430" s="5"/>
    </row>
    <row r="431" spans="1:17" x14ac:dyDescent="0.2">
      <c r="A431" s="134" t="s">
        <v>815</v>
      </c>
      <c r="B431" s="142" t="s">
        <v>816</v>
      </c>
      <c r="C431" s="95">
        <f t="shared" si="6"/>
        <v>0</v>
      </c>
      <c r="D431" s="81"/>
      <c r="E431" s="82"/>
      <c r="F431" s="83"/>
      <c r="G431" s="83"/>
      <c r="H431" s="83"/>
      <c r="I431" s="13"/>
      <c r="J431" s="5"/>
      <c r="K431" s="5"/>
      <c r="N431" s="56"/>
      <c r="O431" s="6"/>
      <c r="Q431" s="5"/>
    </row>
    <row r="432" spans="1:17" x14ac:dyDescent="0.2">
      <c r="A432" s="99" t="s">
        <v>817</v>
      </c>
      <c r="B432" s="143" t="s">
        <v>818</v>
      </c>
      <c r="C432" s="70">
        <f t="shared" si="6"/>
        <v>0</v>
      </c>
      <c r="D432" s="71"/>
      <c r="E432" s="72"/>
      <c r="F432" s="73"/>
      <c r="G432" s="73"/>
      <c r="H432" s="73"/>
      <c r="I432" s="13"/>
      <c r="J432" s="5"/>
      <c r="K432" s="5"/>
      <c r="N432" s="56"/>
      <c r="O432" s="6"/>
      <c r="Q432" s="5"/>
    </row>
    <row r="433" spans="1:17" x14ac:dyDescent="0.2">
      <c r="A433" s="99" t="s">
        <v>819</v>
      </c>
      <c r="B433" s="143" t="s">
        <v>820</v>
      </c>
      <c r="C433" s="70">
        <f t="shared" si="6"/>
        <v>0</v>
      </c>
      <c r="D433" s="71"/>
      <c r="E433" s="72"/>
      <c r="F433" s="73"/>
      <c r="G433" s="73"/>
      <c r="H433" s="73"/>
      <c r="I433" s="13"/>
      <c r="J433" s="5"/>
      <c r="K433" s="5"/>
      <c r="N433" s="56"/>
      <c r="O433" s="6"/>
      <c r="Q433" s="5"/>
    </row>
    <row r="434" spans="1:17" x14ac:dyDescent="0.2">
      <c r="A434" s="99" t="s">
        <v>821</v>
      </c>
      <c r="B434" s="143" t="s">
        <v>822</v>
      </c>
      <c r="C434" s="70">
        <f t="shared" si="6"/>
        <v>0</v>
      </c>
      <c r="D434" s="71"/>
      <c r="E434" s="72"/>
      <c r="F434" s="73"/>
      <c r="G434" s="73"/>
      <c r="H434" s="73"/>
      <c r="I434" s="13"/>
      <c r="J434" s="5"/>
      <c r="K434" s="5"/>
      <c r="N434" s="56"/>
      <c r="O434" s="6"/>
      <c r="Q434" s="5"/>
    </row>
    <row r="435" spans="1:17" x14ac:dyDescent="0.2">
      <c r="A435" s="99" t="s">
        <v>823</v>
      </c>
      <c r="B435" s="143" t="s">
        <v>824</v>
      </c>
      <c r="C435" s="70">
        <f t="shared" si="6"/>
        <v>0</v>
      </c>
      <c r="D435" s="71"/>
      <c r="E435" s="72"/>
      <c r="F435" s="73"/>
      <c r="G435" s="73"/>
      <c r="H435" s="73"/>
      <c r="I435" s="13"/>
      <c r="J435" s="5"/>
      <c r="K435" s="5"/>
      <c r="N435" s="56"/>
      <c r="O435" s="6"/>
      <c r="Q435" s="5"/>
    </row>
    <row r="436" spans="1:17" x14ac:dyDescent="0.2">
      <c r="A436" s="99" t="s">
        <v>825</v>
      </c>
      <c r="B436" s="143" t="s">
        <v>826</v>
      </c>
      <c r="C436" s="70">
        <f t="shared" si="6"/>
        <v>0</v>
      </c>
      <c r="D436" s="71"/>
      <c r="E436" s="72"/>
      <c r="F436" s="73"/>
      <c r="G436" s="73"/>
      <c r="H436" s="73"/>
      <c r="I436" s="13"/>
      <c r="J436" s="5"/>
      <c r="K436" s="5"/>
      <c r="N436" s="56"/>
      <c r="O436" s="6"/>
      <c r="Q436" s="5"/>
    </row>
    <row r="437" spans="1:17" x14ac:dyDescent="0.2">
      <c r="A437" s="134" t="s">
        <v>827</v>
      </c>
      <c r="B437" s="142" t="s">
        <v>828</v>
      </c>
      <c r="C437" s="95">
        <f t="shared" si="6"/>
        <v>0</v>
      </c>
      <c r="D437" s="81"/>
      <c r="E437" s="82"/>
      <c r="F437" s="83"/>
      <c r="G437" s="83"/>
      <c r="H437" s="83"/>
      <c r="I437" s="13"/>
      <c r="J437" s="5"/>
      <c r="K437" s="5"/>
      <c r="N437" s="56"/>
      <c r="O437" s="6"/>
      <c r="Q437" s="5"/>
    </row>
    <row r="438" spans="1:17" x14ac:dyDescent="0.2">
      <c r="A438" s="99" t="s">
        <v>829</v>
      </c>
      <c r="B438" s="142" t="s">
        <v>830</v>
      </c>
      <c r="C438" s="95">
        <f t="shared" si="6"/>
        <v>0</v>
      </c>
      <c r="D438" s="81"/>
      <c r="E438" s="82"/>
      <c r="F438" s="83"/>
      <c r="G438" s="83"/>
      <c r="H438" s="83"/>
      <c r="I438" s="13"/>
      <c r="J438" s="5"/>
      <c r="K438" s="5"/>
      <c r="N438" s="56"/>
      <c r="O438" s="6"/>
      <c r="Q438" s="5"/>
    </row>
    <row r="439" spans="1:17" x14ac:dyDescent="0.2">
      <c r="A439" s="144" t="s">
        <v>831</v>
      </c>
      <c r="B439" s="145" t="s">
        <v>832</v>
      </c>
      <c r="C439" s="95">
        <f t="shared" si="6"/>
        <v>0</v>
      </c>
      <c r="D439" s="81"/>
      <c r="E439" s="82"/>
      <c r="F439" s="83"/>
      <c r="G439" s="83"/>
      <c r="H439" s="83"/>
      <c r="I439" s="13"/>
      <c r="J439" s="5"/>
      <c r="K439" s="5"/>
      <c r="N439" s="56"/>
      <c r="O439" s="6"/>
      <c r="Q439" s="5"/>
    </row>
    <row r="440" spans="1:17" x14ac:dyDescent="0.2">
      <c r="A440" s="99" t="s">
        <v>833</v>
      </c>
      <c r="B440" s="143" t="s">
        <v>834</v>
      </c>
      <c r="C440" s="95">
        <f t="shared" si="6"/>
        <v>6134</v>
      </c>
      <c r="D440" s="81">
        <v>5799</v>
      </c>
      <c r="E440" s="82">
        <v>72</v>
      </c>
      <c r="F440" s="83">
        <v>263</v>
      </c>
      <c r="G440" s="83"/>
      <c r="H440" s="83"/>
      <c r="I440" s="13"/>
      <c r="J440" s="5"/>
      <c r="K440" s="5"/>
      <c r="N440" s="56"/>
      <c r="O440" s="6"/>
      <c r="Q440" s="5"/>
    </row>
    <row r="441" spans="1:17" x14ac:dyDescent="0.2">
      <c r="A441" s="99" t="s">
        <v>835</v>
      </c>
      <c r="B441" s="143" t="s">
        <v>836</v>
      </c>
      <c r="C441" s="95">
        <f t="shared" si="6"/>
        <v>0</v>
      </c>
      <c r="D441" s="81"/>
      <c r="E441" s="82"/>
      <c r="F441" s="83"/>
      <c r="G441" s="83"/>
      <c r="H441" s="83"/>
      <c r="I441" s="13"/>
      <c r="J441" s="5"/>
      <c r="K441" s="5"/>
      <c r="N441" s="56"/>
      <c r="O441" s="6"/>
      <c r="Q441" s="5"/>
    </row>
    <row r="442" spans="1:17" x14ac:dyDescent="0.2">
      <c r="A442" s="99" t="s">
        <v>837</v>
      </c>
      <c r="B442" s="143" t="s">
        <v>838</v>
      </c>
      <c r="C442" s="95">
        <f t="shared" si="6"/>
        <v>0</v>
      </c>
      <c r="D442" s="81"/>
      <c r="E442" s="82"/>
      <c r="F442" s="83"/>
      <c r="G442" s="83"/>
      <c r="H442" s="83"/>
      <c r="I442" s="13"/>
      <c r="J442" s="5"/>
      <c r="K442" s="5"/>
      <c r="N442" s="56"/>
      <c r="O442" s="6"/>
      <c r="Q442" s="5"/>
    </row>
    <row r="443" spans="1:17" x14ac:dyDescent="0.2">
      <c r="A443" s="99" t="s">
        <v>839</v>
      </c>
      <c r="B443" s="143" t="s">
        <v>840</v>
      </c>
      <c r="C443" s="95">
        <f t="shared" si="6"/>
        <v>0</v>
      </c>
      <c r="D443" s="81"/>
      <c r="E443" s="82"/>
      <c r="F443" s="83"/>
      <c r="G443" s="83"/>
      <c r="H443" s="83"/>
      <c r="I443" s="13"/>
      <c r="J443" s="5"/>
      <c r="K443" s="5"/>
      <c r="N443" s="56"/>
      <c r="O443" s="6"/>
      <c r="Q443" s="5"/>
    </row>
    <row r="444" spans="1:17" x14ac:dyDescent="0.2">
      <c r="A444" s="99" t="s">
        <v>841</v>
      </c>
      <c r="B444" s="143" t="s">
        <v>842</v>
      </c>
      <c r="C444" s="95">
        <f t="shared" si="6"/>
        <v>0</v>
      </c>
      <c r="D444" s="81"/>
      <c r="E444" s="82"/>
      <c r="F444" s="83"/>
      <c r="G444" s="83"/>
      <c r="H444" s="83"/>
      <c r="I444" s="13"/>
      <c r="J444" s="5"/>
      <c r="K444" s="5"/>
      <c r="N444" s="56"/>
      <c r="O444" s="6"/>
      <c r="Q444" s="5"/>
    </row>
    <row r="445" spans="1:17" x14ac:dyDescent="0.2">
      <c r="A445" s="99" t="s">
        <v>843</v>
      </c>
      <c r="B445" s="143" t="s">
        <v>844</v>
      </c>
      <c r="C445" s="95">
        <f t="shared" si="6"/>
        <v>0</v>
      </c>
      <c r="D445" s="81"/>
      <c r="E445" s="82"/>
      <c r="F445" s="83"/>
      <c r="G445" s="83"/>
      <c r="H445" s="83"/>
      <c r="I445" s="13"/>
      <c r="J445" s="5"/>
      <c r="K445" s="5"/>
      <c r="N445" s="56"/>
      <c r="O445" s="6"/>
      <c r="Q445" s="5"/>
    </row>
    <row r="446" spans="1:17" x14ac:dyDescent="0.2">
      <c r="A446" s="99" t="s">
        <v>845</v>
      </c>
      <c r="B446" s="143" t="s">
        <v>846</v>
      </c>
      <c r="C446" s="95">
        <f t="shared" si="6"/>
        <v>0</v>
      </c>
      <c r="D446" s="81"/>
      <c r="E446" s="82"/>
      <c r="F446" s="83"/>
      <c r="G446" s="83"/>
      <c r="H446" s="83"/>
      <c r="I446" s="13"/>
      <c r="J446" s="5"/>
      <c r="K446" s="5"/>
      <c r="N446" s="56"/>
      <c r="O446" s="6"/>
      <c r="Q446" s="5"/>
    </row>
    <row r="447" spans="1:17" x14ac:dyDescent="0.2">
      <c r="A447" s="99" t="s">
        <v>847</v>
      </c>
      <c r="B447" s="143" t="s">
        <v>848</v>
      </c>
      <c r="C447" s="95">
        <f t="shared" si="6"/>
        <v>0</v>
      </c>
      <c r="D447" s="81"/>
      <c r="E447" s="82"/>
      <c r="F447" s="83"/>
      <c r="G447" s="83"/>
      <c r="H447" s="83"/>
      <c r="I447" s="13"/>
      <c r="J447" s="5"/>
      <c r="K447" s="5"/>
      <c r="N447" s="56"/>
      <c r="O447" s="6"/>
      <c r="Q447" s="5"/>
    </row>
    <row r="448" spans="1:17" x14ac:dyDescent="0.2">
      <c r="A448" s="99" t="s">
        <v>849</v>
      </c>
      <c r="B448" s="143" t="s">
        <v>850</v>
      </c>
      <c r="C448" s="95">
        <f t="shared" si="6"/>
        <v>0</v>
      </c>
      <c r="D448" s="81"/>
      <c r="E448" s="82"/>
      <c r="F448" s="83"/>
      <c r="G448" s="83"/>
      <c r="H448" s="83"/>
      <c r="I448" s="13"/>
      <c r="J448" s="5"/>
      <c r="K448" s="5"/>
      <c r="N448" s="56"/>
      <c r="O448" s="6"/>
      <c r="Q448" s="5"/>
    </row>
    <row r="449" spans="1:17" x14ac:dyDescent="0.2">
      <c r="A449" s="99" t="s">
        <v>851</v>
      </c>
      <c r="B449" s="143" t="s">
        <v>852</v>
      </c>
      <c r="C449" s="95">
        <f t="shared" si="6"/>
        <v>519</v>
      </c>
      <c r="D449" s="81">
        <v>391</v>
      </c>
      <c r="E449" s="82">
        <v>128</v>
      </c>
      <c r="F449" s="83"/>
      <c r="G449" s="83"/>
      <c r="H449" s="83"/>
      <c r="I449" s="13"/>
      <c r="J449" s="5"/>
      <c r="K449" s="5"/>
      <c r="N449" s="56"/>
      <c r="O449" s="6"/>
      <c r="Q449" s="5"/>
    </row>
    <row r="450" spans="1:17" x14ac:dyDescent="0.2">
      <c r="A450" s="99" t="s">
        <v>853</v>
      </c>
      <c r="B450" s="143" t="s">
        <v>854</v>
      </c>
      <c r="C450" s="95">
        <f t="shared" si="6"/>
        <v>0</v>
      </c>
      <c r="D450" s="81"/>
      <c r="E450" s="82"/>
      <c r="F450" s="83"/>
      <c r="G450" s="83"/>
      <c r="H450" s="83"/>
      <c r="I450" s="13"/>
      <c r="J450" s="5"/>
      <c r="K450" s="5"/>
      <c r="N450" s="56"/>
      <c r="O450" s="6"/>
      <c r="Q450" s="5"/>
    </row>
    <row r="451" spans="1:17" x14ac:dyDescent="0.2">
      <c r="A451" s="99" t="s">
        <v>855</v>
      </c>
      <c r="B451" s="143" t="s">
        <v>856</v>
      </c>
      <c r="C451" s="95">
        <f t="shared" si="6"/>
        <v>0</v>
      </c>
      <c r="D451" s="81"/>
      <c r="E451" s="82"/>
      <c r="F451" s="83"/>
      <c r="G451" s="83"/>
      <c r="H451" s="83"/>
      <c r="I451" s="13"/>
      <c r="J451" s="5"/>
      <c r="K451" s="5"/>
      <c r="N451" s="56"/>
      <c r="O451" s="6"/>
      <c r="Q451" s="5"/>
    </row>
    <row r="452" spans="1:17" ht="15" customHeight="1" x14ac:dyDescent="0.2">
      <c r="A452" s="99" t="s">
        <v>857</v>
      </c>
      <c r="B452" s="143" t="s">
        <v>858</v>
      </c>
      <c r="C452" s="95">
        <f t="shared" si="6"/>
        <v>0</v>
      </c>
      <c r="D452" s="81"/>
      <c r="E452" s="82"/>
      <c r="F452" s="83"/>
      <c r="G452" s="83"/>
      <c r="H452" s="83"/>
      <c r="I452" s="13"/>
      <c r="J452" s="5"/>
      <c r="K452" s="5"/>
      <c r="N452" s="56"/>
      <c r="O452" s="6"/>
      <c r="Q452" s="5"/>
    </row>
    <row r="453" spans="1:17" ht="16.5" customHeight="1" x14ac:dyDescent="0.2">
      <c r="A453" s="134" t="s">
        <v>859</v>
      </c>
      <c r="B453" s="146" t="s">
        <v>1037</v>
      </c>
      <c r="C453" s="95">
        <f t="shared" si="6"/>
        <v>0</v>
      </c>
      <c r="D453" s="81"/>
      <c r="E453" s="82"/>
      <c r="F453" s="83"/>
      <c r="G453" s="83"/>
      <c r="H453" s="83"/>
      <c r="I453" s="13"/>
      <c r="J453" s="5"/>
      <c r="K453" s="5"/>
      <c r="N453" s="56"/>
      <c r="O453" s="6"/>
      <c r="Q453" s="5"/>
    </row>
    <row r="454" spans="1:17" x14ac:dyDescent="0.2">
      <c r="A454" s="144" t="s">
        <v>860</v>
      </c>
      <c r="B454" s="147" t="s">
        <v>861</v>
      </c>
      <c r="C454" s="95">
        <f>+SUM(D454:F454)</f>
        <v>0</v>
      </c>
      <c r="D454" s="81"/>
      <c r="E454" s="82"/>
      <c r="F454" s="83"/>
      <c r="G454" s="83"/>
      <c r="H454" s="83"/>
      <c r="I454" s="13"/>
      <c r="J454" s="5"/>
      <c r="K454" s="5"/>
      <c r="N454" s="56"/>
      <c r="O454" s="6"/>
      <c r="Q454" s="5"/>
    </row>
    <row r="455" spans="1:17" ht="13.5" customHeight="1" x14ac:dyDescent="0.2">
      <c r="A455" s="207" t="s">
        <v>1031</v>
      </c>
      <c r="B455" s="208" t="s">
        <v>1032</v>
      </c>
      <c r="C455" s="95">
        <f>+SUM(D455:F455)</f>
        <v>0</v>
      </c>
      <c r="D455" s="81"/>
      <c r="E455" s="82"/>
      <c r="F455" s="83"/>
      <c r="G455" s="83"/>
      <c r="H455" s="83"/>
      <c r="I455" s="13"/>
      <c r="J455" s="5"/>
      <c r="K455" s="5"/>
      <c r="N455" s="56"/>
      <c r="O455" s="6"/>
      <c r="Q455" s="5"/>
    </row>
    <row r="456" spans="1:17" x14ac:dyDescent="0.2">
      <c r="A456" s="99" t="s">
        <v>862</v>
      </c>
      <c r="B456" s="147" t="s">
        <v>863</v>
      </c>
      <c r="C456" s="95">
        <f t="shared" si="6"/>
        <v>0</v>
      </c>
      <c r="D456" s="81"/>
      <c r="E456" s="82"/>
      <c r="F456" s="83"/>
      <c r="G456" s="83"/>
      <c r="H456" s="83"/>
      <c r="I456" s="13"/>
      <c r="J456" s="5"/>
      <c r="K456" s="5"/>
      <c r="N456" s="56"/>
      <c r="O456" s="6"/>
      <c r="Q456" s="5"/>
    </row>
    <row r="457" spans="1:17" x14ac:dyDescent="0.2">
      <c r="A457" s="134" t="s">
        <v>864</v>
      </c>
      <c r="B457" s="147" t="s">
        <v>865</v>
      </c>
      <c r="C457" s="95">
        <f t="shared" si="6"/>
        <v>0</v>
      </c>
      <c r="D457" s="81"/>
      <c r="E457" s="82"/>
      <c r="F457" s="83"/>
      <c r="G457" s="83"/>
      <c r="H457" s="83"/>
      <c r="I457" s="13"/>
      <c r="J457" s="5"/>
      <c r="K457" s="5"/>
      <c r="N457" s="56"/>
      <c r="O457" s="6"/>
      <c r="Q457" s="5"/>
    </row>
    <row r="458" spans="1:17" x14ac:dyDescent="0.2">
      <c r="A458" s="144" t="s">
        <v>866</v>
      </c>
      <c r="B458" s="147" t="s">
        <v>867</v>
      </c>
      <c r="C458" s="95">
        <f t="shared" si="6"/>
        <v>0</v>
      </c>
      <c r="D458" s="81"/>
      <c r="E458" s="82"/>
      <c r="F458" s="83"/>
      <c r="G458" s="83"/>
      <c r="H458" s="83"/>
      <c r="I458" s="13"/>
      <c r="J458" s="5"/>
      <c r="K458" s="5"/>
      <c r="N458" s="56"/>
      <c r="O458" s="6"/>
      <c r="Q458" s="5"/>
    </row>
    <row r="459" spans="1:17" x14ac:dyDescent="0.2">
      <c r="A459" s="99" t="s">
        <v>868</v>
      </c>
      <c r="B459" s="147" t="s">
        <v>869</v>
      </c>
      <c r="C459" s="95">
        <f t="shared" si="6"/>
        <v>0</v>
      </c>
      <c r="D459" s="81"/>
      <c r="E459" s="82"/>
      <c r="F459" s="83"/>
      <c r="G459" s="83"/>
      <c r="H459" s="83"/>
      <c r="I459" s="13"/>
      <c r="J459" s="5"/>
      <c r="K459" s="5"/>
      <c r="N459" s="56"/>
      <c r="O459" s="6"/>
      <c r="Q459" s="5"/>
    </row>
    <row r="460" spans="1:17" x14ac:dyDescent="0.2">
      <c r="A460" s="134" t="s">
        <v>870</v>
      </c>
      <c r="B460" s="147" t="s">
        <v>871</v>
      </c>
      <c r="C460" s="95">
        <f t="shared" si="6"/>
        <v>0</v>
      </c>
      <c r="D460" s="81"/>
      <c r="E460" s="82"/>
      <c r="F460" s="83"/>
      <c r="G460" s="83"/>
      <c r="H460" s="83"/>
      <c r="I460" s="13"/>
      <c r="J460" s="5"/>
      <c r="K460" s="5"/>
      <c r="N460" s="56"/>
      <c r="O460" s="6"/>
      <c r="Q460" s="5"/>
    </row>
    <row r="461" spans="1:17" x14ac:dyDescent="0.2">
      <c r="A461" s="144" t="s">
        <v>872</v>
      </c>
      <c r="B461" s="147" t="s">
        <v>873</v>
      </c>
      <c r="C461" s="95">
        <f t="shared" si="6"/>
        <v>0</v>
      </c>
      <c r="D461" s="81"/>
      <c r="E461" s="82"/>
      <c r="F461" s="83"/>
      <c r="G461" s="83"/>
      <c r="H461" s="83"/>
      <c r="I461" s="13"/>
      <c r="J461" s="5"/>
      <c r="K461" s="5"/>
      <c r="N461" s="56"/>
      <c r="O461" s="6"/>
      <c r="Q461" s="5"/>
    </row>
    <row r="462" spans="1:17" x14ac:dyDescent="0.2">
      <c r="A462" s="99" t="s">
        <v>874</v>
      </c>
      <c r="B462" s="147" t="s">
        <v>875</v>
      </c>
      <c r="C462" s="95">
        <f t="shared" si="6"/>
        <v>0</v>
      </c>
      <c r="D462" s="81"/>
      <c r="E462" s="82"/>
      <c r="F462" s="83"/>
      <c r="G462" s="83"/>
      <c r="H462" s="83"/>
      <c r="I462" s="13"/>
      <c r="J462" s="5"/>
      <c r="K462" s="5"/>
      <c r="N462" s="56"/>
      <c r="O462" s="6"/>
      <c r="Q462" s="5"/>
    </row>
    <row r="463" spans="1:17" x14ac:dyDescent="0.2">
      <c r="A463" s="134" t="s">
        <v>876</v>
      </c>
      <c r="B463" s="147" t="s">
        <v>877</v>
      </c>
      <c r="C463" s="95">
        <f t="shared" si="6"/>
        <v>0</v>
      </c>
      <c r="D463" s="81"/>
      <c r="E463" s="82"/>
      <c r="F463" s="83"/>
      <c r="G463" s="83"/>
      <c r="H463" s="83"/>
      <c r="I463" s="13"/>
      <c r="J463" s="5"/>
      <c r="K463" s="5"/>
      <c r="N463" s="56"/>
      <c r="O463" s="6"/>
      <c r="Q463" s="5"/>
    </row>
    <row r="464" spans="1:17" x14ac:dyDescent="0.2">
      <c r="A464" s="144" t="s">
        <v>878</v>
      </c>
      <c r="B464" s="147" t="s">
        <v>879</v>
      </c>
      <c r="C464" s="95">
        <f t="shared" si="6"/>
        <v>0</v>
      </c>
      <c r="D464" s="81"/>
      <c r="E464" s="82"/>
      <c r="F464" s="83"/>
      <c r="G464" s="83"/>
      <c r="H464" s="83"/>
      <c r="I464" s="13"/>
      <c r="J464" s="5"/>
      <c r="K464" s="5"/>
      <c r="N464" s="56"/>
      <c r="O464" s="6"/>
      <c r="Q464" s="5"/>
    </row>
    <row r="465" spans="1:17" x14ac:dyDescent="0.2">
      <c r="A465" s="99" t="s">
        <v>880</v>
      </c>
      <c r="B465" s="147" t="s">
        <v>881</v>
      </c>
      <c r="C465" s="95">
        <f t="shared" si="6"/>
        <v>0</v>
      </c>
      <c r="D465" s="81"/>
      <c r="E465" s="82"/>
      <c r="F465" s="83"/>
      <c r="G465" s="83"/>
      <c r="H465" s="83"/>
      <c r="I465" s="13"/>
      <c r="J465" s="5"/>
      <c r="K465" s="5"/>
      <c r="N465" s="56"/>
      <c r="O465" s="6"/>
      <c r="Q465" s="5"/>
    </row>
    <row r="466" spans="1:17" ht="23.25" x14ac:dyDescent="0.2">
      <c r="A466" s="134" t="s">
        <v>882</v>
      </c>
      <c r="B466" s="147" t="s">
        <v>883</v>
      </c>
      <c r="C466" s="95">
        <f t="shared" si="6"/>
        <v>0</v>
      </c>
      <c r="D466" s="81"/>
      <c r="E466" s="82"/>
      <c r="F466" s="83"/>
      <c r="G466" s="83"/>
      <c r="H466" s="83"/>
      <c r="I466" s="13"/>
      <c r="J466" s="5"/>
      <c r="K466" s="5"/>
      <c r="N466" s="56"/>
      <c r="O466" s="6"/>
      <c r="Q466" s="5"/>
    </row>
    <row r="467" spans="1:17" x14ac:dyDescent="0.2">
      <c r="A467" s="144" t="s">
        <v>884</v>
      </c>
      <c r="B467" s="147" t="s">
        <v>885</v>
      </c>
      <c r="C467" s="95">
        <f t="shared" ref="C467:C528" si="7">+SUM(D467:F467)</f>
        <v>0</v>
      </c>
      <c r="D467" s="81"/>
      <c r="E467" s="82"/>
      <c r="F467" s="83"/>
      <c r="G467" s="83"/>
      <c r="H467" s="83"/>
      <c r="I467" s="13"/>
      <c r="J467" s="5"/>
      <c r="K467" s="5"/>
      <c r="N467" s="56"/>
      <c r="O467" s="6"/>
      <c r="Q467" s="5"/>
    </row>
    <row r="468" spans="1:17" x14ac:dyDescent="0.2">
      <c r="A468" s="99" t="s">
        <v>886</v>
      </c>
      <c r="B468" s="147" t="s">
        <v>887</v>
      </c>
      <c r="C468" s="95">
        <f t="shared" si="7"/>
        <v>0</v>
      </c>
      <c r="D468" s="81"/>
      <c r="E468" s="82"/>
      <c r="F468" s="83"/>
      <c r="G468" s="83"/>
      <c r="H468" s="83"/>
      <c r="I468" s="13"/>
      <c r="J468" s="5"/>
      <c r="K468" s="5"/>
      <c r="N468" s="56"/>
      <c r="O468" s="6"/>
      <c r="Q468" s="5"/>
    </row>
    <row r="469" spans="1:17" x14ac:dyDescent="0.2">
      <c r="A469" s="134" t="s">
        <v>888</v>
      </c>
      <c r="B469" s="147" t="s">
        <v>889</v>
      </c>
      <c r="C469" s="95">
        <f t="shared" si="7"/>
        <v>0</v>
      </c>
      <c r="D469" s="81"/>
      <c r="E469" s="82"/>
      <c r="F469" s="83"/>
      <c r="G469" s="83"/>
      <c r="H469" s="83"/>
      <c r="I469" s="13"/>
      <c r="J469" s="5"/>
      <c r="K469" s="5"/>
      <c r="N469" s="56"/>
      <c r="O469" s="6"/>
      <c r="Q469" s="5"/>
    </row>
    <row r="470" spans="1:17" x14ac:dyDescent="0.2">
      <c r="A470" s="144" t="s">
        <v>890</v>
      </c>
      <c r="B470" s="147" t="s">
        <v>891</v>
      </c>
      <c r="C470" s="95">
        <f t="shared" si="7"/>
        <v>5</v>
      </c>
      <c r="D470" s="81">
        <v>4</v>
      </c>
      <c r="E470" s="82">
        <v>1</v>
      </c>
      <c r="F470" s="83"/>
      <c r="G470" s="83"/>
      <c r="H470" s="83"/>
      <c r="I470" s="13"/>
      <c r="J470" s="5"/>
      <c r="K470" s="5"/>
      <c r="N470" s="56"/>
      <c r="O470" s="6"/>
      <c r="Q470" s="5"/>
    </row>
    <row r="471" spans="1:17" x14ac:dyDescent="0.2">
      <c r="A471" s="99" t="s">
        <v>892</v>
      </c>
      <c r="B471" s="147" t="s">
        <v>893</v>
      </c>
      <c r="C471" s="95">
        <f t="shared" si="7"/>
        <v>0</v>
      </c>
      <c r="D471" s="81"/>
      <c r="E471" s="82"/>
      <c r="F471" s="83"/>
      <c r="G471" s="83"/>
      <c r="H471" s="83"/>
      <c r="I471" s="13"/>
      <c r="J471" s="5"/>
      <c r="K471" s="5"/>
      <c r="N471" s="56"/>
      <c r="O471" s="6"/>
      <c r="Q471" s="5"/>
    </row>
    <row r="472" spans="1:17" x14ac:dyDescent="0.2">
      <c r="A472" s="134" t="s">
        <v>894</v>
      </c>
      <c r="B472" s="147" t="s">
        <v>895</v>
      </c>
      <c r="C472" s="95">
        <f t="shared" si="7"/>
        <v>0</v>
      </c>
      <c r="D472" s="81"/>
      <c r="E472" s="82"/>
      <c r="F472" s="83"/>
      <c r="G472" s="83"/>
      <c r="H472" s="83"/>
      <c r="I472" s="13"/>
      <c r="J472" s="5"/>
      <c r="K472" s="5"/>
      <c r="N472" s="56"/>
      <c r="O472" s="6"/>
      <c r="Q472" s="5"/>
    </row>
    <row r="473" spans="1:17" x14ac:dyDescent="0.2">
      <c r="A473" s="144" t="s">
        <v>896</v>
      </c>
      <c r="B473" s="147" t="s">
        <v>897</v>
      </c>
      <c r="C473" s="95">
        <f t="shared" si="7"/>
        <v>0</v>
      </c>
      <c r="D473" s="81"/>
      <c r="E473" s="82"/>
      <c r="F473" s="83"/>
      <c r="G473" s="83"/>
      <c r="H473" s="83"/>
      <c r="I473" s="13"/>
      <c r="J473" s="5"/>
      <c r="K473" s="5"/>
      <c r="N473" s="56"/>
      <c r="O473" s="6"/>
      <c r="Q473" s="5"/>
    </row>
    <row r="474" spans="1:17" x14ac:dyDescent="0.2">
      <c r="A474" s="99" t="s">
        <v>898</v>
      </c>
      <c r="B474" s="147" t="s">
        <v>899</v>
      </c>
      <c r="C474" s="95">
        <f t="shared" si="7"/>
        <v>0</v>
      </c>
      <c r="D474" s="81"/>
      <c r="E474" s="82"/>
      <c r="F474" s="83"/>
      <c r="G474" s="83"/>
      <c r="H474" s="83"/>
      <c r="I474" s="13"/>
      <c r="J474" s="5"/>
      <c r="K474" s="5"/>
      <c r="N474" s="56"/>
      <c r="O474" s="6"/>
      <c r="Q474" s="5"/>
    </row>
    <row r="475" spans="1:17" x14ac:dyDescent="0.2">
      <c r="A475" s="134" t="s">
        <v>900</v>
      </c>
      <c r="B475" s="147" t="s">
        <v>901</v>
      </c>
      <c r="C475" s="95">
        <f t="shared" si="7"/>
        <v>0</v>
      </c>
      <c r="D475" s="81"/>
      <c r="E475" s="82"/>
      <c r="F475" s="83"/>
      <c r="G475" s="83"/>
      <c r="H475" s="83"/>
      <c r="I475" s="13"/>
      <c r="J475" s="5"/>
      <c r="K475" s="5"/>
      <c r="N475" s="56"/>
      <c r="O475" s="6"/>
      <c r="Q475" s="5"/>
    </row>
    <row r="476" spans="1:17" x14ac:dyDescent="0.2">
      <c r="A476" s="144" t="s">
        <v>902</v>
      </c>
      <c r="B476" s="147" t="s">
        <v>903</v>
      </c>
      <c r="C476" s="95">
        <f t="shared" si="7"/>
        <v>0</v>
      </c>
      <c r="D476" s="81"/>
      <c r="E476" s="82"/>
      <c r="F476" s="83"/>
      <c r="G476" s="83"/>
      <c r="H476" s="83"/>
      <c r="I476" s="13"/>
      <c r="J476" s="5"/>
      <c r="K476" s="5"/>
      <c r="N476" s="56"/>
      <c r="O476" s="6"/>
      <c r="Q476" s="5"/>
    </row>
    <row r="477" spans="1:17" x14ac:dyDescent="0.2">
      <c r="A477" s="99" t="s">
        <v>904</v>
      </c>
      <c r="B477" s="147" t="s">
        <v>905</v>
      </c>
      <c r="C477" s="95">
        <f t="shared" si="7"/>
        <v>0</v>
      </c>
      <c r="D477" s="81"/>
      <c r="E477" s="82"/>
      <c r="F477" s="83"/>
      <c r="G477" s="83"/>
      <c r="H477" s="83"/>
      <c r="I477" s="13"/>
      <c r="J477" s="5"/>
      <c r="K477" s="5"/>
      <c r="N477" s="56"/>
      <c r="O477" s="6"/>
      <c r="Q477" s="5"/>
    </row>
    <row r="478" spans="1:17" x14ac:dyDescent="0.2">
      <c r="A478" s="134" t="s">
        <v>906</v>
      </c>
      <c r="B478" s="147" t="s">
        <v>907</v>
      </c>
      <c r="C478" s="95">
        <f t="shared" si="7"/>
        <v>0</v>
      </c>
      <c r="D478" s="81"/>
      <c r="E478" s="82"/>
      <c r="F478" s="83"/>
      <c r="G478" s="83"/>
      <c r="H478" s="83"/>
      <c r="I478" s="13"/>
      <c r="J478" s="5"/>
      <c r="K478" s="5"/>
      <c r="N478" s="56"/>
      <c r="O478" s="6"/>
      <c r="Q478" s="5"/>
    </row>
    <row r="479" spans="1:17" x14ac:dyDescent="0.2">
      <c r="A479" s="144" t="s">
        <v>908</v>
      </c>
      <c r="B479" s="147" t="s">
        <v>909</v>
      </c>
      <c r="C479" s="95">
        <f t="shared" si="7"/>
        <v>0</v>
      </c>
      <c r="D479" s="81"/>
      <c r="E479" s="82"/>
      <c r="F479" s="83"/>
      <c r="G479" s="83"/>
      <c r="H479" s="83"/>
      <c r="I479" s="13"/>
      <c r="J479" s="5"/>
      <c r="K479" s="5"/>
      <c r="N479" s="56"/>
      <c r="O479" s="6"/>
      <c r="Q479" s="5"/>
    </row>
    <row r="480" spans="1:17" x14ac:dyDescent="0.2">
      <c r="A480" s="99" t="s">
        <v>910</v>
      </c>
      <c r="B480" s="147" t="s">
        <v>911</v>
      </c>
      <c r="C480" s="95">
        <f t="shared" si="7"/>
        <v>0</v>
      </c>
      <c r="D480" s="81"/>
      <c r="E480" s="82"/>
      <c r="F480" s="83"/>
      <c r="G480" s="83"/>
      <c r="H480" s="83"/>
      <c r="I480" s="13"/>
      <c r="J480" s="5"/>
      <c r="K480" s="5"/>
      <c r="N480" s="56"/>
      <c r="O480" s="6"/>
      <c r="Q480" s="5"/>
    </row>
    <row r="481" spans="1:17" x14ac:dyDescent="0.2">
      <c r="A481" s="134" t="s">
        <v>912</v>
      </c>
      <c r="B481" s="147" t="s">
        <v>913</v>
      </c>
      <c r="C481" s="95">
        <f t="shared" si="7"/>
        <v>0</v>
      </c>
      <c r="D481" s="81"/>
      <c r="E481" s="82"/>
      <c r="F481" s="83"/>
      <c r="G481" s="83"/>
      <c r="H481" s="83"/>
      <c r="I481" s="13"/>
      <c r="J481" s="5"/>
      <c r="K481" s="5"/>
      <c r="N481" s="56"/>
      <c r="O481" s="6"/>
      <c r="Q481" s="5"/>
    </row>
    <row r="482" spans="1:17" x14ac:dyDescent="0.2">
      <c r="A482" s="144" t="s">
        <v>914</v>
      </c>
      <c r="B482" s="147" t="s">
        <v>915</v>
      </c>
      <c r="C482" s="95">
        <f t="shared" si="7"/>
        <v>0</v>
      </c>
      <c r="D482" s="81"/>
      <c r="E482" s="82"/>
      <c r="F482" s="83"/>
      <c r="G482" s="83"/>
      <c r="H482" s="83"/>
      <c r="I482" s="13"/>
      <c r="J482" s="5"/>
      <c r="K482" s="5"/>
      <c r="N482" s="56"/>
      <c r="O482" s="6"/>
      <c r="Q482" s="5"/>
    </row>
    <row r="483" spans="1:17" x14ac:dyDescent="0.2">
      <c r="A483" s="99" t="s">
        <v>916</v>
      </c>
      <c r="B483" s="147" t="s">
        <v>917</v>
      </c>
      <c r="C483" s="95">
        <f t="shared" si="7"/>
        <v>0</v>
      </c>
      <c r="D483" s="81"/>
      <c r="E483" s="82"/>
      <c r="F483" s="83"/>
      <c r="G483" s="83"/>
      <c r="H483" s="83"/>
      <c r="I483" s="13"/>
      <c r="J483" s="5"/>
      <c r="K483" s="5"/>
      <c r="N483" s="56"/>
      <c r="O483" s="6"/>
      <c r="Q483" s="5"/>
    </row>
    <row r="484" spans="1:17" x14ac:dyDescent="0.2">
      <c r="A484" s="134" t="s">
        <v>918</v>
      </c>
      <c r="B484" s="147" t="s">
        <v>919</v>
      </c>
      <c r="C484" s="95">
        <f t="shared" si="7"/>
        <v>0</v>
      </c>
      <c r="D484" s="81"/>
      <c r="E484" s="82"/>
      <c r="F484" s="83"/>
      <c r="G484" s="83"/>
      <c r="H484" s="83"/>
      <c r="I484" s="13"/>
      <c r="J484" s="5"/>
      <c r="K484" s="5"/>
      <c r="N484" s="56"/>
      <c r="O484" s="6"/>
      <c r="Q484" s="5"/>
    </row>
    <row r="485" spans="1:17" x14ac:dyDescent="0.2">
      <c r="A485" s="144" t="s">
        <v>920</v>
      </c>
      <c r="B485" s="147" t="s">
        <v>921</v>
      </c>
      <c r="C485" s="95">
        <f t="shared" si="7"/>
        <v>0</v>
      </c>
      <c r="D485" s="81"/>
      <c r="E485" s="82"/>
      <c r="F485" s="83"/>
      <c r="G485" s="83"/>
      <c r="H485" s="83"/>
      <c r="I485" s="13"/>
      <c r="J485" s="5"/>
      <c r="K485" s="5"/>
      <c r="N485" s="56"/>
      <c r="O485" s="6"/>
      <c r="Q485" s="5"/>
    </row>
    <row r="486" spans="1:17" x14ac:dyDescent="0.2">
      <c r="A486" s="99" t="s">
        <v>922</v>
      </c>
      <c r="B486" s="147" t="s">
        <v>923</v>
      </c>
      <c r="C486" s="95">
        <f t="shared" si="7"/>
        <v>0</v>
      </c>
      <c r="D486" s="81"/>
      <c r="E486" s="82"/>
      <c r="F486" s="83"/>
      <c r="G486" s="83"/>
      <c r="H486" s="83"/>
      <c r="I486" s="13"/>
      <c r="J486" s="5"/>
      <c r="K486" s="5"/>
      <c r="N486" s="56"/>
      <c r="O486" s="6"/>
      <c r="Q486" s="5"/>
    </row>
    <row r="487" spans="1:17" x14ac:dyDescent="0.2">
      <c r="A487" s="134" t="s">
        <v>924</v>
      </c>
      <c r="B487" s="147" t="s">
        <v>925</v>
      </c>
      <c r="C487" s="95">
        <f t="shared" si="7"/>
        <v>0</v>
      </c>
      <c r="D487" s="81"/>
      <c r="E487" s="82"/>
      <c r="F487" s="83"/>
      <c r="G487" s="83"/>
      <c r="H487" s="83"/>
      <c r="I487" s="13"/>
      <c r="J487" s="5"/>
      <c r="K487" s="5"/>
      <c r="N487" s="56"/>
      <c r="O487" s="6"/>
      <c r="Q487" s="5"/>
    </row>
    <row r="488" spans="1:17" x14ac:dyDescent="0.2">
      <c r="A488" s="144" t="s">
        <v>926</v>
      </c>
      <c r="B488" s="147" t="s">
        <v>927</v>
      </c>
      <c r="C488" s="95">
        <f t="shared" si="7"/>
        <v>0</v>
      </c>
      <c r="D488" s="81"/>
      <c r="E488" s="82"/>
      <c r="F488" s="83"/>
      <c r="G488" s="83"/>
      <c r="H488" s="83"/>
      <c r="I488" s="13"/>
      <c r="J488" s="5"/>
      <c r="K488" s="5"/>
      <c r="N488" s="56"/>
      <c r="O488" s="6"/>
      <c r="Q488" s="5"/>
    </row>
    <row r="489" spans="1:17" x14ac:dyDescent="0.2">
      <c r="A489" s="99" t="s">
        <v>928</v>
      </c>
      <c r="B489" s="147" t="s">
        <v>929</v>
      </c>
      <c r="C489" s="95">
        <f t="shared" si="7"/>
        <v>0</v>
      </c>
      <c r="D489" s="81"/>
      <c r="E489" s="82"/>
      <c r="F489" s="83"/>
      <c r="G489" s="83"/>
      <c r="H489" s="83"/>
      <c r="I489" s="13"/>
      <c r="J489" s="5"/>
      <c r="K489" s="5"/>
      <c r="N489" s="56"/>
      <c r="O489" s="6"/>
      <c r="Q489" s="5"/>
    </row>
    <row r="490" spans="1:17" x14ac:dyDescent="0.2">
      <c r="A490" s="134" t="s">
        <v>930</v>
      </c>
      <c r="B490" s="147" t="s">
        <v>931</v>
      </c>
      <c r="C490" s="95">
        <f t="shared" si="7"/>
        <v>0</v>
      </c>
      <c r="D490" s="81"/>
      <c r="E490" s="82"/>
      <c r="F490" s="83"/>
      <c r="G490" s="83"/>
      <c r="H490" s="83"/>
      <c r="I490" s="13"/>
      <c r="J490" s="5"/>
      <c r="K490" s="5"/>
      <c r="N490" s="56"/>
      <c r="O490" s="6"/>
      <c r="Q490" s="5"/>
    </row>
    <row r="491" spans="1:17" x14ac:dyDescent="0.2">
      <c r="A491" s="144" t="s">
        <v>932</v>
      </c>
      <c r="B491" s="147" t="s">
        <v>933</v>
      </c>
      <c r="C491" s="95">
        <f t="shared" si="7"/>
        <v>0</v>
      </c>
      <c r="D491" s="81"/>
      <c r="E491" s="82"/>
      <c r="F491" s="83"/>
      <c r="G491" s="83"/>
      <c r="H491" s="83"/>
      <c r="I491" s="13"/>
      <c r="J491" s="5"/>
      <c r="K491" s="5"/>
      <c r="N491" s="56"/>
      <c r="O491" s="6"/>
      <c r="Q491" s="5"/>
    </row>
    <row r="492" spans="1:17" x14ac:dyDescent="0.2">
      <c r="A492" s="99" t="s">
        <v>934</v>
      </c>
      <c r="B492" s="147" t="s">
        <v>935</v>
      </c>
      <c r="C492" s="95">
        <f t="shared" si="7"/>
        <v>0</v>
      </c>
      <c r="D492" s="81"/>
      <c r="E492" s="82"/>
      <c r="F492" s="83"/>
      <c r="G492" s="83"/>
      <c r="H492" s="83"/>
      <c r="I492" s="13"/>
      <c r="J492" s="5"/>
      <c r="K492" s="5"/>
      <c r="N492" s="56"/>
      <c r="O492" s="6"/>
      <c r="Q492" s="5"/>
    </row>
    <row r="493" spans="1:17" x14ac:dyDescent="0.2">
      <c r="A493" s="134" t="s">
        <v>936</v>
      </c>
      <c r="B493" s="147" t="s">
        <v>937</v>
      </c>
      <c r="C493" s="95">
        <f t="shared" si="7"/>
        <v>0</v>
      </c>
      <c r="D493" s="81"/>
      <c r="E493" s="82"/>
      <c r="F493" s="83"/>
      <c r="G493" s="83"/>
      <c r="H493" s="83"/>
      <c r="I493" s="13"/>
      <c r="J493" s="5"/>
      <c r="K493" s="5"/>
      <c r="N493" s="56"/>
      <c r="O493" s="6"/>
      <c r="Q493" s="5"/>
    </row>
    <row r="494" spans="1:17" x14ac:dyDescent="0.2">
      <c r="A494" s="144" t="s">
        <v>938</v>
      </c>
      <c r="B494" s="147" t="s">
        <v>939</v>
      </c>
      <c r="C494" s="95">
        <f t="shared" si="7"/>
        <v>0</v>
      </c>
      <c r="D494" s="81"/>
      <c r="E494" s="82"/>
      <c r="F494" s="83"/>
      <c r="G494" s="83"/>
      <c r="H494" s="83"/>
      <c r="I494" s="13"/>
      <c r="J494" s="5"/>
      <c r="K494" s="5"/>
      <c r="N494" s="56"/>
      <c r="O494" s="6"/>
      <c r="Q494" s="5"/>
    </row>
    <row r="495" spans="1:17" x14ac:dyDescent="0.2">
      <c r="A495" s="99" t="s">
        <v>940</v>
      </c>
      <c r="B495" s="147" t="s">
        <v>941</v>
      </c>
      <c r="C495" s="95">
        <f t="shared" si="7"/>
        <v>0</v>
      </c>
      <c r="D495" s="81"/>
      <c r="E495" s="82"/>
      <c r="F495" s="83"/>
      <c r="G495" s="83"/>
      <c r="H495" s="83"/>
      <c r="I495" s="13"/>
      <c r="J495" s="5"/>
      <c r="K495" s="5"/>
      <c r="N495" s="56"/>
      <c r="O495" s="6"/>
      <c r="Q495" s="5"/>
    </row>
    <row r="496" spans="1:17" x14ac:dyDescent="0.2">
      <c r="A496" s="134" t="s">
        <v>942</v>
      </c>
      <c r="B496" s="147" t="s">
        <v>943</v>
      </c>
      <c r="C496" s="95">
        <f t="shared" si="7"/>
        <v>0</v>
      </c>
      <c r="D496" s="81"/>
      <c r="E496" s="82"/>
      <c r="F496" s="83"/>
      <c r="G496" s="83"/>
      <c r="H496" s="83"/>
      <c r="I496" s="13"/>
      <c r="J496" s="5"/>
      <c r="K496" s="5"/>
      <c r="N496" s="56"/>
      <c r="O496" s="6"/>
      <c r="Q496" s="5"/>
    </row>
    <row r="497" spans="1:17" x14ac:dyDescent="0.2">
      <c r="A497" s="144" t="s">
        <v>944</v>
      </c>
      <c r="B497" s="147" t="s">
        <v>945</v>
      </c>
      <c r="C497" s="95">
        <f t="shared" si="7"/>
        <v>0</v>
      </c>
      <c r="D497" s="81"/>
      <c r="E497" s="82"/>
      <c r="F497" s="83"/>
      <c r="G497" s="83"/>
      <c r="H497" s="83"/>
      <c r="I497" s="13"/>
      <c r="J497" s="5"/>
      <c r="K497" s="5"/>
      <c r="N497" s="56"/>
      <c r="O497" s="6"/>
      <c r="Q497" s="5"/>
    </row>
    <row r="498" spans="1:17" x14ac:dyDescent="0.2">
      <c r="A498" s="99" t="s">
        <v>946</v>
      </c>
      <c r="B498" s="147" t="s">
        <v>947</v>
      </c>
      <c r="C498" s="95">
        <f t="shared" si="7"/>
        <v>0</v>
      </c>
      <c r="D498" s="81"/>
      <c r="E498" s="82"/>
      <c r="F498" s="83"/>
      <c r="G498" s="83"/>
      <c r="H498" s="83"/>
      <c r="I498" s="13"/>
      <c r="J498" s="5"/>
      <c r="K498" s="5"/>
      <c r="N498" s="56"/>
      <c r="O498" s="6"/>
      <c r="Q498" s="5"/>
    </row>
    <row r="499" spans="1:17" x14ac:dyDescent="0.2">
      <c r="A499" s="134" t="s">
        <v>948</v>
      </c>
      <c r="B499" s="147" t="s">
        <v>949</v>
      </c>
      <c r="C499" s="95">
        <f t="shared" si="7"/>
        <v>0</v>
      </c>
      <c r="D499" s="81"/>
      <c r="E499" s="82"/>
      <c r="F499" s="83"/>
      <c r="G499" s="83"/>
      <c r="H499" s="83"/>
      <c r="I499" s="13"/>
      <c r="J499" s="5"/>
      <c r="K499" s="5"/>
      <c r="N499" s="56"/>
      <c r="O499" s="6"/>
      <c r="Q499" s="5"/>
    </row>
    <row r="500" spans="1:17" x14ac:dyDescent="0.2">
      <c r="A500" s="144" t="s">
        <v>950</v>
      </c>
      <c r="B500" s="147" t="s">
        <v>951</v>
      </c>
      <c r="C500" s="95">
        <f t="shared" si="7"/>
        <v>0</v>
      </c>
      <c r="D500" s="81"/>
      <c r="E500" s="82"/>
      <c r="F500" s="83"/>
      <c r="G500" s="83"/>
      <c r="H500" s="83"/>
      <c r="I500" s="13"/>
      <c r="J500" s="5"/>
      <c r="K500" s="5"/>
      <c r="N500" s="56"/>
      <c r="O500" s="6"/>
      <c r="Q500" s="5"/>
    </row>
    <row r="501" spans="1:17" x14ac:dyDescent="0.2">
      <c r="A501" s="99" t="s">
        <v>952</v>
      </c>
      <c r="B501" s="147" t="s">
        <v>953</v>
      </c>
      <c r="C501" s="95">
        <f t="shared" si="7"/>
        <v>0</v>
      </c>
      <c r="D501" s="81"/>
      <c r="E501" s="82"/>
      <c r="F501" s="83"/>
      <c r="G501" s="83"/>
      <c r="H501" s="83"/>
      <c r="I501" s="13"/>
      <c r="J501" s="5"/>
      <c r="K501" s="5"/>
      <c r="N501" s="56"/>
      <c r="O501" s="6"/>
      <c r="Q501" s="5"/>
    </row>
    <row r="502" spans="1:17" x14ac:dyDescent="0.2">
      <c r="A502" s="134" t="s">
        <v>954</v>
      </c>
      <c r="B502" s="147" t="s">
        <v>955</v>
      </c>
      <c r="C502" s="95">
        <f t="shared" si="7"/>
        <v>0</v>
      </c>
      <c r="D502" s="81"/>
      <c r="E502" s="82"/>
      <c r="F502" s="83"/>
      <c r="G502" s="83"/>
      <c r="H502" s="83"/>
      <c r="I502" s="13"/>
      <c r="J502" s="5"/>
      <c r="K502" s="5"/>
      <c r="N502" s="56"/>
      <c r="O502" s="6"/>
      <c r="Q502" s="5"/>
    </row>
    <row r="503" spans="1:17" x14ac:dyDescent="0.2">
      <c r="A503" s="144" t="s">
        <v>956</v>
      </c>
      <c r="B503" s="147" t="s">
        <v>957</v>
      </c>
      <c r="C503" s="95">
        <f t="shared" si="7"/>
        <v>0</v>
      </c>
      <c r="D503" s="81"/>
      <c r="E503" s="82"/>
      <c r="F503" s="83"/>
      <c r="G503" s="83"/>
      <c r="H503" s="83"/>
      <c r="I503" s="13"/>
      <c r="J503" s="5"/>
      <c r="K503" s="5"/>
      <c r="N503" s="56"/>
      <c r="O503" s="6"/>
      <c r="Q503" s="5"/>
    </row>
    <row r="504" spans="1:17" x14ac:dyDescent="0.2">
      <c r="A504" s="99" t="s">
        <v>958</v>
      </c>
      <c r="B504" s="147" t="s">
        <v>959</v>
      </c>
      <c r="C504" s="95">
        <f t="shared" si="7"/>
        <v>0</v>
      </c>
      <c r="D504" s="81"/>
      <c r="E504" s="82"/>
      <c r="F504" s="83"/>
      <c r="G504" s="83"/>
      <c r="H504" s="83"/>
      <c r="I504" s="13"/>
      <c r="J504" s="5"/>
      <c r="K504" s="5"/>
      <c r="N504" s="56"/>
      <c r="O504" s="6"/>
      <c r="Q504" s="5"/>
    </row>
    <row r="505" spans="1:17" x14ac:dyDescent="0.2">
      <c r="A505" s="134" t="s">
        <v>960</v>
      </c>
      <c r="B505" s="143" t="s">
        <v>961</v>
      </c>
      <c r="C505" s="95">
        <f t="shared" si="7"/>
        <v>0</v>
      </c>
      <c r="D505" s="81"/>
      <c r="E505" s="82"/>
      <c r="F505" s="83"/>
      <c r="G505" s="83"/>
      <c r="H505" s="83"/>
      <c r="I505" s="13"/>
      <c r="J505" s="5"/>
      <c r="K505" s="5"/>
      <c r="N505" s="56"/>
      <c r="O505" s="6"/>
      <c r="Q505" s="5"/>
    </row>
    <row r="506" spans="1:17" x14ac:dyDescent="0.2">
      <c r="A506" s="144" t="s">
        <v>962</v>
      </c>
      <c r="B506" s="145" t="s">
        <v>963</v>
      </c>
      <c r="C506" s="95">
        <f t="shared" si="7"/>
        <v>0</v>
      </c>
      <c r="D506" s="81"/>
      <c r="E506" s="82"/>
      <c r="F506" s="83"/>
      <c r="G506" s="83"/>
      <c r="H506" s="83"/>
      <c r="I506" s="13"/>
      <c r="J506" s="5"/>
      <c r="K506" s="5"/>
      <c r="N506" s="56"/>
      <c r="O506" s="6"/>
      <c r="Q506" s="5"/>
    </row>
    <row r="507" spans="1:17" x14ac:dyDescent="0.2">
      <c r="A507" s="99" t="s">
        <v>964</v>
      </c>
      <c r="B507" s="143" t="s">
        <v>965</v>
      </c>
      <c r="C507" s="95">
        <f t="shared" si="7"/>
        <v>0</v>
      </c>
      <c r="D507" s="81"/>
      <c r="E507" s="82"/>
      <c r="F507" s="83"/>
      <c r="G507" s="83"/>
      <c r="H507" s="83"/>
      <c r="I507" s="13"/>
      <c r="J507" s="5"/>
      <c r="K507" s="5"/>
      <c r="N507" s="56"/>
      <c r="O507" s="6"/>
      <c r="Q507" s="5"/>
    </row>
    <row r="508" spans="1:17" x14ac:dyDescent="0.2">
      <c r="A508" s="134" t="s">
        <v>966</v>
      </c>
      <c r="B508" s="143" t="s">
        <v>967</v>
      </c>
      <c r="C508" s="95">
        <f t="shared" si="7"/>
        <v>0</v>
      </c>
      <c r="D508" s="81"/>
      <c r="E508" s="82"/>
      <c r="F508" s="83"/>
      <c r="G508" s="83"/>
      <c r="H508" s="83"/>
      <c r="I508" s="13"/>
      <c r="J508" s="5"/>
      <c r="K508" s="5"/>
      <c r="N508" s="56"/>
      <c r="O508" s="6"/>
      <c r="Q508" s="5"/>
    </row>
    <row r="509" spans="1:17" ht="23.25" x14ac:dyDescent="0.2">
      <c r="A509" s="144" t="s">
        <v>968</v>
      </c>
      <c r="B509" s="147" t="s">
        <v>969</v>
      </c>
      <c r="C509" s="95">
        <f t="shared" si="7"/>
        <v>0</v>
      </c>
      <c r="D509" s="81"/>
      <c r="E509" s="82"/>
      <c r="F509" s="83"/>
      <c r="G509" s="83"/>
      <c r="H509" s="83"/>
      <c r="I509" s="13"/>
      <c r="J509" s="5"/>
      <c r="K509" s="5"/>
      <c r="N509" s="56"/>
      <c r="O509" s="6"/>
      <c r="Q509" s="5"/>
    </row>
    <row r="510" spans="1:17" x14ac:dyDescent="0.2">
      <c r="A510" s="144" t="s">
        <v>970</v>
      </c>
      <c r="B510" s="143" t="s">
        <v>971</v>
      </c>
      <c r="C510" s="95">
        <f t="shared" si="7"/>
        <v>0</v>
      </c>
      <c r="D510" s="81"/>
      <c r="E510" s="82"/>
      <c r="F510" s="83"/>
      <c r="G510" s="83"/>
      <c r="H510" s="83"/>
      <c r="I510" s="13"/>
      <c r="J510" s="5"/>
      <c r="K510" s="5"/>
      <c r="N510" s="56"/>
      <c r="O510" s="6"/>
      <c r="Q510" s="5"/>
    </row>
    <row r="511" spans="1:17" x14ac:dyDescent="0.2">
      <c r="A511" s="144" t="s">
        <v>972</v>
      </c>
      <c r="B511" s="143" t="s">
        <v>973</v>
      </c>
      <c r="C511" s="95">
        <f t="shared" si="7"/>
        <v>0</v>
      </c>
      <c r="D511" s="81"/>
      <c r="E511" s="82"/>
      <c r="F511" s="83"/>
      <c r="G511" s="83"/>
      <c r="H511" s="83"/>
      <c r="I511" s="13"/>
      <c r="J511" s="5"/>
      <c r="K511" s="5"/>
      <c r="N511" s="56"/>
      <c r="O511" s="6"/>
      <c r="Q511" s="5"/>
    </row>
    <row r="512" spans="1:17" x14ac:dyDescent="0.2">
      <c r="A512" s="99" t="s">
        <v>974</v>
      </c>
      <c r="B512" s="143" t="s">
        <v>975</v>
      </c>
      <c r="C512" s="95">
        <f t="shared" si="7"/>
        <v>0</v>
      </c>
      <c r="D512" s="81"/>
      <c r="E512" s="82"/>
      <c r="F512" s="83"/>
      <c r="G512" s="83"/>
      <c r="H512" s="83"/>
      <c r="I512" s="13"/>
      <c r="J512" s="5"/>
      <c r="K512" s="5"/>
      <c r="N512" s="56"/>
      <c r="O512" s="6"/>
      <c r="Q512" s="5"/>
    </row>
    <row r="513" spans="1:17" x14ac:dyDescent="0.2">
      <c r="A513" s="134" t="s">
        <v>976</v>
      </c>
      <c r="B513" s="143" t="s">
        <v>977</v>
      </c>
      <c r="C513" s="95">
        <f t="shared" si="7"/>
        <v>0</v>
      </c>
      <c r="D513" s="81"/>
      <c r="E513" s="82"/>
      <c r="F513" s="83"/>
      <c r="G513" s="83"/>
      <c r="H513" s="83"/>
      <c r="I513" s="13"/>
      <c r="J513" s="5"/>
      <c r="K513" s="5"/>
      <c r="N513" s="56"/>
      <c r="O513" s="6"/>
      <c r="Q513" s="5"/>
    </row>
    <row r="514" spans="1:17" x14ac:dyDescent="0.2">
      <c r="A514" s="144" t="s">
        <v>978</v>
      </c>
      <c r="B514" s="143" t="s">
        <v>979</v>
      </c>
      <c r="C514" s="95">
        <f t="shared" si="7"/>
        <v>0</v>
      </c>
      <c r="D514" s="81"/>
      <c r="E514" s="82"/>
      <c r="F514" s="83"/>
      <c r="G514" s="83"/>
      <c r="H514" s="83"/>
      <c r="I514" s="13"/>
      <c r="J514" s="5"/>
      <c r="K514" s="5"/>
      <c r="N514" s="56"/>
      <c r="O514" s="6"/>
      <c r="Q514" s="5"/>
    </row>
    <row r="515" spans="1:17" x14ac:dyDescent="0.2">
      <c r="A515" s="99" t="s">
        <v>980</v>
      </c>
      <c r="B515" s="143" t="s">
        <v>981</v>
      </c>
      <c r="C515" s="95">
        <f t="shared" si="7"/>
        <v>0</v>
      </c>
      <c r="D515" s="81"/>
      <c r="E515" s="82"/>
      <c r="F515" s="83"/>
      <c r="G515" s="83"/>
      <c r="H515" s="83"/>
      <c r="I515" s="13"/>
      <c r="J515" s="5"/>
      <c r="K515" s="5"/>
      <c r="N515" s="56"/>
      <c r="O515" s="6"/>
      <c r="Q515" s="5"/>
    </row>
    <row r="516" spans="1:17" x14ac:dyDescent="0.2">
      <c r="A516" s="134" t="s">
        <v>982</v>
      </c>
      <c r="B516" s="143" t="s">
        <v>983</v>
      </c>
      <c r="C516" s="95">
        <f t="shared" si="7"/>
        <v>0</v>
      </c>
      <c r="D516" s="81"/>
      <c r="E516" s="82"/>
      <c r="F516" s="83"/>
      <c r="G516" s="83"/>
      <c r="H516" s="83"/>
      <c r="I516" s="13"/>
      <c r="J516" s="5"/>
      <c r="K516" s="5"/>
      <c r="N516" s="56"/>
      <c r="O516" s="6"/>
      <c r="Q516" s="5"/>
    </row>
    <row r="517" spans="1:17" x14ac:dyDescent="0.2">
      <c r="A517" s="144" t="s">
        <v>984</v>
      </c>
      <c r="B517" s="143" t="s">
        <v>985</v>
      </c>
      <c r="C517" s="95">
        <f t="shared" si="7"/>
        <v>0</v>
      </c>
      <c r="D517" s="81"/>
      <c r="E517" s="82"/>
      <c r="F517" s="83"/>
      <c r="G517" s="83"/>
      <c r="H517" s="83"/>
      <c r="I517" s="13"/>
      <c r="J517" s="5"/>
      <c r="K517" s="5"/>
      <c r="N517" s="56"/>
      <c r="O517" s="6"/>
      <c r="Q517" s="5"/>
    </row>
    <row r="518" spans="1:17" x14ac:dyDescent="0.2">
      <c r="A518" s="99" t="s">
        <v>986</v>
      </c>
      <c r="B518" s="143" t="s">
        <v>987</v>
      </c>
      <c r="C518" s="95">
        <f t="shared" si="7"/>
        <v>0</v>
      </c>
      <c r="D518" s="81"/>
      <c r="E518" s="82"/>
      <c r="F518" s="83"/>
      <c r="G518" s="83"/>
      <c r="H518" s="83"/>
      <c r="I518" s="13"/>
      <c r="J518" s="5"/>
      <c r="K518" s="5"/>
      <c r="N518" s="56"/>
      <c r="O518" s="6"/>
      <c r="Q518" s="5"/>
    </row>
    <row r="519" spans="1:17" x14ac:dyDescent="0.2">
      <c r="A519" s="134" t="s">
        <v>988</v>
      </c>
      <c r="B519" s="143" t="s">
        <v>989</v>
      </c>
      <c r="C519" s="95">
        <f t="shared" si="7"/>
        <v>0</v>
      </c>
      <c r="D519" s="81"/>
      <c r="E519" s="82"/>
      <c r="F519" s="83"/>
      <c r="G519" s="83"/>
      <c r="H519" s="83"/>
      <c r="I519" s="13"/>
      <c r="J519" s="5"/>
      <c r="K519" s="5"/>
      <c r="N519" s="56"/>
      <c r="O519" s="6"/>
      <c r="Q519" s="5"/>
    </row>
    <row r="520" spans="1:17" x14ac:dyDescent="0.2">
      <c r="A520" s="144" t="s">
        <v>990</v>
      </c>
      <c r="B520" s="143" t="s">
        <v>991</v>
      </c>
      <c r="C520" s="95">
        <f t="shared" si="7"/>
        <v>0</v>
      </c>
      <c r="D520" s="81"/>
      <c r="E520" s="82"/>
      <c r="F520" s="83"/>
      <c r="G520" s="83"/>
      <c r="H520" s="83"/>
      <c r="I520" s="13"/>
      <c r="J520" s="5"/>
      <c r="K520" s="5"/>
      <c r="N520" s="56"/>
      <c r="O520" s="6"/>
      <c r="Q520" s="5"/>
    </row>
    <row r="521" spans="1:17" x14ac:dyDescent="0.2">
      <c r="A521" s="144" t="s">
        <v>992</v>
      </c>
      <c r="B521" s="143" t="s">
        <v>993</v>
      </c>
      <c r="C521" s="95">
        <f t="shared" si="7"/>
        <v>0</v>
      </c>
      <c r="D521" s="81"/>
      <c r="E521" s="82"/>
      <c r="F521" s="83"/>
      <c r="G521" s="83"/>
      <c r="H521" s="83"/>
      <c r="I521" s="13"/>
      <c r="J521" s="5"/>
      <c r="K521" s="5"/>
      <c r="N521" s="56"/>
      <c r="O521" s="6"/>
      <c r="Q521" s="5"/>
    </row>
    <row r="522" spans="1:17" x14ac:dyDescent="0.2">
      <c r="A522" s="144" t="s">
        <v>994</v>
      </c>
      <c r="B522" s="143" t="s">
        <v>995</v>
      </c>
      <c r="C522" s="95">
        <f t="shared" si="7"/>
        <v>0</v>
      </c>
      <c r="D522" s="81"/>
      <c r="E522" s="82"/>
      <c r="F522" s="83"/>
      <c r="G522" s="83"/>
      <c r="H522" s="83"/>
      <c r="I522" s="13"/>
      <c r="J522" s="5"/>
      <c r="K522" s="5"/>
      <c r="N522" s="56"/>
      <c r="O522" s="6"/>
      <c r="Q522" s="5"/>
    </row>
    <row r="523" spans="1:17" x14ac:dyDescent="0.2">
      <c r="A523" s="99" t="s">
        <v>996</v>
      </c>
      <c r="B523" s="143" t="s">
        <v>997</v>
      </c>
      <c r="C523" s="95">
        <f t="shared" si="7"/>
        <v>0</v>
      </c>
      <c r="D523" s="81"/>
      <c r="E523" s="82"/>
      <c r="F523" s="83"/>
      <c r="G523" s="83"/>
      <c r="H523" s="83"/>
      <c r="I523" s="13"/>
      <c r="J523" s="5"/>
      <c r="K523" s="5"/>
      <c r="N523" s="56"/>
      <c r="O523" s="6"/>
      <c r="Q523" s="5"/>
    </row>
    <row r="524" spans="1:17" x14ac:dyDescent="0.2">
      <c r="A524" s="134" t="s">
        <v>998</v>
      </c>
      <c r="B524" s="143" t="s">
        <v>999</v>
      </c>
      <c r="C524" s="95">
        <f t="shared" si="7"/>
        <v>0</v>
      </c>
      <c r="D524" s="81"/>
      <c r="E524" s="82"/>
      <c r="F524" s="83"/>
      <c r="G524" s="83"/>
      <c r="H524" s="83"/>
      <c r="I524" s="13"/>
      <c r="J524" s="5"/>
      <c r="K524" s="5"/>
      <c r="N524" s="56"/>
      <c r="O524" s="6"/>
      <c r="Q524" s="5"/>
    </row>
    <row r="525" spans="1:17" x14ac:dyDescent="0.2">
      <c r="A525" s="144" t="s">
        <v>1000</v>
      </c>
      <c r="B525" s="143" t="s">
        <v>1001</v>
      </c>
      <c r="C525" s="95">
        <f t="shared" si="7"/>
        <v>0</v>
      </c>
      <c r="D525" s="81"/>
      <c r="E525" s="82"/>
      <c r="F525" s="83"/>
      <c r="G525" s="83"/>
      <c r="H525" s="83"/>
      <c r="I525" s="13"/>
      <c r="J525" s="5"/>
      <c r="K525" s="5"/>
      <c r="N525" s="56"/>
      <c r="O525" s="6"/>
      <c r="Q525" s="5"/>
    </row>
    <row r="526" spans="1:17" x14ac:dyDescent="0.2">
      <c r="A526" s="99" t="s">
        <v>1002</v>
      </c>
      <c r="B526" s="143" t="s">
        <v>1003</v>
      </c>
      <c r="C526" s="95">
        <f t="shared" si="7"/>
        <v>0</v>
      </c>
      <c r="D526" s="81"/>
      <c r="E526" s="82"/>
      <c r="F526" s="83"/>
      <c r="G526" s="83"/>
      <c r="H526" s="83"/>
      <c r="I526" s="13"/>
      <c r="J526" s="5"/>
      <c r="K526" s="5"/>
      <c r="N526" s="56"/>
      <c r="O526" s="6"/>
      <c r="Q526" s="5"/>
    </row>
    <row r="527" spans="1:17" x14ac:dyDescent="0.2">
      <c r="A527" s="134" t="s">
        <v>1004</v>
      </c>
      <c r="B527" s="143" t="s">
        <v>1005</v>
      </c>
      <c r="C527" s="95">
        <f t="shared" si="7"/>
        <v>0</v>
      </c>
      <c r="D527" s="81"/>
      <c r="E527" s="82"/>
      <c r="F527" s="83"/>
      <c r="G527" s="83"/>
      <c r="H527" s="83"/>
      <c r="I527" s="13"/>
      <c r="J527" s="5"/>
      <c r="K527" s="5"/>
      <c r="N527" s="56"/>
      <c r="O527" s="6"/>
      <c r="Q527" s="5"/>
    </row>
    <row r="528" spans="1:17" x14ac:dyDescent="0.2">
      <c r="A528" s="148" t="s">
        <v>1006</v>
      </c>
      <c r="B528" s="149" t="s">
        <v>1007</v>
      </c>
      <c r="C528" s="103">
        <f t="shared" si="7"/>
        <v>0</v>
      </c>
      <c r="D528" s="122"/>
      <c r="E528" s="105"/>
      <c r="F528" s="106"/>
      <c r="G528" s="106"/>
      <c r="H528" s="106"/>
      <c r="I528" s="13"/>
      <c r="J528" s="5"/>
      <c r="K528" s="5"/>
      <c r="N528" s="56"/>
      <c r="O528" s="6"/>
      <c r="Q528" s="5"/>
    </row>
    <row r="529" spans="1:17" x14ac:dyDescent="0.2">
      <c r="A529" s="150"/>
      <c r="B529" s="151"/>
      <c r="C529" s="87"/>
      <c r="D529" s="87"/>
      <c r="E529" s="87"/>
      <c r="F529" s="87"/>
      <c r="G529" s="87"/>
      <c r="H529" s="87"/>
      <c r="I529" s="12"/>
      <c r="J529" s="56"/>
      <c r="K529" s="56"/>
      <c r="L529" s="56"/>
      <c r="M529" s="56"/>
      <c r="N529" s="56"/>
      <c r="O529" s="6"/>
      <c r="Q529" s="5"/>
    </row>
    <row r="530" spans="1:17" x14ac:dyDescent="0.2">
      <c r="A530" s="224" t="s">
        <v>1008</v>
      </c>
      <c r="B530" s="225"/>
      <c r="C530" s="152" t="s">
        <v>1009</v>
      </c>
      <c r="D530" s="153"/>
      <c r="E530" s="154"/>
      <c r="F530" s="56"/>
      <c r="G530" s="87"/>
      <c r="H530" s="87"/>
      <c r="I530" s="12"/>
      <c r="J530" s="56"/>
      <c r="K530" s="56"/>
      <c r="L530" s="56"/>
      <c r="M530" s="56"/>
      <c r="N530" s="56"/>
      <c r="O530" s="6"/>
      <c r="Q530" s="5"/>
    </row>
    <row r="531" spans="1:17" x14ac:dyDescent="0.2">
      <c r="A531" s="232"/>
      <c r="B531" s="233"/>
      <c r="C531" s="222" t="s">
        <v>3</v>
      </c>
      <c r="D531" s="153" t="s">
        <v>1010</v>
      </c>
      <c r="E531" s="154"/>
      <c r="F531" s="56"/>
      <c r="G531" s="87"/>
      <c r="H531" s="87"/>
      <c r="I531" s="12"/>
      <c r="J531" s="56"/>
      <c r="K531" s="56"/>
      <c r="L531" s="56"/>
      <c r="M531" s="56"/>
      <c r="N531" s="56"/>
      <c r="O531" s="6"/>
      <c r="Q531" s="5"/>
    </row>
    <row r="532" spans="1:17" ht="33.75" customHeight="1" x14ac:dyDescent="0.2">
      <c r="A532" s="226"/>
      <c r="B532" s="227"/>
      <c r="C532" s="223"/>
      <c r="D532" s="155" t="s">
        <v>1011</v>
      </c>
      <c r="E532" s="156" t="s">
        <v>1012</v>
      </c>
      <c r="F532" s="56"/>
      <c r="G532" s="87"/>
      <c r="H532" s="87"/>
      <c r="I532" s="12"/>
      <c r="J532" s="56"/>
      <c r="K532" s="56"/>
      <c r="L532" s="56"/>
      <c r="M532" s="56"/>
      <c r="N532" s="56"/>
      <c r="O532" s="6"/>
      <c r="Q532" s="5"/>
    </row>
    <row r="533" spans="1:17" x14ac:dyDescent="0.2">
      <c r="A533" s="157" t="s">
        <v>1013</v>
      </c>
      <c r="B533" s="158" t="s">
        <v>1014</v>
      </c>
      <c r="C533" s="159">
        <f>+SUM(D533:E533)</f>
        <v>0</v>
      </c>
      <c r="D533" s="160"/>
      <c r="E533" s="161"/>
      <c r="F533" s="56"/>
      <c r="G533" s="87"/>
      <c r="H533" s="87"/>
      <c r="I533" s="12"/>
      <c r="J533" s="56"/>
      <c r="K533" s="56"/>
      <c r="L533" s="56"/>
      <c r="M533" s="56"/>
      <c r="N533" s="56"/>
      <c r="O533" s="6"/>
      <c r="Q533" s="5"/>
    </row>
    <row r="534" spans="1:17" x14ac:dyDescent="0.2">
      <c r="A534" s="157" t="s">
        <v>1015</v>
      </c>
      <c r="B534" s="158" t="s">
        <v>1016</v>
      </c>
      <c r="C534" s="162">
        <f>+SUM(D534:E534)</f>
        <v>0</v>
      </c>
      <c r="D534" s="160"/>
      <c r="E534" s="161"/>
      <c r="F534" s="56"/>
      <c r="G534" s="87"/>
      <c r="H534" s="87"/>
      <c r="I534" s="12"/>
      <c r="J534" s="56"/>
      <c r="K534" s="56"/>
      <c r="L534" s="56"/>
      <c r="M534" s="56"/>
      <c r="N534" s="56"/>
      <c r="O534" s="6"/>
      <c r="Q534" s="5"/>
    </row>
    <row r="535" spans="1:17" ht="18" customHeight="1" x14ac:dyDescent="0.2">
      <c r="A535" s="19"/>
      <c r="B535" s="20"/>
      <c r="C535" s="21"/>
    </row>
    <row r="536" spans="1:17" ht="24" customHeight="1" x14ac:dyDescent="0.2">
      <c r="A536" s="224" t="s">
        <v>1017</v>
      </c>
      <c r="B536" s="225"/>
      <c r="C536" s="222" t="s">
        <v>3</v>
      </c>
      <c r="D536" s="235" t="s">
        <v>1018</v>
      </c>
      <c r="E536" s="235" t="s">
        <v>1019</v>
      </c>
      <c r="F536" s="87"/>
      <c r="G536" s="6"/>
      <c r="H536" s="6"/>
      <c r="I536" s="7"/>
      <c r="J536" s="5"/>
      <c r="K536" s="5"/>
      <c r="O536" s="6"/>
      <c r="Q536" s="5"/>
    </row>
    <row r="537" spans="1:17" ht="19.5" customHeight="1" x14ac:dyDescent="0.2">
      <c r="A537" s="226"/>
      <c r="B537" s="227"/>
      <c r="C537" s="228"/>
      <c r="D537" s="235"/>
      <c r="E537" s="235"/>
      <c r="F537" s="87"/>
      <c r="G537" s="6"/>
      <c r="H537" s="6"/>
      <c r="I537" s="7"/>
      <c r="J537" s="5"/>
      <c r="K537" s="5"/>
      <c r="O537" s="6"/>
      <c r="Q537" s="5"/>
    </row>
    <row r="538" spans="1:17" ht="24.75" customHeight="1" x14ac:dyDescent="0.2">
      <c r="A538" s="230" t="s">
        <v>1020</v>
      </c>
      <c r="B538" s="231"/>
      <c r="C538" s="22"/>
      <c r="D538" s="23"/>
      <c r="E538" s="24"/>
      <c r="F538" s="87"/>
      <c r="G538" s="6"/>
      <c r="H538" s="6"/>
      <c r="I538" s="7"/>
      <c r="J538" s="5"/>
      <c r="K538" s="5"/>
      <c r="O538" s="6"/>
      <c r="Q538" s="5"/>
    </row>
    <row r="539" spans="1:17" ht="13.5" customHeight="1" x14ac:dyDescent="0.2">
      <c r="A539" s="25" t="s">
        <v>1021</v>
      </c>
      <c r="B539" s="26"/>
      <c r="C539" s="163">
        <f t="shared" ref="C539:C545" si="8">SUM(D539:E539)</f>
        <v>0</v>
      </c>
      <c r="D539" s="164"/>
      <c r="E539" s="165"/>
      <c r="F539" s="87"/>
      <c r="G539" s="6"/>
      <c r="H539" s="6"/>
      <c r="I539" s="7"/>
      <c r="J539" s="5"/>
      <c r="K539" s="5"/>
      <c r="O539" s="6"/>
      <c r="Q539" s="5"/>
    </row>
    <row r="540" spans="1:17" ht="13.5" customHeight="1" x14ac:dyDescent="0.2">
      <c r="A540" s="27" t="s">
        <v>1022</v>
      </c>
      <c r="B540" s="28"/>
      <c r="C540" s="166">
        <f t="shared" si="8"/>
        <v>0</v>
      </c>
      <c r="D540" s="167"/>
      <c r="E540" s="168"/>
      <c r="F540" s="87"/>
      <c r="G540" s="6"/>
      <c r="H540" s="6"/>
      <c r="I540" s="7"/>
      <c r="J540" s="5"/>
      <c r="K540" s="5"/>
      <c r="O540" s="6"/>
      <c r="Q540" s="5"/>
    </row>
    <row r="541" spans="1:17" s="32" customFormat="1" ht="13.5" customHeight="1" x14ac:dyDescent="0.2">
      <c r="A541" s="27" t="s">
        <v>1023</v>
      </c>
      <c r="B541" s="28"/>
      <c r="C541" s="166">
        <f t="shared" si="8"/>
        <v>0</v>
      </c>
      <c r="D541" s="29"/>
      <c r="E541" s="30"/>
      <c r="F541" s="31"/>
      <c r="G541" s="31"/>
    </row>
    <row r="542" spans="1:17" s="32" customFormat="1" x14ac:dyDescent="0.2">
      <c r="A542" s="27" t="s">
        <v>1024</v>
      </c>
      <c r="B542" s="28"/>
      <c r="C542" s="166">
        <f t="shared" si="8"/>
        <v>0</v>
      </c>
      <c r="D542" s="29"/>
      <c r="E542" s="30"/>
      <c r="F542" s="31"/>
      <c r="G542" s="31"/>
    </row>
    <row r="543" spans="1:17" s="32" customFormat="1" x14ac:dyDescent="0.2">
      <c r="A543" s="27" t="s">
        <v>1025</v>
      </c>
      <c r="B543" s="28"/>
      <c r="C543" s="166">
        <f t="shared" si="8"/>
        <v>0</v>
      </c>
      <c r="D543" s="29"/>
      <c r="E543" s="30"/>
      <c r="F543" s="31"/>
      <c r="G543" s="31"/>
    </row>
    <row r="544" spans="1:17" x14ac:dyDescent="0.2">
      <c r="A544" s="33" t="s">
        <v>1026</v>
      </c>
      <c r="B544" s="34"/>
      <c r="C544" s="35">
        <f t="shared" si="8"/>
        <v>0</v>
      </c>
      <c r="D544" s="36"/>
      <c r="E544" s="37"/>
      <c r="H544" s="6"/>
      <c r="J544" s="7"/>
      <c r="K544" s="5"/>
      <c r="P544" s="6"/>
      <c r="Q544" s="5"/>
    </row>
    <row r="545" spans="1:17" ht="19.5" customHeight="1" x14ac:dyDescent="0.2">
      <c r="A545" s="38" t="s">
        <v>1027</v>
      </c>
      <c r="B545" s="22"/>
      <c r="C545" s="39">
        <f t="shared" si="8"/>
        <v>0</v>
      </c>
      <c r="D545" s="40">
        <f>SUM(D539:D544)</f>
        <v>0</v>
      </c>
      <c r="E545" s="41">
        <f>SUM(E539:E544)</f>
        <v>0</v>
      </c>
      <c r="H545" s="6"/>
      <c r="J545" s="7"/>
      <c r="K545" s="5"/>
      <c r="P545" s="6"/>
      <c r="Q545" s="5"/>
    </row>
    <row r="546" spans="1:17" ht="24.75" customHeight="1" x14ac:dyDescent="0.2">
      <c r="A546" s="38" t="s">
        <v>1028</v>
      </c>
      <c r="B546" s="42"/>
      <c r="C546" s="22"/>
      <c r="D546" s="22"/>
      <c r="E546" s="43"/>
      <c r="F546" s="87"/>
      <c r="G546" s="6"/>
      <c r="H546" s="6"/>
      <c r="I546" s="7"/>
      <c r="J546" s="5"/>
      <c r="K546" s="5"/>
      <c r="O546" s="6"/>
      <c r="Q546" s="5"/>
    </row>
    <row r="547" spans="1:17" x14ac:dyDescent="0.2">
      <c r="A547" s="44" t="s">
        <v>1021</v>
      </c>
      <c r="B547" s="45"/>
      <c r="C547" s="163">
        <f t="shared" ref="C547:C553" si="9">SUM(D547:E547)</f>
        <v>0</v>
      </c>
      <c r="D547" s="164"/>
      <c r="E547" s="165"/>
      <c r="F547" s="87"/>
      <c r="G547" s="6"/>
      <c r="H547" s="6"/>
      <c r="I547" s="7"/>
      <c r="J547" s="5"/>
      <c r="K547" s="5"/>
      <c r="O547" s="6"/>
      <c r="Q547" s="5"/>
    </row>
    <row r="548" spans="1:17" x14ac:dyDescent="0.2">
      <c r="A548" s="46" t="s">
        <v>1022</v>
      </c>
      <c r="B548" s="47"/>
      <c r="C548" s="166">
        <f t="shared" si="9"/>
        <v>0</v>
      </c>
      <c r="D548" s="167"/>
      <c r="E548" s="168"/>
      <c r="F548" s="87"/>
      <c r="G548" s="6"/>
      <c r="H548" s="6"/>
      <c r="I548" s="7"/>
      <c r="J548" s="5"/>
      <c r="K548" s="5"/>
      <c r="O548" s="6"/>
      <c r="Q548" s="5"/>
    </row>
    <row r="549" spans="1:17" s="32" customFormat="1" x14ac:dyDescent="0.2">
      <c r="A549" s="46" t="s">
        <v>1023</v>
      </c>
      <c r="B549" s="47"/>
      <c r="C549" s="166">
        <f t="shared" si="9"/>
        <v>0</v>
      </c>
      <c r="D549" s="29"/>
      <c r="E549" s="30"/>
      <c r="F549" s="31"/>
      <c r="G549" s="31"/>
    </row>
    <row r="550" spans="1:17" s="32" customFormat="1" x14ac:dyDescent="0.2">
      <c r="A550" s="46" t="s">
        <v>1024</v>
      </c>
      <c r="B550" s="47"/>
      <c r="C550" s="166">
        <f t="shared" si="9"/>
        <v>0</v>
      </c>
      <c r="D550" s="29"/>
      <c r="E550" s="30"/>
      <c r="F550" s="31"/>
      <c r="G550" s="31"/>
    </row>
    <row r="551" spans="1:17" s="32" customFormat="1" x14ac:dyDescent="0.2">
      <c r="A551" s="46" t="s">
        <v>1025</v>
      </c>
      <c r="B551" s="47"/>
      <c r="C551" s="166">
        <f t="shared" si="9"/>
        <v>0</v>
      </c>
      <c r="D551" s="29"/>
      <c r="E551" s="30"/>
      <c r="F551" s="31"/>
      <c r="G551" s="31"/>
    </row>
    <row r="552" spans="1:17" x14ac:dyDescent="0.2">
      <c r="A552" s="48" t="s">
        <v>1026</v>
      </c>
      <c r="B552" s="49"/>
      <c r="C552" s="35">
        <f t="shared" si="9"/>
        <v>0</v>
      </c>
      <c r="D552" s="36"/>
      <c r="E552" s="37"/>
      <c r="H552" s="6"/>
      <c r="J552" s="7"/>
      <c r="K552" s="5"/>
      <c r="P552" s="6"/>
      <c r="Q552" s="5"/>
    </row>
    <row r="553" spans="1:17" ht="19.5" customHeight="1" x14ac:dyDescent="0.2">
      <c r="A553" s="50" t="s">
        <v>1029</v>
      </c>
      <c r="B553" s="23"/>
      <c r="C553" s="39">
        <f t="shared" si="9"/>
        <v>0</v>
      </c>
      <c r="D553" s="51">
        <f>SUM(D547:D552)</f>
        <v>0</v>
      </c>
      <c r="E553" s="52">
        <f>SUM(E547:E552)</f>
        <v>0</v>
      </c>
      <c r="H553" s="6"/>
      <c r="J553" s="7"/>
      <c r="K553" s="5"/>
      <c r="P553" s="6"/>
      <c r="Q553" s="5"/>
    </row>
  </sheetData>
  <mergeCells count="24">
    <mergeCell ref="H10:H12"/>
    <mergeCell ref="D11:D12"/>
    <mergeCell ref="E11:E12"/>
    <mergeCell ref="F11:F12"/>
    <mergeCell ref="A252:B252"/>
    <mergeCell ref="A80:B80"/>
    <mergeCell ref="A122:B122"/>
    <mergeCell ref="A164:B164"/>
    <mergeCell ref="A181:B181"/>
    <mergeCell ref="A6:F7"/>
    <mergeCell ref="C10:C12"/>
    <mergeCell ref="D10:F10"/>
    <mergeCell ref="G10:G12"/>
    <mergeCell ref="A44:B44"/>
    <mergeCell ref="C531:C532"/>
    <mergeCell ref="A536:B537"/>
    <mergeCell ref="C536:C537"/>
    <mergeCell ref="D536:D537"/>
    <mergeCell ref="E536:E537"/>
    <mergeCell ref="A538:B538"/>
    <mergeCell ref="A292:B292"/>
    <mergeCell ref="A315:B315"/>
    <mergeCell ref="A332:B332"/>
    <mergeCell ref="A530:B532"/>
  </mergeCells>
  <dataValidations count="2">
    <dataValidation type="whole" allowBlank="1" showInputMessage="1" showErrorMessage="1" errorTitle="Error" error="Por favor ingrese números enteros" sqref="B453:B455 IX453:IX455 ST453:ST455 ACP453:ACP455 AML453:AML455 AWH453:AWH455 BGD453:BGD455 BPZ453:BPZ455 BZV453:BZV455 CJR453:CJR455 CTN453:CTN455 DDJ453:DDJ455 DNF453:DNF455 DXB453:DXB455 EGX453:EGX455 EQT453:EQT455 FAP453:FAP455 FKL453:FKL455 FUH453:FUH455 GED453:GED455 GNZ453:GNZ455 GXV453:GXV455 HHR453:HHR455 HRN453:HRN455 IBJ453:IBJ455 ILF453:ILF455 IVB453:IVB455 JEX453:JEX455 JOT453:JOT455 JYP453:JYP455 KIL453:KIL455 KSH453:KSH455 LCD453:LCD455 LLZ453:LLZ455 LVV453:LVV455 MFR453:MFR455 MPN453:MPN455 MZJ453:MZJ455 NJF453:NJF455 NTB453:NTB455 OCX453:OCX455 OMT453:OMT455 OWP453:OWP455 PGL453:PGL455 PQH453:PQH455 QAD453:QAD455 QJZ453:QJZ455 QTV453:QTV455 RDR453:RDR455 RNN453:RNN455 RXJ453:RXJ455 SHF453:SHF455 SRB453:SRB455 TAX453:TAX455 TKT453:TKT455 TUP453:TUP455 UEL453:UEL455 UOH453:UOH455 UYD453:UYD455 VHZ453:VHZ455 VRV453:VRV455 WBR453:WBR455 WLN453:WLN455 WVJ453:WVJ455 B65989:B65991 IX65989:IX65991 ST65989:ST65991 ACP65989:ACP65991 AML65989:AML65991 AWH65989:AWH65991 BGD65989:BGD65991 BPZ65989:BPZ65991 BZV65989:BZV65991 CJR65989:CJR65991 CTN65989:CTN65991 DDJ65989:DDJ65991 DNF65989:DNF65991 DXB65989:DXB65991 EGX65989:EGX65991 EQT65989:EQT65991 FAP65989:FAP65991 FKL65989:FKL65991 FUH65989:FUH65991 GED65989:GED65991 GNZ65989:GNZ65991 GXV65989:GXV65991 HHR65989:HHR65991 HRN65989:HRN65991 IBJ65989:IBJ65991 ILF65989:ILF65991 IVB65989:IVB65991 JEX65989:JEX65991 JOT65989:JOT65991 JYP65989:JYP65991 KIL65989:KIL65991 KSH65989:KSH65991 LCD65989:LCD65991 LLZ65989:LLZ65991 LVV65989:LVV65991 MFR65989:MFR65991 MPN65989:MPN65991 MZJ65989:MZJ65991 NJF65989:NJF65991 NTB65989:NTB65991 OCX65989:OCX65991 OMT65989:OMT65991 OWP65989:OWP65991 PGL65989:PGL65991 PQH65989:PQH65991 QAD65989:QAD65991 QJZ65989:QJZ65991 QTV65989:QTV65991 RDR65989:RDR65991 RNN65989:RNN65991 RXJ65989:RXJ65991 SHF65989:SHF65991 SRB65989:SRB65991 TAX65989:TAX65991 TKT65989:TKT65991 TUP65989:TUP65991 UEL65989:UEL65991 UOH65989:UOH65991 UYD65989:UYD65991 VHZ65989:VHZ65991 VRV65989:VRV65991 WBR65989:WBR65991 WLN65989:WLN65991 WVJ65989:WVJ65991 B131525:B131527 IX131525:IX131527 ST131525:ST131527 ACP131525:ACP131527 AML131525:AML131527 AWH131525:AWH131527 BGD131525:BGD131527 BPZ131525:BPZ131527 BZV131525:BZV131527 CJR131525:CJR131527 CTN131525:CTN131527 DDJ131525:DDJ131527 DNF131525:DNF131527 DXB131525:DXB131527 EGX131525:EGX131527 EQT131525:EQT131527 FAP131525:FAP131527 FKL131525:FKL131527 FUH131525:FUH131527 GED131525:GED131527 GNZ131525:GNZ131527 GXV131525:GXV131527 HHR131525:HHR131527 HRN131525:HRN131527 IBJ131525:IBJ131527 ILF131525:ILF131527 IVB131525:IVB131527 JEX131525:JEX131527 JOT131525:JOT131527 JYP131525:JYP131527 KIL131525:KIL131527 KSH131525:KSH131527 LCD131525:LCD131527 LLZ131525:LLZ131527 LVV131525:LVV131527 MFR131525:MFR131527 MPN131525:MPN131527 MZJ131525:MZJ131527 NJF131525:NJF131527 NTB131525:NTB131527 OCX131525:OCX131527 OMT131525:OMT131527 OWP131525:OWP131527 PGL131525:PGL131527 PQH131525:PQH131527 QAD131525:QAD131527 QJZ131525:QJZ131527 QTV131525:QTV131527 RDR131525:RDR131527 RNN131525:RNN131527 RXJ131525:RXJ131527 SHF131525:SHF131527 SRB131525:SRB131527 TAX131525:TAX131527 TKT131525:TKT131527 TUP131525:TUP131527 UEL131525:UEL131527 UOH131525:UOH131527 UYD131525:UYD131527 VHZ131525:VHZ131527 VRV131525:VRV131527 WBR131525:WBR131527 WLN131525:WLN131527 WVJ131525:WVJ131527 B197061:B197063 IX197061:IX197063 ST197061:ST197063 ACP197061:ACP197063 AML197061:AML197063 AWH197061:AWH197063 BGD197061:BGD197063 BPZ197061:BPZ197063 BZV197061:BZV197063 CJR197061:CJR197063 CTN197061:CTN197063 DDJ197061:DDJ197063 DNF197061:DNF197063 DXB197061:DXB197063 EGX197061:EGX197063 EQT197061:EQT197063 FAP197061:FAP197063 FKL197061:FKL197063 FUH197061:FUH197063 GED197061:GED197063 GNZ197061:GNZ197063 GXV197061:GXV197063 HHR197061:HHR197063 HRN197061:HRN197063 IBJ197061:IBJ197063 ILF197061:ILF197063 IVB197061:IVB197063 JEX197061:JEX197063 JOT197061:JOT197063 JYP197061:JYP197063 KIL197061:KIL197063 KSH197061:KSH197063 LCD197061:LCD197063 LLZ197061:LLZ197063 LVV197061:LVV197063 MFR197061:MFR197063 MPN197061:MPN197063 MZJ197061:MZJ197063 NJF197061:NJF197063 NTB197061:NTB197063 OCX197061:OCX197063 OMT197061:OMT197063 OWP197061:OWP197063 PGL197061:PGL197063 PQH197061:PQH197063 QAD197061:QAD197063 QJZ197061:QJZ197063 QTV197061:QTV197063 RDR197061:RDR197063 RNN197061:RNN197063 RXJ197061:RXJ197063 SHF197061:SHF197063 SRB197061:SRB197063 TAX197061:TAX197063 TKT197061:TKT197063 TUP197061:TUP197063 UEL197061:UEL197063 UOH197061:UOH197063 UYD197061:UYD197063 VHZ197061:VHZ197063 VRV197061:VRV197063 WBR197061:WBR197063 WLN197061:WLN197063 WVJ197061:WVJ197063 B262597:B262599 IX262597:IX262599 ST262597:ST262599 ACP262597:ACP262599 AML262597:AML262599 AWH262597:AWH262599 BGD262597:BGD262599 BPZ262597:BPZ262599 BZV262597:BZV262599 CJR262597:CJR262599 CTN262597:CTN262599 DDJ262597:DDJ262599 DNF262597:DNF262599 DXB262597:DXB262599 EGX262597:EGX262599 EQT262597:EQT262599 FAP262597:FAP262599 FKL262597:FKL262599 FUH262597:FUH262599 GED262597:GED262599 GNZ262597:GNZ262599 GXV262597:GXV262599 HHR262597:HHR262599 HRN262597:HRN262599 IBJ262597:IBJ262599 ILF262597:ILF262599 IVB262597:IVB262599 JEX262597:JEX262599 JOT262597:JOT262599 JYP262597:JYP262599 KIL262597:KIL262599 KSH262597:KSH262599 LCD262597:LCD262599 LLZ262597:LLZ262599 LVV262597:LVV262599 MFR262597:MFR262599 MPN262597:MPN262599 MZJ262597:MZJ262599 NJF262597:NJF262599 NTB262597:NTB262599 OCX262597:OCX262599 OMT262597:OMT262599 OWP262597:OWP262599 PGL262597:PGL262599 PQH262597:PQH262599 QAD262597:QAD262599 QJZ262597:QJZ262599 QTV262597:QTV262599 RDR262597:RDR262599 RNN262597:RNN262599 RXJ262597:RXJ262599 SHF262597:SHF262599 SRB262597:SRB262599 TAX262597:TAX262599 TKT262597:TKT262599 TUP262597:TUP262599 UEL262597:UEL262599 UOH262597:UOH262599 UYD262597:UYD262599 VHZ262597:VHZ262599 VRV262597:VRV262599 WBR262597:WBR262599 WLN262597:WLN262599 WVJ262597:WVJ262599 B328133:B328135 IX328133:IX328135 ST328133:ST328135 ACP328133:ACP328135 AML328133:AML328135 AWH328133:AWH328135 BGD328133:BGD328135 BPZ328133:BPZ328135 BZV328133:BZV328135 CJR328133:CJR328135 CTN328133:CTN328135 DDJ328133:DDJ328135 DNF328133:DNF328135 DXB328133:DXB328135 EGX328133:EGX328135 EQT328133:EQT328135 FAP328133:FAP328135 FKL328133:FKL328135 FUH328133:FUH328135 GED328133:GED328135 GNZ328133:GNZ328135 GXV328133:GXV328135 HHR328133:HHR328135 HRN328133:HRN328135 IBJ328133:IBJ328135 ILF328133:ILF328135 IVB328133:IVB328135 JEX328133:JEX328135 JOT328133:JOT328135 JYP328133:JYP328135 KIL328133:KIL328135 KSH328133:KSH328135 LCD328133:LCD328135 LLZ328133:LLZ328135 LVV328133:LVV328135 MFR328133:MFR328135 MPN328133:MPN328135 MZJ328133:MZJ328135 NJF328133:NJF328135 NTB328133:NTB328135 OCX328133:OCX328135 OMT328133:OMT328135 OWP328133:OWP328135 PGL328133:PGL328135 PQH328133:PQH328135 QAD328133:QAD328135 QJZ328133:QJZ328135 QTV328133:QTV328135 RDR328133:RDR328135 RNN328133:RNN328135 RXJ328133:RXJ328135 SHF328133:SHF328135 SRB328133:SRB328135 TAX328133:TAX328135 TKT328133:TKT328135 TUP328133:TUP328135 UEL328133:UEL328135 UOH328133:UOH328135 UYD328133:UYD328135 VHZ328133:VHZ328135 VRV328133:VRV328135 WBR328133:WBR328135 WLN328133:WLN328135 WVJ328133:WVJ328135 B393669:B393671 IX393669:IX393671 ST393669:ST393671 ACP393669:ACP393671 AML393669:AML393671 AWH393669:AWH393671 BGD393669:BGD393671 BPZ393669:BPZ393671 BZV393669:BZV393671 CJR393669:CJR393671 CTN393669:CTN393671 DDJ393669:DDJ393671 DNF393669:DNF393671 DXB393669:DXB393671 EGX393669:EGX393671 EQT393669:EQT393671 FAP393669:FAP393671 FKL393669:FKL393671 FUH393669:FUH393671 GED393669:GED393671 GNZ393669:GNZ393671 GXV393669:GXV393671 HHR393669:HHR393671 HRN393669:HRN393671 IBJ393669:IBJ393671 ILF393669:ILF393671 IVB393669:IVB393671 JEX393669:JEX393671 JOT393669:JOT393671 JYP393669:JYP393671 KIL393669:KIL393671 KSH393669:KSH393671 LCD393669:LCD393671 LLZ393669:LLZ393671 LVV393669:LVV393671 MFR393669:MFR393671 MPN393669:MPN393671 MZJ393669:MZJ393671 NJF393669:NJF393671 NTB393669:NTB393671 OCX393669:OCX393671 OMT393669:OMT393671 OWP393669:OWP393671 PGL393669:PGL393671 PQH393669:PQH393671 QAD393669:QAD393671 QJZ393669:QJZ393671 QTV393669:QTV393671 RDR393669:RDR393671 RNN393669:RNN393671 RXJ393669:RXJ393671 SHF393669:SHF393671 SRB393669:SRB393671 TAX393669:TAX393671 TKT393669:TKT393671 TUP393669:TUP393671 UEL393669:UEL393671 UOH393669:UOH393671 UYD393669:UYD393671 VHZ393669:VHZ393671 VRV393669:VRV393671 WBR393669:WBR393671 WLN393669:WLN393671 WVJ393669:WVJ393671 B459205:B459207 IX459205:IX459207 ST459205:ST459207 ACP459205:ACP459207 AML459205:AML459207 AWH459205:AWH459207 BGD459205:BGD459207 BPZ459205:BPZ459207 BZV459205:BZV459207 CJR459205:CJR459207 CTN459205:CTN459207 DDJ459205:DDJ459207 DNF459205:DNF459207 DXB459205:DXB459207 EGX459205:EGX459207 EQT459205:EQT459207 FAP459205:FAP459207 FKL459205:FKL459207 FUH459205:FUH459207 GED459205:GED459207 GNZ459205:GNZ459207 GXV459205:GXV459207 HHR459205:HHR459207 HRN459205:HRN459207 IBJ459205:IBJ459207 ILF459205:ILF459207 IVB459205:IVB459207 JEX459205:JEX459207 JOT459205:JOT459207 JYP459205:JYP459207 KIL459205:KIL459207 KSH459205:KSH459207 LCD459205:LCD459207 LLZ459205:LLZ459207 LVV459205:LVV459207 MFR459205:MFR459207 MPN459205:MPN459207 MZJ459205:MZJ459207 NJF459205:NJF459207 NTB459205:NTB459207 OCX459205:OCX459207 OMT459205:OMT459207 OWP459205:OWP459207 PGL459205:PGL459207 PQH459205:PQH459207 QAD459205:QAD459207 QJZ459205:QJZ459207 QTV459205:QTV459207 RDR459205:RDR459207 RNN459205:RNN459207 RXJ459205:RXJ459207 SHF459205:SHF459207 SRB459205:SRB459207 TAX459205:TAX459207 TKT459205:TKT459207 TUP459205:TUP459207 UEL459205:UEL459207 UOH459205:UOH459207 UYD459205:UYD459207 VHZ459205:VHZ459207 VRV459205:VRV459207 WBR459205:WBR459207 WLN459205:WLN459207 WVJ459205:WVJ459207 B524741:B524743 IX524741:IX524743 ST524741:ST524743 ACP524741:ACP524743 AML524741:AML524743 AWH524741:AWH524743 BGD524741:BGD524743 BPZ524741:BPZ524743 BZV524741:BZV524743 CJR524741:CJR524743 CTN524741:CTN524743 DDJ524741:DDJ524743 DNF524741:DNF524743 DXB524741:DXB524743 EGX524741:EGX524743 EQT524741:EQT524743 FAP524741:FAP524743 FKL524741:FKL524743 FUH524741:FUH524743 GED524741:GED524743 GNZ524741:GNZ524743 GXV524741:GXV524743 HHR524741:HHR524743 HRN524741:HRN524743 IBJ524741:IBJ524743 ILF524741:ILF524743 IVB524741:IVB524743 JEX524741:JEX524743 JOT524741:JOT524743 JYP524741:JYP524743 KIL524741:KIL524743 KSH524741:KSH524743 LCD524741:LCD524743 LLZ524741:LLZ524743 LVV524741:LVV524743 MFR524741:MFR524743 MPN524741:MPN524743 MZJ524741:MZJ524743 NJF524741:NJF524743 NTB524741:NTB524743 OCX524741:OCX524743 OMT524741:OMT524743 OWP524741:OWP524743 PGL524741:PGL524743 PQH524741:PQH524743 QAD524741:QAD524743 QJZ524741:QJZ524743 QTV524741:QTV524743 RDR524741:RDR524743 RNN524741:RNN524743 RXJ524741:RXJ524743 SHF524741:SHF524743 SRB524741:SRB524743 TAX524741:TAX524743 TKT524741:TKT524743 TUP524741:TUP524743 UEL524741:UEL524743 UOH524741:UOH524743 UYD524741:UYD524743 VHZ524741:VHZ524743 VRV524741:VRV524743 WBR524741:WBR524743 WLN524741:WLN524743 WVJ524741:WVJ524743 B590277:B590279 IX590277:IX590279 ST590277:ST590279 ACP590277:ACP590279 AML590277:AML590279 AWH590277:AWH590279 BGD590277:BGD590279 BPZ590277:BPZ590279 BZV590277:BZV590279 CJR590277:CJR590279 CTN590277:CTN590279 DDJ590277:DDJ590279 DNF590277:DNF590279 DXB590277:DXB590279 EGX590277:EGX590279 EQT590277:EQT590279 FAP590277:FAP590279 FKL590277:FKL590279 FUH590277:FUH590279 GED590277:GED590279 GNZ590277:GNZ590279 GXV590277:GXV590279 HHR590277:HHR590279 HRN590277:HRN590279 IBJ590277:IBJ590279 ILF590277:ILF590279 IVB590277:IVB590279 JEX590277:JEX590279 JOT590277:JOT590279 JYP590277:JYP590279 KIL590277:KIL590279 KSH590277:KSH590279 LCD590277:LCD590279 LLZ590277:LLZ590279 LVV590277:LVV590279 MFR590277:MFR590279 MPN590277:MPN590279 MZJ590277:MZJ590279 NJF590277:NJF590279 NTB590277:NTB590279 OCX590277:OCX590279 OMT590277:OMT590279 OWP590277:OWP590279 PGL590277:PGL590279 PQH590277:PQH590279 QAD590277:QAD590279 QJZ590277:QJZ590279 QTV590277:QTV590279 RDR590277:RDR590279 RNN590277:RNN590279 RXJ590277:RXJ590279 SHF590277:SHF590279 SRB590277:SRB590279 TAX590277:TAX590279 TKT590277:TKT590279 TUP590277:TUP590279 UEL590277:UEL590279 UOH590277:UOH590279 UYD590277:UYD590279 VHZ590277:VHZ590279 VRV590277:VRV590279 WBR590277:WBR590279 WLN590277:WLN590279 WVJ590277:WVJ590279 B655813:B655815 IX655813:IX655815 ST655813:ST655815 ACP655813:ACP655815 AML655813:AML655815 AWH655813:AWH655815 BGD655813:BGD655815 BPZ655813:BPZ655815 BZV655813:BZV655815 CJR655813:CJR655815 CTN655813:CTN655815 DDJ655813:DDJ655815 DNF655813:DNF655815 DXB655813:DXB655815 EGX655813:EGX655815 EQT655813:EQT655815 FAP655813:FAP655815 FKL655813:FKL655815 FUH655813:FUH655815 GED655813:GED655815 GNZ655813:GNZ655815 GXV655813:GXV655815 HHR655813:HHR655815 HRN655813:HRN655815 IBJ655813:IBJ655815 ILF655813:ILF655815 IVB655813:IVB655815 JEX655813:JEX655815 JOT655813:JOT655815 JYP655813:JYP655815 KIL655813:KIL655815 KSH655813:KSH655815 LCD655813:LCD655815 LLZ655813:LLZ655815 LVV655813:LVV655815 MFR655813:MFR655815 MPN655813:MPN655815 MZJ655813:MZJ655815 NJF655813:NJF655815 NTB655813:NTB655815 OCX655813:OCX655815 OMT655813:OMT655815 OWP655813:OWP655815 PGL655813:PGL655815 PQH655813:PQH655815 QAD655813:QAD655815 QJZ655813:QJZ655815 QTV655813:QTV655815 RDR655813:RDR655815 RNN655813:RNN655815 RXJ655813:RXJ655815 SHF655813:SHF655815 SRB655813:SRB655815 TAX655813:TAX655815 TKT655813:TKT655815 TUP655813:TUP655815 UEL655813:UEL655815 UOH655813:UOH655815 UYD655813:UYD655815 VHZ655813:VHZ655815 VRV655813:VRV655815 WBR655813:WBR655815 WLN655813:WLN655815 WVJ655813:WVJ655815 B721349:B721351 IX721349:IX721351 ST721349:ST721351 ACP721349:ACP721351 AML721349:AML721351 AWH721349:AWH721351 BGD721349:BGD721351 BPZ721349:BPZ721351 BZV721349:BZV721351 CJR721349:CJR721351 CTN721349:CTN721351 DDJ721349:DDJ721351 DNF721349:DNF721351 DXB721349:DXB721351 EGX721349:EGX721351 EQT721349:EQT721351 FAP721349:FAP721351 FKL721349:FKL721351 FUH721349:FUH721351 GED721349:GED721351 GNZ721349:GNZ721351 GXV721349:GXV721351 HHR721349:HHR721351 HRN721349:HRN721351 IBJ721349:IBJ721351 ILF721349:ILF721351 IVB721349:IVB721351 JEX721349:JEX721351 JOT721349:JOT721351 JYP721349:JYP721351 KIL721349:KIL721351 KSH721349:KSH721351 LCD721349:LCD721351 LLZ721349:LLZ721351 LVV721349:LVV721351 MFR721349:MFR721351 MPN721349:MPN721351 MZJ721349:MZJ721351 NJF721349:NJF721351 NTB721349:NTB721351 OCX721349:OCX721351 OMT721349:OMT721351 OWP721349:OWP721351 PGL721349:PGL721351 PQH721349:PQH721351 QAD721349:QAD721351 QJZ721349:QJZ721351 QTV721349:QTV721351 RDR721349:RDR721351 RNN721349:RNN721351 RXJ721349:RXJ721351 SHF721349:SHF721351 SRB721349:SRB721351 TAX721349:TAX721351 TKT721349:TKT721351 TUP721349:TUP721351 UEL721349:UEL721351 UOH721349:UOH721351 UYD721349:UYD721351 VHZ721349:VHZ721351 VRV721349:VRV721351 WBR721349:WBR721351 WLN721349:WLN721351 WVJ721349:WVJ721351 B786885:B786887 IX786885:IX786887 ST786885:ST786887 ACP786885:ACP786887 AML786885:AML786887 AWH786885:AWH786887 BGD786885:BGD786887 BPZ786885:BPZ786887 BZV786885:BZV786887 CJR786885:CJR786887 CTN786885:CTN786887 DDJ786885:DDJ786887 DNF786885:DNF786887 DXB786885:DXB786887 EGX786885:EGX786887 EQT786885:EQT786887 FAP786885:FAP786887 FKL786885:FKL786887 FUH786885:FUH786887 GED786885:GED786887 GNZ786885:GNZ786887 GXV786885:GXV786887 HHR786885:HHR786887 HRN786885:HRN786887 IBJ786885:IBJ786887 ILF786885:ILF786887 IVB786885:IVB786887 JEX786885:JEX786887 JOT786885:JOT786887 JYP786885:JYP786887 KIL786885:KIL786887 KSH786885:KSH786887 LCD786885:LCD786887 LLZ786885:LLZ786887 LVV786885:LVV786887 MFR786885:MFR786887 MPN786885:MPN786887 MZJ786885:MZJ786887 NJF786885:NJF786887 NTB786885:NTB786887 OCX786885:OCX786887 OMT786885:OMT786887 OWP786885:OWP786887 PGL786885:PGL786887 PQH786885:PQH786887 QAD786885:QAD786887 QJZ786885:QJZ786887 QTV786885:QTV786887 RDR786885:RDR786887 RNN786885:RNN786887 RXJ786885:RXJ786887 SHF786885:SHF786887 SRB786885:SRB786887 TAX786885:TAX786887 TKT786885:TKT786887 TUP786885:TUP786887 UEL786885:UEL786887 UOH786885:UOH786887 UYD786885:UYD786887 VHZ786885:VHZ786887 VRV786885:VRV786887 WBR786885:WBR786887 WLN786885:WLN786887 WVJ786885:WVJ786887 B852421:B852423 IX852421:IX852423 ST852421:ST852423 ACP852421:ACP852423 AML852421:AML852423 AWH852421:AWH852423 BGD852421:BGD852423 BPZ852421:BPZ852423 BZV852421:BZV852423 CJR852421:CJR852423 CTN852421:CTN852423 DDJ852421:DDJ852423 DNF852421:DNF852423 DXB852421:DXB852423 EGX852421:EGX852423 EQT852421:EQT852423 FAP852421:FAP852423 FKL852421:FKL852423 FUH852421:FUH852423 GED852421:GED852423 GNZ852421:GNZ852423 GXV852421:GXV852423 HHR852421:HHR852423 HRN852421:HRN852423 IBJ852421:IBJ852423 ILF852421:ILF852423 IVB852421:IVB852423 JEX852421:JEX852423 JOT852421:JOT852423 JYP852421:JYP852423 KIL852421:KIL852423 KSH852421:KSH852423 LCD852421:LCD852423 LLZ852421:LLZ852423 LVV852421:LVV852423 MFR852421:MFR852423 MPN852421:MPN852423 MZJ852421:MZJ852423 NJF852421:NJF852423 NTB852421:NTB852423 OCX852421:OCX852423 OMT852421:OMT852423 OWP852421:OWP852423 PGL852421:PGL852423 PQH852421:PQH852423 QAD852421:QAD852423 QJZ852421:QJZ852423 QTV852421:QTV852423 RDR852421:RDR852423 RNN852421:RNN852423 RXJ852421:RXJ852423 SHF852421:SHF852423 SRB852421:SRB852423 TAX852421:TAX852423 TKT852421:TKT852423 TUP852421:TUP852423 UEL852421:UEL852423 UOH852421:UOH852423 UYD852421:UYD852423 VHZ852421:VHZ852423 VRV852421:VRV852423 WBR852421:WBR852423 WLN852421:WLN852423 WVJ852421:WVJ852423 B917957:B917959 IX917957:IX917959 ST917957:ST917959 ACP917957:ACP917959 AML917957:AML917959 AWH917957:AWH917959 BGD917957:BGD917959 BPZ917957:BPZ917959 BZV917957:BZV917959 CJR917957:CJR917959 CTN917957:CTN917959 DDJ917957:DDJ917959 DNF917957:DNF917959 DXB917957:DXB917959 EGX917957:EGX917959 EQT917957:EQT917959 FAP917957:FAP917959 FKL917957:FKL917959 FUH917957:FUH917959 GED917957:GED917959 GNZ917957:GNZ917959 GXV917957:GXV917959 HHR917957:HHR917959 HRN917957:HRN917959 IBJ917957:IBJ917959 ILF917957:ILF917959 IVB917957:IVB917959 JEX917957:JEX917959 JOT917957:JOT917959 JYP917957:JYP917959 KIL917957:KIL917959 KSH917957:KSH917959 LCD917957:LCD917959 LLZ917957:LLZ917959 LVV917957:LVV917959 MFR917957:MFR917959 MPN917957:MPN917959 MZJ917957:MZJ917959 NJF917957:NJF917959 NTB917957:NTB917959 OCX917957:OCX917959 OMT917957:OMT917959 OWP917957:OWP917959 PGL917957:PGL917959 PQH917957:PQH917959 QAD917957:QAD917959 QJZ917957:QJZ917959 QTV917957:QTV917959 RDR917957:RDR917959 RNN917957:RNN917959 RXJ917957:RXJ917959 SHF917957:SHF917959 SRB917957:SRB917959 TAX917957:TAX917959 TKT917957:TKT917959 TUP917957:TUP917959 UEL917957:UEL917959 UOH917957:UOH917959 UYD917957:UYD917959 VHZ917957:VHZ917959 VRV917957:VRV917959 WBR917957:WBR917959 WLN917957:WLN917959 WVJ917957:WVJ917959 B983493:B983495 IX983493:IX983495 ST983493:ST983495 ACP983493:ACP983495 AML983493:AML983495 AWH983493:AWH983495 BGD983493:BGD983495 BPZ983493:BPZ983495 BZV983493:BZV983495 CJR983493:CJR983495 CTN983493:CTN983495 DDJ983493:DDJ983495 DNF983493:DNF983495 DXB983493:DXB983495 EGX983493:EGX983495 EQT983493:EQT983495 FAP983493:FAP983495 FKL983493:FKL983495 FUH983493:FUH983495 GED983493:GED983495 GNZ983493:GNZ983495 GXV983493:GXV983495 HHR983493:HHR983495 HRN983493:HRN983495 IBJ983493:IBJ983495 ILF983493:ILF983495 IVB983493:IVB983495 JEX983493:JEX983495 JOT983493:JOT983495 JYP983493:JYP983495 KIL983493:KIL983495 KSH983493:KSH983495 LCD983493:LCD983495 LLZ983493:LLZ983495 LVV983493:LVV983495 MFR983493:MFR983495 MPN983493:MPN983495 MZJ983493:MZJ983495 NJF983493:NJF983495 NTB983493:NTB983495 OCX983493:OCX983495 OMT983493:OMT983495 OWP983493:OWP983495 PGL983493:PGL983495 PQH983493:PQH983495 QAD983493:QAD983495 QJZ983493:QJZ983495 QTV983493:QTV983495 RDR983493:RDR983495 RNN983493:RNN983495 RXJ983493:RXJ983495 SHF983493:SHF983495 SRB983493:SRB983495 TAX983493:TAX983495 TKT983493:TKT983495 TUP983493:TUP983495 UEL983493:UEL983495 UOH983493:UOH983495 UYD983493:UYD983495 VHZ983493:VHZ983495 VRV983493:VRV983495 WBR983493:WBR983495 WLN983493:WLN983495 WVJ983493:WVJ983495">
      <formula1>0</formula1>
      <formula2>1000000000</formula2>
    </dataValidation>
    <dataValidation type="whole" allowBlank="1" showInputMessage="1" showErrorMessage="1" errorTitle="Error" error="Por favor ingrese números enteros" sqref="A1:A1048576 B456:B65988 IX456:IX65988 ST456:ST65988 ACP456:ACP65988 AML456:AML65988 AWH456:AWH65988 BGD456:BGD65988 BPZ456:BPZ65988 BZV456:BZV65988 CJR456:CJR65988 CTN456:CTN65988 DDJ456:DDJ65988 DNF456:DNF65988 DXB456:DXB65988 EGX456:EGX65988 EQT456:EQT65988 FAP456:FAP65988 FKL456:FKL65988 FUH456:FUH65988 GED456:GED65988 GNZ456:GNZ65988 GXV456:GXV65988 HHR456:HHR65988 HRN456:HRN65988 IBJ456:IBJ65988 ILF456:ILF65988 IVB456:IVB65988 JEX456:JEX65988 JOT456:JOT65988 JYP456:JYP65988 KIL456:KIL65988 KSH456:KSH65988 LCD456:LCD65988 LLZ456:LLZ65988 LVV456:LVV65988 MFR456:MFR65988 MPN456:MPN65988 MZJ456:MZJ65988 NJF456:NJF65988 NTB456:NTB65988 OCX456:OCX65988 OMT456:OMT65988 OWP456:OWP65988 PGL456:PGL65988 PQH456:PQH65988 QAD456:QAD65988 QJZ456:QJZ65988 QTV456:QTV65988 RDR456:RDR65988 RNN456:RNN65988 RXJ456:RXJ65988 SHF456:SHF65988 SRB456:SRB65988 TAX456:TAX65988 TKT456:TKT65988 TUP456:TUP65988 UEL456:UEL65988 UOH456:UOH65988 UYD456:UYD65988 VHZ456:VHZ65988 VRV456:VRV65988 WBR456:WBR65988 WLN456:WLN65988 WVJ456:WVJ65988 B65992:B131524 IX65992:IX131524 ST65992:ST131524 ACP65992:ACP131524 AML65992:AML131524 AWH65992:AWH131524 BGD65992:BGD131524 BPZ65992:BPZ131524 BZV65992:BZV131524 CJR65992:CJR131524 CTN65992:CTN131524 DDJ65992:DDJ131524 DNF65992:DNF131524 DXB65992:DXB131524 EGX65992:EGX131524 EQT65992:EQT131524 FAP65992:FAP131524 FKL65992:FKL131524 FUH65992:FUH131524 GED65992:GED131524 GNZ65992:GNZ131524 GXV65992:GXV131524 HHR65992:HHR131524 HRN65992:HRN131524 IBJ65992:IBJ131524 ILF65992:ILF131524 IVB65992:IVB131524 JEX65992:JEX131524 JOT65992:JOT131524 JYP65992:JYP131524 KIL65992:KIL131524 KSH65992:KSH131524 LCD65992:LCD131524 LLZ65992:LLZ131524 LVV65992:LVV131524 MFR65992:MFR131524 MPN65992:MPN131524 MZJ65992:MZJ131524 NJF65992:NJF131524 NTB65992:NTB131524 OCX65992:OCX131524 OMT65992:OMT131524 OWP65992:OWP131524 PGL65992:PGL131524 PQH65992:PQH131524 QAD65992:QAD131524 QJZ65992:QJZ131524 QTV65992:QTV131524 RDR65992:RDR131524 RNN65992:RNN131524 RXJ65992:RXJ131524 SHF65992:SHF131524 SRB65992:SRB131524 TAX65992:TAX131524 TKT65992:TKT131524 TUP65992:TUP131524 UEL65992:UEL131524 UOH65992:UOH131524 UYD65992:UYD131524 VHZ65992:VHZ131524 VRV65992:VRV131524 WBR65992:WBR131524 WLN65992:WLN131524 WVJ65992:WVJ131524 B131528:B197060 IX131528:IX197060 ST131528:ST197060 ACP131528:ACP197060 AML131528:AML197060 AWH131528:AWH197060 BGD131528:BGD197060 BPZ131528:BPZ197060 BZV131528:BZV197060 CJR131528:CJR197060 CTN131528:CTN197060 DDJ131528:DDJ197060 DNF131528:DNF197060 DXB131528:DXB197060 EGX131528:EGX197060 EQT131528:EQT197060 FAP131528:FAP197060 FKL131528:FKL197060 FUH131528:FUH197060 GED131528:GED197060 GNZ131528:GNZ197060 GXV131528:GXV197060 HHR131528:HHR197060 HRN131528:HRN197060 IBJ131528:IBJ197060 ILF131528:ILF197060 IVB131528:IVB197060 JEX131528:JEX197060 JOT131528:JOT197060 JYP131528:JYP197060 KIL131528:KIL197060 KSH131528:KSH197060 LCD131528:LCD197060 LLZ131528:LLZ197060 LVV131528:LVV197060 MFR131528:MFR197060 MPN131528:MPN197060 MZJ131528:MZJ197060 NJF131528:NJF197060 NTB131528:NTB197060 OCX131528:OCX197060 OMT131528:OMT197060 OWP131528:OWP197060 PGL131528:PGL197060 PQH131528:PQH197060 QAD131528:QAD197060 QJZ131528:QJZ197060 QTV131528:QTV197060 RDR131528:RDR197060 RNN131528:RNN197060 RXJ131528:RXJ197060 SHF131528:SHF197060 SRB131528:SRB197060 TAX131528:TAX197060 TKT131528:TKT197060 TUP131528:TUP197060 UEL131528:UEL197060 UOH131528:UOH197060 UYD131528:UYD197060 VHZ131528:VHZ197060 VRV131528:VRV197060 WBR131528:WBR197060 WLN131528:WLN197060 WVJ131528:WVJ197060 B197064:B262596 IX197064:IX262596 ST197064:ST262596 ACP197064:ACP262596 AML197064:AML262596 AWH197064:AWH262596 BGD197064:BGD262596 BPZ197064:BPZ262596 BZV197064:BZV262596 CJR197064:CJR262596 CTN197064:CTN262596 DDJ197064:DDJ262596 DNF197064:DNF262596 DXB197064:DXB262596 EGX197064:EGX262596 EQT197064:EQT262596 FAP197064:FAP262596 FKL197064:FKL262596 FUH197064:FUH262596 GED197064:GED262596 GNZ197064:GNZ262596 GXV197064:GXV262596 HHR197064:HHR262596 HRN197064:HRN262596 IBJ197064:IBJ262596 ILF197064:ILF262596 IVB197064:IVB262596 JEX197064:JEX262596 JOT197064:JOT262596 JYP197064:JYP262596 KIL197064:KIL262596 KSH197064:KSH262596 LCD197064:LCD262596 LLZ197064:LLZ262596 LVV197064:LVV262596 MFR197064:MFR262596 MPN197064:MPN262596 MZJ197064:MZJ262596 NJF197064:NJF262596 NTB197064:NTB262596 OCX197064:OCX262596 OMT197064:OMT262596 OWP197064:OWP262596 PGL197064:PGL262596 PQH197064:PQH262596 QAD197064:QAD262596 QJZ197064:QJZ262596 QTV197064:QTV262596 RDR197064:RDR262596 RNN197064:RNN262596 RXJ197064:RXJ262596 SHF197064:SHF262596 SRB197064:SRB262596 TAX197064:TAX262596 TKT197064:TKT262596 TUP197064:TUP262596 UEL197064:UEL262596 UOH197064:UOH262596 UYD197064:UYD262596 VHZ197064:VHZ262596 VRV197064:VRV262596 WBR197064:WBR262596 WLN197064:WLN262596 WVJ197064:WVJ262596 B262600:B328132 IX262600:IX328132 ST262600:ST328132 ACP262600:ACP328132 AML262600:AML328132 AWH262600:AWH328132 BGD262600:BGD328132 BPZ262600:BPZ328132 BZV262600:BZV328132 CJR262600:CJR328132 CTN262600:CTN328132 DDJ262600:DDJ328132 DNF262600:DNF328132 DXB262600:DXB328132 EGX262600:EGX328132 EQT262600:EQT328132 FAP262600:FAP328132 FKL262600:FKL328132 FUH262600:FUH328132 GED262600:GED328132 GNZ262600:GNZ328132 GXV262600:GXV328132 HHR262600:HHR328132 HRN262600:HRN328132 IBJ262600:IBJ328132 ILF262600:ILF328132 IVB262600:IVB328132 JEX262600:JEX328132 JOT262600:JOT328132 JYP262600:JYP328132 KIL262600:KIL328132 KSH262600:KSH328132 LCD262600:LCD328132 LLZ262600:LLZ328132 LVV262600:LVV328132 MFR262600:MFR328132 MPN262600:MPN328132 MZJ262600:MZJ328132 NJF262600:NJF328132 NTB262600:NTB328132 OCX262600:OCX328132 OMT262600:OMT328132 OWP262600:OWP328132 PGL262600:PGL328132 PQH262600:PQH328132 QAD262600:QAD328132 QJZ262600:QJZ328132 QTV262600:QTV328132 RDR262600:RDR328132 RNN262600:RNN328132 RXJ262600:RXJ328132 SHF262600:SHF328132 SRB262600:SRB328132 TAX262600:TAX328132 TKT262600:TKT328132 TUP262600:TUP328132 UEL262600:UEL328132 UOH262600:UOH328132 UYD262600:UYD328132 VHZ262600:VHZ328132 VRV262600:VRV328132 WBR262600:WBR328132 WLN262600:WLN328132 WVJ262600:WVJ328132 B328136:B393668 IX328136:IX393668 ST328136:ST393668 ACP328136:ACP393668 AML328136:AML393668 AWH328136:AWH393668 BGD328136:BGD393668 BPZ328136:BPZ393668 BZV328136:BZV393668 CJR328136:CJR393668 CTN328136:CTN393668 DDJ328136:DDJ393668 DNF328136:DNF393668 DXB328136:DXB393668 EGX328136:EGX393668 EQT328136:EQT393668 FAP328136:FAP393668 FKL328136:FKL393668 FUH328136:FUH393668 GED328136:GED393668 GNZ328136:GNZ393668 GXV328136:GXV393668 HHR328136:HHR393668 HRN328136:HRN393668 IBJ328136:IBJ393668 ILF328136:ILF393668 IVB328136:IVB393668 JEX328136:JEX393668 JOT328136:JOT393668 JYP328136:JYP393668 KIL328136:KIL393668 KSH328136:KSH393668 LCD328136:LCD393668 LLZ328136:LLZ393668 LVV328136:LVV393668 MFR328136:MFR393668 MPN328136:MPN393668 MZJ328136:MZJ393668 NJF328136:NJF393668 NTB328136:NTB393668 OCX328136:OCX393668 OMT328136:OMT393668 OWP328136:OWP393668 PGL328136:PGL393668 PQH328136:PQH393668 QAD328136:QAD393668 QJZ328136:QJZ393668 QTV328136:QTV393668 RDR328136:RDR393668 RNN328136:RNN393668 RXJ328136:RXJ393668 SHF328136:SHF393668 SRB328136:SRB393668 TAX328136:TAX393668 TKT328136:TKT393668 TUP328136:TUP393668 UEL328136:UEL393668 UOH328136:UOH393668 UYD328136:UYD393668 VHZ328136:VHZ393668 VRV328136:VRV393668 WBR328136:WBR393668 WLN328136:WLN393668 WVJ328136:WVJ393668 B393672:B459204 IX393672:IX459204 ST393672:ST459204 ACP393672:ACP459204 AML393672:AML459204 AWH393672:AWH459204 BGD393672:BGD459204 BPZ393672:BPZ459204 BZV393672:BZV459204 CJR393672:CJR459204 CTN393672:CTN459204 DDJ393672:DDJ459204 DNF393672:DNF459204 DXB393672:DXB459204 EGX393672:EGX459204 EQT393672:EQT459204 FAP393672:FAP459204 FKL393672:FKL459204 FUH393672:FUH459204 GED393672:GED459204 GNZ393672:GNZ459204 GXV393672:GXV459204 HHR393672:HHR459204 HRN393672:HRN459204 IBJ393672:IBJ459204 ILF393672:ILF459204 IVB393672:IVB459204 JEX393672:JEX459204 JOT393672:JOT459204 JYP393672:JYP459204 KIL393672:KIL459204 KSH393672:KSH459204 LCD393672:LCD459204 LLZ393672:LLZ459204 LVV393672:LVV459204 MFR393672:MFR459204 MPN393672:MPN459204 MZJ393672:MZJ459204 NJF393672:NJF459204 NTB393672:NTB459204 OCX393672:OCX459204 OMT393672:OMT459204 OWP393672:OWP459204 PGL393672:PGL459204 PQH393672:PQH459204 QAD393672:QAD459204 QJZ393672:QJZ459204 QTV393672:QTV459204 RDR393672:RDR459204 RNN393672:RNN459204 RXJ393672:RXJ459204 SHF393672:SHF459204 SRB393672:SRB459204 TAX393672:TAX459204 TKT393672:TKT459204 TUP393672:TUP459204 UEL393672:UEL459204 UOH393672:UOH459204 UYD393672:UYD459204 VHZ393672:VHZ459204 VRV393672:VRV459204 WBR393672:WBR459204 WLN393672:WLN459204 WVJ393672:WVJ459204 B459208:B524740 IX459208:IX524740 ST459208:ST524740 ACP459208:ACP524740 AML459208:AML524740 AWH459208:AWH524740 BGD459208:BGD524740 BPZ459208:BPZ524740 BZV459208:BZV524740 CJR459208:CJR524740 CTN459208:CTN524740 DDJ459208:DDJ524740 DNF459208:DNF524740 DXB459208:DXB524740 EGX459208:EGX524740 EQT459208:EQT524740 FAP459208:FAP524740 FKL459208:FKL524740 FUH459208:FUH524740 GED459208:GED524740 GNZ459208:GNZ524740 GXV459208:GXV524740 HHR459208:HHR524740 HRN459208:HRN524740 IBJ459208:IBJ524740 ILF459208:ILF524740 IVB459208:IVB524740 JEX459208:JEX524740 JOT459208:JOT524740 JYP459208:JYP524740 KIL459208:KIL524740 KSH459208:KSH524740 LCD459208:LCD524740 LLZ459208:LLZ524740 LVV459208:LVV524740 MFR459208:MFR524740 MPN459208:MPN524740 MZJ459208:MZJ524740 NJF459208:NJF524740 NTB459208:NTB524740 OCX459208:OCX524740 OMT459208:OMT524740 OWP459208:OWP524740 PGL459208:PGL524740 PQH459208:PQH524740 QAD459208:QAD524740 QJZ459208:QJZ524740 QTV459208:QTV524740 RDR459208:RDR524740 RNN459208:RNN524740 RXJ459208:RXJ524740 SHF459208:SHF524740 SRB459208:SRB524740 TAX459208:TAX524740 TKT459208:TKT524740 TUP459208:TUP524740 UEL459208:UEL524740 UOH459208:UOH524740 UYD459208:UYD524740 VHZ459208:VHZ524740 VRV459208:VRV524740 WBR459208:WBR524740 WLN459208:WLN524740 WVJ459208:WVJ524740 B524744:B590276 IX524744:IX590276 ST524744:ST590276 ACP524744:ACP590276 AML524744:AML590276 AWH524744:AWH590276 BGD524744:BGD590276 BPZ524744:BPZ590276 BZV524744:BZV590276 CJR524744:CJR590276 CTN524744:CTN590276 DDJ524744:DDJ590276 DNF524744:DNF590276 DXB524744:DXB590276 EGX524744:EGX590276 EQT524744:EQT590276 FAP524744:FAP590276 FKL524744:FKL590276 FUH524744:FUH590276 GED524744:GED590276 GNZ524744:GNZ590276 GXV524744:GXV590276 HHR524744:HHR590276 HRN524744:HRN590276 IBJ524744:IBJ590276 ILF524744:ILF590276 IVB524744:IVB590276 JEX524744:JEX590276 JOT524744:JOT590276 JYP524744:JYP590276 KIL524744:KIL590276 KSH524744:KSH590276 LCD524744:LCD590276 LLZ524744:LLZ590276 LVV524744:LVV590276 MFR524744:MFR590276 MPN524744:MPN590276 MZJ524744:MZJ590276 NJF524744:NJF590276 NTB524744:NTB590276 OCX524744:OCX590276 OMT524744:OMT590276 OWP524744:OWP590276 PGL524744:PGL590276 PQH524744:PQH590276 QAD524744:QAD590276 QJZ524744:QJZ590276 QTV524744:QTV590276 RDR524744:RDR590276 RNN524744:RNN590276 RXJ524744:RXJ590276 SHF524744:SHF590276 SRB524744:SRB590276 TAX524744:TAX590276 TKT524744:TKT590276 TUP524744:TUP590276 UEL524744:UEL590276 UOH524744:UOH590276 UYD524744:UYD590276 VHZ524744:VHZ590276 VRV524744:VRV590276 WBR524744:WBR590276 WLN524744:WLN590276 WVJ524744:WVJ590276 B590280:B655812 IX590280:IX655812 ST590280:ST655812 ACP590280:ACP655812 AML590280:AML655812 AWH590280:AWH655812 BGD590280:BGD655812 BPZ590280:BPZ655812 BZV590280:BZV655812 CJR590280:CJR655812 CTN590280:CTN655812 DDJ590280:DDJ655812 DNF590280:DNF655812 DXB590280:DXB655812 EGX590280:EGX655812 EQT590280:EQT655812 FAP590280:FAP655812 FKL590280:FKL655812 FUH590280:FUH655812 GED590280:GED655812 GNZ590280:GNZ655812 GXV590280:GXV655812 HHR590280:HHR655812 HRN590280:HRN655812 IBJ590280:IBJ655812 ILF590280:ILF655812 IVB590280:IVB655812 JEX590280:JEX655812 JOT590280:JOT655812 JYP590280:JYP655812 KIL590280:KIL655812 KSH590280:KSH655812 LCD590280:LCD655812 LLZ590280:LLZ655812 LVV590280:LVV655812 MFR590280:MFR655812 MPN590280:MPN655812 MZJ590280:MZJ655812 NJF590280:NJF655812 NTB590280:NTB655812 OCX590280:OCX655812 OMT590280:OMT655812 OWP590280:OWP655812 PGL590280:PGL655812 PQH590280:PQH655812 QAD590280:QAD655812 QJZ590280:QJZ655812 QTV590280:QTV655812 RDR590280:RDR655812 RNN590280:RNN655812 RXJ590280:RXJ655812 SHF590280:SHF655812 SRB590280:SRB655812 TAX590280:TAX655812 TKT590280:TKT655812 TUP590280:TUP655812 UEL590280:UEL655812 UOH590280:UOH655812 UYD590280:UYD655812 VHZ590280:VHZ655812 VRV590280:VRV655812 WBR590280:WBR655812 WLN590280:WLN655812 WVJ590280:WVJ655812 B655816:B721348 IX655816:IX721348 ST655816:ST721348 ACP655816:ACP721348 AML655816:AML721348 AWH655816:AWH721348 BGD655816:BGD721348 BPZ655816:BPZ721348 BZV655816:BZV721348 CJR655816:CJR721348 CTN655816:CTN721348 DDJ655816:DDJ721348 DNF655816:DNF721348 DXB655816:DXB721348 EGX655816:EGX721348 EQT655816:EQT721348 FAP655816:FAP721348 FKL655816:FKL721348 FUH655816:FUH721348 GED655816:GED721348 GNZ655816:GNZ721348 GXV655816:GXV721348 HHR655816:HHR721348 HRN655816:HRN721348 IBJ655816:IBJ721348 ILF655816:ILF721348 IVB655816:IVB721348 JEX655816:JEX721348 JOT655816:JOT721348 JYP655816:JYP721348 KIL655816:KIL721348 KSH655816:KSH721348 LCD655816:LCD721348 LLZ655816:LLZ721348 LVV655816:LVV721348 MFR655816:MFR721348 MPN655816:MPN721348 MZJ655816:MZJ721348 NJF655816:NJF721348 NTB655816:NTB721348 OCX655816:OCX721348 OMT655816:OMT721348 OWP655816:OWP721348 PGL655816:PGL721348 PQH655816:PQH721348 QAD655816:QAD721348 QJZ655816:QJZ721348 QTV655816:QTV721348 RDR655816:RDR721348 RNN655816:RNN721348 RXJ655816:RXJ721348 SHF655816:SHF721348 SRB655816:SRB721348 TAX655816:TAX721348 TKT655816:TKT721348 TUP655816:TUP721348 UEL655816:UEL721348 UOH655816:UOH721348 UYD655816:UYD721348 VHZ655816:VHZ721348 VRV655816:VRV721348 WBR655816:WBR721348 WLN655816:WLN721348 WVJ655816:WVJ721348 B721352:B786884 IX721352:IX786884 ST721352:ST786884 ACP721352:ACP786884 AML721352:AML786884 AWH721352:AWH786884 BGD721352:BGD786884 BPZ721352:BPZ786884 BZV721352:BZV786884 CJR721352:CJR786884 CTN721352:CTN786884 DDJ721352:DDJ786884 DNF721352:DNF786884 DXB721352:DXB786884 EGX721352:EGX786884 EQT721352:EQT786884 FAP721352:FAP786884 FKL721352:FKL786884 FUH721352:FUH786884 GED721352:GED786884 GNZ721352:GNZ786884 GXV721352:GXV786884 HHR721352:HHR786884 HRN721352:HRN786884 IBJ721352:IBJ786884 ILF721352:ILF786884 IVB721352:IVB786884 JEX721352:JEX786884 JOT721352:JOT786884 JYP721352:JYP786884 KIL721352:KIL786884 KSH721352:KSH786884 LCD721352:LCD786884 LLZ721352:LLZ786884 LVV721352:LVV786884 MFR721352:MFR786884 MPN721352:MPN786884 MZJ721352:MZJ786884 NJF721352:NJF786884 NTB721352:NTB786884 OCX721352:OCX786884 OMT721352:OMT786884 OWP721352:OWP786884 PGL721352:PGL786884 PQH721352:PQH786884 QAD721352:QAD786884 QJZ721352:QJZ786884 QTV721352:QTV786884 RDR721352:RDR786884 RNN721352:RNN786884 RXJ721352:RXJ786884 SHF721352:SHF786884 SRB721352:SRB786884 TAX721352:TAX786884 TKT721352:TKT786884 TUP721352:TUP786884 UEL721352:UEL786884 UOH721352:UOH786884 UYD721352:UYD786884 VHZ721352:VHZ786884 VRV721352:VRV786884 WBR721352:WBR786884 WLN721352:WLN786884 WVJ721352:WVJ786884 B786888:B852420 IX786888:IX852420 ST786888:ST852420 ACP786888:ACP852420 AML786888:AML852420 AWH786888:AWH852420 BGD786888:BGD852420 BPZ786888:BPZ852420 BZV786888:BZV852420 CJR786888:CJR852420 CTN786888:CTN852420 DDJ786888:DDJ852420 DNF786888:DNF852420 DXB786888:DXB852420 EGX786888:EGX852420 EQT786888:EQT852420 FAP786888:FAP852420 FKL786888:FKL852420 FUH786888:FUH852420 GED786888:GED852420 GNZ786888:GNZ852420 GXV786888:GXV852420 HHR786888:HHR852420 HRN786888:HRN852420 IBJ786888:IBJ852420 ILF786888:ILF852420 IVB786888:IVB852420 JEX786888:JEX852420 JOT786888:JOT852420 JYP786888:JYP852420 KIL786888:KIL852420 KSH786888:KSH852420 LCD786888:LCD852420 LLZ786888:LLZ852420 LVV786888:LVV852420 MFR786888:MFR852420 MPN786888:MPN852420 MZJ786888:MZJ852420 NJF786888:NJF852420 NTB786888:NTB852420 OCX786888:OCX852420 OMT786888:OMT852420 OWP786888:OWP852420 PGL786888:PGL852420 PQH786888:PQH852420 QAD786888:QAD852420 QJZ786888:QJZ852420 QTV786888:QTV852420 RDR786888:RDR852420 RNN786888:RNN852420 RXJ786888:RXJ852420 SHF786888:SHF852420 SRB786888:SRB852420 TAX786888:TAX852420 TKT786888:TKT852420 TUP786888:TUP852420 UEL786888:UEL852420 UOH786888:UOH852420 UYD786888:UYD852420 VHZ786888:VHZ852420 VRV786888:VRV852420 WBR786888:WBR852420 WLN786888:WLN852420 WVJ786888:WVJ852420 B852424:B917956 IX852424:IX917956 ST852424:ST917956 ACP852424:ACP917956 AML852424:AML917956 AWH852424:AWH917956 BGD852424:BGD917956 BPZ852424:BPZ917956 BZV852424:BZV917956 CJR852424:CJR917956 CTN852424:CTN917956 DDJ852424:DDJ917956 DNF852424:DNF917956 DXB852424:DXB917956 EGX852424:EGX917956 EQT852424:EQT917956 FAP852424:FAP917956 FKL852424:FKL917956 FUH852424:FUH917956 GED852424:GED917956 GNZ852424:GNZ917956 GXV852424:GXV917956 HHR852424:HHR917956 HRN852424:HRN917956 IBJ852424:IBJ917956 ILF852424:ILF917956 IVB852424:IVB917956 JEX852424:JEX917956 JOT852424:JOT917956 JYP852424:JYP917956 KIL852424:KIL917956 KSH852424:KSH917956 LCD852424:LCD917956 LLZ852424:LLZ917956 LVV852424:LVV917956 MFR852424:MFR917956 MPN852424:MPN917956 MZJ852424:MZJ917956 NJF852424:NJF917956 NTB852424:NTB917956 OCX852424:OCX917956 OMT852424:OMT917956 OWP852424:OWP917956 PGL852424:PGL917956 PQH852424:PQH917956 QAD852424:QAD917956 QJZ852424:QJZ917956 QTV852424:QTV917956 RDR852424:RDR917956 RNN852424:RNN917956 RXJ852424:RXJ917956 SHF852424:SHF917956 SRB852424:SRB917956 TAX852424:TAX917956 TKT852424:TKT917956 TUP852424:TUP917956 UEL852424:UEL917956 UOH852424:UOH917956 UYD852424:UYD917956 VHZ852424:VHZ917956 VRV852424:VRV917956 WBR852424:WBR917956 WLN852424:WLN917956 WVJ852424:WVJ917956 B917960:B983492 IX917960:IX983492 ST917960:ST983492 ACP917960:ACP983492 AML917960:AML983492 AWH917960:AWH983492 BGD917960:BGD983492 BPZ917960:BPZ983492 BZV917960:BZV983492 CJR917960:CJR983492 CTN917960:CTN983492 DDJ917960:DDJ983492 DNF917960:DNF983492 DXB917960:DXB983492 EGX917960:EGX983492 EQT917960:EQT983492 FAP917960:FAP983492 FKL917960:FKL983492 FUH917960:FUH983492 GED917960:GED983492 GNZ917960:GNZ983492 GXV917960:GXV983492 HHR917960:HHR983492 HRN917960:HRN983492 IBJ917960:IBJ983492 ILF917960:ILF983492 IVB917960:IVB983492 JEX917960:JEX983492 JOT917960:JOT983492 JYP917960:JYP983492 KIL917960:KIL983492 KSH917960:KSH983492 LCD917960:LCD983492 LLZ917960:LLZ983492 LVV917960:LVV983492 MFR917960:MFR983492 MPN917960:MPN983492 MZJ917960:MZJ983492 NJF917960:NJF983492 NTB917960:NTB983492 OCX917960:OCX983492 OMT917960:OMT983492 OWP917960:OWP983492 PGL917960:PGL983492 PQH917960:PQH983492 QAD917960:QAD983492 QJZ917960:QJZ983492 QTV917960:QTV983492 RDR917960:RDR983492 RNN917960:RNN983492 RXJ917960:RXJ983492 SHF917960:SHF983492 SRB917960:SRB983492 TAX917960:TAX983492 TKT917960:TKT983492 TUP917960:TUP983492 UEL917960:UEL983492 UOH917960:UOH983492 UYD917960:UYD983492 VHZ917960:VHZ983492 VRV917960:VRV983492 WBR917960:WBR983492 WLN917960:WLN983492 WVJ917960:WVJ983492 B983496:B1048576 IX983496:IX1048576 ST983496:ST1048576 ACP983496:ACP1048576 AML983496:AML1048576 AWH983496:AWH1048576 BGD983496:BGD1048576 BPZ983496:BPZ1048576 BZV983496:BZV1048576 CJR983496:CJR1048576 CTN983496:CTN1048576 DDJ983496:DDJ1048576 DNF983496:DNF1048576 DXB983496:DXB1048576 EGX983496:EGX1048576 EQT983496:EQT1048576 FAP983496:FAP1048576 FKL983496:FKL1048576 FUH983496:FUH1048576 GED983496:GED1048576 GNZ983496:GNZ1048576 GXV983496:GXV1048576 HHR983496:HHR1048576 HRN983496:HRN1048576 IBJ983496:IBJ1048576 ILF983496:ILF1048576 IVB983496:IVB1048576 JEX983496:JEX1048576 JOT983496:JOT1048576 JYP983496:JYP1048576 KIL983496:KIL1048576 KSH983496:KSH1048576 LCD983496:LCD1048576 LLZ983496:LLZ1048576 LVV983496:LVV1048576 MFR983496:MFR1048576 MPN983496:MPN1048576 MZJ983496:MZJ1048576 NJF983496:NJF1048576 NTB983496:NTB1048576 OCX983496:OCX1048576 OMT983496:OMT1048576 OWP983496:OWP1048576 PGL983496:PGL1048576 PQH983496:PQH1048576 QAD983496:QAD1048576 QJZ983496:QJZ1048576 QTV983496:QTV1048576 RDR983496:RDR1048576 RNN983496:RNN1048576 RXJ983496:RXJ1048576 SHF983496:SHF1048576 SRB983496:SRB1048576 TAX983496:TAX1048576 TKT983496:TKT1048576 TUP983496:TUP1048576 UEL983496:UEL1048576 UOH983496:UOH1048576 UYD983496:UYD1048576 VHZ983496:VHZ1048576 VRV983496:VRV1048576 WBR983496:WBR1048576 WLN983496:WLN1048576 WVJ983496:WVJ1048576 B1:B452 IX1:IX452 ST1:ST452 ACP1:ACP452 AML1:AML452 AWH1:AWH452 BGD1:BGD452 BPZ1:BPZ452 BZV1:BZV452 CJR1:CJR452 CTN1:CTN452 DDJ1:DDJ452 DNF1:DNF452 DXB1:DXB452 EGX1:EGX452 EQT1:EQT452 FAP1:FAP452 FKL1:FKL452 FUH1:FUH452 GED1:GED452 GNZ1:GNZ452 GXV1:GXV452 HHR1:HHR452 HRN1:HRN452 IBJ1:IBJ452 ILF1:ILF452 IVB1:IVB452 JEX1:JEX452 JOT1:JOT452 JYP1:JYP452 KIL1:KIL452 KSH1:KSH452 LCD1:LCD452 LLZ1:LLZ452 LVV1:LVV452 MFR1:MFR452 MPN1:MPN452 MZJ1:MZJ452 NJF1:NJF452 NTB1:NTB452 OCX1:OCX452 OMT1:OMT452 OWP1:OWP452 PGL1:PGL452 PQH1:PQH452 QAD1:QAD452 QJZ1:QJZ452 QTV1:QTV452 RDR1:RDR452 RNN1:RNN452 RXJ1:RXJ452 SHF1:SHF452 SRB1:SRB452 TAX1:TAX452 TKT1:TKT452 TUP1:TUP452 UEL1:UEL452 UOH1:UOH452 UYD1:UYD452 VHZ1:VHZ452 VRV1:VRV452 WBR1:WBR452 WLN1:WLN452 WVJ1:WVJ452 C1:IW1048576 IY1:SS1048576 SU1:ACO1048576 ACQ1:AMK1048576 AMM1:AWG1048576 AWI1:BGC1048576 BGE1:BPY1048576 BQA1:BZU1048576 BZW1:CJQ1048576 CJS1:CTM1048576 CTO1:DDI1048576 DDK1:DNE1048576 DNG1:DXA1048576 DXC1:EGW1048576 EGY1:EQS1048576 EQU1:FAO1048576 FAQ1:FKK1048576 FKM1:FUG1048576 FUI1:GEC1048576 GEE1:GNY1048576 GOA1:GXU1048576 GXW1:HHQ1048576 HHS1:HRM1048576 HRO1:IBI1048576 IBK1:ILE1048576 ILG1:IVA1048576 IVC1:JEW1048576 JEY1:JOS1048576 JOU1:JYO1048576 JYQ1:KIK1048576 KIM1:KSG1048576 KSI1:LCC1048576 LCE1:LLY1048576 LMA1:LVU1048576 LVW1:MFQ1048576 MFS1:MPM1048576 MPO1:MZI1048576 MZK1:NJE1048576 NJG1:NTA1048576 NTC1:OCW1048576 OCY1:OMS1048576 OMU1:OWO1048576 OWQ1:PGK1048576 PGM1:PQG1048576 PQI1:QAC1048576 QAE1:QJY1048576 QKA1:QTU1048576 QTW1:RDQ1048576 RDS1:RNM1048576 RNO1:RXI1048576 RXK1:SHE1048576 SHG1:SRA1048576 SRC1:TAW1048576 TAY1:TKS1048576 TKU1:TUO1048576 TUQ1:UEK1048576 UEM1:UOG1048576 UOI1:UYC1048576 UYE1:VHY1048576 VIA1:VRU1048576 VRW1:WBQ1048576 WBS1:WLM1048576 WLO1:WVI1048576 WVK1:XFD1048576">
      <formula1>0</formula1>
      <formula2>100000000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3"/>
  <sheetViews>
    <sheetView workbookViewId="0">
      <selection activeCell="G6" sqref="G6"/>
    </sheetView>
  </sheetViews>
  <sheetFormatPr baseColWidth="10" defaultRowHeight="12.75" x14ac:dyDescent="0.2"/>
  <cols>
    <col min="1" max="1" width="12.7109375" style="53" customWidth="1"/>
    <col min="2" max="2" width="93" style="2" customWidth="1"/>
    <col min="3" max="3" width="11.7109375" style="3" customWidth="1"/>
    <col min="4" max="4" width="14.7109375" style="4" customWidth="1"/>
    <col min="5" max="5" width="13.85546875" style="5" customWidth="1"/>
    <col min="6" max="6" width="14" style="5" customWidth="1"/>
    <col min="7" max="7" width="15.28515625" style="5" customWidth="1"/>
    <col min="8" max="8" width="14.5703125" style="5" customWidth="1"/>
    <col min="9" max="9" width="14" style="6" customWidth="1"/>
    <col min="10" max="10" width="16.28515625" style="6" customWidth="1"/>
    <col min="11" max="11" width="22.140625" style="7" customWidth="1"/>
    <col min="12" max="13" width="11.42578125" style="5"/>
    <col min="14" max="16" width="14.5703125" style="5" customWidth="1"/>
    <col min="17" max="17" width="11.42578125" style="6"/>
    <col min="18" max="256" width="11.42578125" style="5"/>
    <col min="257" max="257" width="12.7109375" style="5" customWidth="1"/>
    <col min="258" max="258" width="93" style="5" customWidth="1"/>
    <col min="259" max="259" width="11.7109375" style="5" customWidth="1"/>
    <col min="260" max="260" width="14.7109375" style="5" customWidth="1"/>
    <col min="261" max="261" width="13.85546875" style="5" customWidth="1"/>
    <col min="262" max="262" width="14" style="5" customWidth="1"/>
    <col min="263" max="263" width="15.28515625" style="5" customWidth="1"/>
    <col min="264" max="264" width="14.5703125" style="5" customWidth="1"/>
    <col min="265" max="265" width="14" style="5" customWidth="1"/>
    <col min="266" max="266" width="16.28515625" style="5" customWidth="1"/>
    <col min="267" max="267" width="22.140625" style="5" customWidth="1"/>
    <col min="268" max="269" width="11.42578125" style="5"/>
    <col min="270" max="272" width="14.5703125" style="5" customWidth="1"/>
    <col min="273" max="512" width="11.42578125" style="5"/>
    <col min="513" max="513" width="12.7109375" style="5" customWidth="1"/>
    <col min="514" max="514" width="93" style="5" customWidth="1"/>
    <col min="515" max="515" width="11.7109375" style="5" customWidth="1"/>
    <col min="516" max="516" width="14.7109375" style="5" customWidth="1"/>
    <col min="517" max="517" width="13.85546875" style="5" customWidth="1"/>
    <col min="518" max="518" width="14" style="5" customWidth="1"/>
    <col min="519" max="519" width="15.28515625" style="5" customWidth="1"/>
    <col min="520" max="520" width="14.5703125" style="5" customWidth="1"/>
    <col min="521" max="521" width="14" style="5" customWidth="1"/>
    <col min="522" max="522" width="16.28515625" style="5" customWidth="1"/>
    <col min="523" max="523" width="22.140625" style="5" customWidth="1"/>
    <col min="524" max="525" width="11.42578125" style="5"/>
    <col min="526" max="528" width="14.5703125" style="5" customWidth="1"/>
    <col min="529" max="768" width="11.42578125" style="5"/>
    <col min="769" max="769" width="12.7109375" style="5" customWidth="1"/>
    <col min="770" max="770" width="93" style="5" customWidth="1"/>
    <col min="771" max="771" width="11.7109375" style="5" customWidth="1"/>
    <col min="772" max="772" width="14.7109375" style="5" customWidth="1"/>
    <col min="773" max="773" width="13.85546875" style="5" customWidth="1"/>
    <col min="774" max="774" width="14" style="5" customWidth="1"/>
    <col min="775" max="775" width="15.28515625" style="5" customWidth="1"/>
    <col min="776" max="776" width="14.5703125" style="5" customWidth="1"/>
    <col min="777" max="777" width="14" style="5" customWidth="1"/>
    <col min="778" max="778" width="16.28515625" style="5" customWidth="1"/>
    <col min="779" max="779" width="22.140625" style="5" customWidth="1"/>
    <col min="780" max="781" width="11.42578125" style="5"/>
    <col min="782" max="784" width="14.5703125" style="5" customWidth="1"/>
    <col min="785" max="1024" width="11.42578125" style="5"/>
    <col min="1025" max="1025" width="12.7109375" style="5" customWidth="1"/>
    <col min="1026" max="1026" width="93" style="5" customWidth="1"/>
    <col min="1027" max="1027" width="11.7109375" style="5" customWidth="1"/>
    <col min="1028" max="1028" width="14.7109375" style="5" customWidth="1"/>
    <col min="1029" max="1029" width="13.85546875" style="5" customWidth="1"/>
    <col min="1030" max="1030" width="14" style="5" customWidth="1"/>
    <col min="1031" max="1031" width="15.28515625" style="5" customWidth="1"/>
    <col min="1032" max="1032" width="14.5703125" style="5" customWidth="1"/>
    <col min="1033" max="1033" width="14" style="5" customWidth="1"/>
    <col min="1034" max="1034" width="16.28515625" style="5" customWidth="1"/>
    <col min="1035" max="1035" width="22.140625" style="5" customWidth="1"/>
    <col min="1036" max="1037" width="11.42578125" style="5"/>
    <col min="1038" max="1040" width="14.5703125" style="5" customWidth="1"/>
    <col min="1041" max="1280" width="11.42578125" style="5"/>
    <col min="1281" max="1281" width="12.7109375" style="5" customWidth="1"/>
    <col min="1282" max="1282" width="93" style="5" customWidth="1"/>
    <col min="1283" max="1283" width="11.7109375" style="5" customWidth="1"/>
    <col min="1284" max="1284" width="14.7109375" style="5" customWidth="1"/>
    <col min="1285" max="1285" width="13.85546875" style="5" customWidth="1"/>
    <col min="1286" max="1286" width="14" style="5" customWidth="1"/>
    <col min="1287" max="1287" width="15.28515625" style="5" customWidth="1"/>
    <col min="1288" max="1288" width="14.5703125" style="5" customWidth="1"/>
    <col min="1289" max="1289" width="14" style="5" customWidth="1"/>
    <col min="1290" max="1290" width="16.28515625" style="5" customWidth="1"/>
    <col min="1291" max="1291" width="22.140625" style="5" customWidth="1"/>
    <col min="1292" max="1293" width="11.42578125" style="5"/>
    <col min="1294" max="1296" width="14.5703125" style="5" customWidth="1"/>
    <col min="1297" max="1536" width="11.42578125" style="5"/>
    <col min="1537" max="1537" width="12.7109375" style="5" customWidth="1"/>
    <col min="1538" max="1538" width="93" style="5" customWidth="1"/>
    <col min="1539" max="1539" width="11.7109375" style="5" customWidth="1"/>
    <col min="1540" max="1540" width="14.7109375" style="5" customWidth="1"/>
    <col min="1541" max="1541" width="13.85546875" style="5" customWidth="1"/>
    <col min="1542" max="1542" width="14" style="5" customWidth="1"/>
    <col min="1543" max="1543" width="15.28515625" style="5" customWidth="1"/>
    <col min="1544" max="1544" width="14.5703125" style="5" customWidth="1"/>
    <col min="1545" max="1545" width="14" style="5" customWidth="1"/>
    <col min="1546" max="1546" width="16.28515625" style="5" customWidth="1"/>
    <col min="1547" max="1547" width="22.140625" style="5" customWidth="1"/>
    <col min="1548" max="1549" width="11.42578125" style="5"/>
    <col min="1550" max="1552" width="14.5703125" style="5" customWidth="1"/>
    <col min="1553" max="1792" width="11.42578125" style="5"/>
    <col min="1793" max="1793" width="12.7109375" style="5" customWidth="1"/>
    <col min="1794" max="1794" width="93" style="5" customWidth="1"/>
    <col min="1795" max="1795" width="11.7109375" style="5" customWidth="1"/>
    <col min="1796" max="1796" width="14.7109375" style="5" customWidth="1"/>
    <col min="1797" max="1797" width="13.85546875" style="5" customWidth="1"/>
    <col min="1798" max="1798" width="14" style="5" customWidth="1"/>
    <col min="1799" max="1799" width="15.28515625" style="5" customWidth="1"/>
    <col min="1800" max="1800" width="14.5703125" style="5" customWidth="1"/>
    <col min="1801" max="1801" width="14" style="5" customWidth="1"/>
    <col min="1802" max="1802" width="16.28515625" style="5" customWidth="1"/>
    <col min="1803" max="1803" width="22.140625" style="5" customWidth="1"/>
    <col min="1804" max="1805" width="11.42578125" style="5"/>
    <col min="1806" max="1808" width="14.5703125" style="5" customWidth="1"/>
    <col min="1809" max="2048" width="11.42578125" style="5"/>
    <col min="2049" max="2049" width="12.7109375" style="5" customWidth="1"/>
    <col min="2050" max="2050" width="93" style="5" customWidth="1"/>
    <col min="2051" max="2051" width="11.7109375" style="5" customWidth="1"/>
    <col min="2052" max="2052" width="14.7109375" style="5" customWidth="1"/>
    <col min="2053" max="2053" width="13.85546875" style="5" customWidth="1"/>
    <col min="2054" max="2054" width="14" style="5" customWidth="1"/>
    <col min="2055" max="2055" width="15.28515625" style="5" customWidth="1"/>
    <col min="2056" max="2056" width="14.5703125" style="5" customWidth="1"/>
    <col min="2057" max="2057" width="14" style="5" customWidth="1"/>
    <col min="2058" max="2058" width="16.28515625" style="5" customWidth="1"/>
    <col min="2059" max="2059" width="22.140625" style="5" customWidth="1"/>
    <col min="2060" max="2061" width="11.42578125" style="5"/>
    <col min="2062" max="2064" width="14.5703125" style="5" customWidth="1"/>
    <col min="2065" max="2304" width="11.42578125" style="5"/>
    <col min="2305" max="2305" width="12.7109375" style="5" customWidth="1"/>
    <col min="2306" max="2306" width="93" style="5" customWidth="1"/>
    <col min="2307" max="2307" width="11.7109375" style="5" customWidth="1"/>
    <col min="2308" max="2308" width="14.7109375" style="5" customWidth="1"/>
    <col min="2309" max="2309" width="13.85546875" style="5" customWidth="1"/>
    <col min="2310" max="2310" width="14" style="5" customWidth="1"/>
    <col min="2311" max="2311" width="15.28515625" style="5" customWidth="1"/>
    <col min="2312" max="2312" width="14.5703125" style="5" customWidth="1"/>
    <col min="2313" max="2313" width="14" style="5" customWidth="1"/>
    <col min="2314" max="2314" width="16.28515625" style="5" customWidth="1"/>
    <col min="2315" max="2315" width="22.140625" style="5" customWidth="1"/>
    <col min="2316" max="2317" width="11.42578125" style="5"/>
    <col min="2318" max="2320" width="14.5703125" style="5" customWidth="1"/>
    <col min="2321" max="2560" width="11.42578125" style="5"/>
    <col min="2561" max="2561" width="12.7109375" style="5" customWidth="1"/>
    <col min="2562" max="2562" width="93" style="5" customWidth="1"/>
    <col min="2563" max="2563" width="11.7109375" style="5" customWidth="1"/>
    <col min="2564" max="2564" width="14.7109375" style="5" customWidth="1"/>
    <col min="2565" max="2565" width="13.85546875" style="5" customWidth="1"/>
    <col min="2566" max="2566" width="14" style="5" customWidth="1"/>
    <col min="2567" max="2567" width="15.28515625" style="5" customWidth="1"/>
    <col min="2568" max="2568" width="14.5703125" style="5" customWidth="1"/>
    <col min="2569" max="2569" width="14" style="5" customWidth="1"/>
    <col min="2570" max="2570" width="16.28515625" style="5" customWidth="1"/>
    <col min="2571" max="2571" width="22.140625" style="5" customWidth="1"/>
    <col min="2572" max="2573" width="11.42578125" style="5"/>
    <col min="2574" max="2576" width="14.5703125" style="5" customWidth="1"/>
    <col min="2577" max="2816" width="11.42578125" style="5"/>
    <col min="2817" max="2817" width="12.7109375" style="5" customWidth="1"/>
    <col min="2818" max="2818" width="93" style="5" customWidth="1"/>
    <col min="2819" max="2819" width="11.7109375" style="5" customWidth="1"/>
    <col min="2820" max="2820" width="14.7109375" style="5" customWidth="1"/>
    <col min="2821" max="2821" width="13.85546875" style="5" customWidth="1"/>
    <col min="2822" max="2822" width="14" style="5" customWidth="1"/>
    <col min="2823" max="2823" width="15.28515625" style="5" customWidth="1"/>
    <col min="2824" max="2824" width="14.5703125" style="5" customWidth="1"/>
    <col min="2825" max="2825" width="14" style="5" customWidth="1"/>
    <col min="2826" max="2826" width="16.28515625" style="5" customWidth="1"/>
    <col min="2827" max="2827" width="22.140625" style="5" customWidth="1"/>
    <col min="2828" max="2829" width="11.42578125" style="5"/>
    <col min="2830" max="2832" width="14.5703125" style="5" customWidth="1"/>
    <col min="2833" max="3072" width="11.42578125" style="5"/>
    <col min="3073" max="3073" width="12.7109375" style="5" customWidth="1"/>
    <col min="3074" max="3074" width="93" style="5" customWidth="1"/>
    <col min="3075" max="3075" width="11.7109375" style="5" customWidth="1"/>
    <col min="3076" max="3076" width="14.7109375" style="5" customWidth="1"/>
    <col min="3077" max="3077" width="13.85546875" style="5" customWidth="1"/>
    <col min="3078" max="3078" width="14" style="5" customWidth="1"/>
    <col min="3079" max="3079" width="15.28515625" style="5" customWidth="1"/>
    <col min="3080" max="3080" width="14.5703125" style="5" customWidth="1"/>
    <col min="3081" max="3081" width="14" style="5" customWidth="1"/>
    <col min="3082" max="3082" width="16.28515625" style="5" customWidth="1"/>
    <col min="3083" max="3083" width="22.140625" style="5" customWidth="1"/>
    <col min="3084" max="3085" width="11.42578125" style="5"/>
    <col min="3086" max="3088" width="14.5703125" style="5" customWidth="1"/>
    <col min="3089" max="3328" width="11.42578125" style="5"/>
    <col min="3329" max="3329" width="12.7109375" style="5" customWidth="1"/>
    <col min="3330" max="3330" width="93" style="5" customWidth="1"/>
    <col min="3331" max="3331" width="11.7109375" style="5" customWidth="1"/>
    <col min="3332" max="3332" width="14.7109375" style="5" customWidth="1"/>
    <col min="3333" max="3333" width="13.85546875" style="5" customWidth="1"/>
    <col min="3334" max="3334" width="14" style="5" customWidth="1"/>
    <col min="3335" max="3335" width="15.28515625" style="5" customWidth="1"/>
    <col min="3336" max="3336" width="14.5703125" style="5" customWidth="1"/>
    <col min="3337" max="3337" width="14" style="5" customWidth="1"/>
    <col min="3338" max="3338" width="16.28515625" style="5" customWidth="1"/>
    <col min="3339" max="3339" width="22.140625" style="5" customWidth="1"/>
    <col min="3340" max="3341" width="11.42578125" style="5"/>
    <col min="3342" max="3344" width="14.5703125" style="5" customWidth="1"/>
    <col min="3345" max="3584" width="11.42578125" style="5"/>
    <col min="3585" max="3585" width="12.7109375" style="5" customWidth="1"/>
    <col min="3586" max="3586" width="93" style="5" customWidth="1"/>
    <col min="3587" max="3587" width="11.7109375" style="5" customWidth="1"/>
    <col min="3588" max="3588" width="14.7109375" style="5" customWidth="1"/>
    <col min="3589" max="3589" width="13.85546875" style="5" customWidth="1"/>
    <col min="3590" max="3590" width="14" style="5" customWidth="1"/>
    <col min="3591" max="3591" width="15.28515625" style="5" customWidth="1"/>
    <col min="3592" max="3592" width="14.5703125" style="5" customWidth="1"/>
    <col min="3593" max="3593" width="14" style="5" customWidth="1"/>
    <col min="3594" max="3594" width="16.28515625" style="5" customWidth="1"/>
    <col min="3595" max="3595" width="22.140625" style="5" customWidth="1"/>
    <col min="3596" max="3597" width="11.42578125" style="5"/>
    <col min="3598" max="3600" width="14.5703125" style="5" customWidth="1"/>
    <col min="3601" max="3840" width="11.42578125" style="5"/>
    <col min="3841" max="3841" width="12.7109375" style="5" customWidth="1"/>
    <col min="3842" max="3842" width="93" style="5" customWidth="1"/>
    <col min="3843" max="3843" width="11.7109375" style="5" customWidth="1"/>
    <col min="3844" max="3844" width="14.7109375" style="5" customWidth="1"/>
    <col min="3845" max="3845" width="13.85546875" style="5" customWidth="1"/>
    <col min="3846" max="3846" width="14" style="5" customWidth="1"/>
    <col min="3847" max="3847" width="15.28515625" style="5" customWidth="1"/>
    <col min="3848" max="3848" width="14.5703125" style="5" customWidth="1"/>
    <col min="3849" max="3849" width="14" style="5" customWidth="1"/>
    <col min="3850" max="3850" width="16.28515625" style="5" customWidth="1"/>
    <col min="3851" max="3851" width="22.140625" style="5" customWidth="1"/>
    <col min="3852" max="3853" width="11.42578125" style="5"/>
    <col min="3854" max="3856" width="14.5703125" style="5" customWidth="1"/>
    <col min="3857" max="4096" width="11.42578125" style="5"/>
    <col min="4097" max="4097" width="12.7109375" style="5" customWidth="1"/>
    <col min="4098" max="4098" width="93" style="5" customWidth="1"/>
    <col min="4099" max="4099" width="11.7109375" style="5" customWidth="1"/>
    <col min="4100" max="4100" width="14.7109375" style="5" customWidth="1"/>
    <col min="4101" max="4101" width="13.85546875" style="5" customWidth="1"/>
    <col min="4102" max="4102" width="14" style="5" customWidth="1"/>
    <col min="4103" max="4103" width="15.28515625" style="5" customWidth="1"/>
    <col min="4104" max="4104" width="14.5703125" style="5" customWidth="1"/>
    <col min="4105" max="4105" width="14" style="5" customWidth="1"/>
    <col min="4106" max="4106" width="16.28515625" style="5" customWidth="1"/>
    <col min="4107" max="4107" width="22.140625" style="5" customWidth="1"/>
    <col min="4108" max="4109" width="11.42578125" style="5"/>
    <col min="4110" max="4112" width="14.5703125" style="5" customWidth="1"/>
    <col min="4113" max="4352" width="11.42578125" style="5"/>
    <col min="4353" max="4353" width="12.7109375" style="5" customWidth="1"/>
    <col min="4354" max="4354" width="93" style="5" customWidth="1"/>
    <col min="4355" max="4355" width="11.7109375" style="5" customWidth="1"/>
    <col min="4356" max="4356" width="14.7109375" style="5" customWidth="1"/>
    <col min="4357" max="4357" width="13.85546875" style="5" customWidth="1"/>
    <col min="4358" max="4358" width="14" style="5" customWidth="1"/>
    <col min="4359" max="4359" width="15.28515625" style="5" customWidth="1"/>
    <col min="4360" max="4360" width="14.5703125" style="5" customWidth="1"/>
    <col min="4361" max="4361" width="14" style="5" customWidth="1"/>
    <col min="4362" max="4362" width="16.28515625" style="5" customWidth="1"/>
    <col min="4363" max="4363" width="22.140625" style="5" customWidth="1"/>
    <col min="4364" max="4365" width="11.42578125" style="5"/>
    <col min="4366" max="4368" width="14.5703125" style="5" customWidth="1"/>
    <col min="4369" max="4608" width="11.42578125" style="5"/>
    <col min="4609" max="4609" width="12.7109375" style="5" customWidth="1"/>
    <col min="4610" max="4610" width="93" style="5" customWidth="1"/>
    <col min="4611" max="4611" width="11.7109375" style="5" customWidth="1"/>
    <col min="4612" max="4612" width="14.7109375" style="5" customWidth="1"/>
    <col min="4613" max="4613" width="13.85546875" style="5" customWidth="1"/>
    <col min="4614" max="4614" width="14" style="5" customWidth="1"/>
    <col min="4615" max="4615" width="15.28515625" style="5" customWidth="1"/>
    <col min="4616" max="4616" width="14.5703125" style="5" customWidth="1"/>
    <col min="4617" max="4617" width="14" style="5" customWidth="1"/>
    <col min="4618" max="4618" width="16.28515625" style="5" customWidth="1"/>
    <col min="4619" max="4619" width="22.140625" style="5" customWidth="1"/>
    <col min="4620" max="4621" width="11.42578125" style="5"/>
    <col min="4622" max="4624" width="14.5703125" style="5" customWidth="1"/>
    <col min="4625" max="4864" width="11.42578125" style="5"/>
    <col min="4865" max="4865" width="12.7109375" style="5" customWidth="1"/>
    <col min="4866" max="4866" width="93" style="5" customWidth="1"/>
    <col min="4867" max="4867" width="11.7109375" style="5" customWidth="1"/>
    <col min="4868" max="4868" width="14.7109375" style="5" customWidth="1"/>
    <col min="4869" max="4869" width="13.85546875" style="5" customWidth="1"/>
    <col min="4870" max="4870" width="14" style="5" customWidth="1"/>
    <col min="4871" max="4871" width="15.28515625" style="5" customWidth="1"/>
    <col min="4872" max="4872" width="14.5703125" style="5" customWidth="1"/>
    <col min="4873" max="4873" width="14" style="5" customWidth="1"/>
    <col min="4874" max="4874" width="16.28515625" style="5" customWidth="1"/>
    <col min="4875" max="4875" width="22.140625" style="5" customWidth="1"/>
    <col min="4876" max="4877" width="11.42578125" style="5"/>
    <col min="4878" max="4880" width="14.5703125" style="5" customWidth="1"/>
    <col min="4881" max="5120" width="11.42578125" style="5"/>
    <col min="5121" max="5121" width="12.7109375" style="5" customWidth="1"/>
    <col min="5122" max="5122" width="93" style="5" customWidth="1"/>
    <col min="5123" max="5123" width="11.7109375" style="5" customWidth="1"/>
    <col min="5124" max="5124" width="14.7109375" style="5" customWidth="1"/>
    <col min="5125" max="5125" width="13.85546875" style="5" customWidth="1"/>
    <col min="5126" max="5126" width="14" style="5" customWidth="1"/>
    <col min="5127" max="5127" width="15.28515625" style="5" customWidth="1"/>
    <col min="5128" max="5128" width="14.5703125" style="5" customWidth="1"/>
    <col min="5129" max="5129" width="14" style="5" customWidth="1"/>
    <col min="5130" max="5130" width="16.28515625" style="5" customWidth="1"/>
    <col min="5131" max="5131" width="22.140625" style="5" customWidth="1"/>
    <col min="5132" max="5133" width="11.42578125" style="5"/>
    <col min="5134" max="5136" width="14.5703125" style="5" customWidth="1"/>
    <col min="5137" max="5376" width="11.42578125" style="5"/>
    <col min="5377" max="5377" width="12.7109375" style="5" customWidth="1"/>
    <col min="5378" max="5378" width="93" style="5" customWidth="1"/>
    <col min="5379" max="5379" width="11.7109375" style="5" customWidth="1"/>
    <col min="5380" max="5380" width="14.7109375" style="5" customWidth="1"/>
    <col min="5381" max="5381" width="13.85546875" style="5" customWidth="1"/>
    <col min="5382" max="5382" width="14" style="5" customWidth="1"/>
    <col min="5383" max="5383" width="15.28515625" style="5" customWidth="1"/>
    <col min="5384" max="5384" width="14.5703125" style="5" customWidth="1"/>
    <col min="5385" max="5385" width="14" style="5" customWidth="1"/>
    <col min="5386" max="5386" width="16.28515625" style="5" customWidth="1"/>
    <col min="5387" max="5387" width="22.140625" style="5" customWidth="1"/>
    <col min="5388" max="5389" width="11.42578125" style="5"/>
    <col min="5390" max="5392" width="14.5703125" style="5" customWidth="1"/>
    <col min="5393" max="5632" width="11.42578125" style="5"/>
    <col min="5633" max="5633" width="12.7109375" style="5" customWidth="1"/>
    <col min="5634" max="5634" width="93" style="5" customWidth="1"/>
    <col min="5635" max="5635" width="11.7109375" style="5" customWidth="1"/>
    <col min="5636" max="5636" width="14.7109375" style="5" customWidth="1"/>
    <col min="5637" max="5637" width="13.85546875" style="5" customWidth="1"/>
    <col min="5638" max="5638" width="14" style="5" customWidth="1"/>
    <col min="5639" max="5639" width="15.28515625" style="5" customWidth="1"/>
    <col min="5640" max="5640" width="14.5703125" style="5" customWidth="1"/>
    <col min="5641" max="5641" width="14" style="5" customWidth="1"/>
    <col min="5642" max="5642" width="16.28515625" style="5" customWidth="1"/>
    <col min="5643" max="5643" width="22.140625" style="5" customWidth="1"/>
    <col min="5644" max="5645" width="11.42578125" style="5"/>
    <col min="5646" max="5648" width="14.5703125" style="5" customWidth="1"/>
    <col min="5649" max="5888" width="11.42578125" style="5"/>
    <col min="5889" max="5889" width="12.7109375" style="5" customWidth="1"/>
    <col min="5890" max="5890" width="93" style="5" customWidth="1"/>
    <col min="5891" max="5891" width="11.7109375" style="5" customWidth="1"/>
    <col min="5892" max="5892" width="14.7109375" style="5" customWidth="1"/>
    <col min="5893" max="5893" width="13.85546875" style="5" customWidth="1"/>
    <col min="5894" max="5894" width="14" style="5" customWidth="1"/>
    <col min="5895" max="5895" width="15.28515625" style="5" customWidth="1"/>
    <col min="5896" max="5896" width="14.5703125" style="5" customWidth="1"/>
    <col min="5897" max="5897" width="14" style="5" customWidth="1"/>
    <col min="5898" max="5898" width="16.28515625" style="5" customWidth="1"/>
    <col min="5899" max="5899" width="22.140625" style="5" customWidth="1"/>
    <col min="5900" max="5901" width="11.42578125" style="5"/>
    <col min="5902" max="5904" width="14.5703125" style="5" customWidth="1"/>
    <col min="5905" max="6144" width="11.42578125" style="5"/>
    <col min="6145" max="6145" width="12.7109375" style="5" customWidth="1"/>
    <col min="6146" max="6146" width="93" style="5" customWidth="1"/>
    <col min="6147" max="6147" width="11.7109375" style="5" customWidth="1"/>
    <col min="6148" max="6148" width="14.7109375" style="5" customWidth="1"/>
    <col min="6149" max="6149" width="13.85546875" style="5" customWidth="1"/>
    <col min="6150" max="6150" width="14" style="5" customWidth="1"/>
    <col min="6151" max="6151" width="15.28515625" style="5" customWidth="1"/>
    <col min="6152" max="6152" width="14.5703125" style="5" customWidth="1"/>
    <col min="6153" max="6153" width="14" style="5" customWidth="1"/>
    <col min="6154" max="6154" width="16.28515625" style="5" customWidth="1"/>
    <col min="6155" max="6155" width="22.140625" style="5" customWidth="1"/>
    <col min="6156" max="6157" width="11.42578125" style="5"/>
    <col min="6158" max="6160" width="14.5703125" style="5" customWidth="1"/>
    <col min="6161" max="6400" width="11.42578125" style="5"/>
    <col min="6401" max="6401" width="12.7109375" style="5" customWidth="1"/>
    <col min="6402" max="6402" width="93" style="5" customWidth="1"/>
    <col min="6403" max="6403" width="11.7109375" style="5" customWidth="1"/>
    <col min="6404" max="6404" width="14.7109375" style="5" customWidth="1"/>
    <col min="6405" max="6405" width="13.85546875" style="5" customWidth="1"/>
    <col min="6406" max="6406" width="14" style="5" customWidth="1"/>
    <col min="6407" max="6407" width="15.28515625" style="5" customWidth="1"/>
    <col min="6408" max="6408" width="14.5703125" style="5" customWidth="1"/>
    <col min="6409" max="6409" width="14" style="5" customWidth="1"/>
    <col min="6410" max="6410" width="16.28515625" style="5" customWidth="1"/>
    <col min="6411" max="6411" width="22.140625" style="5" customWidth="1"/>
    <col min="6412" max="6413" width="11.42578125" style="5"/>
    <col min="6414" max="6416" width="14.5703125" style="5" customWidth="1"/>
    <col min="6417" max="6656" width="11.42578125" style="5"/>
    <col min="6657" max="6657" width="12.7109375" style="5" customWidth="1"/>
    <col min="6658" max="6658" width="93" style="5" customWidth="1"/>
    <col min="6659" max="6659" width="11.7109375" style="5" customWidth="1"/>
    <col min="6660" max="6660" width="14.7109375" style="5" customWidth="1"/>
    <col min="6661" max="6661" width="13.85546875" style="5" customWidth="1"/>
    <col min="6662" max="6662" width="14" style="5" customWidth="1"/>
    <col min="6663" max="6663" width="15.28515625" style="5" customWidth="1"/>
    <col min="6664" max="6664" width="14.5703125" style="5" customWidth="1"/>
    <col min="6665" max="6665" width="14" style="5" customWidth="1"/>
    <col min="6666" max="6666" width="16.28515625" style="5" customWidth="1"/>
    <col min="6667" max="6667" width="22.140625" style="5" customWidth="1"/>
    <col min="6668" max="6669" width="11.42578125" style="5"/>
    <col min="6670" max="6672" width="14.5703125" style="5" customWidth="1"/>
    <col min="6673" max="6912" width="11.42578125" style="5"/>
    <col min="6913" max="6913" width="12.7109375" style="5" customWidth="1"/>
    <col min="6914" max="6914" width="93" style="5" customWidth="1"/>
    <col min="6915" max="6915" width="11.7109375" style="5" customWidth="1"/>
    <col min="6916" max="6916" width="14.7109375" style="5" customWidth="1"/>
    <col min="6917" max="6917" width="13.85546875" style="5" customWidth="1"/>
    <col min="6918" max="6918" width="14" style="5" customWidth="1"/>
    <col min="6919" max="6919" width="15.28515625" style="5" customWidth="1"/>
    <col min="6920" max="6920" width="14.5703125" style="5" customWidth="1"/>
    <col min="6921" max="6921" width="14" style="5" customWidth="1"/>
    <col min="6922" max="6922" width="16.28515625" style="5" customWidth="1"/>
    <col min="6923" max="6923" width="22.140625" style="5" customWidth="1"/>
    <col min="6924" max="6925" width="11.42578125" style="5"/>
    <col min="6926" max="6928" width="14.5703125" style="5" customWidth="1"/>
    <col min="6929" max="7168" width="11.42578125" style="5"/>
    <col min="7169" max="7169" width="12.7109375" style="5" customWidth="1"/>
    <col min="7170" max="7170" width="93" style="5" customWidth="1"/>
    <col min="7171" max="7171" width="11.7109375" style="5" customWidth="1"/>
    <col min="7172" max="7172" width="14.7109375" style="5" customWidth="1"/>
    <col min="7173" max="7173" width="13.85546875" style="5" customWidth="1"/>
    <col min="7174" max="7174" width="14" style="5" customWidth="1"/>
    <col min="7175" max="7175" width="15.28515625" style="5" customWidth="1"/>
    <col min="7176" max="7176" width="14.5703125" style="5" customWidth="1"/>
    <col min="7177" max="7177" width="14" style="5" customWidth="1"/>
    <col min="7178" max="7178" width="16.28515625" style="5" customWidth="1"/>
    <col min="7179" max="7179" width="22.140625" style="5" customWidth="1"/>
    <col min="7180" max="7181" width="11.42578125" style="5"/>
    <col min="7182" max="7184" width="14.5703125" style="5" customWidth="1"/>
    <col min="7185" max="7424" width="11.42578125" style="5"/>
    <col min="7425" max="7425" width="12.7109375" style="5" customWidth="1"/>
    <col min="7426" max="7426" width="93" style="5" customWidth="1"/>
    <col min="7427" max="7427" width="11.7109375" style="5" customWidth="1"/>
    <col min="7428" max="7428" width="14.7109375" style="5" customWidth="1"/>
    <col min="7429" max="7429" width="13.85546875" style="5" customWidth="1"/>
    <col min="7430" max="7430" width="14" style="5" customWidth="1"/>
    <col min="7431" max="7431" width="15.28515625" style="5" customWidth="1"/>
    <col min="7432" max="7432" width="14.5703125" style="5" customWidth="1"/>
    <col min="7433" max="7433" width="14" style="5" customWidth="1"/>
    <col min="7434" max="7434" width="16.28515625" style="5" customWidth="1"/>
    <col min="7435" max="7435" width="22.140625" style="5" customWidth="1"/>
    <col min="7436" max="7437" width="11.42578125" style="5"/>
    <col min="7438" max="7440" width="14.5703125" style="5" customWidth="1"/>
    <col min="7441" max="7680" width="11.42578125" style="5"/>
    <col min="7681" max="7681" width="12.7109375" style="5" customWidth="1"/>
    <col min="7682" max="7682" width="93" style="5" customWidth="1"/>
    <col min="7683" max="7683" width="11.7109375" style="5" customWidth="1"/>
    <col min="7684" max="7684" width="14.7109375" style="5" customWidth="1"/>
    <col min="7685" max="7685" width="13.85546875" style="5" customWidth="1"/>
    <col min="7686" max="7686" width="14" style="5" customWidth="1"/>
    <col min="7687" max="7687" width="15.28515625" style="5" customWidth="1"/>
    <col min="7688" max="7688" width="14.5703125" style="5" customWidth="1"/>
    <col min="7689" max="7689" width="14" style="5" customWidth="1"/>
    <col min="7690" max="7690" width="16.28515625" style="5" customWidth="1"/>
    <col min="7691" max="7691" width="22.140625" style="5" customWidth="1"/>
    <col min="7692" max="7693" width="11.42578125" style="5"/>
    <col min="7694" max="7696" width="14.5703125" style="5" customWidth="1"/>
    <col min="7697" max="7936" width="11.42578125" style="5"/>
    <col min="7937" max="7937" width="12.7109375" style="5" customWidth="1"/>
    <col min="7938" max="7938" width="93" style="5" customWidth="1"/>
    <col min="7939" max="7939" width="11.7109375" style="5" customWidth="1"/>
    <col min="7940" max="7940" width="14.7109375" style="5" customWidth="1"/>
    <col min="7941" max="7941" width="13.85546875" style="5" customWidth="1"/>
    <col min="7942" max="7942" width="14" style="5" customWidth="1"/>
    <col min="7943" max="7943" width="15.28515625" style="5" customWidth="1"/>
    <col min="7944" max="7944" width="14.5703125" style="5" customWidth="1"/>
    <col min="7945" max="7945" width="14" style="5" customWidth="1"/>
    <col min="7946" max="7946" width="16.28515625" style="5" customWidth="1"/>
    <col min="7947" max="7947" width="22.140625" style="5" customWidth="1"/>
    <col min="7948" max="7949" width="11.42578125" style="5"/>
    <col min="7950" max="7952" width="14.5703125" style="5" customWidth="1"/>
    <col min="7953" max="8192" width="11.42578125" style="5"/>
    <col min="8193" max="8193" width="12.7109375" style="5" customWidth="1"/>
    <col min="8194" max="8194" width="93" style="5" customWidth="1"/>
    <col min="8195" max="8195" width="11.7109375" style="5" customWidth="1"/>
    <col min="8196" max="8196" width="14.7109375" style="5" customWidth="1"/>
    <col min="8197" max="8197" width="13.85546875" style="5" customWidth="1"/>
    <col min="8198" max="8198" width="14" style="5" customWidth="1"/>
    <col min="8199" max="8199" width="15.28515625" style="5" customWidth="1"/>
    <col min="8200" max="8200" width="14.5703125" style="5" customWidth="1"/>
    <col min="8201" max="8201" width="14" style="5" customWidth="1"/>
    <col min="8202" max="8202" width="16.28515625" style="5" customWidth="1"/>
    <col min="8203" max="8203" width="22.140625" style="5" customWidth="1"/>
    <col min="8204" max="8205" width="11.42578125" style="5"/>
    <col min="8206" max="8208" width="14.5703125" style="5" customWidth="1"/>
    <col min="8209" max="8448" width="11.42578125" style="5"/>
    <col min="8449" max="8449" width="12.7109375" style="5" customWidth="1"/>
    <col min="8450" max="8450" width="93" style="5" customWidth="1"/>
    <col min="8451" max="8451" width="11.7109375" style="5" customWidth="1"/>
    <col min="8452" max="8452" width="14.7109375" style="5" customWidth="1"/>
    <col min="8453" max="8453" width="13.85546875" style="5" customWidth="1"/>
    <col min="8454" max="8454" width="14" style="5" customWidth="1"/>
    <col min="8455" max="8455" width="15.28515625" style="5" customWidth="1"/>
    <col min="8456" max="8456" width="14.5703125" style="5" customWidth="1"/>
    <col min="8457" max="8457" width="14" style="5" customWidth="1"/>
    <col min="8458" max="8458" width="16.28515625" style="5" customWidth="1"/>
    <col min="8459" max="8459" width="22.140625" style="5" customWidth="1"/>
    <col min="8460" max="8461" width="11.42578125" style="5"/>
    <col min="8462" max="8464" width="14.5703125" style="5" customWidth="1"/>
    <col min="8465" max="8704" width="11.42578125" style="5"/>
    <col min="8705" max="8705" width="12.7109375" style="5" customWidth="1"/>
    <col min="8706" max="8706" width="93" style="5" customWidth="1"/>
    <col min="8707" max="8707" width="11.7109375" style="5" customWidth="1"/>
    <col min="8708" max="8708" width="14.7109375" style="5" customWidth="1"/>
    <col min="8709" max="8709" width="13.85546875" style="5" customWidth="1"/>
    <col min="8710" max="8710" width="14" style="5" customWidth="1"/>
    <col min="8711" max="8711" width="15.28515625" style="5" customWidth="1"/>
    <col min="8712" max="8712" width="14.5703125" style="5" customWidth="1"/>
    <col min="8713" max="8713" width="14" style="5" customWidth="1"/>
    <col min="8714" max="8714" width="16.28515625" style="5" customWidth="1"/>
    <col min="8715" max="8715" width="22.140625" style="5" customWidth="1"/>
    <col min="8716" max="8717" width="11.42578125" style="5"/>
    <col min="8718" max="8720" width="14.5703125" style="5" customWidth="1"/>
    <col min="8721" max="8960" width="11.42578125" style="5"/>
    <col min="8961" max="8961" width="12.7109375" style="5" customWidth="1"/>
    <col min="8962" max="8962" width="93" style="5" customWidth="1"/>
    <col min="8963" max="8963" width="11.7109375" style="5" customWidth="1"/>
    <col min="8964" max="8964" width="14.7109375" style="5" customWidth="1"/>
    <col min="8965" max="8965" width="13.85546875" style="5" customWidth="1"/>
    <col min="8966" max="8966" width="14" style="5" customWidth="1"/>
    <col min="8967" max="8967" width="15.28515625" style="5" customWidth="1"/>
    <col min="8968" max="8968" width="14.5703125" style="5" customWidth="1"/>
    <col min="8969" max="8969" width="14" style="5" customWidth="1"/>
    <col min="8970" max="8970" width="16.28515625" style="5" customWidth="1"/>
    <col min="8971" max="8971" width="22.140625" style="5" customWidth="1"/>
    <col min="8972" max="8973" width="11.42578125" style="5"/>
    <col min="8974" max="8976" width="14.5703125" style="5" customWidth="1"/>
    <col min="8977" max="9216" width="11.42578125" style="5"/>
    <col min="9217" max="9217" width="12.7109375" style="5" customWidth="1"/>
    <col min="9218" max="9218" width="93" style="5" customWidth="1"/>
    <col min="9219" max="9219" width="11.7109375" style="5" customWidth="1"/>
    <col min="9220" max="9220" width="14.7109375" style="5" customWidth="1"/>
    <col min="9221" max="9221" width="13.85546875" style="5" customWidth="1"/>
    <col min="9222" max="9222" width="14" style="5" customWidth="1"/>
    <col min="9223" max="9223" width="15.28515625" style="5" customWidth="1"/>
    <col min="9224" max="9224" width="14.5703125" style="5" customWidth="1"/>
    <col min="9225" max="9225" width="14" style="5" customWidth="1"/>
    <col min="9226" max="9226" width="16.28515625" style="5" customWidth="1"/>
    <col min="9227" max="9227" width="22.140625" style="5" customWidth="1"/>
    <col min="9228" max="9229" width="11.42578125" style="5"/>
    <col min="9230" max="9232" width="14.5703125" style="5" customWidth="1"/>
    <col min="9233" max="9472" width="11.42578125" style="5"/>
    <col min="9473" max="9473" width="12.7109375" style="5" customWidth="1"/>
    <col min="9474" max="9474" width="93" style="5" customWidth="1"/>
    <col min="9475" max="9475" width="11.7109375" style="5" customWidth="1"/>
    <col min="9476" max="9476" width="14.7109375" style="5" customWidth="1"/>
    <col min="9477" max="9477" width="13.85546875" style="5" customWidth="1"/>
    <col min="9478" max="9478" width="14" style="5" customWidth="1"/>
    <col min="9479" max="9479" width="15.28515625" style="5" customWidth="1"/>
    <col min="9480" max="9480" width="14.5703125" style="5" customWidth="1"/>
    <col min="9481" max="9481" width="14" style="5" customWidth="1"/>
    <col min="9482" max="9482" width="16.28515625" style="5" customWidth="1"/>
    <col min="9483" max="9483" width="22.140625" style="5" customWidth="1"/>
    <col min="9484" max="9485" width="11.42578125" style="5"/>
    <col min="9486" max="9488" width="14.5703125" style="5" customWidth="1"/>
    <col min="9489" max="9728" width="11.42578125" style="5"/>
    <col min="9729" max="9729" width="12.7109375" style="5" customWidth="1"/>
    <col min="9730" max="9730" width="93" style="5" customWidth="1"/>
    <col min="9731" max="9731" width="11.7109375" style="5" customWidth="1"/>
    <col min="9732" max="9732" width="14.7109375" style="5" customWidth="1"/>
    <col min="9733" max="9733" width="13.85546875" style="5" customWidth="1"/>
    <col min="9734" max="9734" width="14" style="5" customWidth="1"/>
    <col min="9735" max="9735" width="15.28515625" style="5" customWidth="1"/>
    <col min="9736" max="9736" width="14.5703125" style="5" customWidth="1"/>
    <col min="9737" max="9737" width="14" style="5" customWidth="1"/>
    <col min="9738" max="9738" width="16.28515625" style="5" customWidth="1"/>
    <col min="9739" max="9739" width="22.140625" style="5" customWidth="1"/>
    <col min="9740" max="9741" width="11.42578125" style="5"/>
    <col min="9742" max="9744" width="14.5703125" style="5" customWidth="1"/>
    <col min="9745" max="9984" width="11.42578125" style="5"/>
    <col min="9985" max="9985" width="12.7109375" style="5" customWidth="1"/>
    <col min="9986" max="9986" width="93" style="5" customWidth="1"/>
    <col min="9987" max="9987" width="11.7109375" style="5" customWidth="1"/>
    <col min="9988" max="9988" width="14.7109375" style="5" customWidth="1"/>
    <col min="9989" max="9989" width="13.85546875" style="5" customWidth="1"/>
    <col min="9990" max="9990" width="14" style="5" customWidth="1"/>
    <col min="9991" max="9991" width="15.28515625" style="5" customWidth="1"/>
    <col min="9992" max="9992" width="14.5703125" style="5" customWidth="1"/>
    <col min="9993" max="9993" width="14" style="5" customWidth="1"/>
    <col min="9994" max="9994" width="16.28515625" style="5" customWidth="1"/>
    <col min="9995" max="9995" width="22.140625" style="5" customWidth="1"/>
    <col min="9996" max="9997" width="11.42578125" style="5"/>
    <col min="9998" max="10000" width="14.5703125" style="5" customWidth="1"/>
    <col min="10001" max="10240" width="11.42578125" style="5"/>
    <col min="10241" max="10241" width="12.7109375" style="5" customWidth="1"/>
    <col min="10242" max="10242" width="93" style="5" customWidth="1"/>
    <col min="10243" max="10243" width="11.7109375" style="5" customWidth="1"/>
    <col min="10244" max="10244" width="14.7109375" style="5" customWidth="1"/>
    <col min="10245" max="10245" width="13.85546875" style="5" customWidth="1"/>
    <col min="10246" max="10246" width="14" style="5" customWidth="1"/>
    <col min="10247" max="10247" width="15.28515625" style="5" customWidth="1"/>
    <col min="10248" max="10248" width="14.5703125" style="5" customWidth="1"/>
    <col min="10249" max="10249" width="14" style="5" customWidth="1"/>
    <col min="10250" max="10250" width="16.28515625" style="5" customWidth="1"/>
    <col min="10251" max="10251" width="22.140625" style="5" customWidth="1"/>
    <col min="10252" max="10253" width="11.42578125" style="5"/>
    <col min="10254" max="10256" width="14.5703125" style="5" customWidth="1"/>
    <col min="10257" max="10496" width="11.42578125" style="5"/>
    <col min="10497" max="10497" width="12.7109375" style="5" customWidth="1"/>
    <col min="10498" max="10498" width="93" style="5" customWidth="1"/>
    <col min="10499" max="10499" width="11.7109375" style="5" customWidth="1"/>
    <col min="10500" max="10500" width="14.7109375" style="5" customWidth="1"/>
    <col min="10501" max="10501" width="13.85546875" style="5" customWidth="1"/>
    <col min="10502" max="10502" width="14" style="5" customWidth="1"/>
    <col min="10503" max="10503" width="15.28515625" style="5" customWidth="1"/>
    <col min="10504" max="10504" width="14.5703125" style="5" customWidth="1"/>
    <col min="10505" max="10505" width="14" style="5" customWidth="1"/>
    <col min="10506" max="10506" width="16.28515625" style="5" customWidth="1"/>
    <col min="10507" max="10507" width="22.140625" style="5" customWidth="1"/>
    <col min="10508" max="10509" width="11.42578125" style="5"/>
    <col min="10510" max="10512" width="14.5703125" style="5" customWidth="1"/>
    <col min="10513" max="10752" width="11.42578125" style="5"/>
    <col min="10753" max="10753" width="12.7109375" style="5" customWidth="1"/>
    <col min="10754" max="10754" width="93" style="5" customWidth="1"/>
    <col min="10755" max="10755" width="11.7109375" style="5" customWidth="1"/>
    <col min="10756" max="10756" width="14.7109375" style="5" customWidth="1"/>
    <col min="10757" max="10757" width="13.85546875" style="5" customWidth="1"/>
    <col min="10758" max="10758" width="14" style="5" customWidth="1"/>
    <col min="10759" max="10759" width="15.28515625" style="5" customWidth="1"/>
    <col min="10760" max="10760" width="14.5703125" style="5" customWidth="1"/>
    <col min="10761" max="10761" width="14" style="5" customWidth="1"/>
    <col min="10762" max="10762" width="16.28515625" style="5" customWidth="1"/>
    <col min="10763" max="10763" width="22.140625" style="5" customWidth="1"/>
    <col min="10764" max="10765" width="11.42578125" style="5"/>
    <col min="10766" max="10768" width="14.5703125" style="5" customWidth="1"/>
    <col min="10769" max="11008" width="11.42578125" style="5"/>
    <col min="11009" max="11009" width="12.7109375" style="5" customWidth="1"/>
    <col min="11010" max="11010" width="93" style="5" customWidth="1"/>
    <col min="11011" max="11011" width="11.7109375" style="5" customWidth="1"/>
    <col min="11012" max="11012" width="14.7109375" style="5" customWidth="1"/>
    <col min="11013" max="11013" width="13.85546875" style="5" customWidth="1"/>
    <col min="11014" max="11014" width="14" style="5" customWidth="1"/>
    <col min="11015" max="11015" width="15.28515625" style="5" customWidth="1"/>
    <col min="11016" max="11016" width="14.5703125" style="5" customWidth="1"/>
    <col min="11017" max="11017" width="14" style="5" customWidth="1"/>
    <col min="11018" max="11018" width="16.28515625" style="5" customWidth="1"/>
    <col min="11019" max="11019" width="22.140625" style="5" customWidth="1"/>
    <col min="11020" max="11021" width="11.42578125" style="5"/>
    <col min="11022" max="11024" width="14.5703125" style="5" customWidth="1"/>
    <col min="11025" max="11264" width="11.42578125" style="5"/>
    <col min="11265" max="11265" width="12.7109375" style="5" customWidth="1"/>
    <col min="11266" max="11266" width="93" style="5" customWidth="1"/>
    <col min="11267" max="11267" width="11.7109375" style="5" customWidth="1"/>
    <col min="11268" max="11268" width="14.7109375" style="5" customWidth="1"/>
    <col min="11269" max="11269" width="13.85546875" style="5" customWidth="1"/>
    <col min="11270" max="11270" width="14" style="5" customWidth="1"/>
    <col min="11271" max="11271" width="15.28515625" style="5" customWidth="1"/>
    <col min="11272" max="11272" width="14.5703125" style="5" customWidth="1"/>
    <col min="11273" max="11273" width="14" style="5" customWidth="1"/>
    <col min="11274" max="11274" width="16.28515625" style="5" customWidth="1"/>
    <col min="11275" max="11275" width="22.140625" style="5" customWidth="1"/>
    <col min="11276" max="11277" width="11.42578125" style="5"/>
    <col min="11278" max="11280" width="14.5703125" style="5" customWidth="1"/>
    <col min="11281" max="11520" width="11.42578125" style="5"/>
    <col min="11521" max="11521" width="12.7109375" style="5" customWidth="1"/>
    <col min="11522" max="11522" width="93" style="5" customWidth="1"/>
    <col min="11523" max="11523" width="11.7109375" style="5" customWidth="1"/>
    <col min="11524" max="11524" width="14.7109375" style="5" customWidth="1"/>
    <col min="11525" max="11525" width="13.85546875" style="5" customWidth="1"/>
    <col min="11526" max="11526" width="14" style="5" customWidth="1"/>
    <col min="11527" max="11527" width="15.28515625" style="5" customWidth="1"/>
    <col min="11528" max="11528" width="14.5703125" style="5" customWidth="1"/>
    <col min="11529" max="11529" width="14" style="5" customWidth="1"/>
    <col min="11530" max="11530" width="16.28515625" style="5" customWidth="1"/>
    <col min="11531" max="11531" width="22.140625" style="5" customWidth="1"/>
    <col min="11532" max="11533" width="11.42578125" style="5"/>
    <col min="11534" max="11536" width="14.5703125" style="5" customWidth="1"/>
    <col min="11537" max="11776" width="11.42578125" style="5"/>
    <col min="11777" max="11777" width="12.7109375" style="5" customWidth="1"/>
    <col min="11778" max="11778" width="93" style="5" customWidth="1"/>
    <col min="11779" max="11779" width="11.7109375" style="5" customWidth="1"/>
    <col min="11780" max="11780" width="14.7109375" style="5" customWidth="1"/>
    <col min="11781" max="11781" width="13.85546875" style="5" customWidth="1"/>
    <col min="11782" max="11782" width="14" style="5" customWidth="1"/>
    <col min="11783" max="11783" width="15.28515625" style="5" customWidth="1"/>
    <col min="11784" max="11784" width="14.5703125" style="5" customWidth="1"/>
    <col min="11785" max="11785" width="14" style="5" customWidth="1"/>
    <col min="11786" max="11786" width="16.28515625" style="5" customWidth="1"/>
    <col min="11787" max="11787" width="22.140625" style="5" customWidth="1"/>
    <col min="11788" max="11789" width="11.42578125" style="5"/>
    <col min="11790" max="11792" width="14.5703125" style="5" customWidth="1"/>
    <col min="11793" max="12032" width="11.42578125" style="5"/>
    <col min="12033" max="12033" width="12.7109375" style="5" customWidth="1"/>
    <col min="12034" max="12034" width="93" style="5" customWidth="1"/>
    <col min="12035" max="12035" width="11.7109375" style="5" customWidth="1"/>
    <col min="12036" max="12036" width="14.7109375" style="5" customWidth="1"/>
    <col min="12037" max="12037" width="13.85546875" style="5" customWidth="1"/>
    <col min="12038" max="12038" width="14" style="5" customWidth="1"/>
    <col min="12039" max="12039" width="15.28515625" style="5" customWidth="1"/>
    <col min="12040" max="12040" width="14.5703125" style="5" customWidth="1"/>
    <col min="12041" max="12041" width="14" style="5" customWidth="1"/>
    <col min="12042" max="12042" width="16.28515625" style="5" customWidth="1"/>
    <col min="12043" max="12043" width="22.140625" style="5" customWidth="1"/>
    <col min="12044" max="12045" width="11.42578125" style="5"/>
    <col min="12046" max="12048" width="14.5703125" style="5" customWidth="1"/>
    <col min="12049" max="12288" width="11.42578125" style="5"/>
    <col min="12289" max="12289" width="12.7109375" style="5" customWidth="1"/>
    <col min="12290" max="12290" width="93" style="5" customWidth="1"/>
    <col min="12291" max="12291" width="11.7109375" style="5" customWidth="1"/>
    <col min="12292" max="12292" width="14.7109375" style="5" customWidth="1"/>
    <col min="12293" max="12293" width="13.85546875" style="5" customWidth="1"/>
    <col min="12294" max="12294" width="14" style="5" customWidth="1"/>
    <col min="12295" max="12295" width="15.28515625" style="5" customWidth="1"/>
    <col min="12296" max="12296" width="14.5703125" style="5" customWidth="1"/>
    <col min="12297" max="12297" width="14" style="5" customWidth="1"/>
    <col min="12298" max="12298" width="16.28515625" style="5" customWidth="1"/>
    <col min="12299" max="12299" width="22.140625" style="5" customWidth="1"/>
    <col min="12300" max="12301" width="11.42578125" style="5"/>
    <col min="12302" max="12304" width="14.5703125" style="5" customWidth="1"/>
    <col min="12305" max="12544" width="11.42578125" style="5"/>
    <col min="12545" max="12545" width="12.7109375" style="5" customWidth="1"/>
    <col min="12546" max="12546" width="93" style="5" customWidth="1"/>
    <col min="12547" max="12547" width="11.7109375" style="5" customWidth="1"/>
    <col min="12548" max="12548" width="14.7109375" style="5" customWidth="1"/>
    <col min="12549" max="12549" width="13.85546875" style="5" customWidth="1"/>
    <col min="12550" max="12550" width="14" style="5" customWidth="1"/>
    <col min="12551" max="12551" width="15.28515625" style="5" customWidth="1"/>
    <col min="12552" max="12552" width="14.5703125" style="5" customWidth="1"/>
    <col min="12553" max="12553" width="14" style="5" customWidth="1"/>
    <col min="12554" max="12554" width="16.28515625" style="5" customWidth="1"/>
    <col min="12555" max="12555" width="22.140625" style="5" customWidth="1"/>
    <col min="12556" max="12557" width="11.42578125" style="5"/>
    <col min="12558" max="12560" width="14.5703125" style="5" customWidth="1"/>
    <col min="12561" max="12800" width="11.42578125" style="5"/>
    <col min="12801" max="12801" width="12.7109375" style="5" customWidth="1"/>
    <col min="12802" max="12802" width="93" style="5" customWidth="1"/>
    <col min="12803" max="12803" width="11.7109375" style="5" customWidth="1"/>
    <col min="12804" max="12804" width="14.7109375" style="5" customWidth="1"/>
    <col min="12805" max="12805" width="13.85546875" style="5" customWidth="1"/>
    <col min="12806" max="12806" width="14" style="5" customWidth="1"/>
    <col min="12807" max="12807" width="15.28515625" style="5" customWidth="1"/>
    <col min="12808" max="12808" width="14.5703125" style="5" customWidth="1"/>
    <col min="12809" max="12809" width="14" style="5" customWidth="1"/>
    <col min="12810" max="12810" width="16.28515625" style="5" customWidth="1"/>
    <col min="12811" max="12811" width="22.140625" style="5" customWidth="1"/>
    <col min="12812" max="12813" width="11.42578125" style="5"/>
    <col min="12814" max="12816" width="14.5703125" style="5" customWidth="1"/>
    <col min="12817" max="13056" width="11.42578125" style="5"/>
    <col min="13057" max="13057" width="12.7109375" style="5" customWidth="1"/>
    <col min="13058" max="13058" width="93" style="5" customWidth="1"/>
    <col min="13059" max="13059" width="11.7109375" style="5" customWidth="1"/>
    <col min="13060" max="13060" width="14.7109375" style="5" customWidth="1"/>
    <col min="13061" max="13061" width="13.85546875" style="5" customWidth="1"/>
    <col min="13062" max="13062" width="14" style="5" customWidth="1"/>
    <col min="13063" max="13063" width="15.28515625" style="5" customWidth="1"/>
    <col min="13064" max="13064" width="14.5703125" style="5" customWidth="1"/>
    <col min="13065" max="13065" width="14" style="5" customWidth="1"/>
    <col min="13066" max="13066" width="16.28515625" style="5" customWidth="1"/>
    <col min="13067" max="13067" width="22.140625" style="5" customWidth="1"/>
    <col min="13068" max="13069" width="11.42578125" style="5"/>
    <col min="13070" max="13072" width="14.5703125" style="5" customWidth="1"/>
    <col min="13073" max="13312" width="11.42578125" style="5"/>
    <col min="13313" max="13313" width="12.7109375" style="5" customWidth="1"/>
    <col min="13314" max="13314" width="93" style="5" customWidth="1"/>
    <col min="13315" max="13315" width="11.7109375" style="5" customWidth="1"/>
    <col min="13316" max="13316" width="14.7109375" style="5" customWidth="1"/>
    <col min="13317" max="13317" width="13.85546875" style="5" customWidth="1"/>
    <col min="13318" max="13318" width="14" style="5" customWidth="1"/>
    <col min="13319" max="13319" width="15.28515625" style="5" customWidth="1"/>
    <col min="13320" max="13320" width="14.5703125" style="5" customWidth="1"/>
    <col min="13321" max="13321" width="14" style="5" customWidth="1"/>
    <col min="13322" max="13322" width="16.28515625" style="5" customWidth="1"/>
    <col min="13323" max="13323" width="22.140625" style="5" customWidth="1"/>
    <col min="13324" max="13325" width="11.42578125" style="5"/>
    <col min="13326" max="13328" width="14.5703125" style="5" customWidth="1"/>
    <col min="13329" max="13568" width="11.42578125" style="5"/>
    <col min="13569" max="13569" width="12.7109375" style="5" customWidth="1"/>
    <col min="13570" max="13570" width="93" style="5" customWidth="1"/>
    <col min="13571" max="13571" width="11.7109375" style="5" customWidth="1"/>
    <col min="13572" max="13572" width="14.7109375" style="5" customWidth="1"/>
    <col min="13573" max="13573" width="13.85546875" style="5" customWidth="1"/>
    <col min="13574" max="13574" width="14" style="5" customWidth="1"/>
    <col min="13575" max="13575" width="15.28515625" style="5" customWidth="1"/>
    <col min="13576" max="13576" width="14.5703125" style="5" customWidth="1"/>
    <col min="13577" max="13577" width="14" style="5" customWidth="1"/>
    <col min="13578" max="13578" width="16.28515625" style="5" customWidth="1"/>
    <col min="13579" max="13579" width="22.140625" style="5" customWidth="1"/>
    <col min="13580" max="13581" width="11.42578125" style="5"/>
    <col min="13582" max="13584" width="14.5703125" style="5" customWidth="1"/>
    <col min="13585" max="13824" width="11.42578125" style="5"/>
    <col min="13825" max="13825" width="12.7109375" style="5" customWidth="1"/>
    <col min="13826" max="13826" width="93" style="5" customWidth="1"/>
    <col min="13827" max="13827" width="11.7109375" style="5" customWidth="1"/>
    <col min="13828" max="13828" width="14.7109375" style="5" customWidth="1"/>
    <col min="13829" max="13829" width="13.85546875" style="5" customWidth="1"/>
    <col min="13830" max="13830" width="14" style="5" customWidth="1"/>
    <col min="13831" max="13831" width="15.28515625" style="5" customWidth="1"/>
    <col min="13832" max="13832" width="14.5703125" style="5" customWidth="1"/>
    <col min="13833" max="13833" width="14" style="5" customWidth="1"/>
    <col min="13834" max="13834" width="16.28515625" style="5" customWidth="1"/>
    <col min="13835" max="13835" width="22.140625" style="5" customWidth="1"/>
    <col min="13836" max="13837" width="11.42578125" style="5"/>
    <col min="13838" max="13840" width="14.5703125" style="5" customWidth="1"/>
    <col min="13841" max="14080" width="11.42578125" style="5"/>
    <col min="14081" max="14081" width="12.7109375" style="5" customWidth="1"/>
    <col min="14082" max="14082" width="93" style="5" customWidth="1"/>
    <col min="14083" max="14083" width="11.7109375" style="5" customWidth="1"/>
    <col min="14084" max="14084" width="14.7109375" style="5" customWidth="1"/>
    <col min="14085" max="14085" width="13.85546875" style="5" customWidth="1"/>
    <col min="14086" max="14086" width="14" style="5" customWidth="1"/>
    <col min="14087" max="14087" width="15.28515625" style="5" customWidth="1"/>
    <col min="14088" max="14088" width="14.5703125" style="5" customWidth="1"/>
    <col min="14089" max="14089" width="14" style="5" customWidth="1"/>
    <col min="14090" max="14090" width="16.28515625" style="5" customWidth="1"/>
    <col min="14091" max="14091" width="22.140625" style="5" customWidth="1"/>
    <col min="14092" max="14093" width="11.42578125" style="5"/>
    <col min="14094" max="14096" width="14.5703125" style="5" customWidth="1"/>
    <col min="14097" max="14336" width="11.42578125" style="5"/>
    <col min="14337" max="14337" width="12.7109375" style="5" customWidth="1"/>
    <col min="14338" max="14338" width="93" style="5" customWidth="1"/>
    <col min="14339" max="14339" width="11.7109375" style="5" customWidth="1"/>
    <col min="14340" max="14340" width="14.7109375" style="5" customWidth="1"/>
    <col min="14341" max="14341" width="13.85546875" style="5" customWidth="1"/>
    <col min="14342" max="14342" width="14" style="5" customWidth="1"/>
    <col min="14343" max="14343" width="15.28515625" style="5" customWidth="1"/>
    <col min="14344" max="14344" width="14.5703125" style="5" customWidth="1"/>
    <col min="14345" max="14345" width="14" style="5" customWidth="1"/>
    <col min="14346" max="14346" width="16.28515625" style="5" customWidth="1"/>
    <col min="14347" max="14347" width="22.140625" style="5" customWidth="1"/>
    <col min="14348" max="14349" width="11.42578125" style="5"/>
    <col min="14350" max="14352" width="14.5703125" style="5" customWidth="1"/>
    <col min="14353" max="14592" width="11.42578125" style="5"/>
    <col min="14593" max="14593" width="12.7109375" style="5" customWidth="1"/>
    <col min="14594" max="14594" width="93" style="5" customWidth="1"/>
    <col min="14595" max="14595" width="11.7109375" style="5" customWidth="1"/>
    <col min="14596" max="14596" width="14.7109375" style="5" customWidth="1"/>
    <col min="14597" max="14597" width="13.85546875" style="5" customWidth="1"/>
    <col min="14598" max="14598" width="14" style="5" customWidth="1"/>
    <col min="14599" max="14599" width="15.28515625" style="5" customWidth="1"/>
    <col min="14600" max="14600" width="14.5703125" style="5" customWidth="1"/>
    <col min="14601" max="14601" width="14" style="5" customWidth="1"/>
    <col min="14602" max="14602" width="16.28515625" style="5" customWidth="1"/>
    <col min="14603" max="14603" width="22.140625" style="5" customWidth="1"/>
    <col min="14604" max="14605" width="11.42578125" style="5"/>
    <col min="14606" max="14608" width="14.5703125" style="5" customWidth="1"/>
    <col min="14609" max="14848" width="11.42578125" style="5"/>
    <col min="14849" max="14849" width="12.7109375" style="5" customWidth="1"/>
    <col min="14850" max="14850" width="93" style="5" customWidth="1"/>
    <col min="14851" max="14851" width="11.7109375" style="5" customWidth="1"/>
    <col min="14852" max="14852" width="14.7109375" style="5" customWidth="1"/>
    <col min="14853" max="14853" width="13.85546875" style="5" customWidth="1"/>
    <col min="14854" max="14854" width="14" style="5" customWidth="1"/>
    <col min="14855" max="14855" width="15.28515625" style="5" customWidth="1"/>
    <col min="14856" max="14856" width="14.5703125" style="5" customWidth="1"/>
    <col min="14857" max="14857" width="14" style="5" customWidth="1"/>
    <col min="14858" max="14858" width="16.28515625" style="5" customWidth="1"/>
    <col min="14859" max="14859" width="22.140625" style="5" customWidth="1"/>
    <col min="14860" max="14861" width="11.42578125" style="5"/>
    <col min="14862" max="14864" width="14.5703125" style="5" customWidth="1"/>
    <col min="14865" max="15104" width="11.42578125" style="5"/>
    <col min="15105" max="15105" width="12.7109375" style="5" customWidth="1"/>
    <col min="15106" max="15106" width="93" style="5" customWidth="1"/>
    <col min="15107" max="15107" width="11.7109375" style="5" customWidth="1"/>
    <col min="15108" max="15108" width="14.7109375" style="5" customWidth="1"/>
    <col min="15109" max="15109" width="13.85546875" style="5" customWidth="1"/>
    <col min="15110" max="15110" width="14" style="5" customWidth="1"/>
    <col min="15111" max="15111" width="15.28515625" style="5" customWidth="1"/>
    <col min="15112" max="15112" width="14.5703125" style="5" customWidth="1"/>
    <col min="15113" max="15113" width="14" style="5" customWidth="1"/>
    <col min="15114" max="15114" width="16.28515625" style="5" customWidth="1"/>
    <col min="15115" max="15115" width="22.140625" style="5" customWidth="1"/>
    <col min="15116" max="15117" width="11.42578125" style="5"/>
    <col min="15118" max="15120" width="14.5703125" style="5" customWidth="1"/>
    <col min="15121" max="15360" width="11.42578125" style="5"/>
    <col min="15361" max="15361" width="12.7109375" style="5" customWidth="1"/>
    <col min="15362" max="15362" width="93" style="5" customWidth="1"/>
    <col min="15363" max="15363" width="11.7109375" style="5" customWidth="1"/>
    <col min="15364" max="15364" width="14.7109375" style="5" customWidth="1"/>
    <col min="15365" max="15365" width="13.85546875" style="5" customWidth="1"/>
    <col min="15366" max="15366" width="14" style="5" customWidth="1"/>
    <col min="15367" max="15367" width="15.28515625" style="5" customWidth="1"/>
    <col min="15368" max="15368" width="14.5703125" style="5" customWidth="1"/>
    <col min="15369" max="15369" width="14" style="5" customWidth="1"/>
    <col min="15370" max="15370" width="16.28515625" style="5" customWidth="1"/>
    <col min="15371" max="15371" width="22.140625" style="5" customWidth="1"/>
    <col min="15372" max="15373" width="11.42578125" style="5"/>
    <col min="15374" max="15376" width="14.5703125" style="5" customWidth="1"/>
    <col min="15377" max="15616" width="11.42578125" style="5"/>
    <col min="15617" max="15617" width="12.7109375" style="5" customWidth="1"/>
    <col min="15618" max="15618" width="93" style="5" customWidth="1"/>
    <col min="15619" max="15619" width="11.7109375" style="5" customWidth="1"/>
    <col min="15620" max="15620" width="14.7109375" style="5" customWidth="1"/>
    <col min="15621" max="15621" width="13.85546875" style="5" customWidth="1"/>
    <col min="15622" max="15622" width="14" style="5" customWidth="1"/>
    <col min="15623" max="15623" width="15.28515625" style="5" customWidth="1"/>
    <col min="15624" max="15624" width="14.5703125" style="5" customWidth="1"/>
    <col min="15625" max="15625" width="14" style="5" customWidth="1"/>
    <col min="15626" max="15626" width="16.28515625" style="5" customWidth="1"/>
    <col min="15627" max="15627" width="22.140625" style="5" customWidth="1"/>
    <col min="15628" max="15629" width="11.42578125" style="5"/>
    <col min="15630" max="15632" width="14.5703125" style="5" customWidth="1"/>
    <col min="15633" max="15872" width="11.42578125" style="5"/>
    <col min="15873" max="15873" width="12.7109375" style="5" customWidth="1"/>
    <col min="15874" max="15874" width="93" style="5" customWidth="1"/>
    <col min="15875" max="15875" width="11.7109375" style="5" customWidth="1"/>
    <col min="15876" max="15876" width="14.7109375" style="5" customWidth="1"/>
    <col min="15877" max="15877" width="13.85546875" style="5" customWidth="1"/>
    <col min="15878" max="15878" width="14" style="5" customWidth="1"/>
    <col min="15879" max="15879" width="15.28515625" style="5" customWidth="1"/>
    <col min="15880" max="15880" width="14.5703125" style="5" customWidth="1"/>
    <col min="15881" max="15881" width="14" style="5" customWidth="1"/>
    <col min="15882" max="15882" width="16.28515625" style="5" customWidth="1"/>
    <col min="15883" max="15883" width="22.140625" style="5" customWidth="1"/>
    <col min="15884" max="15885" width="11.42578125" style="5"/>
    <col min="15886" max="15888" width="14.5703125" style="5" customWidth="1"/>
    <col min="15889" max="16128" width="11.42578125" style="5"/>
    <col min="16129" max="16129" width="12.7109375" style="5" customWidth="1"/>
    <col min="16130" max="16130" width="93" style="5" customWidth="1"/>
    <col min="16131" max="16131" width="11.7109375" style="5" customWidth="1"/>
    <col min="16132" max="16132" width="14.7109375" style="5" customWidth="1"/>
    <col min="16133" max="16133" width="13.85546875" style="5" customWidth="1"/>
    <col min="16134" max="16134" width="14" style="5" customWidth="1"/>
    <col min="16135" max="16135" width="15.28515625" style="5" customWidth="1"/>
    <col min="16136" max="16136" width="14.5703125" style="5" customWidth="1"/>
    <col min="16137" max="16137" width="14" style="5" customWidth="1"/>
    <col min="16138" max="16138" width="16.28515625" style="5" customWidth="1"/>
    <col min="16139" max="16139" width="22.140625" style="5" customWidth="1"/>
    <col min="16140" max="16141" width="11.42578125" style="5"/>
    <col min="16142" max="16144" width="14.5703125" style="5" customWidth="1"/>
    <col min="16145" max="16384" width="11.42578125" style="5"/>
  </cols>
  <sheetData>
    <row r="1" spans="1:19" x14ac:dyDescent="0.2">
      <c r="A1" s="1" t="s">
        <v>0</v>
      </c>
      <c r="I1" s="5"/>
    </row>
    <row r="2" spans="1:19" x14ac:dyDescent="0.2">
      <c r="A2" s="1" t="str">
        <f>CONCATENATE("COMUNA: ",[5]NOMBRE!B2," - ","( ",[5]NOMBRE!C2,[5]NOMBRE!D2,[5]NOMBRE!E2,[5]NOMBRE!F2,[5]NOMBRE!G2," )")</f>
        <v>COMUNA: LINARES  - ( 07401 )</v>
      </c>
      <c r="I2" s="5"/>
    </row>
    <row r="3" spans="1:19" x14ac:dyDescent="0.2">
      <c r="A3" s="1" t="str">
        <f>CONCATENATE("ESTABLECIMIENTO/ESTRATEGIA: ",[5]NOMBRE!B3," - ","( ",[5]NOMBRE!C3,[5]NOMBRE!D3,[5]NOMBRE!E3,[5]NOMBRE!F3,[5]NOMBRE!G3,[5]NOMBRE!H3," )")</f>
        <v>ESTABLECIMIENTO/ESTRATEGIA: HOSPITAL DE LINARES  - ( 116108 )</v>
      </c>
      <c r="I3" s="8"/>
    </row>
    <row r="4" spans="1:19" x14ac:dyDescent="0.2">
      <c r="A4" s="1" t="str">
        <f>CONCATENATE("MES: ",[5]NOMBRE!B6," - ","( ",[5]NOMBRE!C6,[5]NOMBRE!D6," )")</f>
        <v>MES: ABRIL - ( 04 )</v>
      </c>
      <c r="I4" s="9"/>
    </row>
    <row r="5" spans="1:19" ht="12.75" customHeight="1" x14ac:dyDescent="0.2">
      <c r="A5" s="1" t="str">
        <f>CONCATENATE("AÑO: ",[5]NOMBRE!B7)</f>
        <v>AÑO: 2016</v>
      </c>
      <c r="I5" s="5"/>
    </row>
    <row r="6" spans="1:19" ht="12.75" customHeight="1" x14ac:dyDescent="0.15">
      <c r="A6" s="215" t="s">
        <v>1</v>
      </c>
      <c r="B6" s="215"/>
      <c r="C6" s="215"/>
      <c r="D6" s="215"/>
      <c r="E6" s="215"/>
      <c r="F6" s="215"/>
      <c r="I6" s="5"/>
    </row>
    <row r="7" spans="1:19" ht="12.75" customHeight="1" x14ac:dyDescent="0.15">
      <c r="A7" s="215"/>
      <c r="B7" s="215"/>
      <c r="C7" s="215"/>
      <c r="D7" s="215"/>
      <c r="E7" s="215"/>
      <c r="F7" s="215"/>
      <c r="I7" s="5"/>
    </row>
    <row r="8" spans="1:19" ht="12.75" customHeight="1" x14ac:dyDescent="0.2">
      <c r="A8" s="10"/>
      <c r="B8" s="10"/>
      <c r="C8" s="10"/>
      <c r="D8" s="10"/>
      <c r="E8" s="10"/>
      <c r="F8" s="10"/>
      <c r="I8" s="5"/>
    </row>
    <row r="9" spans="1:19" x14ac:dyDescent="0.2">
      <c r="A9" s="11"/>
      <c r="B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19" ht="12.75" customHeight="1" x14ac:dyDescent="0.2">
      <c r="A10" s="54" t="s">
        <v>2</v>
      </c>
      <c r="B10" s="55"/>
      <c r="C10" s="219" t="s">
        <v>3</v>
      </c>
      <c r="D10" s="236" t="s">
        <v>1033</v>
      </c>
      <c r="E10" s="237"/>
      <c r="F10" s="238"/>
      <c r="G10" s="239" t="s">
        <v>4</v>
      </c>
      <c r="H10" s="219" t="s">
        <v>5</v>
      </c>
      <c r="I10" s="12"/>
      <c r="J10" s="5"/>
      <c r="K10" s="5"/>
      <c r="N10" s="56"/>
      <c r="O10" s="6"/>
      <c r="Q10" s="5"/>
    </row>
    <row r="11" spans="1:19" ht="15.75" customHeight="1" x14ac:dyDescent="0.2">
      <c r="A11" s="57"/>
      <c r="B11" s="58"/>
      <c r="C11" s="220"/>
      <c r="D11" s="243" t="s">
        <v>1034</v>
      </c>
      <c r="E11" s="245" t="s">
        <v>1035</v>
      </c>
      <c r="F11" s="247" t="s">
        <v>1036</v>
      </c>
      <c r="G11" s="240"/>
      <c r="H11" s="220"/>
      <c r="I11" s="12"/>
      <c r="J11" s="5"/>
      <c r="K11" s="5"/>
      <c r="N11" s="56"/>
      <c r="O11" s="6"/>
      <c r="Q11" s="5"/>
    </row>
    <row r="12" spans="1:19" ht="14.25" customHeight="1" x14ac:dyDescent="0.2">
      <c r="A12" s="59" t="s">
        <v>6</v>
      </c>
      <c r="B12" s="60" t="s">
        <v>7</v>
      </c>
      <c r="C12" s="221"/>
      <c r="D12" s="244"/>
      <c r="E12" s="246"/>
      <c r="F12" s="248"/>
      <c r="G12" s="241"/>
      <c r="H12" s="221"/>
      <c r="I12" s="12"/>
      <c r="J12" s="5"/>
      <c r="K12" s="5"/>
      <c r="N12" s="56"/>
      <c r="O12" s="6"/>
      <c r="Q12" s="5"/>
    </row>
    <row r="13" spans="1:19" x14ac:dyDescent="0.2">
      <c r="A13" s="61" t="s">
        <v>8</v>
      </c>
      <c r="B13" s="62"/>
      <c r="C13" s="63">
        <f>+SUM(D13:F13)</f>
        <v>5171</v>
      </c>
      <c r="D13" s="64">
        <f>+SUM(D14:D43)</f>
        <v>2327</v>
      </c>
      <c r="E13" s="65">
        <f>+SUM(E14:E43)</f>
        <v>2844</v>
      </c>
      <c r="F13" s="66">
        <f>+SUM(F14:F43)</f>
        <v>0</v>
      </c>
      <c r="G13" s="67">
        <f>+SUM(G14:G43)</f>
        <v>0</v>
      </c>
      <c r="H13" s="63">
        <f>+SUM(H14:H43)</f>
        <v>0</v>
      </c>
      <c r="I13" s="12"/>
      <c r="J13" s="5"/>
      <c r="K13" s="5"/>
      <c r="N13" s="56"/>
      <c r="O13" s="6"/>
      <c r="Q13" s="5"/>
    </row>
    <row r="14" spans="1:19" ht="27" customHeight="1" x14ac:dyDescent="0.2">
      <c r="A14" s="68" t="s">
        <v>9</v>
      </c>
      <c r="B14" s="69" t="s">
        <v>10</v>
      </c>
      <c r="C14" s="70">
        <f>+SUM(D14:F14)</f>
        <v>773</v>
      </c>
      <c r="D14" s="71">
        <v>462</v>
      </c>
      <c r="E14" s="72">
        <v>311</v>
      </c>
      <c r="F14" s="73"/>
      <c r="G14" s="73"/>
      <c r="H14" s="73"/>
      <c r="I14" s="13"/>
      <c r="J14" s="5"/>
      <c r="K14" s="5"/>
      <c r="N14" s="56"/>
      <c r="O14" s="6"/>
      <c r="Q14" s="5"/>
    </row>
    <row r="15" spans="1:19" x14ac:dyDescent="0.2">
      <c r="A15" s="74" t="s">
        <v>11</v>
      </c>
      <c r="B15" s="75" t="s">
        <v>12</v>
      </c>
      <c r="C15" s="70">
        <f t="shared" ref="C15:C78" si="0">+SUM(D15:F15)</f>
        <v>0</v>
      </c>
      <c r="D15" s="71"/>
      <c r="E15" s="72"/>
      <c r="F15" s="73"/>
      <c r="G15" s="73"/>
      <c r="H15" s="73"/>
      <c r="I15" s="13"/>
      <c r="J15" s="5"/>
      <c r="K15" s="5"/>
      <c r="N15" s="56"/>
      <c r="O15" s="6"/>
      <c r="Q15" s="5"/>
    </row>
    <row r="16" spans="1:19" x14ac:dyDescent="0.2">
      <c r="A16" s="74" t="s">
        <v>13</v>
      </c>
      <c r="B16" s="75" t="s">
        <v>14</v>
      </c>
      <c r="C16" s="70">
        <f t="shared" si="0"/>
        <v>0</v>
      </c>
      <c r="D16" s="71"/>
      <c r="E16" s="72"/>
      <c r="F16" s="73"/>
      <c r="G16" s="73"/>
      <c r="H16" s="73"/>
      <c r="I16" s="13"/>
      <c r="J16" s="5"/>
      <c r="K16" s="5"/>
      <c r="N16" s="56"/>
      <c r="O16" s="6"/>
      <c r="Q16" s="5"/>
    </row>
    <row r="17" spans="1:17" x14ac:dyDescent="0.2">
      <c r="A17" s="76" t="s">
        <v>15</v>
      </c>
      <c r="B17" s="77" t="s">
        <v>16</v>
      </c>
      <c r="C17" s="70">
        <f t="shared" si="0"/>
        <v>169</v>
      </c>
      <c r="D17" s="71"/>
      <c r="E17" s="72">
        <v>169</v>
      </c>
      <c r="F17" s="73"/>
      <c r="G17" s="73"/>
      <c r="H17" s="73"/>
      <c r="I17" s="13"/>
      <c r="J17" s="5"/>
      <c r="K17" s="5"/>
      <c r="N17" s="56"/>
      <c r="O17" s="6"/>
      <c r="Q17" s="5"/>
    </row>
    <row r="18" spans="1:17" x14ac:dyDescent="0.2">
      <c r="A18" s="76" t="s">
        <v>17</v>
      </c>
      <c r="B18" s="77" t="s">
        <v>18</v>
      </c>
      <c r="C18" s="70">
        <f t="shared" si="0"/>
        <v>0</v>
      </c>
      <c r="D18" s="71"/>
      <c r="E18" s="72"/>
      <c r="F18" s="73"/>
      <c r="G18" s="73"/>
      <c r="H18" s="73"/>
      <c r="I18" s="13"/>
      <c r="J18" s="5"/>
      <c r="K18" s="5"/>
      <c r="N18" s="56"/>
      <c r="O18" s="6"/>
      <c r="Q18" s="5"/>
    </row>
    <row r="19" spans="1:17" x14ac:dyDescent="0.2">
      <c r="A19" s="76" t="s">
        <v>19</v>
      </c>
      <c r="B19" s="78" t="s">
        <v>20</v>
      </c>
      <c r="C19" s="70">
        <f t="shared" si="0"/>
        <v>310</v>
      </c>
      <c r="D19" s="71"/>
      <c r="E19" s="72">
        <v>310</v>
      </c>
      <c r="F19" s="73"/>
      <c r="G19" s="73"/>
      <c r="H19" s="73"/>
      <c r="I19" s="13"/>
      <c r="J19" s="5"/>
      <c r="K19" s="5"/>
      <c r="N19" s="56"/>
      <c r="O19" s="6"/>
      <c r="Q19" s="5"/>
    </row>
    <row r="20" spans="1:17" x14ac:dyDescent="0.2">
      <c r="A20" s="76" t="s">
        <v>21</v>
      </c>
      <c r="B20" s="78" t="s">
        <v>22</v>
      </c>
      <c r="C20" s="70">
        <f t="shared" si="0"/>
        <v>0</v>
      </c>
      <c r="D20" s="71"/>
      <c r="E20" s="72"/>
      <c r="F20" s="73"/>
      <c r="G20" s="73"/>
      <c r="H20" s="73"/>
      <c r="I20" s="13"/>
      <c r="J20" s="5"/>
      <c r="K20" s="5"/>
      <c r="N20" s="56"/>
      <c r="O20" s="6"/>
      <c r="Q20" s="5"/>
    </row>
    <row r="21" spans="1:17" x14ac:dyDescent="0.2">
      <c r="A21" s="76" t="s">
        <v>23</v>
      </c>
      <c r="B21" s="79" t="s">
        <v>24</v>
      </c>
      <c r="C21" s="70">
        <f t="shared" si="0"/>
        <v>368</v>
      </c>
      <c r="D21" s="71"/>
      <c r="E21" s="72">
        <v>368</v>
      </c>
      <c r="F21" s="73"/>
      <c r="G21" s="73"/>
      <c r="H21" s="73"/>
      <c r="I21" s="13"/>
      <c r="J21" s="5"/>
      <c r="K21" s="5"/>
      <c r="N21" s="56"/>
      <c r="O21" s="6"/>
      <c r="Q21" s="5"/>
    </row>
    <row r="22" spans="1:17" x14ac:dyDescent="0.2">
      <c r="A22" s="76" t="s">
        <v>25</v>
      </c>
      <c r="B22" s="79" t="s">
        <v>26</v>
      </c>
      <c r="C22" s="70">
        <f t="shared" si="0"/>
        <v>11</v>
      </c>
      <c r="D22" s="71"/>
      <c r="E22" s="72">
        <v>11</v>
      </c>
      <c r="F22" s="73"/>
      <c r="G22" s="73"/>
      <c r="H22" s="73"/>
      <c r="I22" s="13"/>
      <c r="J22" s="5"/>
      <c r="K22" s="5"/>
      <c r="N22" s="56"/>
      <c r="O22" s="6"/>
      <c r="Q22" s="5"/>
    </row>
    <row r="23" spans="1:17" x14ac:dyDescent="0.2">
      <c r="A23" s="76" t="s">
        <v>27</v>
      </c>
      <c r="B23" s="79" t="s">
        <v>28</v>
      </c>
      <c r="C23" s="70">
        <f t="shared" si="0"/>
        <v>14</v>
      </c>
      <c r="D23" s="71"/>
      <c r="E23" s="72">
        <v>14</v>
      </c>
      <c r="F23" s="73"/>
      <c r="G23" s="73"/>
      <c r="H23" s="73"/>
      <c r="I23" s="13"/>
      <c r="J23" s="5"/>
      <c r="K23" s="5"/>
      <c r="N23" s="56"/>
      <c r="O23" s="6"/>
      <c r="Q23" s="5"/>
    </row>
    <row r="24" spans="1:17" x14ac:dyDescent="0.2">
      <c r="A24" s="76" t="s">
        <v>29</v>
      </c>
      <c r="B24" s="79" t="s">
        <v>30</v>
      </c>
      <c r="C24" s="70">
        <f t="shared" si="0"/>
        <v>103</v>
      </c>
      <c r="D24" s="71"/>
      <c r="E24" s="72">
        <v>103</v>
      </c>
      <c r="F24" s="73"/>
      <c r="G24" s="73"/>
      <c r="H24" s="73"/>
      <c r="I24" s="13"/>
      <c r="J24" s="5"/>
      <c r="K24" s="5"/>
      <c r="N24" s="56"/>
      <c r="O24" s="6"/>
      <c r="Q24" s="5"/>
    </row>
    <row r="25" spans="1:17" ht="23.25" x14ac:dyDescent="0.2">
      <c r="A25" s="76" t="s">
        <v>31</v>
      </c>
      <c r="B25" s="80" t="s">
        <v>32</v>
      </c>
      <c r="C25" s="70">
        <f t="shared" si="0"/>
        <v>0</v>
      </c>
      <c r="D25" s="81"/>
      <c r="E25" s="82"/>
      <c r="F25" s="83"/>
      <c r="G25" s="73"/>
      <c r="H25" s="83"/>
      <c r="I25" s="13"/>
      <c r="J25" s="5"/>
      <c r="K25" s="5"/>
      <c r="N25" s="56"/>
      <c r="O25" s="6"/>
      <c r="Q25" s="5"/>
    </row>
    <row r="26" spans="1:17" x14ac:dyDescent="0.2">
      <c r="A26" s="76" t="s">
        <v>33</v>
      </c>
      <c r="B26" s="80" t="s">
        <v>34</v>
      </c>
      <c r="C26" s="70">
        <f t="shared" si="0"/>
        <v>0</v>
      </c>
      <c r="D26" s="81"/>
      <c r="E26" s="82"/>
      <c r="F26" s="83"/>
      <c r="G26" s="73"/>
      <c r="H26" s="83"/>
      <c r="I26" s="13"/>
      <c r="J26" s="5"/>
      <c r="K26" s="5"/>
      <c r="N26" s="56"/>
      <c r="O26" s="6"/>
      <c r="Q26" s="5"/>
    </row>
    <row r="27" spans="1:17" x14ac:dyDescent="0.2">
      <c r="A27" s="76" t="s">
        <v>35</v>
      </c>
      <c r="B27" s="80" t="s">
        <v>36</v>
      </c>
      <c r="C27" s="70">
        <f t="shared" si="0"/>
        <v>0</v>
      </c>
      <c r="D27" s="81"/>
      <c r="E27" s="82"/>
      <c r="F27" s="83"/>
      <c r="G27" s="73"/>
      <c r="H27" s="83"/>
      <c r="I27" s="13"/>
      <c r="J27" s="5"/>
      <c r="K27" s="5"/>
      <c r="N27" s="56"/>
      <c r="O27" s="6"/>
      <c r="Q27" s="5"/>
    </row>
    <row r="28" spans="1:17" x14ac:dyDescent="0.2">
      <c r="A28" s="76" t="s">
        <v>37</v>
      </c>
      <c r="B28" s="80" t="s">
        <v>38</v>
      </c>
      <c r="C28" s="70">
        <f t="shared" si="0"/>
        <v>43</v>
      </c>
      <c r="D28" s="81"/>
      <c r="E28" s="82">
        <v>43</v>
      </c>
      <c r="F28" s="83"/>
      <c r="G28" s="73"/>
      <c r="H28" s="83"/>
      <c r="I28" s="13"/>
      <c r="J28" s="5"/>
      <c r="K28" s="5"/>
      <c r="N28" s="56"/>
      <c r="O28" s="6"/>
      <c r="Q28" s="5"/>
    </row>
    <row r="29" spans="1:17" ht="23.25" x14ac:dyDescent="0.2">
      <c r="A29" s="76" t="s">
        <v>39</v>
      </c>
      <c r="B29" s="80" t="s">
        <v>40</v>
      </c>
      <c r="C29" s="70">
        <f t="shared" si="0"/>
        <v>0</v>
      </c>
      <c r="D29" s="81"/>
      <c r="E29" s="82"/>
      <c r="F29" s="83"/>
      <c r="G29" s="73"/>
      <c r="H29" s="83"/>
      <c r="I29" s="13"/>
      <c r="J29" s="5"/>
      <c r="K29" s="5"/>
      <c r="N29" s="56"/>
      <c r="O29" s="6"/>
      <c r="Q29" s="5"/>
    </row>
    <row r="30" spans="1:17" x14ac:dyDescent="0.2">
      <c r="A30" s="76" t="s">
        <v>41</v>
      </c>
      <c r="B30" s="80" t="s">
        <v>42</v>
      </c>
      <c r="C30" s="70">
        <f t="shared" si="0"/>
        <v>0</v>
      </c>
      <c r="D30" s="81"/>
      <c r="E30" s="82"/>
      <c r="F30" s="83"/>
      <c r="G30" s="73"/>
      <c r="H30" s="83"/>
      <c r="I30" s="13"/>
      <c r="J30" s="5"/>
      <c r="K30" s="5"/>
      <c r="N30" s="56"/>
      <c r="O30" s="6"/>
      <c r="Q30" s="5"/>
    </row>
    <row r="31" spans="1:17" x14ac:dyDescent="0.2">
      <c r="A31" s="84" t="s">
        <v>43</v>
      </c>
      <c r="B31" s="80" t="s">
        <v>44</v>
      </c>
      <c r="C31" s="70">
        <f t="shared" si="0"/>
        <v>0</v>
      </c>
      <c r="D31" s="81"/>
      <c r="E31" s="82"/>
      <c r="F31" s="83"/>
      <c r="G31" s="73"/>
      <c r="H31" s="83"/>
      <c r="I31" s="13"/>
      <c r="J31" s="5"/>
      <c r="K31" s="5"/>
      <c r="N31" s="56"/>
      <c r="O31" s="6"/>
      <c r="Q31" s="5"/>
    </row>
    <row r="32" spans="1:17" x14ac:dyDescent="0.2">
      <c r="A32" s="76" t="s">
        <v>45</v>
      </c>
      <c r="B32" s="80" t="s">
        <v>46</v>
      </c>
      <c r="C32" s="70">
        <f t="shared" si="0"/>
        <v>570</v>
      </c>
      <c r="D32" s="81">
        <v>484</v>
      </c>
      <c r="E32" s="82">
        <v>86</v>
      </c>
      <c r="F32" s="83"/>
      <c r="G32" s="73"/>
      <c r="H32" s="83"/>
      <c r="I32" s="13"/>
      <c r="J32" s="5"/>
      <c r="K32" s="5"/>
      <c r="N32" s="56"/>
      <c r="O32" s="6"/>
      <c r="Q32" s="5"/>
    </row>
    <row r="33" spans="1:17" x14ac:dyDescent="0.2">
      <c r="A33" s="76" t="s">
        <v>47</v>
      </c>
      <c r="B33" s="79" t="s">
        <v>48</v>
      </c>
      <c r="C33" s="70">
        <f t="shared" si="0"/>
        <v>9</v>
      </c>
      <c r="D33" s="81"/>
      <c r="E33" s="82">
        <v>9</v>
      </c>
      <c r="F33" s="83"/>
      <c r="G33" s="73"/>
      <c r="H33" s="83"/>
      <c r="I33" s="13"/>
      <c r="J33" s="5"/>
      <c r="K33" s="5"/>
      <c r="N33" s="56"/>
      <c r="O33" s="6"/>
      <c r="Q33" s="5"/>
    </row>
    <row r="34" spans="1:17" x14ac:dyDescent="0.2">
      <c r="A34" s="76" t="s">
        <v>49</v>
      </c>
      <c r="B34" s="80" t="s">
        <v>50</v>
      </c>
      <c r="C34" s="70">
        <f t="shared" si="0"/>
        <v>140</v>
      </c>
      <c r="D34" s="81"/>
      <c r="E34" s="82">
        <v>140</v>
      </c>
      <c r="F34" s="83"/>
      <c r="G34" s="73"/>
      <c r="H34" s="83"/>
      <c r="I34" s="13"/>
      <c r="J34" s="5"/>
      <c r="K34" s="5"/>
      <c r="N34" s="56"/>
      <c r="O34" s="6"/>
      <c r="Q34" s="5"/>
    </row>
    <row r="35" spans="1:17" x14ac:dyDescent="0.2">
      <c r="A35" s="76" t="s">
        <v>51</v>
      </c>
      <c r="B35" s="80" t="s">
        <v>52</v>
      </c>
      <c r="C35" s="70">
        <f t="shared" si="0"/>
        <v>9</v>
      </c>
      <c r="D35" s="81"/>
      <c r="E35" s="82">
        <v>9</v>
      </c>
      <c r="F35" s="83"/>
      <c r="G35" s="73"/>
      <c r="H35" s="85"/>
      <c r="I35" s="13"/>
      <c r="J35" s="5"/>
      <c r="K35" s="5"/>
      <c r="N35" s="56"/>
      <c r="O35" s="6"/>
      <c r="Q35" s="5"/>
    </row>
    <row r="36" spans="1:17" x14ac:dyDescent="0.2">
      <c r="A36" s="76" t="s">
        <v>53</v>
      </c>
      <c r="B36" s="80" t="s">
        <v>54</v>
      </c>
      <c r="C36" s="70">
        <f t="shared" si="0"/>
        <v>0</v>
      </c>
      <c r="D36" s="81"/>
      <c r="E36" s="82"/>
      <c r="F36" s="83"/>
      <c r="G36" s="73"/>
      <c r="H36" s="85"/>
      <c r="I36" s="13"/>
      <c r="J36" s="5"/>
      <c r="K36" s="5"/>
      <c r="N36" s="56"/>
      <c r="O36" s="6"/>
      <c r="Q36" s="5"/>
    </row>
    <row r="37" spans="1:17" s="6" customFormat="1" x14ac:dyDescent="0.2">
      <c r="A37" s="76" t="s">
        <v>55</v>
      </c>
      <c r="B37" s="79" t="s">
        <v>56</v>
      </c>
      <c r="C37" s="70">
        <f t="shared" si="0"/>
        <v>21</v>
      </c>
      <c r="D37" s="71"/>
      <c r="E37" s="72">
        <v>21</v>
      </c>
      <c r="F37" s="73"/>
      <c r="G37" s="73"/>
      <c r="H37" s="86"/>
      <c r="I37" s="14"/>
      <c r="N37" s="87"/>
    </row>
    <row r="38" spans="1:17" x14ac:dyDescent="0.2">
      <c r="A38" s="76" t="s">
        <v>57</v>
      </c>
      <c r="B38" s="79" t="s">
        <v>58</v>
      </c>
      <c r="C38" s="88">
        <f t="shared" si="0"/>
        <v>310</v>
      </c>
      <c r="D38" s="89">
        <v>132</v>
      </c>
      <c r="E38" s="90">
        <v>178</v>
      </c>
      <c r="F38" s="91"/>
      <c r="G38" s="73"/>
      <c r="H38" s="91"/>
      <c r="I38" s="13"/>
      <c r="J38" s="5"/>
      <c r="K38" s="5"/>
      <c r="N38" s="56"/>
      <c r="O38" s="6"/>
      <c r="Q38" s="5"/>
    </row>
    <row r="39" spans="1:17" ht="34.5" x14ac:dyDescent="0.2">
      <c r="A39" s="92" t="s">
        <v>59</v>
      </c>
      <c r="B39" s="93" t="s">
        <v>60</v>
      </c>
      <c r="C39" s="70">
        <f t="shared" si="0"/>
        <v>1349</v>
      </c>
      <c r="D39" s="71">
        <v>499</v>
      </c>
      <c r="E39" s="72">
        <v>850</v>
      </c>
      <c r="F39" s="73"/>
      <c r="G39" s="73"/>
      <c r="H39" s="73"/>
      <c r="I39" s="13"/>
      <c r="J39" s="5"/>
      <c r="K39" s="5"/>
      <c r="N39" s="56"/>
      <c r="O39" s="6"/>
      <c r="Q39" s="5"/>
    </row>
    <row r="40" spans="1:17" x14ac:dyDescent="0.2">
      <c r="A40" s="92" t="s">
        <v>61</v>
      </c>
      <c r="B40" s="93" t="s">
        <v>62</v>
      </c>
      <c r="C40" s="70">
        <f t="shared" si="0"/>
        <v>29</v>
      </c>
      <c r="D40" s="71"/>
      <c r="E40" s="72">
        <v>29</v>
      </c>
      <c r="F40" s="73"/>
      <c r="G40" s="73"/>
      <c r="H40" s="73"/>
      <c r="I40" s="13"/>
      <c r="J40" s="5"/>
      <c r="K40" s="5"/>
      <c r="N40" s="56"/>
      <c r="O40" s="6"/>
      <c r="Q40" s="5"/>
    </row>
    <row r="41" spans="1:17" x14ac:dyDescent="0.2">
      <c r="A41" s="92" t="s">
        <v>63</v>
      </c>
      <c r="B41" s="93" t="s">
        <v>64</v>
      </c>
      <c r="C41" s="70">
        <f t="shared" si="0"/>
        <v>50</v>
      </c>
      <c r="D41" s="71">
        <v>50</v>
      </c>
      <c r="E41" s="72"/>
      <c r="F41" s="73"/>
      <c r="G41" s="73"/>
      <c r="H41" s="73"/>
      <c r="I41" s="13"/>
      <c r="J41" s="5"/>
      <c r="K41" s="5"/>
      <c r="N41" s="56"/>
      <c r="O41" s="6"/>
      <c r="Q41" s="5"/>
    </row>
    <row r="42" spans="1:17" x14ac:dyDescent="0.2">
      <c r="A42" s="92" t="s">
        <v>65</v>
      </c>
      <c r="B42" s="93" t="s">
        <v>66</v>
      </c>
      <c r="C42" s="70">
        <f t="shared" si="0"/>
        <v>580</v>
      </c>
      <c r="D42" s="71">
        <v>517</v>
      </c>
      <c r="E42" s="72">
        <v>63</v>
      </c>
      <c r="F42" s="73"/>
      <c r="G42" s="73"/>
      <c r="H42" s="73"/>
      <c r="I42" s="13"/>
      <c r="J42" s="5"/>
      <c r="K42" s="5"/>
      <c r="N42" s="56"/>
      <c r="O42" s="6"/>
      <c r="Q42" s="5"/>
    </row>
    <row r="43" spans="1:17" x14ac:dyDescent="0.2">
      <c r="A43" s="92" t="s">
        <v>67</v>
      </c>
      <c r="B43" s="94" t="s">
        <v>68</v>
      </c>
      <c r="C43" s="95">
        <f t="shared" si="0"/>
        <v>313</v>
      </c>
      <c r="D43" s="81">
        <v>183</v>
      </c>
      <c r="E43" s="82">
        <v>130</v>
      </c>
      <c r="F43" s="83"/>
      <c r="G43" s="73"/>
      <c r="H43" s="83"/>
      <c r="I43" s="13"/>
      <c r="J43" s="5"/>
      <c r="K43" s="5"/>
      <c r="N43" s="56"/>
      <c r="O43" s="6"/>
      <c r="Q43" s="5"/>
    </row>
    <row r="44" spans="1:17" x14ac:dyDescent="0.2">
      <c r="A44" s="211" t="s">
        <v>69</v>
      </c>
      <c r="B44" s="242"/>
      <c r="C44" s="63">
        <f t="shared" si="0"/>
        <v>0</v>
      </c>
      <c r="D44" s="67">
        <f>SUM(D45:D78)</f>
        <v>0</v>
      </c>
      <c r="E44" s="65">
        <f>SUM(E45:E78)</f>
        <v>0</v>
      </c>
      <c r="F44" s="67">
        <f>SUM(F45:F78)</f>
        <v>0</v>
      </c>
      <c r="G44" s="63">
        <f>SUM(G45:G78)</f>
        <v>0</v>
      </c>
      <c r="H44" s="63">
        <f>SUM(H45:H78)</f>
        <v>0</v>
      </c>
      <c r="I44" s="13"/>
      <c r="J44" s="5"/>
      <c r="K44" s="5"/>
      <c r="N44" s="56"/>
      <c r="O44" s="6"/>
      <c r="Q44" s="5"/>
    </row>
    <row r="45" spans="1:17" x14ac:dyDescent="0.2">
      <c r="A45" s="96" t="s">
        <v>70</v>
      </c>
      <c r="B45" s="97" t="s">
        <v>71</v>
      </c>
      <c r="C45" s="98">
        <f t="shared" si="0"/>
        <v>0</v>
      </c>
      <c r="D45" s="73"/>
      <c r="E45" s="90"/>
      <c r="F45" s="91"/>
      <c r="G45" s="73"/>
      <c r="H45" s="91"/>
      <c r="I45" s="13"/>
      <c r="J45" s="5"/>
      <c r="K45" s="5"/>
      <c r="N45" s="56"/>
      <c r="O45" s="6"/>
      <c r="Q45" s="5"/>
    </row>
    <row r="46" spans="1:17" x14ac:dyDescent="0.2">
      <c r="A46" s="99" t="s">
        <v>72</v>
      </c>
      <c r="B46" s="100" t="s">
        <v>73</v>
      </c>
      <c r="C46" s="70">
        <f t="shared" si="0"/>
        <v>0</v>
      </c>
      <c r="D46" s="73"/>
      <c r="E46" s="72"/>
      <c r="F46" s="73"/>
      <c r="G46" s="73"/>
      <c r="H46" s="73"/>
      <c r="I46" s="13"/>
      <c r="J46" s="5"/>
      <c r="K46" s="5"/>
      <c r="N46" s="56"/>
      <c r="O46" s="6"/>
      <c r="Q46" s="5"/>
    </row>
    <row r="47" spans="1:17" x14ac:dyDescent="0.2">
      <c r="A47" s="99" t="s">
        <v>74</v>
      </c>
      <c r="B47" s="100" t="s">
        <v>75</v>
      </c>
      <c r="C47" s="70">
        <f t="shared" si="0"/>
        <v>0</v>
      </c>
      <c r="D47" s="73"/>
      <c r="E47" s="72"/>
      <c r="F47" s="73"/>
      <c r="G47" s="73"/>
      <c r="H47" s="73"/>
      <c r="I47" s="13"/>
      <c r="J47" s="5"/>
      <c r="K47" s="5"/>
      <c r="N47" s="56"/>
      <c r="O47" s="6"/>
      <c r="Q47" s="5"/>
    </row>
    <row r="48" spans="1:17" x14ac:dyDescent="0.2">
      <c r="A48" s="99" t="s">
        <v>76</v>
      </c>
      <c r="B48" s="100" t="s">
        <v>77</v>
      </c>
      <c r="C48" s="70">
        <f t="shared" si="0"/>
        <v>0</v>
      </c>
      <c r="D48" s="73"/>
      <c r="E48" s="72"/>
      <c r="F48" s="73"/>
      <c r="G48" s="73"/>
      <c r="H48" s="73"/>
      <c r="I48" s="13"/>
      <c r="J48" s="5"/>
      <c r="K48" s="5"/>
      <c r="N48" s="56"/>
      <c r="O48" s="6"/>
      <c r="Q48" s="5"/>
    </row>
    <row r="49" spans="1:17" x14ac:dyDescent="0.2">
      <c r="A49" s="99" t="s">
        <v>78</v>
      </c>
      <c r="B49" s="100" t="s">
        <v>79</v>
      </c>
      <c r="C49" s="70">
        <f t="shared" si="0"/>
        <v>0</v>
      </c>
      <c r="D49" s="73"/>
      <c r="E49" s="72"/>
      <c r="F49" s="73"/>
      <c r="G49" s="73"/>
      <c r="H49" s="73"/>
      <c r="I49" s="13"/>
      <c r="J49" s="5"/>
      <c r="K49" s="5"/>
      <c r="N49" s="56"/>
      <c r="O49" s="6"/>
      <c r="Q49" s="5"/>
    </row>
    <row r="50" spans="1:17" x14ac:dyDescent="0.2">
      <c r="A50" s="99" t="s">
        <v>80</v>
      </c>
      <c r="B50" s="100" t="s">
        <v>81</v>
      </c>
      <c r="C50" s="70">
        <f t="shared" si="0"/>
        <v>0</v>
      </c>
      <c r="D50" s="73"/>
      <c r="E50" s="72"/>
      <c r="F50" s="73"/>
      <c r="G50" s="73"/>
      <c r="H50" s="73"/>
      <c r="I50" s="13"/>
      <c r="J50" s="5"/>
      <c r="K50" s="5"/>
      <c r="N50" s="56"/>
      <c r="O50" s="6"/>
      <c r="Q50" s="5"/>
    </row>
    <row r="51" spans="1:17" x14ac:dyDescent="0.2">
      <c r="A51" s="99" t="s">
        <v>82</v>
      </c>
      <c r="B51" s="100" t="s">
        <v>83</v>
      </c>
      <c r="C51" s="70">
        <f t="shared" si="0"/>
        <v>0</v>
      </c>
      <c r="D51" s="73"/>
      <c r="E51" s="72"/>
      <c r="F51" s="73"/>
      <c r="G51" s="73"/>
      <c r="H51" s="73"/>
      <c r="I51" s="13"/>
      <c r="J51" s="5"/>
      <c r="K51" s="5"/>
      <c r="N51" s="56"/>
      <c r="O51" s="6"/>
      <c r="Q51" s="5"/>
    </row>
    <row r="52" spans="1:17" x14ac:dyDescent="0.2">
      <c r="A52" s="99" t="s">
        <v>84</v>
      </c>
      <c r="B52" s="100" t="s">
        <v>85</v>
      </c>
      <c r="C52" s="70">
        <f t="shared" si="0"/>
        <v>0</v>
      </c>
      <c r="D52" s="73"/>
      <c r="E52" s="72"/>
      <c r="F52" s="73"/>
      <c r="G52" s="73"/>
      <c r="H52" s="73"/>
      <c r="I52" s="13"/>
      <c r="J52" s="5"/>
      <c r="K52" s="5"/>
      <c r="N52" s="56"/>
      <c r="O52" s="6"/>
      <c r="Q52" s="5"/>
    </row>
    <row r="53" spans="1:17" x14ac:dyDescent="0.2">
      <c r="A53" s="99" t="s">
        <v>86</v>
      </c>
      <c r="B53" s="100" t="s">
        <v>87</v>
      </c>
      <c r="C53" s="70">
        <f t="shared" si="0"/>
        <v>0</v>
      </c>
      <c r="D53" s="73"/>
      <c r="E53" s="72"/>
      <c r="F53" s="73"/>
      <c r="G53" s="73"/>
      <c r="H53" s="73"/>
      <c r="I53" s="13"/>
      <c r="J53" s="5"/>
      <c r="K53" s="5"/>
      <c r="N53" s="56"/>
      <c r="O53" s="6"/>
      <c r="Q53" s="5"/>
    </row>
    <row r="54" spans="1:17" x14ac:dyDescent="0.2">
      <c r="A54" s="99" t="s">
        <v>88</v>
      </c>
      <c r="B54" s="100" t="s">
        <v>89</v>
      </c>
      <c r="C54" s="70">
        <f t="shared" si="0"/>
        <v>0</v>
      </c>
      <c r="D54" s="73"/>
      <c r="E54" s="72"/>
      <c r="F54" s="73"/>
      <c r="G54" s="73"/>
      <c r="H54" s="73"/>
      <c r="I54" s="13"/>
      <c r="J54" s="5"/>
      <c r="K54" s="5"/>
      <c r="N54" s="56"/>
      <c r="O54" s="6"/>
      <c r="Q54" s="5"/>
    </row>
    <row r="55" spans="1:17" x14ac:dyDescent="0.2">
      <c r="A55" s="99" t="s">
        <v>90</v>
      </c>
      <c r="B55" s="100" t="s">
        <v>91</v>
      </c>
      <c r="C55" s="70">
        <f t="shared" si="0"/>
        <v>0</v>
      </c>
      <c r="D55" s="73"/>
      <c r="E55" s="72"/>
      <c r="F55" s="73"/>
      <c r="G55" s="73"/>
      <c r="H55" s="73"/>
      <c r="I55" s="13"/>
      <c r="J55" s="5"/>
      <c r="K55" s="5"/>
      <c r="N55" s="56"/>
      <c r="O55" s="6"/>
      <c r="Q55" s="5"/>
    </row>
    <row r="56" spans="1:17" x14ac:dyDescent="0.2">
      <c r="A56" s="99" t="s">
        <v>92</v>
      </c>
      <c r="B56" s="100" t="s">
        <v>93</v>
      </c>
      <c r="C56" s="70">
        <f t="shared" si="0"/>
        <v>0</v>
      </c>
      <c r="D56" s="73"/>
      <c r="E56" s="72"/>
      <c r="F56" s="73"/>
      <c r="G56" s="73"/>
      <c r="H56" s="73"/>
      <c r="I56" s="13"/>
      <c r="J56" s="5"/>
      <c r="K56" s="5"/>
      <c r="N56" s="56"/>
      <c r="O56" s="6"/>
      <c r="Q56" s="5"/>
    </row>
    <row r="57" spans="1:17" x14ac:dyDescent="0.2">
      <c r="A57" s="99" t="s">
        <v>94</v>
      </c>
      <c r="B57" s="100" t="s">
        <v>95</v>
      </c>
      <c r="C57" s="70">
        <f t="shared" si="0"/>
        <v>0</v>
      </c>
      <c r="D57" s="73"/>
      <c r="E57" s="72"/>
      <c r="F57" s="73"/>
      <c r="G57" s="73"/>
      <c r="H57" s="73"/>
      <c r="I57" s="13"/>
      <c r="J57" s="5"/>
      <c r="K57" s="5"/>
      <c r="N57" s="56"/>
      <c r="O57" s="6"/>
      <c r="Q57" s="5"/>
    </row>
    <row r="58" spans="1:17" x14ac:dyDescent="0.2">
      <c r="A58" s="99" t="s">
        <v>96</v>
      </c>
      <c r="B58" s="100" t="s">
        <v>97</v>
      </c>
      <c r="C58" s="70">
        <f t="shared" si="0"/>
        <v>0</v>
      </c>
      <c r="D58" s="73"/>
      <c r="E58" s="72"/>
      <c r="F58" s="73"/>
      <c r="G58" s="73"/>
      <c r="H58" s="73"/>
      <c r="I58" s="13"/>
      <c r="J58" s="5"/>
      <c r="K58" s="5"/>
      <c r="N58" s="56"/>
      <c r="O58" s="6"/>
      <c r="Q58" s="5"/>
    </row>
    <row r="59" spans="1:17" ht="34.5" x14ac:dyDescent="0.2">
      <c r="A59" s="99" t="s">
        <v>98</v>
      </c>
      <c r="B59" s="93" t="s">
        <v>99</v>
      </c>
      <c r="C59" s="70">
        <f t="shared" si="0"/>
        <v>0</v>
      </c>
      <c r="D59" s="73"/>
      <c r="E59" s="72"/>
      <c r="F59" s="73"/>
      <c r="G59" s="73"/>
      <c r="H59" s="73"/>
      <c r="I59" s="13"/>
      <c r="J59" s="5"/>
      <c r="K59" s="5"/>
      <c r="N59" s="56"/>
      <c r="O59" s="6"/>
      <c r="Q59" s="5"/>
    </row>
    <row r="60" spans="1:17" x14ac:dyDescent="0.2">
      <c r="A60" s="99" t="s">
        <v>100</v>
      </c>
      <c r="B60" s="100" t="s">
        <v>101</v>
      </c>
      <c r="C60" s="70">
        <f t="shared" si="0"/>
        <v>0</v>
      </c>
      <c r="D60" s="73"/>
      <c r="E60" s="72"/>
      <c r="F60" s="73"/>
      <c r="G60" s="73"/>
      <c r="H60" s="73"/>
      <c r="I60" s="13"/>
      <c r="J60" s="5"/>
      <c r="K60" s="5"/>
      <c r="N60" s="56"/>
      <c r="O60" s="6"/>
      <c r="Q60" s="5"/>
    </row>
    <row r="61" spans="1:17" x14ac:dyDescent="0.2">
      <c r="A61" s="99" t="s">
        <v>102</v>
      </c>
      <c r="B61" s="100" t="s">
        <v>103</v>
      </c>
      <c r="C61" s="70">
        <f t="shared" si="0"/>
        <v>0</v>
      </c>
      <c r="D61" s="73"/>
      <c r="E61" s="72"/>
      <c r="F61" s="73"/>
      <c r="G61" s="73"/>
      <c r="H61" s="73"/>
      <c r="I61" s="13"/>
      <c r="J61" s="5"/>
      <c r="K61" s="5"/>
      <c r="N61" s="56"/>
      <c r="O61" s="6"/>
      <c r="Q61" s="5"/>
    </row>
    <row r="62" spans="1:17" x14ac:dyDescent="0.2">
      <c r="A62" s="99" t="s">
        <v>104</v>
      </c>
      <c r="B62" s="93" t="s">
        <v>105</v>
      </c>
      <c r="C62" s="70">
        <f t="shared" si="0"/>
        <v>0</v>
      </c>
      <c r="D62" s="73"/>
      <c r="E62" s="72"/>
      <c r="F62" s="73"/>
      <c r="G62" s="73"/>
      <c r="H62" s="73"/>
      <c r="I62" s="13"/>
      <c r="J62" s="5"/>
      <c r="K62" s="5"/>
      <c r="N62" s="56"/>
      <c r="O62" s="6"/>
      <c r="Q62" s="5"/>
    </row>
    <row r="63" spans="1:17" x14ac:dyDescent="0.2">
      <c r="A63" s="99" t="s">
        <v>106</v>
      </c>
      <c r="B63" s="100" t="s">
        <v>107</v>
      </c>
      <c r="C63" s="70">
        <f t="shared" si="0"/>
        <v>0</v>
      </c>
      <c r="D63" s="73"/>
      <c r="E63" s="72"/>
      <c r="F63" s="73"/>
      <c r="G63" s="73"/>
      <c r="H63" s="73"/>
      <c r="I63" s="13"/>
      <c r="J63" s="5"/>
      <c r="K63" s="5"/>
      <c r="N63" s="56"/>
      <c r="O63" s="6"/>
      <c r="Q63" s="5"/>
    </row>
    <row r="64" spans="1:17" x14ac:dyDescent="0.2">
      <c r="A64" s="99" t="s">
        <v>108</v>
      </c>
      <c r="B64" s="100" t="s">
        <v>109</v>
      </c>
      <c r="C64" s="70">
        <f t="shared" si="0"/>
        <v>0</v>
      </c>
      <c r="D64" s="73"/>
      <c r="E64" s="72"/>
      <c r="F64" s="73"/>
      <c r="G64" s="73"/>
      <c r="H64" s="73"/>
      <c r="I64" s="13"/>
      <c r="J64" s="5"/>
      <c r="K64" s="5"/>
      <c r="N64" s="56"/>
      <c r="O64" s="6"/>
      <c r="Q64" s="5"/>
    </row>
    <row r="65" spans="1:17" x14ac:dyDescent="0.2">
      <c r="A65" s="99" t="s">
        <v>110</v>
      </c>
      <c r="B65" s="100" t="s">
        <v>111</v>
      </c>
      <c r="C65" s="70">
        <f t="shared" si="0"/>
        <v>0</v>
      </c>
      <c r="D65" s="73"/>
      <c r="E65" s="72"/>
      <c r="F65" s="73"/>
      <c r="G65" s="73"/>
      <c r="H65" s="73"/>
      <c r="I65" s="13"/>
      <c r="J65" s="5"/>
      <c r="K65" s="5"/>
      <c r="N65" s="56"/>
      <c r="O65" s="6"/>
      <c r="Q65" s="5"/>
    </row>
    <row r="66" spans="1:17" x14ac:dyDescent="0.2">
      <c r="A66" s="99" t="s">
        <v>112</v>
      </c>
      <c r="B66" s="100" t="s">
        <v>113</v>
      </c>
      <c r="C66" s="70">
        <f t="shared" si="0"/>
        <v>0</v>
      </c>
      <c r="D66" s="73"/>
      <c r="E66" s="72"/>
      <c r="F66" s="73"/>
      <c r="G66" s="73"/>
      <c r="H66" s="73"/>
      <c r="I66" s="13"/>
      <c r="J66" s="5"/>
      <c r="K66" s="5"/>
      <c r="N66" s="56"/>
      <c r="O66" s="6"/>
      <c r="Q66" s="5"/>
    </row>
    <row r="67" spans="1:17" ht="25.5" customHeight="1" x14ac:dyDescent="0.2">
      <c r="A67" s="99" t="s">
        <v>114</v>
      </c>
      <c r="B67" s="93" t="s">
        <v>115</v>
      </c>
      <c r="C67" s="70">
        <f t="shared" si="0"/>
        <v>0</v>
      </c>
      <c r="D67" s="73"/>
      <c r="E67" s="72"/>
      <c r="F67" s="73"/>
      <c r="G67" s="73"/>
      <c r="H67" s="73"/>
      <c r="I67" s="13"/>
      <c r="J67" s="5"/>
      <c r="K67" s="5"/>
      <c r="N67" s="56"/>
      <c r="O67" s="6"/>
      <c r="Q67" s="5"/>
    </row>
    <row r="68" spans="1:17" x14ac:dyDescent="0.2">
      <c r="A68" s="99" t="s">
        <v>116</v>
      </c>
      <c r="B68" s="100" t="s">
        <v>117</v>
      </c>
      <c r="C68" s="70">
        <f t="shared" si="0"/>
        <v>0</v>
      </c>
      <c r="D68" s="73"/>
      <c r="E68" s="72"/>
      <c r="F68" s="73"/>
      <c r="G68" s="73"/>
      <c r="H68" s="73"/>
      <c r="I68" s="13"/>
      <c r="J68" s="5"/>
      <c r="K68" s="5"/>
      <c r="N68" s="56"/>
      <c r="O68" s="6"/>
      <c r="Q68" s="5"/>
    </row>
    <row r="69" spans="1:17" x14ac:dyDescent="0.2">
      <c r="A69" s="99" t="s">
        <v>118</v>
      </c>
      <c r="B69" s="100" t="s">
        <v>119</v>
      </c>
      <c r="C69" s="70">
        <f t="shared" si="0"/>
        <v>0</v>
      </c>
      <c r="D69" s="73"/>
      <c r="E69" s="72"/>
      <c r="F69" s="73"/>
      <c r="G69" s="73"/>
      <c r="H69" s="73"/>
      <c r="I69" s="13"/>
      <c r="J69" s="5"/>
      <c r="K69" s="5"/>
      <c r="N69" s="56"/>
      <c r="O69" s="6"/>
      <c r="Q69" s="5"/>
    </row>
    <row r="70" spans="1:17" x14ac:dyDescent="0.2">
      <c r="A70" s="99" t="s">
        <v>120</v>
      </c>
      <c r="B70" s="100" t="s">
        <v>121</v>
      </c>
      <c r="C70" s="70">
        <f t="shared" si="0"/>
        <v>0</v>
      </c>
      <c r="D70" s="73"/>
      <c r="E70" s="72"/>
      <c r="F70" s="73"/>
      <c r="G70" s="73"/>
      <c r="H70" s="73"/>
      <c r="I70" s="13"/>
      <c r="J70" s="5"/>
      <c r="K70" s="5"/>
      <c r="N70" s="56"/>
      <c r="O70" s="6"/>
      <c r="Q70" s="5"/>
    </row>
    <row r="71" spans="1:17" x14ac:dyDescent="0.2">
      <c r="A71" s="99" t="s">
        <v>122</v>
      </c>
      <c r="B71" s="100" t="s">
        <v>123</v>
      </c>
      <c r="C71" s="70">
        <f t="shared" si="0"/>
        <v>0</v>
      </c>
      <c r="D71" s="73"/>
      <c r="E71" s="72"/>
      <c r="F71" s="73"/>
      <c r="G71" s="73"/>
      <c r="H71" s="73"/>
      <c r="I71" s="13"/>
      <c r="J71" s="5"/>
      <c r="K71" s="5"/>
      <c r="N71" s="56"/>
      <c r="O71" s="6"/>
      <c r="Q71" s="5"/>
    </row>
    <row r="72" spans="1:17" x14ac:dyDescent="0.2">
      <c r="A72" s="99" t="s">
        <v>124</v>
      </c>
      <c r="B72" s="100" t="s">
        <v>125</v>
      </c>
      <c r="C72" s="70">
        <f t="shared" si="0"/>
        <v>0</v>
      </c>
      <c r="D72" s="73"/>
      <c r="E72" s="72"/>
      <c r="F72" s="73"/>
      <c r="G72" s="73"/>
      <c r="H72" s="73"/>
      <c r="I72" s="13"/>
      <c r="J72" s="5"/>
      <c r="K72" s="5"/>
      <c r="N72" s="56"/>
      <c r="O72" s="6"/>
      <c r="Q72" s="5"/>
    </row>
    <row r="73" spans="1:17" x14ac:dyDescent="0.2">
      <c r="A73" s="99" t="s">
        <v>126</v>
      </c>
      <c r="B73" s="100" t="s">
        <v>127</v>
      </c>
      <c r="C73" s="70">
        <f t="shared" si="0"/>
        <v>0</v>
      </c>
      <c r="D73" s="73"/>
      <c r="E73" s="72"/>
      <c r="F73" s="73"/>
      <c r="G73" s="73"/>
      <c r="H73" s="73"/>
      <c r="I73" s="13"/>
      <c r="J73" s="5"/>
      <c r="K73" s="5"/>
      <c r="N73" s="56"/>
      <c r="O73" s="6"/>
      <c r="Q73" s="5"/>
    </row>
    <row r="74" spans="1:17" x14ac:dyDescent="0.2">
      <c r="A74" s="99" t="s">
        <v>128</v>
      </c>
      <c r="B74" s="100" t="s">
        <v>129</v>
      </c>
      <c r="C74" s="70">
        <f t="shared" si="0"/>
        <v>0</v>
      </c>
      <c r="D74" s="73"/>
      <c r="E74" s="72"/>
      <c r="F74" s="73"/>
      <c r="G74" s="73"/>
      <c r="H74" s="73"/>
      <c r="I74" s="13"/>
      <c r="J74" s="5"/>
      <c r="K74" s="5"/>
      <c r="N74" s="56"/>
      <c r="O74" s="6"/>
      <c r="Q74" s="5"/>
    </row>
    <row r="75" spans="1:17" x14ac:dyDescent="0.2">
      <c r="A75" s="99" t="s">
        <v>130</v>
      </c>
      <c r="B75" s="100" t="s">
        <v>131</v>
      </c>
      <c r="C75" s="70">
        <f t="shared" si="0"/>
        <v>0</v>
      </c>
      <c r="D75" s="73"/>
      <c r="E75" s="72"/>
      <c r="F75" s="73"/>
      <c r="G75" s="73"/>
      <c r="H75" s="73"/>
      <c r="I75" s="13"/>
      <c r="J75" s="5"/>
      <c r="K75" s="5"/>
      <c r="N75" s="56"/>
      <c r="O75" s="6"/>
      <c r="Q75" s="5"/>
    </row>
    <row r="76" spans="1:17" x14ac:dyDescent="0.2">
      <c r="A76" s="99" t="s">
        <v>132</v>
      </c>
      <c r="B76" s="100" t="s">
        <v>133</v>
      </c>
      <c r="C76" s="70">
        <f t="shared" si="0"/>
        <v>0</v>
      </c>
      <c r="D76" s="73"/>
      <c r="E76" s="72"/>
      <c r="F76" s="73"/>
      <c r="G76" s="73"/>
      <c r="H76" s="73"/>
      <c r="I76" s="13"/>
      <c r="J76" s="5"/>
      <c r="K76" s="5"/>
      <c r="N76" s="56"/>
      <c r="O76" s="6"/>
      <c r="Q76" s="5"/>
    </row>
    <row r="77" spans="1:17" x14ac:dyDescent="0.2">
      <c r="A77" s="99" t="s">
        <v>134</v>
      </c>
      <c r="B77" s="100" t="s">
        <v>135</v>
      </c>
      <c r="C77" s="70">
        <f t="shared" si="0"/>
        <v>0</v>
      </c>
      <c r="D77" s="73"/>
      <c r="E77" s="72"/>
      <c r="F77" s="73"/>
      <c r="G77" s="73"/>
      <c r="H77" s="73"/>
      <c r="I77" s="13"/>
      <c r="J77" s="5"/>
      <c r="K77" s="5"/>
      <c r="N77" s="56"/>
      <c r="O77" s="6"/>
      <c r="Q77" s="5"/>
    </row>
    <row r="78" spans="1:17" x14ac:dyDescent="0.2">
      <c r="A78" s="101" t="s">
        <v>136</v>
      </c>
      <c r="B78" s="102" t="s">
        <v>137</v>
      </c>
      <c r="C78" s="103">
        <f t="shared" si="0"/>
        <v>0</v>
      </c>
      <c r="D78" s="104"/>
      <c r="E78" s="105"/>
      <c r="F78" s="106"/>
      <c r="G78" s="104"/>
      <c r="H78" s="106"/>
      <c r="I78" s="13"/>
      <c r="J78" s="5"/>
      <c r="K78" s="5"/>
      <c r="N78" s="56"/>
      <c r="O78" s="6"/>
      <c r="Q78" s="5"/>
    </row>
    <row r="79" spans="1:17" x14ac:dyDescent="0.2">
      <c r="A79" s="59"/>
      <c r="B79" s="107"/>
      <c r="C79" s="15"/>
      <c r="D79" s="16"/>
      <c r="E79" s="16"/>
      <c r="F79" s="16"/>
      <c r="G79" s="16"/>
      <c r="H79" s="16"/>
      <c r="I79" s="13"/>
      <c r="J79" s="5"/>
      <c r="K79" s="5"/>
      <c r="N79" s="56"/>
      <c r="O79" s="6"/>
      <c r="Q79" s="5"/>
    </row>
    <row r="80" spans="1:17" x14ac:dyDescent="0.2">
      <c r="A80" s="211" t="s">
        <v>138</v>
      </c>
      <c r="B80" s="234"/>
      <c r="C80" s="63">
        <f t="shared" ref="C80:C145" si="1">+SUM(D80:F80)</f>
        <v>966</v>
      </c>
      <c r="D80" s="108">
        <f>+SUM(D81:D120)</f>
        <v>1</v>
      </c>
      <c r="E80" s="108">
        <f>+SUM(E81:E120)</f>
        <v>934</v>
      </c>
      <c r="F80" s="109">
        <f>+SUM(F81:F120)</f>
        <v>31</v>
      </c>
      <c r="G80" s="110">
        <f>+SUM(G81:G120)</f>
        <v>0</v>
      </c>
      <c r="H80" s="110">
        <f>+SUM(H81:H120)</f>
        <v>0</v>
      </c>
      <c r="I80" s="13"/>
      <c r="J80" s="5"/>
      <c r="K80" s="5"/>
      <c r="N80" s="56"/>
      <c r="O80" s="6"/>
      <c r="Q80" s="5"/>
    </row>
    <row r="81" spans="1:17" x14ac:dyDescent="0.2">
      <c r="A81" s="96" t="s">
        <v>139</v>
      </c>
      <c r="B81" s="111" t="s">
        <v>140</v>
      </c>
      <c r="C81" s="88">
        <f t="shared" si="1"/>
        <v>0</v>
      </c>
      <c r="D81" s="71"/>
      <c r="E81" s="71"/>
      <c r="F81" s="71"/>
      <c r="G81" s="71"/>
      <c r="H81" s="71"/>
      <c r="I81" s="13"/>
      <c r="J81" s="5"/>
      <c r="K81" s="5"/>
      <c r="N81" s="56"/>
      <c r="O81" s="6"/>
      <c r="Q81" s="5"/>
    </row>
    <row r="82" spans="1:17" x14ac:dyDescent="0.2">
      <c r="A82" s="99" t="s">
        <v>141</v>
      </c>
      <c r="B82" s="100" t="s">
        <v>142</v>
      </c>
      <c r="C82" s="70">
        <f t="shared" si="1"/>
        <v>82</v>
      </c>
      <c r="D82" s="71"/>
      <c r="E82" s="71">
        <v>82</v>
      </c>
      <c r="F82" s="71"/>
      <c r="G82" s="71"/>
      <c r="H82" s="71"/>
      <c r="I82" s="13"/>
      <c r="J82" s="5"/>
      <c r="K82" s="5"/>
      <c r="N82" s="56"/>
      <c r="O82" s="6"/>
      <c r="Q82" s="5"/>
    </row>
    <row r="83" spans="1:17" x14ac:dyDescent="0.2">
      <c r="A83" s="99" t="s">
        <v>143</v>
      </c>
      <c r="B83" s="100" t="s">
        <v>144</v>
      </c>
      <c r="C83" s="70">
        <f t="shared" si="1"/>
        <v>0</v>
      </c>
      <c r="D83" s="71"/>
      <c r="E83" s="71"/>
      <c r="F83" s="71"/>
      <c r="G83" s="71"/>
      <c r="H83" s="71"/>
      <c r="I83" s="13"/>
      <c r="J83" s="5"/>
      <c r="K83" s="5"/>
      <c r="N83" s="56"/>
      <c r="O83" s="6"/>
      <c r="Q83" s="5"/>
    </row>
    <row r="84" spans="1:17" x14ac:dyDescent="0.2">
      <c r="A84" s="99" t="s">
        <v>145</v>
      </c>
      <c r="B84" s="100" t="s">
        <v>146</v>
      </c>
      <c r="C84" s="70">
        <f t="shared" si="1"/>
        <v>0</v>
      </c>
      <c r="D84" s="71"/>
      <c r="E84" s="71"/>
      <c r="F84" s="71"/>
      <c r="G84" s="71"/>
      <c r="H84" s="71"/>
      <c r="I84" s="13"/>
      <c r="J84" s="5"/>
      <c r="K84" s="5"/>
      <c r="N84" s="56"/>
      <c r="O84" s="6"/>
      <c r="Q84" s="5"/>
    </row>
    <row r="85" spans="1:17" x14ac:dyDescent="0.2">
      <c r="A85" s="99" t="s">
        <v>147</v>
      </c>
      <c r="B85" s="100" t="s">
        <v>148</v>
      </c>
      <c r="C85" s="70">
        <f t="shared" si="1"/>
        <v>84</v>
      </c>
      <c r="D85" s="71"/>
      <c r="E85" s="71">
        <v>84</v>
      </c>
      <c r="F85" s="71"/>
      <c r="G85" s="71"/>
      <c r="H85" s="71"/>
      <c r="I85" s="13"/>
      <c r="J85" s="5"/>
      <c r="K85" s="5"/>
      <c r="N85" s="56"/>
      <c r="O85" s="6"/>
      <c r="Q85" s="5"/>
    </row>
    <row r="86" spans="1:17" x14ac:dyDescent="0.2">
      <c r="A86" s="99" t="s">
        <v>149</v>
      </c>
      <c r="B86" s="100" t="s">
        <v>150</v>
      </c>
      <c r="C86" s="70">
        <f t="shared" si="1"/>
        <v>0</v>
      </c>
      <c r="D86" s="71"/>
      <c r="E86" s="71"/>
      <c r="F86" s="71"/>
      <c r="G86" s="71"/>
      <c r="H86" s="71"/>
      <c r="I86" s="13"/>
      <c r="J86" s="5"/>
      <c r="K86" s="5"/>
      <c r="N86" s="56"/>
      <c r="O86" s="6"/>
      <c r="Q86" s="5"/>
    </row>
    <row r="87" spans="1:17" x14ac:dyDescent="0.2">
      <c r="A87" s="99" t="s">
        <v>151</v>
      </c>
      <c r="B87" s="100" t="s">
        <v>152</v>
      </c>
      <c r="C87" s="70">
        <f t="shared" si="1"/>
        <v>0</v>
      </c>
      <c r="D87" s="71"/>
      <c r="E87" s="71"/>
      <c r="F87" s="71"/>
      <c r="G87" s="71"/>
      <c r="H87" s="71"/>
      <c r="I87" s="13"/>
      <c r="J87" s="5"/>
      <c r="K87" s="5"/>
      <c r="N87" s="56"/>
      <c r="O87" s="6"/>
      <c r="Q87" s="5"/>
    </row>
    <row r="88" spans="1:17" x14ac:dyDescent="0.2">
      <c r="A88" s="99" t="s">
        <v>153</v>
      </c>
      <c r="B88" s="100" t="s">
        <v>154</v>
      </c>
      <c r="C88" s="70">
        <f t="shared" si="1"/>
        <v>0</v>
      </c>
      <c r="D88" s="71"/>
      <c r="E88" s="71"/>
      <c r="F88" s="71"/>
      <c r="G88" s="71"/>
      <c r="H88" s="71"/>
      <c r="I88" s="13"/>
      <c r="J88" s="5"/>
      <c r="K88" s="5"/>
      <c r="N88" s="56"/>
      <c r="O88" s="6"/>
      <c r="Q88" s="5"/>
    </row>
    <row r="89" spans="1:17" x14ac:dyDescent="0.2">
      <c r="A89" s="99" t="s">
        <v>155</v>
      </c>
      <c r="B89" s="100" t="s">
        <v>156</v>
      </c>
      <c r="C89" s="70">
        <f t="shared" si="1"/>
        <v>0</v>
      </c>
      <c r="D89" s="71"/>
      <c r="E89" s="71"/>
      <c r="F89" s="71"/>
      <c r="G89" s="71"/>
      <c r="H89" s="71"/>
      <c r="I89" s="13"/>
      <c r="J89" s="5"/>
      <c r="K89" s="5"/>
      <c r="N89" s="56"/>
      <c r="O89" s="6"/>
      <c r="Q89" s="5"/>
    </row>
    <row r="90" spans="1:17" x14ac:dyDescent="0.2">
      <c r="A90" s="99" t="s">
        <v>157</v>
      </c>
      <c r="B90" s="100" t="s">
        <v>158</v>
      </c>
      <c r="C90" s="70">
        <f t="shared" si="1"/>
        <v>15</v>
      </c>
      <c r="D90" s="71"/>
      <c r="E90" s="71">
        <v>15</v>
      </c>
      <c r="F90" s="71"/>
      <c r="G90" s="71"/>
      <c r="H90" s="71"/>
      <c r="I90" s="13"/>
      <c r="J90" s="5"/>
      <c r="K90" s="5"/>
      <c r="N90" s="56"/>
      <c r="O90" s="6"/>
      <c r="Q90" s="5"/>
    </row>
    <row r="91" spans="1:17" x14ac:dyDescent="0.2">
      <c r="A91" s="99" t="s">
        <v>159</v>
      </c>
      <c r="B91" s="100" t="s">
        <v>160</v>
      </c>
      <c r="C91" s="70">
        <f t="shared" si="1"/>
        <v>0</v>
      </c>
      <c r="D91" s="71"/>
      <c r="E91" s="71"/>
      <c r="F91" s="71"/>
      <c r="G91" s="71"/>
      <c r="H91" s="71"/>
      <c r="I91" s="13"/>
      <c r="J91" s="5"/>
      <c r="K91" s="5"/>
      <c r="N91" s="56"/>
      <c r="O91" s="6"/>
      <c r="Q91" s="5"/>
    </row>
    <row r="92" spans="1:17" x14ac:dyDescent="0.2">
      <c r="A92" s="99" t="s">
        <v>161</v>
      </c>
      <c r="B92" s="100" t="s">
        <v>162</v>
      </c>
      <c r="C92" s="70">
        <f t="shared" si="1"/>
        <v>0</v>
      </c>
      <c r="D92" s="71"/>
      <c r="E92" s="71"/>
      <c r="F92" s="71"/>
      <c r="G92" s="71"/>
      <c r="H92" s="71"/>
      <c r="I92" s="13"/>
      <c r="J92" s="5"/>
      <c r="K92" s="5"/>
      <c r="N92" s="56"/>
      <c r="O92" s="6"/>
      <c r="Q92" s="5"/>
    </row>
    <row r="93" spans="1:17" x14ac:dyDescent="0.2">
      <c r="A93" s="99" t="s">
        <v>163</v>
      </c>
      <c r="B93" s="100" t="s">
        <v>164</v>
      </c>
      <c r="C93" s="70">
        <f t="shared" si="1"/>
        <v>0</v>
      </c>
      <c r="D93" s="71"/>
      <c r="E93" s="71"/>
      <c r="F93" s="71"/>
      <c r="G93" s="71"/>
      <c r="H93" s="71"/>
      <c r="I93" s="13"/>
      <c r="J93" s="5"/>
      <c r="K93" s="5"/>
      <c r="N93" s="56"/>
      <c r="O93" s="6"/>
      <c r="Q93" s="5"/>
    </row>
    <row r="94" spans="1:17" x14ac:dyDescent="0.2">
      <c r="A94" s="99" t="s">
        <v>165</v>
      </c>
      <c r="B94" s="100" t="s">
        <v>166</v>
      </c>
      <c r="C94" s="70">
        <f t="shared" si="1"/>
        <v>0</v>
      </c>
      <c r="D94" s="71"/>
      <c r="E94" s="71"/>
      <c r="F94" s="71"/>
      <c r="G94" s="71"/>
      <c r="H94" s="71"/>
      <c r="I94" s="13"/>
      <c r="J94" s="5"/>
      <c r="K94" s="5"/>
      <c r="N94" s="56"/>
      <c r="O94" s="6"/>
      <c r="Q94" s="5"/>
    </row>
    <row r="95" spans="1:17" x14ac:dyDescent="0.2">
      <c r="A95" s="99" t="s">
        <v>167</v>
      </c>
      <c r="B95" s="100" t="s">
        <v>168</v>
      </c>
      <c r="C95" s="70">
        <f t="shared" si="1"/>
        <v>459</v>
      </c>
      <c r="D95" s="71"/>
      <c r="E95" s="71">
        <v>459</v>
      </c>
      <c r="F95" s="71"/>
      <c r="G95" s="71"/>
      <c r="H95" s="71"/>
      <c r="I95" s="13"/>
      <c r="J95" s="5"/>
      <c r="K95" s="5"/>
      <c r="N95" s="56"/>
      <c r="O95" s="6"/>
      <c r="Q95" s="5"/>
    </row>
    <row r="96" spans="1:17" x14ac:dyDescent="0.2">
      <c r="A96" s="99" t="s">
        <v>169</v>
      </c>
      <c r="B96" s="100" t="s">
        <v>170</v>
      </c>
      <c r="C96" s="70">
        <f t="shared" si="1"/>
        <v>35</v>
      </c>
      <c r="D96" s="71"/>
      <c r="E96" s="71">
        <v>35</v>
      </c>
      <c r="F96" s="71"/>
      <c r="G96" s="71"/>
      <c r="H96" s="71"/>
      <c r="I96" s="13"/>
      <c r="J96" s="5"/>
      <c r="K96" s="5"/>
      <c r="N96" s="56"/>
      <c r="O96" s="6"/>
      <c r="Q96" s="5"/>
    </row>
    <row r="97" spans="1:17" x14ac:dyDescent="0.2">
      <c r="A97" s="99" t="s">
        <v>171</v>
      </c>
      <c r="B97" s="100" t="s">
        <v>172</v>
      </c>
      <c r="C97" s="70">
        <f t="shared" si="1"/>
        <v>0</v>
      </c>
      <c r="D97" s="71"/>
      <c r="E97" s="71"/>
      <c r="F97" s="71"/>
      <c r="G97" s="71"/>
      <c r="H97" s="71"/>
      <c r="I97" s="13"/>
      <c r="J97" s="5"/>
      <c r="K97" s="5"/>
      <c r="N97" s="56"/>
      <c r="O97" s="6"/>
      <c r="Q97" s="5"/>
    </row>
    <row r="98" spans="1:17" x14ac:dyDescent="0.2">
      <c r="A98" s="99" t="s">
        <v>173</v>
      </c>
      <c r="B98" s="100" t="s">
        <v>174</v>
      </c>
      <c r="C98" s="70">
        <f t="shared" si="1"/>
        <v>0</v>
      </c>
      <c r="D98" s="71"/>
      <c r="E98" s="71"/>
      <c r="F98" s="71"/>
      <c r="G98" s="71"/>
      <c r="H98" s="71"/>
      <c r="I98" s="13"/>
      <c r="J98" s="5"/>
      <c r="K98" s="5"/>
      <c r="N98" s="56"/>
      <c r="O98" s="6"/>
      <c r="Q98" s="5"/>
    </row>
    <row r="99" spans="1:17" x14ac:dyDescent="0.2">
      <c r="A99" s="99" t="s">
        <v>175</v>
      </c>
      <c r="B99" s="100" t="s">
        <v>176</v>
      </c>
      <c r="C99" s="70">
        <f t="shared" si="1"/>
        <v>0</v>
      </c>
      <c r="D99" s="71"/>
      <c r="E99" s="71"/>
      <c r="F99" s="71"/>
      <c r="G99" s="71"/>
      <c r="H99" s="71"/>
      <c r="I99" s="13"/>
      <c r="J99" s="5"/>
      <c r="K99" s="5"/>
      <c r="N99" s="56"/>
      <c r="O99" s="6"/>
      <c r="Q99" s="5"/>
    </row>
    <row r="100" spans="1:17" x14ac:dyDescent="0.2">
      <c r="A100" s="99" t="s">
        <v>177</v>
      </c>
      <c r="B100" s="100" t="s">
        <v>178</v>
      </c>
      <c r="C100" s="70">
        <f t="shared" si="1"/>
        <v>249</v>
      </c>
      <c r="D100" s="71"/>
      <c r="E100" s="71">
        <v>249</v>
      </c>
      <c r="F100" s="71"/>
      <c r="G100" s="71"/>
      <c r="H100" s="71"/>
      <c r="I100" s="13"/>
      <c r="J100" s="5"/>
      <c r="K100" s="5"/>
      <c r="N100" s="56"/>
      <c r="O100" s="6"/>
      <c r="Q100" s="5"/>
    </row>
    <row r="101" spans="1:17" x14ac:dyDescent="0.2">
      <c r="A101" s="99" t="s">
        <v>179</v>
      </c>
      <c r="B101" s="100" t="s">
        <v>180</v>
      </c>
      <c r="C101" s="70">
        <f t="shared" si="1"/>
        <v>10</v>
      </c>
      <c r="D101" s="71"/>
      <c r="E101" s="71">
        <v>10</v>
      </c>
      <c r="F101" s="71"/>
      <c r="G101" s="71"/>
      <c r="H101" s="71"/>
      <c r="I101" s="13"/>
      <c r="J101" s="5"/>
      <c r="K101" s="5"/>
      <c r="N101" s="56"/>
      <c r="O101" s="6"/>
      <c r="Q101" s="5"/>
    </row>
    <row r="102" spans="1:17" x14ac:dyDescent="0.2">
      <c r="A102" s="99" t="s">
        <v>181</v>
      </c>
      <c r="B102" s="100" t="s">
        <v>182</v>
      </c>
      <c r="C102" s="70">
        <f t="shared" si="1"/>
        <v>0</v>
      </c>
      <c r="D102" s="71"/>
      <c r="E102" s="71"/>
      <c r="F102" s="71"/>
      <c r="G102" s="71"/>
      <c r="H102" s="71"/>
      <c r="I102" s="13"/>
      <c r="J102" s="5"/>
      <c r="K102" s="5"/>
      <c r="N102" s="56"/>
      <c r="O102" s="6"/>
      <c r="Q102" s="5"/>
    </row>
    <row r="103" spans="1:17" x14ac:dyDescent="0.2">
      <c r="A103" s="99" t="s">
        <v>183</v>
      </c>
      <c r="B103" s="100" t="s">
        <v>184</v>
      </c>
      <c r="C103" s="70">
        <f t="shared" si="1"/>
        <v>0</v>
      </c>
      <c r="D103" s="71"/>
      <c r="E103" s="71"/>
      <c r="F103" s="71"/>
      <c r="G103" s="71"/>
      <c r="H103" s="71"/>
      <c r="I103" s="13"/>
      <c r="J103" s="5"/>
      <c r="K103" s="5"/>
      <c r="N103" s="56"/>
      <c r="O103" s="6"/>
      <c r="Q103" s="5"/>
    </row>
    <row r="104" spans="1:17" x14ac:dyDescent="0.2">
      <c r="A104" s="99" t="s">
        <v>185</v>
      </c>
      <c r="B104" s="100" t="s">
        <v>186</v>
      </c>
      <c r="C104" s="70">
        <f t="shared" si="1"/>
        <v>0</v>
      </c>
      <c r="D104" s="71"/>
      <c r="E104" s="71"/>
      <c r="F104" s="71"/>
      <c r="G104" s="71"/>
      <c r="H104" s="71"/>
      <c r="I104" s="13"/>
      <c r="J104" s="5"/>
      <c r="K104" s="5"/>
      <c r="N104" s="56"/>
      <c r="O104" s="6"/>
      <c r="Q104" s="5"/>
    </row>
    <row r="105" spans="1:17" x14ac:dyDescent="0.2">
      <c r="A105" s="99" t="s">
        <v>187</v>
      </c>
      <c r="B105" s="100" t="s">
        <v>188</v>
      </c>
      <c r="C105" s="70">
        <f t="shared" si="1"/>
        <v>0</v>
      </c>
      <c r="D105" s="71"/>
      <c r="E105" s="71"/>
      <c r="F105" s="71"/>
      <c r="G105" s="71"/>
      <c r="H105" s="71"/>
      <c r="I105" s="13"/>
      <c r="J105" s="5"/>
      <c r="K105" s="5"/>
      <c r="N105" s="56"/>
      <c r="O105" s="6"/>
      <c r="Q105" s="5"/>
    </row>
    <row r="106" spans="1:17" x14ac:dyDescent="0.2">
      <c r="A106" s="99" t="s">
        <v>189</v>
      </c>
      <c r="B106" s="100" t="s">
        <v>190</v>
      </c>
      <c r="C106" s="70">
        <f t="shared" si="1"/>
        <v>31</v>
      </c>
      <c r="D106" s="71"/>
      <c r="E106" s="71"/>
      <c r="F106" s="71">
        <v>31</v>
      </c>
      <c r="G106" s="71"/>
      <c r="H106" s="71"/>
      <c r="I106" s="13"/>
      <c r="J106" s="5"/>
      <c r="K106" s="5"/>
      <c r="N106" s="56"/>
      <c r="O106" s="6"/>
      <c r="Q106" s="5"/>
    </row>
    <row r="107" spans="1:17" x14ac:dyDescent="0.2">
      <c r="A107" s="99" t="s">
        <v>191</v>
      </c>
      <c r="B107" s="100" t="s">
        <v>192</v>
      </c>
      <c r="C107" s="70">
        <f t="shared" si="1"/>
        <v>0</v>
      </c>
      <c r="D107" s="71"/>
      <c r="E107" s="71"/>
      <c r="F107" s="71"/>
      <c r="G107" s="71"/>
      <c r="H107" s="71"/>
      <c r="I107" s="13"/>
      <c r="J107" s="5"/>
      <c r="K107" s="5"/>
      <c r="N107" s="56"/>
      <c r="O107" s="6"/>
      <c r="Q107" s="5"/>
    </row>
    <row r="108" spans="1:17" x14ac:dyDescent="0.2">
      <c r="A108" s="99" t="s">
        <v>193</v>
      </c>
      <c r="B108" s="100" t="s">
        <v>194</v>
      </c>
      <c r="C108" s="70">
        <f t="shared" si="1"/>
        <v>0</v>
      </c>
      <c r="D108" s="71"/>
      <c r="E108" s="71"/>
      <c r="F108" s="71"/>
      <c r="G108" s="71"/>
      <c r="H108" s="71"/>
      <c r="I108" s="13"/>
      <c r="J108" s="5"/>
      <c r="K108" s="5"/>
      <c r="N108" s="56"/>
      <c r="O108" s="6"/>
      <c r="Q108" s="5"/>
    </row>
    <row r="109" spans="1:17" x14ac:dyDescent="0.2">
      <c r="A109" s="99" t="s">
        <v>195</v>
      </c>
      <c r="B109" s="100" t="s">
        <v>196</v>
      </c>
      <c r="C109" s="70">
        <f t="shared" si="1"/>
        <v>0</v>
      </c>
      <c r="D109" s="71"/>
      <c r="E109" s="71"/>
      <c r="F109" s="71"/>
      <c r="G109" s="71"/>
      <c r="H109" s="71"/>
      <c r="I109" s="13"/>
      <c r="J109" s="5"/>
      <c r="K109" s="5"/>
      <c r="N109" s="56"/>
      <c r="O109" s="6"/>
      <c r="Q109" s="5"/>
    </row>
    <row r="110" spans="1:17" x14ac:dyDescent="0.2">
      <c r="A110" s="99" t="s">
        <v>197</v>
      </c>
      <c r="B110" s="100" t="s">
        <v>198</v>
      </c>
      <c r="C110" s="70">
        <f t="shared" si="1"/>
        <v>0</v>
      </c>
      <c r="D110" s="71"/>
      <c r="E110" s="71"/>
      <c r="F110" s="71"/>
      <c r="G110" s="71"/>
      <c r="H110" s="71"/>
      <c r="I110" s="13"/>
      <c r="J110" s="5"/>
      <c r="K110" s="5"/>
      <c r="N110" s="56"/>
      <c r="O110" s="6"/>
      <c r="Q110" s="5"/>
    </row>
    <row r="111" spans="1:17" x14ac:dyDescent="0.2">
      <c r="A111" s="99" t="s">
        <v>199</v>
      </c>
      <c r="B111" s="100" t="s">
        <v>200</v>
      </c>
      <c r="C111" s="70">
        <f t="shared" si="1"/>
        <v>0</v>
      </c>
      <c r="D111" s="71"/>
      <c r="E111" s="71"/>
      <c r="F111" s="71"/>
      <c r="G111" s="71"/>
      <c r="H111" s="71"/>
      <c r="I111" s="13"/>
      <c r="J111" s="5"/>
      <c r="K111" s="5"/>
      <c r="N111" s="56"/>
      <c r="O111" s="6"/>
      <c r="Q111" s="5"/>
    </row>
    <row r="112" spans="1:17" x14ac:dyDescent="0.2">
      <c r="A112" s="99" t="s">
        <v>201</v>
      </c>
      <c r="B112" s="100" t="s">
        <v>202</v>
      </c>
      <c r="C112" s="70">
        <f t="shared" si="1"/>
        <v>0</v>
      </c>
      <c r="D112" s="71"/>
      <c r="E112" s="71"/>
      <c r="F112" s="71"/>
      <c r="G112" s="71"/>
      <c r="H112" s="71"/>
      <c r="I112" s="13"/>
      <c r="J112" s="5"/>
      <c r="K112" s="5"/>
      <c r="N112" s="56"/>
      <c r="O112" s="6"/>
      <c r="Q112" s="5"/>
    </row>
    <row r="113" spans="1:17" x14ac:dyDescent="0.2">
      <c r="A113" s="99" t="s">
        <v>203</v>
      </c>
      <c r="B113" s="100" t="s">
        <v>204</v>
      </c>
      <c r="C113" s="70">
        <f t="shared" si="1"/>
        <v>0</v>
      </c>
      <c r="D113" s="71"/>
      <c r="E113" s="71"/>
      <c r="F113" s="71"/>
      <c r="G113" s="71"/>
      <c r="H113" s="71"/>
      <c r="I113" s="13"/>
      <c r="J113" s="5"/>
      <c r="K113" s="5"/>
      <c r="N113" s="56"/>
      <c r="O113" s="6"/>
      <c r="Q113" s="5"/>
    </row>
    <row r="114" spans="1:17" x14ac:dyDescent="0.2">
      <c r="A114" s="99" t="s">
        <v>205</v>
      </c>
      <c r="B114" s="100" t="s">
        <v>206</v>
      </c>
      <c r="C114" s="70">
        <f t="shared" si="1"/>
        <v>0</v>
      </c>
      <c r="D114" s="71"/>
      <c r="E114" s="71"/>
      <c r="F114" s="71"/>
      <c r="G114" s="71"/>
      <c r="H114" s="71"/>
      <c r="I114" s="13"/>
      <c r="J114" s="5"/>
      <c r="K114" s="5"/>
      <c r="N114" s="56"/>
      <c r="O114" s="6"/>
      <c r="Q114" s="5"/>
    </row>
    <row r="115" spans="1:17" x14ac:dyDescent="0.2">
      <c r="A115" s="99" t="s">
        <v>207</v>
      </c>
      <c r="B115" s="100" t="s">
        <v>208</v>
      </c>
      <c r="C115" s="70">
        <f t="shared" si="1"/>
        <v>1</v>
      </c>
      <c r="D115" s="71">
        <v>1</v>
      </c>
      <c r="E115" s="71"/>
      <c r="F115" s="71"/>
      <c r="G115" s="71"/>
      <c r="H115" s="71"/>
      <c r="I115" s="13"/>
      <c r="J115" s="5"/>
      <c r="K115" s="5"/>
      <c r="N115" s="56"/>
      <c r="O115" s="6"/>
      <c r="Q115" s="5"/>
    </row>
    <row r="116" spans="1:17" x14ac:dyDescent="0.2">
      <c r="A116" s="99" t="s">
        <v>209</v>
      </c>
      <c r="B116" s="100" t="s">
        <v>210</v>
      </c>
      <c r="C116" s="70">
        <f t="shared" si="1"/>
        <v>0</v>
      </c>
      <c r="D116" s="71"/>
      <c r="E116" s="71"/>
      <c r="F116" s="71"/>
      <c r="G116" s="71"/>
      <c r="H116" s="71"/>
      <c r="I116" s="13"/>
      <c r="J116" s="5"/>
      <c r="K116" s="5"/>
      <c r="N116" s="56"/>
      <c r="O116" s="6"/>
      <c r="Q116" s="5"/>
    </row>
    <row r="117" spans="1:17" x14ac:dyDescent="0.2">
      <c r="A117" s="99" t="s">
        <v>211</v>
      </c>
      <c r="B117" s="100" t="s">
        <v>212</v>
      </c>
      <c r="C117" s="70">
        <f t="shared" si="1"/>
        <v>0</v>
      </c>
      <c r="D117" s="71"/>
      <c r="E117" s="71"/>
      <c r="F117" s="71"/>
      <c r="G117" s="71"/>
      <c r="H117" s="71"/>
      <c r="I117" s="13"/>
      <c r="J117" s="5"/>
      <c r="K117" s="5"/>
      <c r="N117" s="56"/>
      <c r="O117" s="6"/>
      <c r="Q117" s="5"/>
    </row>
    <row r="118" spans="1:17" x14ac:dyDescent="0.2">
      <c r="A118" s="99" t="s">
        <v>213</v>
      </c>
      <c r="B118" s="100" t="s">
        <v>214</v>
      </c>
      <c r="C118" s="70">
        <f>+SUM(D118:F118)</f>
        <v>0</v>
      </c>
      <c r="D118" s="71"/>
      <c r="E118" s="71"/>
      <c r="F118" s="71"/>
      <c r="G118" s="71"/>
      <c r="H118" s="71"/>
      <c r="I118" s="13"/>
      <c r="J118" s="5"/>
      <c r="K118" s="5"/>
      <c r="N118" s="56"/>
      <c r="O118" s="6"/>
      <c r="Q118" s="5"/>
    </row>
    <row r="119" spans="1:17" x14ac:dyDescent="0.2">
      <c r="A119" s="99" t="s">
        <v>141</v>
      </c>
      <c r="B119" s="100" t="s">
        <v>215</v>
      </c>
      <c r="C119" s="70">
        <f>+SUM(D119:F119)</f>
        <v>0</v>
      </c>
      <c r="D119" s="71"/>
      <c r="E119" s="71"/>
      <c r="F119" s="71"/>
      <c r="G119" s="71"/>
      <c r="H119" s="71"/>
      <c r="I119" s="13"/>
      <c r="J119" s="5"/>
      <c r="K119" s="5"/>
      <c r="N119" s="56"/>
      <c r="O119" s="6"/>
      <c r="Q119" s="5"/>
    </row>
    <row r="120" spans="1:17" x14ac:dyDescent="0.2">
      <c r="A120" s="101" t="s">
        <v>141</v>
      </c>
      <c r="B120" s="102" t="s">
        <v>216</v>
      </c>
      <c r="C120" s="103">
        <f t="shared" si="1"/>
        <v>0</v>
      </c>
      <c r="D120" s="71"/>
      <c r="E120" s="71"/>
      <c r="F120" s="71"/>
      <c r="G120" s="71"/>
      <c r="H120" s="71"/>
      <c r="I120" s="13"/>
      <c r="J120" s="5"/>
      <c r="K120" s="5"/>
      <c r="N120" s="56"/>
      <c r="O120" s="6"/>
      <c r="Q120" s="5"/>
    </row>
    <row r="121" spans="1:17" x14ac:dyDescent="0.2">
      <c r="A121" s="59"/>
      <c r="B121" s="107"/>
      <c r="C121" s="15"/>
      <c r="D121" s="16"/>
      <c r="E121" s="16"/>
      <c r="F121" s="16"/>
      <c r="G121" s="16"/>
      <c r="H121" s="16"/>
      <c r="I121" s="13"/>
      <c r="J121" s="5"/>
      <c r="K121" s="5"/>
      <c r="N121" s="56"/>
      <c r="O121" s="6"/>
      <c r="Q121" s="5"/>
    </row>
    <row r="122" spans="1:17" x14ac:dyDescent="0.2">
      <c r="A122" s="211" t="s">
        <v>217</v>
      </c>
      <c r="B122" s="234"/>
      <c r="C122" s="63">
        <f t="shared" si="1"/>
        <v>378</v>
      </c>
      <c r="D122" s="108">
        <f>+SUM(D123:D162)</f>
        <v>0</v>
      </c>
      <c r="E122" s="112">
        <f>+SUM(E123:E162)</f>
        <v>373</v>
      </c>
      <c r="F122" s="113">
        <f>+SUM(F123:F162)</f>
        <v>5</v>
      </c>
      <c r="G122" s="113">
        <f>+SUM(G123:G162)</f>
        <v>0</v>
      </c>
      <c r="H122" s="113">
        <f>+SUM(H123:H162)</f>
        <v>0</v>
      </c>
      <c r="I122" s="13"/>
      <c r="J122" s="5"/>
      <c r="K122" s="5"/>
      <c r="N122" s="56"/>
      <c r="O122" s="6"/>
      <c r="Q122" s="5"/>
    </row>
    <row r="123" spans="1:17" x14ac:dyDescent="0.2">
      <c r="A123" s="96" t="s">
        <v>218</v>
      </c>
      <c r="B123" s="111" t="s">
        <v>219</v>
      </c>
      <c r="C123" s="88">
        <f t="shared" si="1"/>
        <v>0</v>
      </c>
      <c r="D123" s="73"/>
      <c r="E123" s="90"/>
      <c r="F123" s="91"/>
      <c r="G123" s="73"/>
      <c r="H123" s="91"/>
      <c r="I123" s="13"/>
      <c r="J123" s="5"/>
      <c r="K123" s="5"/>
      <c r="N123" s="56"/>
      <c r="O123" s="6"/>
      <c r="Q123" s="5"/>
    </row>
    <row r="124" spans="1:17" x14ac:dyDescent="0.2">
      <c r="A124" s="99" t="s">
        <v>220</v>
      </c>
      <c r="B124" s="100" t="s">
        <v>221</v>
      </c>
      <c r="C124" s="70">
        <f t="shared" si="1"/>
        <v>0</v>
      </c>
      <c r="D124" s="73"/>
      <c r="E124" s="72"/>
      <c r="F124" s="73"/>
      <c r="G124" s="73"/>
      <c r="H124" s="73"/>
      <c r="I124" s="13"/>
      <c r="J124" s="5"/>
      <c r="K124" s="5"/>
      <c r="N124" s="56"/>
      <c r="O124" s="6"/>
      <c r="Q124" s="5"/>
    </row>
    <row r="125" spans="1:17" x14ac:dyDescent="0.2">
      <c r="A125" s="99" t="s">
        <v>222</v>
      </c>
      <c r="B125" s="100" t="s">
        <v>223</v>
      </c>
      <c r="C125" s="70">
        <f t="shared" si="1"/>
        <v>3</v>
      </c>
      <c r="D125" s="73"/>
      <c r="E125" s="72">
        <v>3</v>
      </c>
      <c r="F125" s="73"/>
      <c r="G125" s="73"/>
      <c r="H125" s="73"/>
      <c r="I125" s="13"/>
      <c r="J125" s="5"/>
      <c r="K125" s="5"/>
      <c r="N125" s="56"/>
      <c r="O125" s="6"/>
      <c r="Q125" s="5"/>
    </row>
    <row r="126" spans="1:17" x14ac:dyDescent="0.2">
      <c r="A126" s="99" t="s">
        <v>224</v>
      </c>
      <c r="B126" s="100" t="s">
        <v>225</v>
      </c>
      <c r="C126" s="70">
        <f t="shared" si="1"/>
        <v>0</v>
      </c>
      <c r="D126" s="73"/>
      <c r="E126" s="72"/>
      <c r="F126" s="73"/>
      <c r="G126" s="73"/>
      <c r="H126" s="73"/>
      <c r="I126" s="13"/>
      <c r="J126" s="5"/>
      <c r="K126" s="5"/>
      <c r="N126" s="56"/>
      <c r="O126" s="6"/>
      <c r="Q126" s="5"/>
    </row>
    <row r="127" spans="1:17" x14ac:dyDescent="0.2">
      <c r="A127" s="99" t="s">
        <v>226</v>
      </c>
      <c r="B127" s="100" t="s">
        <v>227</v>
      </c>
      <c r="C127" s="70">
        <f t="shared" si="1"/>
        <v>0</v>
      </c>
      <c r="D127" s="73"/>
      <c r="E127" s="72"/>
      <c r="F127" s="73"/>
      <c r="G127" s="73"/>
      <c r="H127" s="73"/>
      <c r="I127" s="13"/>
      <c r="J127" s="5"/>
      <c r="K127" s="5"/>
      <c r="N127" s="56"/>
      <c r="O127" s="6"/>
      <c r="Q127" s="5"/>
    </row>
    <row r="128" spans="1:17" x14ac:dyDescent="0.2">
      <c r="A128" s="99" t="s">
        <v>228</v>
      </c>
      <c r="B128" s="100" t="s">
        <v>229</v>
      </c>
      <c r="C128" s="70">
        <f t="shared" si="1"/>
        <v>0</v>
      </c>
      <c r="D128" s="73"/>
      <c r="E128" s="72"/>
      <c r="F128" s="73"/>
      <c r="G128" s="73"/>
      <c r="H128" s="73"/>
      <c r="I128" s="13"/>
      <c r="J128" s="5"/>
      <c r="K128" s="5"/>
      <c r="N128" s="56"/>
      <c r="O128" s="6"/>
      <c r="Q128" s="5"/>
    </row>
    <row r="129" spans="1:17" x14ac:dyDescent="0.2">
      <c r="A129" s="99" t="s">
        <v>230</v>
      </c>
      <c r="B129" s="100" t="s">
        <v>231</v>
      </c>
      <c r="C129" s="70">
        <f t="shared" si="1"/>
        <v>0</v>
      </c>
      <c r="D129" s="73"/>
      <c r="E129" s="72"/>
      <c r="F129" s="73"/>
      <c r="G129" s="73"/>
      <c r="H129" s="73"/>
      <c r="I129" s="13"/>
      <c r="J129" s="5"/>
      <c r="K129" s="5"/>
      <c r="N129" s="56"/>
      <c r="O129" s="6"/>
      <c r="Q129" s="5"/>
    </row>
    <row r="130" spans="1:17" x14ac:dyDescent="0.2">
      <c r="A130" s="99" t="s">
        <v>232</v>
      </c>
      <c r="B130" s="100" t="s">
        <v>233</v>
      </c>
      <c r="C130" s="70">
        <f t="shared" si="1"/>
        <v>35</v>
      </c>
      <c r="D130" s="73"/>
      <c r="E130" s="72">
        <v>35</v>
      </c>
      <c r="F130" s="73"/>
      <c r="G130" s="73"/>
      <c r="H130" s="73"/>
      <c r="I130" s="13"/>
      <c r="J130" s="5"/>
      <c r="K130" s="5"/>
      <c r="N130" s="56"/>
      <c r="O130" s="6"/>
      <c r="Q130" s="5"/>
    </row>
    <row r="131" spans="1:17" x14ac:dyDescent="0.2">
      <c r="A131" s="99" t="s">
        <v>234</v>
      </c>
      <c r="B131" s="100" t="s">
        <v>235</v>
      </c>
      <c r="C131" s="70">
        <f t="shared" si="1"/>
        <v>194</v>
      </c>
      <c r="D131" s="73"/>
      <c r="E131" s="72">
        <v>194</v>
      </c>
      <c r="F131" s="73"/>
      <c r="G131" s="73"/>
      <c r="H131" s="73"/>
      <c r="I131" s="13"/>
      <c r="J131" s="5"/>
      <c r="K131" s="5"/>
      <c r="N131" s="56"/>
      <c r="O131" s="6"/>
      <c r="Q131" s="5"/>
    </row>
    <row r="132" spans="1:17" x14ac:dyDescent="0.2">
      <c r="A132" s="99" t="s">
        <v>236</v>
      </c>
      <c r="B132" s="100" t="s">
        <v>237</v>
      </c>
      <c r="C132" s="70">
        <f t="shared" si="1"/>
        <v>0</v>
      </c>
      <c r="D132" s="73"/>
      <c r="E132" s="72"/>
      <c r="F132" s="73"/>
      <c r="G132" s="73"/>
      <c r="H132" s="73"/>
      <c r="I132" s="13"/>
      <c r="J132" s="5"/>
      <c r="K132" s="5"/>
      <c r="N132" s="56"/>
      <c r="O132" s="6"/>
      <c r="Q132" s="5"/>
    </row>
    <row r="133" spans="1:17" x14ac:dyDescent="0.2">
      <c r="A133" s="99" t="s">
        <v>238</v>
      </c>
      <c r="B133" s="100" t="s">
        <v>239</v>
      </c>
      <c r="C133" s="70">
        <f t="shared" si="1"/>
        <v>6</v>
      </c>
      <c r="D133" s="73"/>
      <c r="E133" s="72">
        <v>6</v>
      </c>
      <c r="F133" s="73"/>
      <c r="G133" s="73"/>
      <c r="H133" s="73"/>
      <c r="I133" s="13"/>
      <c r="J133" s="5"/>
      <c r="K133" s="5"/>
      <c r="N133" s="56"/>
      <c r="O133" s="6"/>
      <c r="Q133" s="5"/>
    </row>
    <row r="134" spans="1:17" x14ac:dyDescent="0.2">
      <c r="A134" s="99" t="s">
        <v>240</v>
      </c>
      <c r="B134" s="100" t="s">
        <v>241</v>
      </c>
      <c r="C134" s="70">
        <f t="shared" si="1"/>
        <v>5</v>
      </c>
      <c r="D134" s="73"/>
      <c r="E134" s="72">
        <v>5</v>
      </c>
      <c r="F134" s="73"/>
      <c r="G134" s="73"/>
      <c r="H134" s="73"/>
      <c r="I134" s="13"/>
      <c r="J134" s="5"/>
      <c r="K134" s="5"/>
      <c r="N134" s="56"/>
      <c r="O134" s="6"/>
      <c r="Q134" s="5"/>
    </row>
    <row r="135" spans="1:17" x14ac:dyDescent="0.2">
      <c r="A135" s="99" t="s">
        <v>242</v>
      </c>
      <c r="B135" s="100" t="s">
        <v>243</v>
      </c>
      <c r="C135" s="70">
        <f t="shared" si="1"/>
        <v>0</v>
      </c>
      <c r="D135" s="73"/>
      <c r="E135" s="72"/>
      <c r="F135" s="73"/>
      <c r="G135" s="73"/>
      <c r="H135" s="73"/>
      <c r="I135" s="13"/>
      <c r="J135" s="5"/>
      <c r="K135" s="5"/>
      <c r="N135" s="56"/>
      <c r="O135" s="6"/>
      <c r="Q135" s="5"/>
    </row>
    <row r="136" spans="1:17" x14ac:dyDescent="0.2">
      <c r="A136" s="99" t="s">
        <v>244</v>
      </c>
      <c r="B136" s="100" t="s">
        <v>245</v>
      </c>
      <c r="C136" s="70">
        <f t="shared" si="1"/>
        <v>0</v>
      </c>
      <c r="D136" s="73"/>
      <c r="E136" s="72"/>
      <c r="F136" s="73"/>
      <c r="G136" s="73"/>
      <c r="H136" s="73"/>
      <c r="I136" s="13"/>
      <c r="J136" s="5"/>
      <c r="K136" s="5"/>
      <c r="N136" s="56"/>
      <c r="O136" s="6"/>
      <c r="Q136" s="5"/>
    </row>
    <row r="137" spans="1:17" x14ac:dyDescent="0.2">
      <c r="A137" s="99" t="s">
        <v>246</v>
      </c>
      <c r="B137" s="100" t="s">
        <v>247</v>
      </c>
      <c r="C137" s="70">
        <f t="shared" si="1"/>
        <v>0</v>
      </c>
      <c r="D137" s="73"/>
      <c r="E137" s="72"/>
      <c r="F137" s="73"/>
      <c r="G137" s="73"/>
      <c r="H137" s="73"/>
      <c r="I137" s="13"/>
      <c r="J137" s="5"/>
      <c r="K137" s="5"/>
      <c r="N137" s="56"/>
      <c r="O137" s="6"/>
      <c r="Q137" s="5"/>
    </row>
    <row r="138" spans="1:17" x14ac:dyDescent="0.2">
      <c r="A138" s="99" t="s">
        <v>248</v>
      </c>
      <c r="B138" s="100" t="s">
        <v>249</v>
      </c>
      <c r="C138" s="70">
        <f t="shared" si="1"/>
        <v>0</v>
      </c>
      <c r="D138" s="73"/>
      <c r="E138" s="72"/>
      <c r="F138" s="73"/>
      <c r="G138" s="73"/>
      <c r="H138" s="73"/>
      <c r="I138" s="13"/>
      <c r="J138" s="5"/>
      <c r="K138" s="5"/>
      <c r="N138" s="56"/>
      <c r="O138" s="6"/>
      <c r="Q138" s="5"/>
    </row>
    <row r="139" spans="1:17" x14ac:dyDescent="0.2">
      <c r="A139" s="99" t="s">
        <v>250</v>
      </c>
      <c r="B139" s="100" t="s">
        <v>251</v>
      </c>
      <c r="C139" s="70">
        <f t="shared" si="1"/>
        <v>0</v>
      </c>
      <c r="D139" s="73"/>
      <c r="E139" s="72"/>
      <c r="F139" s="73"/>
      <c r="G139" s="73"/>
      <c r="H139" s="73"/>
      <c r="I139" s="13"/>
      <c r="J139" s="5"/>
      <c r="K139" s="5"/>
      <c r="N139" s="56"/>
      <c r="O139" s="6"/>
      <c r="Q139" s="5"/>
    </row>
    <row r="140" spans="1:17" x14ac:dyDescent="0.2">
      <c r="A140" s="99" t="s">
        <v>252</v>
      </c>
      <c r="B140" s="100" t="s">
        <v>253</v>
      </c>
      <c r="C140" s="70">
        <f t="shared" si="1"/>
        <v>5</v>
      </c>
      <c r="D140" s="73"/>
      <c r="E140" s="72">
        <v>5</v>
      </c>
      <c r="F140" s="73"/>
      <c r="G140" s="73"/>
      <c r="H140" s="73"/>
      <c r="I140" s="13"/>
      <c r="J140" s="5"/>
      <c r="K140" s="5"/>
      <c r="N140" s="56"/>
      <c r="O140" s="6"/>
      <c r="Q140" s="5"/>
    </row>
    <row r="141" spans="1:17" x14ac:dyDescent="0.2">
      <c r="A141" s="99" t="s">
        <v>254</v>
      </c>
      <c r="B141" s="100" t="s">
        <v>255</v>
      </c>
      <c r="C141" s="70">
        <f t="shared" si="1"/>
        <v>0</v>
      </c>
      <c r="D141" s="73"/>
      <c r="E141" s="72"/>
      <c r="F141" s="73"/>
      <c r="G141" s="73"/>
      <c r="H141" s="73"/>
      <c r="I141" s="13"/>
      <c r="J141" s="5"/>
      <c r="K141" s="5"/>
      <c r="N141" s="56"/>
      <c r="O141" s="6"/>
      <c r="Q141" s="5"/>
    </row>
    <row r="142" spans="1:17" x14ac:dyDescent="0.2">
      <c r="A142" s="99" t="s">
        <v>256</v>
      </c>
      <c r="B142" s="100" t="s">
        <v>257</v>
      </c>
      <c r="C142" s="70">
        <f t="shared" si="1"/>
        <v>2</v>
      </c>
      <c r="D142" s="73"/>
      <c r="E142" s="72"/>
      <c r="F142" s="73">
        <v>2</v>
      </c>
      <c r="G142" s="73"/>
      <c r="H142" s="73"/>
      <c r="I142" s="13"/>
      <c r="J142" s="5"/>
      <c r="K142" s="5"/>
      <c r="N142" s="56"/>
      <c r="O142" s="6"/>
      <c r="Q142" s="5"/>
    </row>
    <row r="143" spans="1:17" x14ac:dyDescent="0.2">
      <c r="A143" s="99" t="s">
        <v>258</v>
      </c>
      <c r="B143" s="100" t="s">
        <v>259</v>
      </c>
      <c r="C143" s="70">
        <f t="shared" si="1"/>
        <v>0</v>
      </c>
      <c r="D143" s="73"/>
      <c r="E143" s="72"/>
      <c r="F143" s="73"/>
      <c r="G143" s="73"/>
      <c r="H143" s="73"/>
      <c r="I143" s="13"/>
      <c r="J143" s="5"/>
      <c r="K143" s="5"/>
      <c r="N143" s="56"/>
      <c r="O143" s="6"/>
      <c r="Q143" s="5"/>
    </row>
    <row r="144" spans="1:17" x14ac:dyDescent="0.2">
      <c r="A144" s="99" t="s">
        <v>260</v>
      </c>
      <c r="B144" s="100" t="s">
        <v>261</v>
      </c>
      <c r="C144" s="70">
        <f t="shared" si="1"/>
        <v>0</v>
      </c>
      <c r="D144" s="73"/>
      <c r="E144" s="72"/>
      <c r="F144" s="73"/>
      <c r="G144" s="73"/>
      <c r="H144" s="73"/>
      <c r="I144" s="13"/>
      <c r="J144" s="5"/>
      <c r="K144" s="5"/>
      <c r="N144" s="56"/>
      <c r="O144" s="6"/>
      <c r="Q144" s="5"/>
    </row>
    <row r="145" spans="1:17" x14ac:dyDescent="0.2">
      <c r="A145" s="99" t="s">
        <v>262</v>
      </c>
      <c r="B145" s="100" t="s">
        <v>263</v>
      </c>
      <c r="C145" s="70">
        <f t="shared" si="1"/>
        <v>7</v>
      </c>
      <c r="D145" s="73"/>
      <c r="E145" s="72">
        <v>7</v>
      </c>
      <c r="F145" s="73"/>
      <c r="G145" s="73"/>
      <c r="H145" s="73"/>
      <c r="I145" s="13"/>
      <c r="J145" s="5"/>
      <c r="K145" s="5"/>
      <c r="N145" s="56"/>
      <c r="O145" s="6"/>
      <c r="Q145" s="5"/>
    </row>
    <row r="146" spans="1:17" x14ac:dyDescent="0.2">
      <c r="A146" s="99" t="s">
        <v>264</v>
      </c>
      <c r="B146" s="100" t="s">
        <v>265</v>
      </c>
      <c r="C146" s="70">
        <f t="shared" ref="C146:C209" si="2">+SUM(D146:F146)</f>
        <v>0</v>
      </c>
      <c r="D146" s="73"/>
      <c r="E146" s="72"/>
      <c r="F146" s="73"/>
      <c r="G146" s="73"/>
      <c r="H146" s="73"/>
      <c r="I146" s="13"/>
      <c r="J146" s="5"/>
      <c r="K146" s="5"/>
      <c r="N146" s="56"/>
      <c r="O146" s="6"/>
      <c r="Q146" s="5"/>
    </row>
    <row r="147" spans="1:17" x14ac:dyDescent="0.2">
      <c r="A147" s="99" t="s">
        <v>266</v>
      </c>
      <c r="B147" s="100" t="s">
        <v>267</v>
      </c>
      <c r="C147" s="70">
        <f t="shared" si="2"/>
        <v>0</v>
      </c>
      <c r="D147" s="73"/>
      <c r="E147" s="72"/>
      <c r="F147" s="73"/>
      <c r="G147" s="73"/>
      <c r="H147" s="73"/>
      <c r="I147" s="13"/>
      <c r="J147" s="5"/>
      <c r="K147" s="5"/>
      <c r="N147" s="56"/>
      <c r="O147" s="6"/>
      <c r="Q147" s="5"/>
    </row>
    <row r="148" spans="1:17" x14ac:dyDescent="0.2">
      <c r="A148" s="99" t="s">
        <v>268</v>
      </c>
      <c r="B148" s="100" t="s">
        <v>269</v>
      </c>
      <c r="C148" s="70">
        <f t="shared" si="2"/>
        <v>1</v>
      </c>
      <c r="D148" s="73"/>
      <c r="E148" s="72"/>
      <c r="F148" s="73">
        <v>1</v>
      </c>
      <c r="G148" s="73"/>
      <c r="H148" s="73"/>
      <c r="I148" s="13"/>
      <c r="J148" s="5"/>
      <c r="K148" s="5"/>
      <c r="N148" s="56"/>
      <c r="O148" s="6"/>
      <c r="Q148" s="5"/>
    </row>
    <row r="149" spans="1:17" x14ac:dyDescent="0.2">
      <c r="A149" s="99" t="s">
        <v>270</v>
      </c>
      <c r="B149" s="100" t="s">
        <v>271</v>
      </c>
      <c r="C149" s="70">
        <f t="shared" si="2"/>
        <v>0</v>
      </c>
      <c r="D149" s="73"/>
      <c r="E149" s="72"/>
      <c r="F149" s="73"/>
      <c r="G149" s="73"/>
      <c r="H149" s="73"/>
      <c r="I149" s="13"/>
      <c r="J149" s="5"/>
      <c r="K149" s="5"/>
      <c r="N149" s="56"/>
      <c r="O149" s="6"/>
      <c r="Q149" s="5"/>
    </row>
    <row r="150" spans="1:17" x14ac:dyDescent="0.2">
      <c r="A150" s="99" t="s">
        <v>272</v>
      </c>
      <c r="B150" s="100" t="s">
        <v>273</v>
      </c>
      <c r="C150" s="70">
        <f t="shared" si="2"/>
        <v>0</v>
      </c>
      <c r="D150" s="73"/>
      <c r="E150" s="72"/>
      <c r="F150" s="73"/>
      <c r="G150" s="73"/>
      <c r="H150" s="73"/>
      <c r="I150" s="13"/>
      <c r="J150" s="5"/>
      <c r="K150" s="5"/>
      <c r="N150" s="56"/>
      <c r="O150" s="6"/>
      <c r="Q150" s="5"/>
    </row>
    <row r="151" spans="1:17" x14ac:dyDescent="0.2">
      <c r="A151" s="99" t="s">
        <v>274</v>
      </c>
      <c r="B151" s="100" t="s">
        <v>275</v>
      </c>
      <c r="C151" s="70">
        <f t="shared" si="2"/>
        <v>0</v>
      </c>
      <c r="D151" s="73"/>
      <c r="E151" s="72"/>
      <c r="F151" s="73"/>
      <c r="G151" s="73"/>
      <c r="H151" s="73"/>
      <c r="I151" s="13"/>
      <c r="J151" s="5"/>
      <c r="K151" s="5"/>
      <c r="N151" s="56"/>
      <c r="O151" s="6"/>
      <c r="Q151" s="5"/>
    </row>
    <row r="152" spans="1:17" x14ac:dyDescent="0.2">
      <c r="A152" s="99" t="s">
        <v>276</v>
      </c>
      <c r="B152" s="100" t="s">
        <v>277</v>
      </c>
      <c r="C152" s="70">
        <f t="shared" si="2"/>
        <v>0</v>
      </c>
      <c r="D152" s="73"/>
      <c r="E152" s="72"/>
      <c r="F152" s="73"/>
      <c r="G152" s="73"/>
      <c r="H152" s="73"/>
      <c r="I152" s="13"/>
      <c r="J152" s="5"/>
      <c r="K152" s="5"/>
      <c r="N152" s="56"/>
      <c r="O152" s="6"/>
      <c r="Q152" s="5"/>
    </row>
    <row r="153" spans="1:17" x14ac:dyDescent="0.2">
      <c r="A153" s="99" t="s">
        <v>278</v>
      </c>
      <c r="B153" s="100" t="s">
        <v>279</v>
      </c>
      <c r="C153" s="70">
        <f t="shared" si="2"/>
        <v>12</v>
      </c>
      <c r="D153" s="73"/>
      <c r="E153" s="72">
        <v>12</v>
      </c>
      <c r="F153" s="73"/>
      <c r="G153" s="73"/>
      <c r="H153" s="73"/>
      <c r="I153" s="13"/>
      <c r="J153" s="5"/>
      <c r="K153" s="5"/>
      <c r="N153" s="56"/>
      <c r="O153" s="6"/>
      <c r="Q153" s="5"/>
    </row>
    <row r="154" spans="1:17" x14ac:dyDescent="0.2">
      <c r="A154" s="99" t="s">
        <v>280</v>
      </c>
      <c r="B154" s="100" t="s">
        <v>281</v>
      </c>
      <c r="C154" s="70">
        <f t="shared" si="2"/>
        <v>0</v>
      </c>
      <c r="D154" s="73"/>
      <c r="E154" s="72"/>
      <c r="F154" s="73"/>
      <c r="G154" s="73"/>
      <c r="H154" s="73"/>
      <c r="I154" s="13"/>
      <c r="J154" s="5"/>
      <c r="K154" s="5"/>
      <c r="N154" s="56"/>
      <c r="O154" s="6"/>
      <c r="Q154" s="5"/>
    </row>
    <row r="155" spans="1:17" x14ac:dyDescent="0.2">
      <c r="A155" s="99" t="s">
        <v>282</v>
      </c>
      <c r="B155" s="100" t="s">
        <v>277</v>
      </c>
      <c r="C155" s="70">
        <f t="shared" si="2"/>
        <v>2</v>
      </c>
      <c r="D155" s="73"/>
      <c r="E155" s="72"/>
      <c r="F155" s="73">
        <v>2</v>
      </c>
      <c r="G155" s="73"/>
      <c r="H155" s="73"/>
      <c r="I155" s="13"/>
      <c r="J155" s="5"/>
      <c r="K155" s="5"/>
      <c r="N155" s="56"/>
      <c r="O155" s="6"/>
      <c r="Q155" s="5"/>
    </row>
    <row r="156" spans="1:17" x14ac:dyDescent="0.2">
      <c r="A156" s="99" t="s">
        <v>283</v>
      </c>
      <c r="B156" s="100" t="s">
        <v>275</v>
      </c>
      <c r="C156" s="70">
        <f t="shared" si="2"/>
        <v>0</v>
      </c>
      <c r="D156" s="73"/>
      <c r="E156" s="72"/>
      <c r="F156" s="73"/>
      <c r="G156" s="73"/>
      <c r="H156" s="73"/>
      <c r="I156" s="13"/>
      <c r="J156" s="5"/>
      <c r="K156" s="5"/>
      <c r="N156" s="56"/>
      <c r="O156" s="6"/>
      <c r="Q156" s="5"/>
    </row>
    <row r="157" spans="1:17" x14ac:dyDescent="0.2">
      <c r="A157" s="99" t="s">
        <v>284</v>
      </c>
      <c r="B157" s="100" t="s">
        <v>285</v>
      </c>
      <c r="C157" s="70">
        <f t="shared" si="2"/>
        <v>0</v>
      </c>
      <c r="D157" s="73"/>
      <c r="E157" s="72"/>
      <c r="F157" s="73"/>
      <c r="G157" s="73"/>
      <c r="H157" s="73"/>
      <c r="I157" s="13"/>
      <c r="J157" s="5"/>
      <c r="K157" s="5"/>
      <c r="N157" s="56"/>
      <c r="O157" s="6"/>
      <c r="Q157" s="5"/>
    </row>
    <row r="158" spans="1:17" x14ac:dyDescent="0.2">
      <c r="A158" s="99" t="s">
        <v>286</v>
      </c>
      <c r="B158" s="100" t="s">
        <v>287</v>
      </c>
      <c r="C158" s="70">
        <f t="shared" si="2"/>
        <v>0</v>
      </c>
      <c r="D158" s="73"/>
      <c r="E158" s="72"/>
      <c r="F158" s="73"/>
      <c r="G158" s="73"/>
      <c r="H158" s="73"/>
      <c r="I158" s="13"/>
      <c r="J158" s="5"/>
      <c r="K158" s="5"/>
      <c r="N158" s="56"/>
      <c r="O158" s="6"/>
      <c r="Q158" s="5"/>
    </row>
    <row r="159" spans="1:17" x14ac:dyDescent="0.2">
      <c r="A159" s="99" t="s">
        <v>288</v>
      </c>
      <c r="B159" s="100" t="s">
        <v>289</v>
      </c>
      <c r="C159" s="70">
        <f t="shared" si="2"/>
        <v>30</v>
      </c>
      <c r="D159" s="73"/>
      <c r="E159" s="72">
        <v>30</v>
      </c>
      <c r="F159" s="73"/>
      <c r="G159" s="73"/>
      <c r="H159" s="73"/>
      <c r="I159" s="13"/>
      <c r="J159" s="5"/>
      <c r="K159" s="5"/>
      <c r="N159" s="56"/>
      <c r="O159" s="6"/>
      <c r="Q159" s="5"/>
    </row>
    <row r="160" spans="1:17" x14ac:dyDescent="0.2">
      <c r="A160" s="99" t="s">
        <v>290</v>
      </c>
      <c r="B160" s="100" t="s">
        <v>291</v>
      </c>
      <c r="C160" s="70">
        <f t="shared" si="2"/>
        <v>51</v>
      </c>
      <c r="D160" s="73"/>
      <c r="E160" s="72">
        <v>51</v>
      </c>
      <c r="F160" s="73"/>
      <c r="G160" s="73"/>
      <c r="H160" s="73"/>
      <c r="I160" s="13"/>
      <c r="J160" s="5"/>
      <c r="K160" s="5"/>
      <c r="N160" s="56"/>
      <c r="O160" s="6"/>
      <c r="Q160" s="5"/>
    </row>
    <row r="161" spans="1:17" x14ac:dyDescent="0.2">
      <c r="A161" s="99" t="s">
        <v>292</v>
      </c>
      <c r="B161" s="93" t="s">
        <v>293</v>
      </c>
      <c r="C161" s="70">
        <f t="shared" si="2"/>
        <v>14</v>
      </c>
      <c r="D161" s="73"/>
      <c r="E161" s="72">
        <v>14</v>
      </c>
      <c r="F161" s="83"/>
      <c r="G161" s="73"/>
      <c r="H161" s="73"/>
      <c r="I161" s="13"/>
      <c r="J161" s="5"/>
      <c r="K161" s="5"/>
      <c r="N161" s="56"/>
      <c r="O161" s="6"/>
      <c r="Q161" s="5"/>
    </row>
    <row r="162" spans="1:17" x14ac:dyDescent="0.2">
      <c r="A162" s="101" t="s">
        <v>294</v>
      </c>
      <c r="B162" s="114" t="s">
        <v>295</v>
      </c>
      <c r="C162" s="103">
        <f t="shared" si="2"/>
        <v>11</v>
      </c>
      <c r="D162" s="104"/>
      <c r="E162" s="105">
        <v>11</v>
      </c>
      <c r="F162" s="106"/>
      <c r="G162" s="104"/>
      <c r="H162" s="106"/>
      <c r="I162" s="13"/>
      <c r="J162" s="5"/>
      <c r="K162" s="5"/>
      <c r="N162" s="56"/>
      <c r="O162" s="6"/>
      <c r="Q162" s="5"/>
    </row>
    <row r="163" spans="1:17" x14ac:dyDescent="0.2">
      <c r="A163" s="115"/>
      <c r="B163" s="116"/>
      <c r="C163" s="15"/>
      <c r="D163" s="16"/>
      <c r="E163" s="16"/>
      <c r="F163" s="16"/>
      <c r="G163" s="16"/>
      <c r="H163" s="16"/>
      <c r="I163" s="13"/>
      <c r="J163" s="5"/>
      <c r="K163" s="5"/>
      <c r="N163" s="56"/>
      <c r="O163" s="6"/>
      <c r="Q163" s="5"/>
    </row>
    <row r="164" spans="1:17" ht="15" customHeight="1" x14ac:dyDescent="0.2">
      <c r="A164" s="213" t="s">
        <v>296</v>
      </c>
      <c r="B164" s="250"/>
      <c r="C164" s="63">
        <f t="shared" si="2"/>
        <v>50</v>
      </c>
      <c r="D164" s="108">
        <f>+SUM(D165:D179)</f>
        <v>50</v>
      </c>
      <c r="E164" s="112">
        <f>+SUM(E165:E179)</f>
        <v>0</v>
      </c>
      <c r="F164" s="113">
        <f>+SUM(F165:F179)</f>
        <v>0</v>
      </c>
      <c r="G164" s="113">
        <f>+SUM(G165:G179)</f>
        <v>0</v>
      </c>
      <c r="H164" s="113">
        <f>+SUM(H165:H179)</f>
        <v>0</v>
      </c>
      <c r="I164" s="13"/>
      <c r="J164" s="5"/>
      <c r="K164" s="5"/>
      <c r="N164" s="56"/>
      <c r="O164" s="6"/>
      <c r="Q164" s="5"/>
    </row>
    <row r="165" spans="1:17" x14ac:dyDescent="0.2">
      <c r="A165" s="96" t="s">
        <v>297</v>
      </c>
      <c r="B165" s="111" t="s">
        <v>298</v>
      </c>
      <c r="C165" s="88">
        <f t="shared" si="2"/>
        <v>0</v>
      </c>
      <c r="D165" s="89"/>
      <c r="E165" s="90"/>
      <c r="F165" s="91"/>
      <c r="G165" s="117"/>
      <c r="H165" s="91"/>
      <c r="I165" s="13"/>
      <c r="J165" s="5"/>
      <c r="K165" s="5"/>
      <c r="N165" s="56"/>
      <c r="O165" s="6"/>
      <c r="Q165" s="5"/>
    </row>
    <row r="166" spans="1:17" x14ac:dyDescent="0.2">
      <c r="A166" s="99" t="s">
        <v>299</v>
      </c>
      <c r="B166" s="118" t="s">
        <v>300</v>
      </c>
      <c r="C166" s="70">
        <f t="shared" si="2"/>
        <v>0</v>
      </c>
      <c r="D166" s="71"/>
      <c r="E166" s="72"/>
      <c r="F166" s="73"/>
      <c r="G166" s="86"/>
      <c r="H166" s="73"/>
      <c r="I166" s="13"/>
      <c r="J166" s="5"/>
      <c r="K166" s="5"/>
      <c r="N166" s="56"/>
      <c r="O166" s="6"/>
      <c r="Q166" s="5"/>
    </row>
    <row r="167" spans="1:17" x14ac:dyDescent="0.2">
      <c r="A167" s="99" t="s">
        <v>301</v>
      </c>
      <c r="B167" s="93" t="s">
        <v>302</v>
      </c>
      <c r="C167" s="70">
        <f t="shared" si="2"/>
        <v>49</v>
      </c>
      <c r="D167" s="71">
        <v>49</v>
      </c>
      <c r="E167" s="72"/>
      <c r="F167" s="73"/>
      <c r="G167" s="86"/>
      <c r="H167" s="73"/>
      <c r="I167" s="13"/>
      <c r="J167" s="5"/>
      <c r="K167" s="5"/>
      <c r="N167" s="56"/>
      <c r="O167" s="6"/>
      <c r="Q167" s="5"/>
    </row>
    <row r="168" spans="1:17" x14ac:dyDescent="0.2">
      <c r="A168" s="119" t="s">
        <v>303</v>
      </c>
      <c r="B168" s="93" t="s">
        <v>304</v>
      </c>
      <c r="C168" s="70">
        <f t="shared" si="2"/>
        <v>0</v>
      </c>
      <c r="D168" s="71"/>
      <c r="E168" s="72"/>
      <c r="F168" s="73"/>
      <c r="G168" s="86"/>
      <c r="H168" s="73"/>
      <c r="I168" s="13"/>
      <c r="J168" s="5"/>
      <c r="K168" s="5"/>
      <c r="N168" s="56"/>
      <c r="O168" s="6"/>
      <c r="Q168" s="5"/>
    </row>
    <row r="169" spans="1:17" x14ac:dyDescent="0.2">
      <c r="A169" s="99" t="s">
        <v>305</v>
      </c>
      <c r="B169" s="100" t="s">
        <v>306</v>
      </c>
      <c r="C169" s="70">
        <f t="shared" si="2"/>
        <v>1</v>
      </c>
      <c r="D169" s="71">
        <v>1</v>
      </c>
      <c r="E169" s="72"/>
      <c r="F169" s="73"/>
      <c r="G169" s="86"/>
      <c r="H169" s="73"/>
      <c r="I169" s="13"/>
      <c r="J169" s="5"/>
      <c r="K169" s="5"/>
      <c r="N169" s="56"/>
      <c r="O169" s="6"/>
      <c r="Q169" s="5"/>
    </row>
    <row r="170" spans="1:17" x14ac:dyDescent="0.2">
      <c r="A170" s="99" t="s">
        <v>307</v>
      </c>
      <c r="B170" s="100" t="s">
        <v>308</v>
      </c>
      <c r="C170" s="70">
        <f t="shared" si="2"/>
        <v>0</v>
      </c>
      <c r="D170" s="71"/>
      <c r="E170" s="72"/>
      <c r="F170" s="73"/>
      <c r="G170" s="86"/>
      <c r="H170" s="73"/>
      <c r="I170" s="13"/>
      <c r="J170" s="5"/>
      <c r="K170" s="5"/>
      <c r="N170" s="56"/>
      <c r="O170" s="6"/>
      <c r="Q170" s="5"/>
    </row>
    <row r="171" spans="1:17" x14ac:dyDescent="0.2">
      <c r="A171" s="99" t="s">
        <v>309</v>
      </c>
      <c r="B171" s="100" t="s">
        <v>310</v>
      </c>
      <c r="C171" s="70">
        <f t="shared" si="2"/>
        <v>0</v>
      </c>
      <c r="D171" s="71"/>
      <c r="E171" s="72"/>
      <c r="F171" s="73"/>
      <c r="G171" s="86"/>
      <c r="H171" s="73"/>
      <c r="I171" s="13"/>
      <c r="J171" s="5"/>
      <c r="K171" s="5"/>
      <c r="N171" s="56"/>
      <c r="O171" s="6"/>
      <c r="Q171" s="5"/>
    </row>
    <row r="172" spans="1:17" x14ac:dyDescent="0.2">
      <c r="A172" s="99" t="s">
        <v>311</v>
      </c>
      <c r="B172" s="100" t="s">
        <v>312</v>
      </c>
      <c r="C172" s="70">
        <f t="shared" si="2"/>
        <v>0</v>
      </c>
      <c r="D172" s="71"/>
      <c r="E172" s="72"/>
      <c r="F172" s="73"/>
      <c r="G172" s="86"/>
      <c r="H172" s="73"/>
      <c r="I172" s="13"/>
      <c r="J172" s="5"/>
      <c r="K172" s="5"/>
      <c r="N172" s="56"/>
      <c r="O172" s="6"/>
      <c r="Q172" s="5"/>
    </row>
    <row r="173" spans="1:17" x14ac:dyDescent="0.2">
      <c r="A173" s="99" t="s">
        <v>313</v>
      </c>
      <c r="B173" s="100" t="s">
        <v>314</v>
      </c>
      <c r="C173" s="70">
        <f t="shared" si="2"/>
        <v>0</v>
      </c>
      <c r="D173" s="71"/>
      <c r="E173" s="72"/>
      <c r="F173" s="73"/>
      <c r="G173" s="86"/>
      <c r="H173" s="73"/>
      <c r="I173" s="13"/>
      <c r="J173" s="5"/>
      <c r="K173" s="5"/>
      <c r="N173" s="56"/>
      <c r="O173" s="6"/>
      <c r="Q173" s="5"/>
    </row>
    <row r="174" spans="1:17" x14ac:dyDescent="0.2">
      <c r="A174" s="99" t="s">
        <v>315</v>
      </c>
      <c r="B174" s="100" t="s">
        <v>316</v>
      </c>
      <c r="C174" s="70">
        <f t="shared" si="2"/>
        <v>0</v>
      </c>
      <c r="D174" s="71"/>
      <c r="E174" s="72"/>
      <c r="F174" s="73"/>
      <c r="G174" s="86"/>
      <c r="H174" s="73"/>
      <c r="I174" s="13"/>
      <c r="J174" s="5"/>
      <c r="K174" s="5"/>
      <c r="N174" s="56"/>
      <c r="O174" s="6"/>
      <c r="Q174" s="5"/>
    </row>
    <row r="175" spans="1:17" x14ac:dyDescent="0.2">
      <c r="A175" s="99" t="s">
        <v>317</v>
      </c>
      <c r="B175" s="100" t="s">
        <v>318</v>
      </c>
      <c r="C175" s="70">
        <f t="shared" si="2"/>
        <v>0</v>
      </c>
      <c r="D175" s="71"/>
      <c r="E175" s="72"/>
      <c r="F175" s="73"/>
      <c r="G175" s="86"/>
      <c r="H175" s="73"/>
      <c r="I175" s="13"/>
      <c r="J175" s="5"/>
      <c r="K175" s="5"/>
      <c r="N175" s="56"/>
      <c r="O175" s="6"/>
      <c r="Q175" s="5"/>
    </row>
    <row r="176" spans="1:17" x14ac:dyDescent="0.2">
      <c r="A176" s="99" t="s">
        <v>319</v>
      </c>
      <c r="B176" s="100" t="s">
        <v>320</v>
      </c>
      <c r="C176" s="70">
        <f t="shared" si="2"/>
        <v>0</v>
      </c>
      <c r="D176" s="71"/>
      <c r="E176" s="72"/>
      <c r="F176" s="73"/>
      <c r="G176" s="86"/>
      <c r="H176" s="73"/>
      <c r="I176" s="13"/>
      <c r="J176" s="5"/>
      <c r="K176" s="5"/>
      <c r="N176" s="56"/>
      <c r="O176" s="6"/>
      <c r="Q176" s="5"/>
    </row>
    <row r="177" spans="1:17" x14ac:dyDescent="0.2">
      <c r="A177" s="99" t="s">
        <v>321</v>
      </c>
      <c r="B177" s="100" t="s">
        <v>322</v>
      </c>
      <c r="C177" s="70">
        <f t="shared" si="2"/>
        <v>0</v>
      </c>
      <c r="D177" s="71"/>
      <c r="E177" s="72"/>
      <c r="F177" s="73"/>
      <c r="G177" s="86"/>
      <c r="H177" s="73"/>
      <c r="I177" s="13"/>
      <c r="J177" s="5"/>
      <c r="K177" s="5"/>
      <c r="N177" s="56"/>
      <c r="O177" s="6"/>
      <c r="Q177" s="5"/>
    </row>
    <row r="178" spans="1:17" x14ac:dyDescent="0.2">
      <c r="A178" s="99" t="s">
        <v>323</v>
      </c>
      <c r="B178" s="100" t="s">
        <v>324</v>
      </c>
      <c r="C178" s="70">
        <f t="shared" si="2"/>
        <v>0</v>
      </c>
      <c r="D178" s="71"/>
      <c r="E178" s="72"/>
      <c r="F178" s="73"/>
      <c r="G178" s="86"/>
      <c r="H178" s="73"/>
      <c r="I178" s="13"/>
      <c r="J178" s="5"/>
      <c r="K178" s="5"/>
      <c r="N178" s="56"/>
      <c r="O178" s="6"/>
      <c r="Q178" s="5"/>
    </row>
    <row r="179" spans="1:17" x14ac:dyDescent="0.2">
      <c r="A179" s="120" t="s">
        <v>325</v>
      </c>
      <c r="B179" s="121" t="s">
        <v>326</v>
      </c>
      <c r="C179" s="103">
        <f t="shared" si="2"/>
        <v>0</v>
      </c>
      <c r="D179" s="122"/>
      <c r="E179" s="105"/>
      <c r="F179" s="106"/>
      <c r="G179" s="104"/>
      <c r="H179" s="106"/>
      <c r="I179" s="13"/>
      <c r="J179" s="5"/>
      <c r="K179" s="5"/>
      <c r="N179" s="56"/>
      <c r="O179" s="6"/>
      <c r="Q179" s="5"/>
    </row>
    <row r="180" spans="1:17" x14ac:dyDescent="0.2">
      <c r="A180" s="59"/>
      <c r="B180" s="107"/>
      <c r="C180" s="15"/>
      <c r="D180" s="16"/>
      <c r="E180" s="16"/>
      <c r="F180" s="16"/>
      <c r="G180" s="16"/>
      <c r="H180" s="16"/>
      <c r="I180" s="13"/>
      <c r="J180" s="5"/>
      <c r="K180" s="5"/>
      <c r="N180" s="56"/>
      <c r="O180" s="6"/>
      <c r="Q180" s="5"/>
    </row>
    <row r="181" spans="1:17" x14ac:dyDescent="0.2">
      <c r="A181" s="211" t="s">
        <v>327</v>
      </c>
      <c r="B181" s="234"/>
      <c r="C181" s="63">
        <f t="shared" si="2"/>
        <v>17658</v>
      </c>
      <c r="D181" s="123">
        <f>+SUM(D182:D250)</f>
        <v>16807</v>
      </c>
      <c r="E181" s="65">
        <f>+SUM(E182:E250)</f>
        <v>366</v>
      </c>
      <c r="F181" s="124">
        <f>+SUM(F182:F250)</f>
        <v>485</v>
      </c>
      <c r="G181" s="63">
        <f>+SUM(G182:G250)</f>
        <v>0</v>
      </c>
      <c r="H181" s="63">
        <f>+SUM(H182:H250)</f>
        <v>0</v>
      </c>
      <c r="I181" s="13"/>
      <c r="J181" s="5"/>
      <c r="K181" s="5"/>
      <c r="N181" s="56"/>
      <c r="O181" s="6"/>
      <c r="Q181" s="5"/>
    </row>
    <row r="182" spans="1:17" x14ac:dyDescent="0.2">
      <c r="A182" s="99" t="s">
        <v>328</v>
      </c>
      <c r="B182" s="125" t="s">
        <v>329</v>
      </c>
      <c r="C182" s="70">
        <f t="shared" si="2"/>
        <v>0</v>
      </c>
      <c r="D182" s="71"/>
      <c r="E182" s="72"/>
      <c r="F182" s="73"/>
      <c r="G182" s="117"/>
      <c r="H182" s="73"/>
      <c r="I182" s="13"/>
      <c r="J182" s="5"/>
      <c r="K182" s="5"/>
      <c r="N182" s="56"/>
      <c r="O182" s="6"/>
      <c r="Q182" s="5"/>
    </row>
    <row r="183" spans="1:17" x14ac:dyDescent="0.2">
      <c r="A183" s="99" t="s">
        <v>330</v>
      </c>
      <c r="B183" s="126" t="s">
        <v>331</v>
      </c>
      <c r="C183" s="70">
        <f t="shared" si="2"/>
        <v>0</v>
      </c>
      <c r="D183" s="71"/>
      <c r="E183" s="72"/>
      <c r="F183" s="73"/>
      <c r="G183" s="86"/>
      <c r="H183" s="73"/>
      <c r="I183" s="13"/>
      <c r="J183" s="5"/>
      <c r="K183" s="5"/>
      <c r="N183" s="56"/>
      <c r="O183" s="6"/>
      <c r="Q183" s="5"/>
    </row>
    <row r="184" spans="1:17" x14ac:dyDescent="0.2">
      <c r="A184" s="99" t="s">
        <v>332</v>
      </c>
      <c r="B184" s="126" t="s">
        <v>333</v>
      </c>
      <c r="C184" s="70">
        <f t="shared" si="2"/>
        <v>0</v>
      </c>
      <c r="D184" s="71"/>
      <c r="E184" s="72"/>
      <c r="F184" s="73"/>
      <c r="G184" s="86"/>
      <c r="H184" s="73"/>
      <c r="I184" s="13"/>
      <c r="J184" s="5"/>
      <c r="K184" s="5"/>
      <c r="N184" s="56"/>
      <c r="O184" s="6"/>
      <c r="Q184" s="5"/>
    </row>
    <row r="185" spans="1:17" ht="13.5" customHeight="1" x14ac:dyDescent="0.2">
      <c r="A185" s="99" t="s">
        <v>334</v>
      </c>
      <c r="B185" s="126" t="s">
        <v>335</v>
      </c>
      <c r="C185" s="70">
        <f t="shared" si="2"/>
        <v>1</v>
      </c>
      <c r="D185" s="71"/>
      <c r="E185" s="72">
        <v>1</v>
      </c>
      <c r="F185" s="73"/>
      <c r="G185" s="86"/>
      <c r="H185" s="73"/>
      <c r="I185" s="13"/>
      <c r="J185" s="5"/>
      <c r="K185" s="5"/>
      <c r="N185" s="56"/>
      <c r="O185" s="6"/>
      <c r="Q185" s="5"/>
    </row>
    <row r="186" spans="1:17" x14ac:dyDescent="0.2">
      <c r="A186" s="99" t="s">
        <v>336</v>
      </c>
      <c r="B186" s="100" t="s">
        <v>337</v>
      </c>
      <c r="C186" s="70">
        <f t="shared" si="2"/>
        <v>3453</v>
      </c>
      <c r="D186" s="71">
        <v>3453</v>
      </c>
      <c r="E186" s="72"/>
      <c r="F186" s="73"/>
      <c r="G186" s="86"/>
      <c r="H186" s="73"/>
      <c r="I186" s="13"/>
      <c r="J186" s="5"/>
      <c r="K186" s="5"/>
      <c r="N186" s="56"/>
      <c r="O186" s="6"/>
      <c r="Q186" s="5"/>
    </row>
    <row r="187" spans="1:17" x14ac:dyDescent="0.2">
      <c r="A187" s="99" t="s">
        <v>338</v>
      </c>
      <c r="B187" s="100" t="s">
        <v>339</v>
      </c>
      <c r="C187" s="70">
        <f t="shared" si="2"/>
        <v>1</v>
      </c>
      <c r="D187" s="71">
        <v>1</v>
      </c>
      <c r="E187" s="72"/>
      <c r="F187" s="73"/>
      <c r="G187" s="86"/>
      <c r="H187" s="73"/>
      <c r="I187" s="13"/>
      <c r="J187" s="5"/>
      <c r="K187" s="5"/>
      <c r="N187" s="56"/>
      <c r="O187" s="6"/>
      <c r="Q187" s="5"/>
    </row>
    <row r="188" spans="1:17" x14ac:dyDescent="0.2">
      <c r="A188" s="99" t="s">
        <v>340</v>
      </c>
      <c r="B188" s="100" t="s">
        <v>341</v>
      </c>
      <c r="C188" s="70">
        <f t="shared" si="2"/>
        <v>4</v>
      </c>
      <c r="D188" s="71">
        <v>4</v>
      </c>
      <c r="E188" s="72"/>
      <c r="F188" s="73"/>
      <c r="G188" s="86"/>
      <c r="H188" s="73"/>
      <c r="I188" s="13"/>
      <c r="J188" s="5"/>
      <c r="K188" s="5"/>
      <c r="N188" s="56"/>
      <c r="O188" s="6"/>
      <c r="Q188" s="5"/>
    </row>
    <row r="189" spans="1:17" x14ac:dyDescent="0.2">
      <c r="A189" s="99" t="s">
        <v>342</v>
      </c>
      <c r="B189" s="100" t="s">
        <v>343</v>
      </c>
      <c r="C189" s="70">
        <f t="shared" si="2"/>
        <v>0</v>
      </c>
      <c r="D189" s="71"/>
      <c r="E189" s="72"/>
      <c r="F189" s="73"/>
      <c r="G189" s="86"/>
      <c r="H189" s="73"/>
      <c r="I189" s="13"/>
      <c r="J189" s="5"/>
      <c r="K189" s="5"/>
      <c r="N189" s="56"/>
      <c r="O189" s="6"/>
      <c r="Q189" s="5"/>
    </row>
    <row r="190" spans="1:17" x14ac:dyDescent="0.2">
      <c r="A190" s="99" t="s">
        <v>344</v>
      </c>
      <c r="B190" s="100" t="s">
        <v>345</v>
      </c>
      <c r="C190" s="70">
        <f t="shared" si="2"/>
        <v>0</v>
      </c>
      <c r="D190" s="71"/>
      <c r="E190" s="72"/>
      <c r="F190" s="73"/>
      <c r="G190" s="86"/>
      <c r="H190" s="73"/>
      <c r="I190" s="13"/>
      <c r="J190" s="5"/>
      <c r="K190" s="5"/>
      <c r="N190" s="56"/>
      <c r="O190" s="6"/>
      <c r="Q190" s="5"/>
    </row>
    <row r="191" spans="1:17" x14ac:dyDescent="0.2">
      <c r="A191" s="99" t="s">
        <v>346</v>
      </c>
      <c r="B191" s="100" t="s">
        <v>347</v>
      </c>
      <c r="C191" s="70">
        <f t="shared" si="2"/>
        <v>0</v>
      </c>
      <c r="D191" s="71"/>
      <c r="E191" s="72"/>
      <c r="F191" s="73"/>
      <c r="G191" s="86"/>
      <c r="H191" s="73"/>
      <c r="I191" s="13"/>
      <c r="J191" s="5"/>
      <c r="K191" s="5"/>
      <c r="N191" s="56"/>
      <c r="O191" s="6"/>
      <c r="Q191" s="5"/>
    </row>
    <row r="192" spans="1:17" x14ac:dyDescent="0.2">
      <c r="A192" s="99" t="s">
        <v>348</v>
      </c>
      <c r="B192" s="100" t="s">
        <v>349</v>
      </c>
      <c r="C192" s="70">
        <f t="shared" si="2"/>
        <v>0</v>
      </c>
      <c r="D192" s="71"/>
      <c r="E192" s="72"/>
      <c r="F192" s="73"/>
      <c r="G192" s="86"/>
      <c r="H192" s="73"/>
      <c r="I192" s="13"/>
      <c r="J192" s="5"/>
      <c r="K192" s="5"/>
      <c r="N192" s="56"/>
      <c r="O192" s="6"/>
      <c r="Q192" s="5"/>
    </row>
    <row r="193" spans="1:17" x14ac:dyDescent="0.2">
      <c r="A193" s="99" t="s">
        <v>350</v>
      </c>
      <c r="B193" s="100" t="s">
        <v>351</v>
      </c>
      <c r="C193" s="70">
        <f t="shared" si="2"/>
        <v>0</v>
      </c>
      <c r="D193" s="71"/>
      <c r="E193" s="72"/>
      <c r="F193" s="73"/>
      <c r="G193" s="86"/>
      <c r="H193" s="73"/>
      <c r="I193" s="13"/>
      <c r="J193" s="5"/>
      <c r="K193" s="5"/>
      <c r="N193" s="56"/>
      <c r="O193" s="6"/>
      <c r="Q193" s="5"/>
    </row>
    <row r="194" spans="1:17" x14ac:dyDescent="0.2">
      <c r="A194" s="99" t="s">
        <v>352</v>
      </c>
      <c r="B194" s="100" t="s">
        <v>353</v>
      </c>
      <c r="C194" s="70">
        <f t="shared" si="2"/>
        <v>0</v>
      </c>
      <c r="D194" s="71"/>
      <c r="E194" s="72"/>
      <c r="F194" s="73"/>
      <c r="G194" s="86"/>
      <c r="H194" s="73"/>
      <c r="I194" s="13"/>
      <c r="J194" s="5"/>
      <c r="K194" s="5"/>
      <c r="N194" s="56"/>
      <c r="O194" s="6"/>
      <c r="Q194" s="5"/>
    </row>
    <row r="195" spans="1:17" ht="23.25" x14ac:dyDescent="0.2">
      <c r="A195" s="99" t="s">
        <v>354</v>
      </c>
      <c r="B195" s="93" t="s">
        <v>355</v>
      </c>
      <c r="C195" s="70">
        <f t="shared" si="2"/>
        <v>0</v>
      </c>
      <c r="D195" s="71"/>
      <c r="E195" s="72"/>
      <c r="F195" s="73"/>
      <c r="G195" s="86"/>
      <c r="H195" s="73"/>
      <c r="I195" s="13"/>
      <c r="J195" s="5"/>
      <c r="K195" s="5"/>
      <c r="N195" s="56"/>
      <c r="O195" s="6"/>
      <c r="Q195" s="5"/>
    </row>
    <row r="196" spans="1:17" x14ac:dyDescent="0.2">
      <c r="A196" s="99" t="s">
        <v>356</v>
      </c>
      <c r="B196" s="93" t="s">
        <v>357</v>
      </c>
      <c r="C196" s="70">
        <f t="shared" si="2"/>
        <v>0</v>
      </c>
      <c r="D196" s="71"/>
      <c r="E196" s="72"/>
      <c r="F196" s="73"/>
      <c r="G196" s="86"/>
      <c r="H196" s="73"/>
      <c r="I196" s="13"/>
      <c r="J196" s="5"/>
      <c r="K196" s="5"/>
      <c r="N196" s="56"/>
      <c r="O196" s="6"/>
      <c r="Q196" s="5"/>
    </row>
    <row r="197" spans="1:17" x14ac:dyDescent="0.2">
      <c r="A197" s="99" t="s">
        <v>358</v>
      </c>
      <c r="B197" s="100" t="s">
        <v>359</v>
      </c>
      <c r="C197" s="70">
        <f t="shared" si="2"/>
        <v>0</v>
      </c>
      <c r="D197" s="71"/>
      <c r="E197" s="72"/>
      <c r="F197" s="73"/>
      <c r="G197" s="86"/>
      <c r="H197" s="73"/>
      <c r="I197" s="13"/>
      <c r="J197" s="5"/>
      <c r="K197" s="5"/>
      <c r="N197" s="56"/>
      <c r="O197" s="6"/>
      <c r="Q197" s="5"/>
    </row>
    <row r="198" spans="1:17" x14ac:dyDescent="0.2">
      <c r="A198" s="99" t="s">
        <v>360</v>
      </c>
      <c r="B198" s="100" t="s">
        <v>361</v>
      </c>
      <c r="C198" s="70">
        <f t="shared" si="2"/>
        <v>0</v>
      </c>
      <c r="D198" s="71"/>
      <c r="E198" s="72"/>
      <c r="F198" s="73"/>
      <c r="G198" s="86"/>
      <c r="H198" s="73"/>
      <c r="I198" s="13"/>
      <c r="J198" s="5"/>
      <c r="K198" s="5"/>
      <c r="N198" s="56"/>
      <c r="O198" s="6"/>
      <c r="Q198" s="5"/>
    </row>
    <row r="199" spans="1:17" x14ac:dyDescent="0.2">
      <c r="A199" s="99" t="s">
        <v>362</v>
      </c>
      <c r="B199" s="100" t="s">
        <v>363</v>
      </c>
      <c r="C199" s="70">
        <f t="shared" si="2"/>
        <v>9</v>
      </c>
      <c r="D199" s="71">
        <v>8</v>
      </c>
      <c r="E199" s="72"/>
      <c r="F199" s="73">
        <v>1</v>
      </c>
      <c r="G199" s="86"/>
      <c r="H199" s="73"/>
      <c r="I199" s="13"/>
      <c r="J199" s="5"/>
      <c r="K199" s="5"/>
      <c r="N199" s="56"/>
      <c r="O199" s="6"/>
      <c r="Q199" s="5"/>
    </row>
    <row r="200" spans="1:17" x14ac:dyDescent="0.2">
      <c r="A200" s="99" t="s">
        <v>364</v>
      </c>
      <c r="B200" s="100" t="s">
        <v>365</v>
      </c>
      <c r="C200" s="70">
        <f t="shared" si="2"/>
        <v>4</v>
      </c>
      <c r="D200" s="71">
        <v>4</v>
      </c>
      <c r="E200" s="72"/>
      <c r="F200" s="73"/>
      <c r="G200" s="86"/>
      <c r="H200" s="73"/>
      <c r="I200" s="13"/>
      <c r="J200" s="5"/>
      <c r="K200" s="5"/>
      <c r="N200" s="56"/>
      <c r="O200" s="6"/>
      <c r="Q200" s="5"/>
    </row>
    <row r="201" spans="1:17" x14ac:dyDescent="0.2">
      <c r="A201" s="99" t="s">
        <v>366</v>
      </c>
      <c r="B201" s="100" t="s">
        <v>367</v>
      </c>
      <c r="C201" s="70">
        <f t="shared" si="2"/>
        <v>32</v>
      </c>
      <c r="D201" s="71">
        <v>26</v>
      </c>
      <c r="E201" s="72"/>
      <c r="F201" s="73">
        <v>6</v>
      </c>
      <c r="G201" s="86"/>
      <c r="H201" s="73"/>
      <c r="I201" s="13"/>
      <c r="J201" s="5"/>
      <c r="K201" s="5"/>
      <c r="N201" s="56"/>
      <c r="O201" s="6"/>
      <c r="Q201" s="5"/>
    </row>
    <row r="202" spans="1:17" x14ac:dyDescent="0.2">
      <c r="A202" s="99" t="s">
        <v>368</v>
      </c>
      <c r="B202" s="100" t="s">
        <v>369</v>
      </c>
      <c r="C202" s="70">
        <f t="shared" si="2"/>
        <v>0</v>
      </c>
      <c r="D202" s="71"/>
      <c r="E202" s="72"/>
      <c r="F202" s="73"/>
      <c r="G202" s="86"/>
      <c r="H202" s="73"/>
      <c r="I202" s="13"/>
      <c r="J202" s="5"/>
      <c r="K202" s="5"/>
      <c r="N202" s="56"/>
      <c r="O202" s="6"/>
      <c r="Q202" s="5"/>
    </row>
    <row r="203" spans="1:17" x14ac:dyDescent="0.2">
      <c r="A203" s="99" t="s">
        <v>370</v>
      </c>
      <c r="B203" s="100" t="s">
        <v>371</v>
      </c>
      <c r="C203" s="70">
        <f t="shared" si="2"/>
        <v>0</v>
      </c>
      <c r="D203" s="71"/>
      <c r="E203" s="72"/>
      <c r="F203" s="73"/>
      <c r="G203" s="86"/>
      <c r="H203" s="73"/>
      <c r="I203" s="13"/>
      <c r="J203" s="5"/>
      <c r="K203" s="5"/>
      <c r="N203" s="56"/>
      <c r="O203" s="6"/>
      <c r="Q203" s="5"/>
    </row>
    <row r="204" spans="1:17" x14ac:dyDescent="0.2">
      <c r="A204" s="99" t="s">
        <v>372</v>
      </c>
      <c r="B204" s="100" t="s">
        <v>373</v>
      </c>
      <c r="C204" s="70">
        <f t="shared" si="2"/>
        <v>0</v>
      </c>
      <c r="D204" s="71"/>
      <c r="E204" s="72"/>
      <c r="F204" s="73"/>
      <c r="G204" s="86"/>
      <c r="H204" s="73"/>
      <c r="I204" s="13"/>
      <c r="J204" s="5"/>
      <c r="K204" s="5"/>
      <c r="N204" s="56"/>
      <c r="O204" s="6"/>
      <c r="Q204" s="5"/>
    </row>
    <row r="205" spans="1:17" x14ac:dyDescent="0.2">
      <c r="A205" s="99" t="s">
        <v>374</v>
      </c>
      <c r="B205" s="100" t="s">
        <v>375</v>
      </c>
      <c r="C205" s="70">
        <f t="shared" si="2"/>
        <v>0</v>
      </c>
      <c r="D205" s="71"/>
      <c r="E205" s="72"/>
      <c r="F205" s="73"/>
      <c r="G205" s="86"/>
      <c r="H205" s="73"/>
      <c r="I205" s="13"/>
      <c r="J205" s="5"/>
      <c r="K205" s="5"/>
      <c r="N205" s="56"/>
      <c r="O205" s="6"/>
      <c r="Q205" s="5"/>
    </row>
    <row r="206" spans="1:17" x14ac:dyDescent="0.2">
      <c r="A206" s="99" t="s">
        <v>376</v>
      </c>
      <c r="B206" s="100" t="s">
        <v>377</v>
      </c>
      <c r="C206" s="70">
        <f t="shared" si="2"/>
        <v>0</v>
      </c>
      <c r="D206" s="71"/>
      <c r="E206" s="72"/>
      <c r="F206" s="73"/>
      <c r="G206" s="86"/>
      <c r="H206" s="73"/>
      <c r="I206" s="13"/>
      <c r="J206" s="5"/>
      <c r="K206" s="5"/>
      <c r="N206" s="56"/>
      <c r="O206" s="6"/>
      <c r="Q206" s="5"/>
    </row>
    <row r="207" spans="1:17" x14ac:dyDescent="0.2">
      <c r="A207" s="99" t="s">
        <v>378</v>
      </c>
      <c r="B207" s="100" t="s">
        <v>379</v>
      </c>
      <c r="C207" s="70">
        <f t="shared" si="2"/>
        <v>0</v>
      </c>
      <c r="D207" s="71"/>
      <c r="E207" s="72"/>
      <c r="F207" s="73"/>
      <c r="G207" s="86"/>
      <c r="H207" s="73"/>
      <c r="I207" s="13"/>
      <c r="J207" s="5"/>
      <c r="K207" s="5"/>
      <c r="N207" s="56"/>
      <c r="O207" s="6"/>
      <c r="Q207" s="5"/>
    </row>
    <row r="208" spans="1:17" x14ac:dyDescent="0.2">
      <c r="A208" s="99" t="s">
        <v>380</v>
      </c>
      <c r="B208" s="93" t="s">
        <v>381</v>
      </c>
      <c r="C208" s="70">
        <f t="shared" si="2"/>
        <v>0</v>
      </c>
      <c r="D208" s="71"/>
      <c r="E208" s="72"/>
      <c r="F208" s="73"/>
      <c r="G208" s="86"/>
      <c r="H208" s="73"/>
      <c r="I208" s="13"/>
      <c r="J208" s="5"/>
      <c r="K208" s="5"/>
      <c r="N208" s="56"/>
      <c r="O208" s="6"/>
      <c r="Q208" s="5"/>
    </row>
    <row r="209" spans="1:17" x14ac:dyDescent="0.2">
      <c r="A209" s="99" t="s">
        <v>382</v>
      </c>
      <c r="B209" s="100" t="s">
        <v>383</v>
      </c>
      <c r="C209" s="70">
        <f t="shared" si="2"/>
        <v>35</v>
      </c>
      <c r="D209" s="71">
        <v>4</v>
      </c>
      <c r="E209" s="72">
        <v>31</v>
      </c>
      <c r="F209" s="73"/>
      <c r="G209" s="86"/>
      <c r="H209" s="73"/>
      <c r="I209" s="13"/>
      <c r="J209" s="5"/>
      <c r="K209" s="5"/>
      <c r="N209" s="56"/>
      <c r="O209" s="6"/>
      <c r="Q209" s="5"/>
    </row>
    <row r="210" spans="1:17" x14ac:dyDescent="0.2">
      <c r="A210" s="99" t="s">
        <v>384</v>
      </c>
      <c r="B210" s="100" t="s">
        <v>385</v>
      </c>
      <c r="C210" s="70">
        <f t="shared" ref="C210:C273" si="3">+SUM(D210:F210)</f>
        <v>0</v>
      </c>
      <c r="D210" s="71"/>
      <c r="E210" s="72"/>
      <c r="F210" s="73"/>
      <c r="G210" s="86"/>
      <c r="H210" s="73"/>
      <c r="I210" s="13"/>
      <c r="J210" s="5"/>
      <c r="K210" s="5"/>
      <c r="N210" s="56"/>
      <c r="O210" s="6"/>
      <c r="Q210" s="5"/>
    </row>
    <row r="211" spans="1:17" x14ac:dyDescent="0.2">
      <c r="A211" s="99" t="s">
        <v>386</v>
      </c>
      <c r="B211" s="100" t="s">
        <v>387</v>
      </c>
      <c r="C211" s="70">
        <f t="shared" si="3"/>
        <v>0</v>
      </c>
      <c r="D211" s="71"/>
      <c r="E211" s="72"/>
      <c r="F211" s="73"/>
      <c r="G211" s="86"/>
      <c r="H211" s="73"/>
      <c r="I211" s="13"/>
      <c r="J211" s="5"/>
      <c r="K211" s="5"/>
      <c r="N211" s="56"/>
      <c r="O211" s="6"/>
      <c r="Q211" s="5"/>
    </row>
    <row r="212" spans="1:17" x14ac:dyDescent="0.2">
      <c r="A212" s="99" t="s">
        <v>388</v>
      </c>
      <c r="B212" s="100" t="s">
        <v>389</v>
      </c>
      <c r="C212" s="70">
        <f t="shared" si="3"/>
        <v>0</v>
      </c>
      <c r="D212" s="71"/>
      <c r="E212" s="72"/>
      <c r="F212" s="73"/>
      <c r="G212" s="86"/>
      <c r="H212" s="73"/>
      <c r="I212" s="13"/>
      <c r="J212" s="5"/>
      <c r="K212" s="5"/>
      <c r="N212" s="56"/>
      <c r="O212" s="6"/>
      <c r="Q212" s="5"/>
    </row>
    <row r="213" spans="1:17" ht="23.25" x14ac:dyDescent="0.2">
      <c r="A213" s="99" t="s">
        <v>390</v>
      </c>
      <c r="B213" s="93" t="s">
        <v>391</v>
      </c>
      <c r="C213" s="70">
        <f t="shared" si="3"/>
        <v>0</v>
      </c>
      <c r="D213" s="71"/>
      <c r="E213" s="72"/>
      <c r="F213" s="73"/>
      <c r="G213" s="86"/>
      <c r="H213" s="73"/>
      <c r="I213" s="13"/>
      <c r="J213" s="5"/>
      <c r="K213" s="5"/>
      <c r="N213" s="56"/>
      <c r="O213" s="6"/>
      <c r="Q213" s="5"/>
    </row>
    <row r="214" spans="1:17" x14ac:dyDescent="0.2">
      <c r="A214" s="99" t="s">
        <v>392</v>
      </c>
      <c r="B214" s="100" t="s">
        <v>393</v>
      </c>
      <c r="C214" s="70">
        <f t="shared" si="3"/>
        <v>0</v>
      </c>
      <c r="D214" s="71"/>
      <c r="E214" s="72"/>
      <c r="F214" s="73"/>
      <c r="G214" s="86"/>
      <c r="H214" s="73"/>
      <c r="I214" s="13"/>
      <c r="J214" s="5"/>
      <c r="K214" s="5"/>
      <c r="N214" s="56"/>
      <c r="O214" s="6"/>
      <c r="Q214" s="5"/>
    </row>
    <row r="215" spans="1:17" x14ac:dyDescent="0.2">
      <c r="A215" s="99" t="s">
        <v>394</v>
      </c>
      <c r="B215" s="100" t="s">
        <v>395</v>
      </c>
      <c r="C215" s="70">
        <f t="shared" si="3"/>
        <v>0</v>
      </c>
      <c r="D215" s="71"/>
      <c r="E215" s="72"/>
      <c r="F215" s="73"/>
      <c r="G215" s="86"/>
      <c r="H215" s="73"/>
      <c r="I215" s="13"/>
      <c r="J215" s="5"/>
      <c r="K215" s="5"/>
      <c r="N215" s="56"/>
      <c r="O215" s="6"/>
      <c r="Q215" s="5"/>
    </row>
    <row r="216" spans="1:17" x14ac:dyDescent="0.2">
      <c r="A216" s="99" t="s">
        <v>396</v>
      </c>
      <c r="B216" s="100" t="s">
        <v>397</v>
      </c>
      <c r="C216" s="70">
        <f t="shared" si="3"/>
        <v>0</v>
      </c>
      <c r="D216" s="71"/>
      <c r="E216" s="72"/>
      <c r="F216" s="73"/>
      <c r="G216" s="86"/>
      <c r="H216" s="73"/>
      <c r="I216" s="13"/>
      <c r="J216" s="5"/>
      <c r="K216" s="5"/>
      <c r="N216" s="56"/>
      <c r="O216" s="6"/>
      <c r="Q216" s="5"/>
    </row>
    <row r="217" spans="1:17" x14ac:dyDescent="0.2">
      <c r="A217" s="99" t="s">
        <v>398</v>
      </c>
      <c r="B217" s="100" t="s">
        <v>399</v>
      </c>
      <c r="C217" s="70">
        <f t="shared" si="3"/>
        <v>0</v>
      </c>
      <c r="D217" s="71"/>
      <c r="E217" s="72"/>
      <c r="F217" s="73"/>
      <c r="G217" s="86"/>
      <c r="H217" s="73"/>
      <c r="I217" s="13"/>
      <c r="J217" s="5"/>
      <c r="K217" s="5"/>
      <c r="N217" s="56"/>
      <c r="O217" s="6"/>
      <c r="Q217" s="5"/>
    </row>
    <row r="218" spans="1:17" x14ac:dyDescent="0.2">
      <c r="A218" s="99" t="s">
        <v>400</v>
      </c>
      <c r="B218" s="100" t="s">
        <v>401</v>
      </c>
      <c r="C218" s="70">
        <f t="shared" si="3"/>
        <v>0</v>
      </c>
      <c r="D218" s="71"/>
      <c r="E218" s="72"/>
      <c r="F218" s="73"/>
      <c r="G218" s="86"/>
      <c r="H218" s="73"/>
      <c r="I218" s="13"/>
      <c r="J218" s="5"/>
      <c r="K218" s="5"/>
      <c r="N218" s="56"/>
      <c r="O218" s="6"/>
      <c r="Q218" s="5"/>
    </row>
    <row r="219" spans="1:17" x14ac:dyDescent="0.2">
      <c r="A219" s="99" t="s">
        <v>402</v>
      </c>
      <c r="B219" s="100" t="s">
        <v>403</v>
      </c>
      <c r="C219" s="70">
        <f t="shared" si="3"/>
        <v>0</v>
      </c>
      <c r="D219" s="71"/>
      <c r="E219" s="72"/>
      <c r="F219" s="73"/>
      <c r="G219" s="86"/>
      <c r="H219" s="73"/>
      <c r="I219" s="13"/>
      <c r="J219" s="5"/>
      <c r="K219" s="5"/>
      <c r="N219" s="56"/>
      <c r="O219" s="6"/>
      <c r="Q219" s="5"/>
    </row>
    <row r="220" spans="1:17" x14ac:dyDescent="0.2">
      <c r="A220" s="99" t="s">
        <v>404</v>
      </c>
      <c r="B220" s="100" t="s">
        <v>405</v>
      </c>
      <c r="C220" s="70">
        <f t="shared" si="3"/>
        <v>0</v>
      </c>
      <c r="D220" s="71"/>
      <c r="E220" s="72"/>
      <c r="F220" s="73"/>
      <c r="G220" s="86"/>
      <c r="H220" s="73"/>
      <c r="I220" s="13"/>
      <c r="J220" s="5"/>
      <c r="K220" s="5"/>
      <c r="N220" s="56"/>
      <c r="O220" s="6"/>
      <c r="Q220" s="5"/>
    </row>
    <row r="221" spans="1:17" x14ac:dyDescent="0.2">
      <c r="A221" s="99" t="s">
        <v>406</v>
      </c>
      <c r="B221" s="100" t="s">
        <v>407</v>
      </c>
      <c r="C221" s="70">
        <f t="shared" si="3"/>
        <v>0</v>
      </c>
      <c r="D221" s="71"/>
      <c r="E221" s="72"/>
      <c r="F221" s="73"/>
      <c r="G221" s="86"/>
      <c r="H221" s="73"/>
      <c r="I221" s="13"/>
      <c r="J221" s="5"/>
      <c r="K221" s="5"/>
      <c r="N221" s="56"/>
      <c r="O221" s="6"/>
      <c r="Q221" s="5"/>
    </row>
    <row r="222" spans="1:17" x14ac:dyDescent="0.2">
      <c r="A222" s="99" t="s">
        <v>408</v>
      </c>
      <c r="B222" s="100" t="s">
        <v>409</v>
      </c>
      <c r="C222" s="70">
        <f t="shared" si="3"/>
        <v>0</v>
      </c>
      <c r="D222" s="71"/>
      <c r="E222" s="72"/>
      <c r="F222" s="73"/>
      <c r="G222" s="86"/>
      <c r="H222" s="73"/>
      <c r="I222" s="13"/>
      <c r="J222" s="5"/>
      <c r="K222" s="5"/>
      <c r="N222" s="56"/>
      <c r="O222" s="6"/>
      <c r="Q222" s="5"/>
    </row>
    <row r="223" spans="1:17" x14ac:dyDescent="0.2">
      <c r="A223" s="99" t="s">
        <v>410</v>
      </c>
      <c r="B223" s="100" t="s">
        <v>411</v>
      </c>
      <c r="C223" s="70">
        <f t="shared" si="3"/>
        <v>0</v>
      </c>
      <c r="D223" s="71"/>
      <c r="E223" s="72"/>
      <c r="F223" s="73"/>
      <c r="G223" s="86"/>
      <c r="H223" s="73"/>
      <c r="I223" s="13"/>
      <c r="J223" s="5"/>
      <c r="K223" s="5"/>
      <c r="N223" s="56"/>
      <c r="O223" s="6"/>
      <c r="Q223" s="5"/>
    </row>
    <row r="224" spans="1:17" x14ac:dyDescent="0.2">
      <c r="A224" s="99" t="s">
        <v>412</v>
      </c>
      <c r="B224" s="100" t="s">
        <v>413</v>
      </c>
      <c r="C224" s="70">
        <f t="shared" si="3"/>
        <v>0</v>
      </c>
      <c r="D224" s="71"/>
      <c r="E224" s="72"/>
      <c r="F224" s="73"/>
      <c r="G224" s="86"/>
      <c r="H224" s="73"/>
      <c r="I224" s="13"/>
      <c r="J224" s="5"/>
      <c r="K224" s="5"/>
      <c r="N224" s="56"/>
      <c r="O224" s="6"/>
      <c r="Q224" s="5"/>
    </row>
    <row r="225" spans="1:17" x14ac:dyDescent="0.2">
      <c r="A225" s="99" t="s">
        <v>414</v>
      </c>
      <c r="B225" s="100" t="s">
        <v>415</v>
      </c>
      <c r="C225" s="70">
        <f t="shared" si="3"/>
        <v>0</v>
      </c>
      <c r="D225" s="71"/>
      <c r="E225" s="72"/>
      <c r="F225" s="73"/>
      <c r="G225" s="86"/>
      <c r="H225" s="73"/>
      <c r="I225" s="13"/>
      <c r="J225" s="5"/>
      <c r="K225" s="5"/>
      <c r="N225" s="56"/>
      <c r="O225" s="6"/>
      <c r="Q225" s="5"/>
    </row>
    <row r="226" spans="1:17" x14ac:dyDescent="0.2">
      <c r="A226" s="99" t="s">
        <v>416</v>
      </c>
      <c r="B226" s="100" t="s">
        <v>417</v>
      </c>
      <c r="C226" s="70">
        <f t="shared" si="3"/>
        <v>0</v>
      </c>
      <c r="D226" s="71"/>
      <c r="E226" s="72"/>
      <c r="F226" s="73"/>
      <c r="G226" s="86"/>
      <c r="H226" s="73"/>
      <c r="I226" s="13"/>
      <c r="J226" s="5"/>
      <c r="K226" s="5"/>
      <c r="N226" s="56"/>
      <c r="O226" s="6"/>
      <c r="Q226" s="5"/>
    </row>
    <row r="227" spans="1:17" x14ac:dyDescent="0.2">
      <c r="A227" s="99" t="s">
        <v>418</v>
      </c>
      <c r="B227" s="100" t="s">
        <v>419</v>
      </c>
      <c r="C227" s="70">
        <f t="shared" si="3"/>
        <v>0</v>
      </c>
      <c r="D227" s="71"/>
      <c r="E227" s="72"/>
      <c r="F227" s="73"/>
      <c r="G227" s="86"/>
      <c r="H227" s="73"/>
      <c r="I227" s="13"/>
      <c r="J227" s="5"/>
      <c r="K227" s="5"/>
      <c r="N227" s="56"/>
      <c r="O227" s="6"/>
      <c r="Q227" s="5"/>
    </row>
    <row r="228" spans="1:17" x14ac:dyDescent="0.2">
      <c r="A228" s="99" t="s">
        <v>420</v>
      </c>
      <c r="B228" s="100" t="s">
        <v>421</v>
      </c>
      <c r="C228" s="70">
        <f t="shared" si="3"/>
        <v>0</v>
      </c>
      <c r="D228" s="71"/>
      <c r="E228" s="72"/>
      <c r="F228" s="73"/>
      <c r="G228" s="86"/>
      <c r="H228" s="73"/>
      <c r="I228" s="13"/>
      <c r="J228" s="5"/>
      <c r="K228" s="5"/>
      <c r="N228" s="56"/>
      <c r="O228" s="6"/>
      <c r="Q228" s="5"/>
    </row>
    <row r="229" spans="1:17" x14ac:dyDescent="0.2">
      <c r="A229" s="99" t="s">
        <v>422</v>
      </c>
      <c r="B229" s="100" t="s">
        <v>423</v>
      </c>
      <c r="C229" s="70">
        <f t="shared" si="3"/>
        <v>0</v>
      </c>
      <c r="D229" s="71"/>
      <c r="E229" s="72"/>
      <c r="F229" s="73"/>
      <c r="G229" s="86"/>
      <c r="H229" s="73"/>
      <c r="I229" s="13"/>
      <c r="J229" s="5"/>
      <c r="K229" s="5"/>
      <c r="N229" s="56"/>
      <c r="O229" s="6"/>
      <c r="Q229" s="5"/>
    </row>
    <row r="230" spans="1:17" ht="23.25" x14ac:dyDescent="0.2">
      <c r="A230" s="99" t="s">
        <v>424</v>
      </c>
      <c r="B230" s="93" t="s">
        <v>425</v>
      </c>
      <c r="C230" s="70">
        <f t="shared" si="3"/>
        <v>0</v>
      </c>
      <c r="D230" s="71"/>
      <c r="E230" s="72"/>
      <c r="F230" s="73"/>
      <c r="G230" s="86"/>
      <c r="H230" s="73"/>
      <c r="I230" s="13"/>
      <c r="J230" s="5"/>
      <c r="K230" s="5"/>
      <c r="N230" s="56"/>
      <c r="O230" s="6"/>
      <c r="Q230" s="5"/>
    </row>
    <row r="231" spans="1:17" x14ac:dyDescent="0.2">
      <c r="A231" s="99" t="s">
        <v>426</v>
      </c>
      <c r="B231" s="100" t="s">
        <v>427</v>
      </c>
      <c r="C231" s="70">
        <f t="shared" si="3"/>
        <v>0</v>
      </c>
      <c r="D231" s="71"/>
      <c r="E231" s="72"/>
      <c r="F231" s="73"/>
      <c r="G231" s="86"/>
      <c r="H231" s="73"/>
      <c r="I231" s="13"/>
      <c r="J231" s="5"/>
      <c r="K231" s="5"/>
      <c r="N231" s="56"/>
      <c r="O231" s="6"/>
      <c r="Q231" s="5"/>
    </row>
    <row r="232" spans="1:17" x14ac:dyDescent="0.2">
      <c r="A232" s="99" t="s">
        <v>428</v>
      </c>
      <c r="B232" s="100" t="s">
        <v>429</v>
      </c>
      <c r="C232" s="70">
        <f t="shared" si="3"/>
        <v>0</v>
      </c>
      <c r="D232" s="71"/>
      <c r="E232" s="72"/>
      <c r="F232" s="73"/>
      <c r="G232" s="86"/>
      <c r="H232" s="73"/>
      <c r="I232" s="13"/>
      <c r="J232" s="5"/>
      <c r="K232" s="5"/>
      <c r="N232" s="56"/>
      <c r="O232" s="6"/>
      <c r="Q232" s="5"/>
    </row>
    <row r="233" spans="1:17" x14ac:dyDescent="0.2">
      <c r="A233" s="99" t="s">
        <v>430</v>
      </c>
      <c r="B233" s="100" t="s">
        <v>431</v>
      </c>
      <c r="C233" s="70">
        <f t="shared" si="3"/>
        <v>0</v>
      </c>
      <c r="D233" s="71"/>
      <c r="E233" s="72"/>
      <c r="F233" s="73"/>
      <c r="G233" s="86"/>
      <c r="H233" s="73"/>
      <c r="I233" s="13"/>
      <c r="J233" s="5"/>
      <c r="K233" s="5"/>
      <c r="N233" s="56"/>
      <c r="O233" s="6"/>
      <c r="Q233" s="5"/>
    </row>
    <row r="234" spans="1:17" x14ac:dyDescent="0.2">
      <c r="A234" s="99" t="s">
        <v>432</v>
      </c>
      <c r="B234" s="100" t="s">
        <v>433</v>
      </c>
      <c r="C234" s="70">
        <f t="shared" si="3"/>
        <v>0</v>
      </c>
      <c r="D234" s="71"/>
      <c r="E234" s="72"/>
      <c r="F234" s="73"/>
      <c r="G234" s="86"/>
      <c r="H234" s="73"/>
      <c r="I234" s="13"/>
      <c r="J234" s="5"/>
      <c r="K234" s="5"/>
      <c r="N234" s="56"/>
      <c r="O234" s="6"/>
      <c r="Q234" s="5"/>
    </row>
    <row r="235" spans="1:17" x14ac:dyDescent="0.2">
      <c r="A235" s="99" t="s">
        <v>434</v>
      </c>
      <c r="B235" s="100" t="s">
        <v>435</v>
      </c>
      <c r="C235" s="70">
        <f t="shared" si="3"/>
        <v>285</v>
      </c>
      <c r="D235" s="71">
        <v>285</v>
      </c>
      <c r="E235" s="72"/>
      <c r="F235" s="73"/>
      <c r="G235" s="86"/>
      <c r="H235" s="73"/>
      <c r="I235" s="13"/>
      <c r="J235" s="5"/>
      <c r="K235" s="5"/>
      <c r="N235" s="56"/>
      <c r="O235" s="6"/>
      <c r="Q235" s="5"/>
    </row>
    <row r="236" spans="1:17" x14ac:dyDescent="0.2">
      <c r="A236" s="99" t="s">
        <v>436</v>
      </c>
      <c r="B236" s="100" t="s">
        <v>437</v>
      </c>
      <c r="C236" s="70">
        <f t="shared" si="3"/>
        <v>0</v>
      </c>
      <c r="D236" s="71"/>
      <c r="E236" s="72"/>
      <c r="F236" s="73"/>
      <c r="G236" s="86"/>
      <c r="H236" s="73"/>
      <c r="I236" s="13"/>
      <c r="J236" s="5"/>
      <c r="K236" s="5"/>
      <c r="N236" s="56"/>
      <c r="O236" s="6"/>
      <c r="Q236" s="5"/>
    </row>
    <row r="237" spans="1:17" x14ac:dyDescent="0.2">
      <c r="A237" s="99" t="s">
        <v>438</v>
      </c>
      <c r="B237" s="100" t="s">
        <v>439</v>
      </c>
      <c r="C237" s="70">
        <f t="shared" si="3"/>
        <v>5339</v>
      </c>
      <c r="D237" s="71">
        <v>4904</v>
      </c>
      <c r="E237" s="72">
        <v>334</v>
      </c>
      <c r="F237" s="73">
        <v>101</v>
      </c>
      <c r="G237" s="86"/>
      <c r="H237" s="73"/>
      <c r="I237" s="13"/>
      <c r="J237" s="5"/>
      <c r="K237" s="5"/>
      <c r="N237" s="56"/>
      <c r="O237" s="6"/>
      <c r="Q237" s="5"/>
    </row>
    <row r="238" spans="1:17" x14ac:dyDescent="0.2">
      <c r="A238" s="99" t="s">
        <v>440</v>
      </c>
      <c r="B238" s="100" t="s">
        <v>441</v>
      </c>
      <c r="C238" s="70">
        <f t="shared" si="3"/>
        <v>2756</v>
      </c>
      <c r="D238" s="71">
        <v>2756</v>
      </c>
      <c r="E238" s="72"/>
      <c r="F238" s="73"/>
      <c r="G238" s="86"/>
      <c r="H238" s="73"/>
      <c r="I238" s="13"/>
      <c r="J238" s="5"/>
      <c r="K238" s="5"/>
      <c r="N238" s="56"/>
      <c r="O238" s="6"/>
      <c r="Q238" s="5"/>
    </row>
    <row r="239" spans="1:17" ht="23.25" x14ac:dyDescent="0.2">
      <c r="A239" s="99" t="s">
        <v>442</v>
      </c>
      <c r="B239" s="93" t="s">
        <v>443</v>
      </c>
      <c r="C239" s="70">
        <f t="shared" si="3"/>
        <v>0</v>
      </c>
      <c r="D239" s="71"/>
      <c r="E239" s="72"/>
      <c r="F239" s="73"/>
      <c r="G239" s="86"/>
      <c r="H239" s="73"/>
      <c r="I239" s="13"/>
      <c r="J239" s="5"/>
      <c r="K239" s="5"/>
      <c r="N239" s="56"/>
      <c r="O239" s="6"/>
      <c r="Q239" s="5"/>
    </row>
    <row r="240" spans="1:17" x14ac:dyDescent="0.2">
      <c r="A240" s="99" t="s">
        <v>444</v>
      </c>
      <c r="B240" s="100" t="s">
        <v>445</v>
      </c>
      <c r="C240" s="70">
        <f t="shared" si="3"/>
        <v>1</v>
      </c>
      <c r="D240" s="71">
        <v>1</v>
      </c>
      <c r="E240" s="72"/>
      <c r="F240" s="73"/>
      <c r="G240" s="86"/>
      <c r="H240" s="73"/>
      <c r="I240" s="13"/>
      <c r="J240" s="5"/>
      <c r="K240" s="5"/>
      <c r="N240" s="56"/>
      <c r="O240" s="6"/>
      <c r="Q240" s="5"/>
    </row>
    <row r="241" spans="1:17" x14ac:dyDescent="0.2">
      <c r="A241" s="99" t="s">
        <v>446</v>
      </c>
      <c r="B241" s="93" t="s">
        <v>447</v>
      </c>
      <c r="C241" s="70">
        <f t="shared" si="3"/>
        <v>5434</v>
      </c>
      <c r="D241" s="71">
        <v>5058</v>
      </c>
      <c r="E241" s="72"/>
      <c r="F241" s="73">
        <v>376</v>
      </c>
      <c r="G241" s="86"/>
      <c r="H241" s="73"/>
      <c r="I241" s="13"/>
      <c r="J241" s="5"/>
      <c r="K241" s="5"/>
      <c r="N241" s="56"/>
      <c r="O241" s="6"/>
      <c r="Q241" s="5"/>
    </row>
    <row r="242" spans="1:17" x14ac:dyDescent="0.2">
      <c r="A242" s="99" t="s">
        <v>448</v>
      </c>
      <c r="B242" s="100" t="s">
        <v>449</v>
      </c>
      <c r="C242" s="70">
        <f t="shared" si="3"/>
        <v>0</v>
      </c>
      <c r="D242" s="71"/>
      <c r="E242" s="72"/>
      <c r="F242" s="73"/>
      <c r="G242" s="86"/>
      <c r="H242" s="73"/>
      <c r="I242" s="13"/>
      <c r="J242" s="5"/>
      <c r="K242" s="5"/>
      <c r="N242" s="56"/>
      <c r="O242" s="6"/>
      <c r="Q242" s="5"/>
    </row>
    <row r="243" spans="1:17" x14ac:dyDescent="0.2">
      <c r="A243" s="99" t="s">
        <v>450</v>
      </c>
      <c r="B243" s="100" t="s">
        <v>451</v>
      </c>
      <c r="C243" s="70">
        <f t="shared" si="3"/>
        <v>0</v>
      </c>
      <c r="D243" s="71"/>
      <c r="E243" s="72"/>
      <c r="F243" s="73"/>
      <c r="G243" s="86"/>
      <c r="H243" s="73"/>
      <c r="I243" s="13"/>
      <c r="J243" s="5"/>
      <c r="K243" s="5"/>
      <c r="N243" s="56"/>
      <c r="O243" s="6"/>
      <c r="Q243" s="5"/>
    </row>
    <row r="244" spans="1:17" x14ac:dyDescent="0.2">
      <c r="A244" s="99" t="s">
        <v>452</v>
      </c>
      <c r="B244" s="100" t="s">
        <v>453</v>
      </c>
      <c r="C244" s="70">
        <f t="shared" si="3"/>
        <v>0</v>
      </c>
      <c r="D244" s="71"/>
      <c r="E244" s="72"/>
      <c r="F244" s="73"/>
      <c r="G244" s="86"/>
      <c r="H244" s="73"/>
      <c r="I244" s="13"/>
      <c r="J244" s="5"/>
      <c r="K244" s="5"/>
      <c r="N244" s="56"/>
      <c r="O244" s="6"/>
      <c r="Q244" s="5"/>
    </row>
    <row r="245" spans="1:17" x14ac:dyDescent="0.2">
      <c r="A245" s="99" t="s">
        <v>454</v>
      </c>
      <c r="B245" s="100" t="s">
        <v>455</v>
      </c>
      <c r="C245" s="70">
        <f t="shared" si="3"/>
        <v>0</v>
      </c>
      <c r="D245" s="71"/>
      <c r="E245" s="72"/>
      <c r="F245" s="73"/>
      <c r="G245" s="86"/>
      <c r="H245" s="73"/>
      <c r="I245" s="13"/>
      <c r="J245" s="5"/>
      <c r="K245" s="5"/>
      <c r="N245" s="56"/>
      <c r="O245" s="6"/>
      <c r="Q245" s="5"/>
    </row>
    <row r="246" spans="1:17" x14ac:dyDescent="0.2">
      <c r="A246" s="99" t="s">
        <v>456</v>
      </c>
      <c r="B246" s="100" t="s">
        <v>457</v>
      </c>
      <c r="C246" s="70">
        <f t="shared" si="3"/>
        <v>0</v>
      </c>
      <c r="D246" s="71"/>
      <c r="E246" s="72"/>
      <c r="F246" s="73"/>
      <c r="G246" s="86"/>
      <c r="H246" s="73"/>
      <c r="I246" s="13"/>
      <c r="J246" s="5"/>
      <c r="K246" s="5"/>
      <c r="N246" s="56"/>
      <c r="O246" s="6"/>
      <c r="Q246" s="5"/>
    </row>
    <row r="247" spans="1:17" x14ac:dyDescent="0.2">
      <c r="A247" s="99" t="s">
        <v>458</v>
      </c>
      <c r="B247" s="100" t="s">
        <v>459</v>
      </c>
      <c r="C247" s="70">
        <f t="shared" si="3"/>
        <v>13</v>
      </c>
      <c r="D247" s="71">
        <v>12</v>
      </c>
      <c r="E247" s="72"/>
      <c r="F247" s="73">
        <v>1</v>
      </c>
      <c r="G247" s="86"/>
      <c r="H247" s="73"/>
      <c r="I247" s="13"/>
      <c r="J247" s="5"/>
      <c r="K247" s="5"/>
      <c r="N247" s="56"/>
      <c r="O247" s="6"/>
      <c r="Q247" s="5"/>
    </row>
    <row r="248" spans="1:17" x14ac:dyDescent="0.2">
      <c r="A248" s="99" t="s">
        <v>460</v>
      </c>
      <c r="B248" s="100" t="s">
        <v>461</v>
      </c>
      <c r="C248" s="70">
        <f t="shared" si="3"/>
        <v>87</v>
      </c>
      <c r="D248" s="71">
        <v>87</v>
      </c>
      <c r="E248" s="72"/>
      <c r="F248" s="73"/>
      <c r="G248" s="86"/>
      <c r="H248" s="73"/>
      <c r="I248" s="13"/>
      <c r="J248" s="5"/>
      <c r="K248" s="5"/>
      <c r="N248" s="56"/>
      <c r="O248" s="6"/>
      <c r="Q248" s="5"/>
    </row>
    <row r="249" spans="1:17" x14ac:dyDescent="0.2">
      <c r="A249" s="99" t="s">
        <v>462</v>
      </c>
      <c r="B249" s="100" t="s">
        <v>463</v>
      </c>
      <c r="C249" s="70">
        <f t="shared" si="3"/>
        <v>204</v>
      </c>
      <c r="D249" s="71">
        <v>204</v>
      </c>
      <c r="E249" s="72"/>
      <c r="F249" s="73"/>
      <c r="G249" s="86"/>
      <c r="H249" s="73"/>
      <c r="I249" s="13"/>
      <c r="J249" s="5"/>
      <c r="K249" s="5"/>
      <c r="N249" s="56"/>
      <c r="O249" s="6"/>
      <c r="Q249" s="5"/>
    </row>
    <row r="250" spans="1:17" x14ac:dyDescent="0.2">
      <c r="A250" s="101" t="s">
        <v>464</v>
      </c>
      <c r="B250" s="114" t="s">
        <v>465</v>
      </c>
      <c r="C250" s="103">
        <f t="shared" si="3"/>
        <v>0</v>
      </c>
      <c r="D250" s="122"/>
      <c r="E250" s="105"/>
      <c r="F250" s="106"/>
      <c r="G250" s="104"/>
      <c r="H250" s="106"/>
      <c r="I250" s="13"/>
      <c r="J250" s="5"/>
      <c r="K250" s="5"/>
      <c r="N250" s="56"/>
      <c r="O250" s="6"/>
      <c r="Q250" s="5"/>
    </row>
    <row r="251" spans="1:17" x14ac:dyDescent="0.2">
      <c r="A251" s="127"/>
      <c r="B251" s="128"/>
      <c r="C251" s="129"/>
      <c r="D251" s="129"/>
      <c r="E251" s="129"/>
      <c r="F251" s="129"/>
      <c r="G251" s="129"/>
      <c r="H251" s="129"/>
      <c r="I251" s="13"/>
      <c r="J251" s="5"/>
      <c r="K251" s="5"/>
      <c r="N251" s="56"/>
      <c r="O251" s="6"/>
      <c r="Q251" s="5"/>
    </row>
    <row r="252" spans="1:17" x14ac:dyDescent="0.2">
      <c r="A252" s="209" t="s">
        <v>466</v>
      </c>
      <c r="B252" s="249"/>
      <c r="C252" s="63">
        <f t="shared" si="3"/>
        <v>217</v>
      </c>
      <c r="D252" s="123">
        <f>+SUM(D253:D290)</f>
        <v>153</v>
      </c>
      <c r="E252" s="65">
        <f>+SUM(E253:E290)</f>
        <v>47</v>
      </c>
      <c r="F252" s="124">
        <f>+SUM(F253:F290)</f>
        <v>17</v>
      </c>
      <c r="G252" s="63">
        <f>+SUM(G253:G290)</f>
        <v>0</v>
      </c>
      <c r="H252" s="63">
        <f>+SUM(H253:H290)</f>
        <v>0</v>
      </c>
      <c r="I252" s="13"/>
      <c r="J252" s="5"/>
      <c r="K252" s="5"/>
      <c r="N252" s="56"/>
      <c r="O252" s="6"/>
      <c r="Q252" s="5"/>
    </row>
    <row r="253" spans="1:17" x14ac:dyDescent="0.2">
      <c r="A253" s="96" t="s">
        <v>467</v>
      </c>
      <c r="B253" s="111" t="s">
        <v>468</v>
      </c>
      <c r="C253" s="70">
        <f t="shared" si="3"/>
        <v>0</v>
      </c>
      <c r="D253" s="71"/>
      <c r="E253" s="72"/>
      <c r="F253" s="73"/>
      <c r="G253" s="73"/>
      <c r="H253" s="73"/>
      <c r="I253" s="13"/>
      <c r="J253" s="5"/>
      <c r="K253" s="5"/>
      <c r="N253" s="56"/>
      <c r="O253" s="6"/>
      <c r="Q253" s="5"/>
    </row>
    <row r="254" spans="1:17" x14ac:dyDescent="0.2">
      <c r="A254" s="99" t="s">
        <v>469</v>
      </c>
      <c r="B254" s="100" t="s">
        <v>470</v>
      </c>
      <c r="C254" s="70">
        <f t="shared" si="3"/>
        <v>0</v>
      </c>
      <c r="D254" s="71"/>
      <c r="E254" s="72"/>
      <c r="F254" s="73"/>
      <c r="G254" s="73"/>
      <c r="H254" s="73"/>
      <c r="I254" s="13"/>
      <c r="J254" s="5"/>
      <c r="K254" s="5"/>
      <c r="N254" s="56"/>
      <c r="O254" s="6"/>
      <c r="Q254" s="5"/>
    </row>
    <row r="255" spans="1:17" x14ac:dyDescent="0.2">
      <c r="A255" s="99" t="s">
        <v>471</v>
      </c>
      <c r="B255" s="100" t="s">
        <v>472</v>
      </c>
      <c r="C255" s="70">
        <f t="shared" si="3"/>
        <v>27</v>
      </c>
      <c r="D255" s="71">
        <v>1</v>
      </c>
      <c r="E255" s="72">
        <v>26</v>
      </c>
      <c r="F255" s="73"/>
      <c r="G255" s="73"/>
      <c r="H255" s="73"/>
      <c r="I255" s="13"/>
      <c r="J255" s="5"/>
      <c r="K255" s="5"/>
      <c r="N255" s="56"/>
      <c r="O255" s="6"/>
      <c r="Q255" s="5"/>
    </row>
    <row r="256" spans="1:17" x14ac:dyDescent="0.2">
      <c r="A256" s="99" t="s">
        <v>473</v>
      </c>
      <c r="B256" s="100" t="s">
        <v>474</v>
      </c>
      <c r="C256" s="70">
        <f t="shared" si="3"/>
        <v>0</v>
      </c>
      <c r="D256" s="71"/>
      <c r="E256" s="72"/>
      <c r="F256" s="73"/>
      <c r="G256" s="73"/>
      <c r="H256" s="73"/>
      <c r="I256" s="13"/>
      <c r="J256" s="5"/>
      <c r="K256" s="5"/>
      <c r="N256" s="56"/>
      <c r="O256" s="6"/>
      <c r="Q256" s="5"/>
    </row>
    <row r="257" spans="1:17" x14ac:dyDescent="0.2">
      <c r="A257" s="99" t="s">
        <v>475</v>
      </c>
      <c r="B257" s="100" t="s">
        <v>476</v>
      </c>
      <c r="C257" s="70">
        <f t="shared" si="3"/>
        <v>0</v>
      </c>
      <c r="D257" s="71"/>
      <c r="E257" s="72"/>
      <c r="F257" s="73"/>
      <c r="G257" s="73"/>
      <c r="H257" s="73"/>
      <c r="I257" s="13"/>
      <c r="J257" s="5"/>
      <c r="K257" s="5"/>
      <c r="N257" s="56"/>
      <c r="O257" s="6"/>
      <c r="Q257" s="5"/>
    </row>
    <row r="258" spans="1:17" x14ac:dyDescent="0.2">
      <c r="A258" s="99" t="s">
        <v>477</v>
      </c>
      <c r="B258" s="100" t="s">
        <v>478</v>
      </c>
      <c r="C258" s="70">
        <f t="shared" si="3"/>
        <v>0</v>
      </c>
      <c r="D258" s="71"/>
      <c r="E258" s="72"/>
      <c r="F258" s="73"/>
      <c r="G258" s="73"/>
      <c r="H258" s="73"/>
      <c r="I258" s="13"/>
      <c r="J258" s="5"/>
      <c r="K258" s="5"/>
      <c r="N258" s="56"/>
      <c r="O258" s="6"/>
      <c r="Q258" s="5"/>
    </row>
    <row r="259" spans="1:17" x14ac:dyDescent="0.2">
      <c r="A259" s="99" t="s">
        <v>479</v>
      </c>
      <c r="B259" s="100" t="s">
        <v>480</v>
      </c>
      <c r="C259" s="70">
        <f t="shared" si="3"/>
        <v>0</v>
      </c>
      <c r="D259" s="71"/>
      <c r="E259" s="72"/>
      <c r="F259" s="73"/>
      <c r="G259" s="73"/>
      <c r="H259" s="73"/>
      <c r="I259" s="13"/>
      <c r="J259" s="5"/>
      <c r="K259" s="5"/>
      <c r="N259" s="56"/>
      <c r="O259" s="6"/>
      <c r="Q259" s="5"/>
    </row>
    <row r="260" spans="1:17" x14ac:dyDescent="0.2">
      <c r="A260" s="99" t="s">
        <v>481</v>
      </c>
      <c r="B260" s="100" t="s">
        <v>482</v>
      </c>
      <c r="C260" s="70">
        <f t="shared" si="3"/>
        <v>0</v>
      </c>
      <c r="D260" s="71"/>
      <c r="E260" s="72"/>
      <c r="F260" s="73"/>
      <c r="G260" s="73"/>
      <c r="H260" s="73"/>
      <c r="I260" s="13"/>
      <c r="J260" s="5"/>
      <c r="K260" s="5"/>
      <c r="N260" s="56"/>
      <c r="O260" s="6"/>
      <c r="Q260" s="5"/>
    </row>
    <row r="261" spans="1:17" x14ac:dyDescent="0.2">
      <c r="A261" s="99" t="s">
        <v>483</v>
      </c>
      <c r="B261" s="100" t="s">
        <v>484</v>
      </c>
      <c r="C261" s="70">
        <f t="shared" si="3"/>
        <v>0</v>
      </c>
      <c r="D261" s="71"/>
      <c r="E261" s="72"/>
      <c r="F261" s="73"/>
      <c r="G261" s="73"/>
      <c r="H261" s="73"/>
      <c r="I261" s="13"/>
      <c r="J261" s="5"/>
      <c r="K261" s="5"/>
      <c r="N261" s="56"/>
      <c r="O261" s="6"/>
      <c r="Q261" s="5"/>
    </row>
    <row r="262" spans="1:17" x14ac:dyDescent="0.2">
      <c r="A262" s="99" t="s">
        <v>485</v>
      </c>
      <c r="B262" s="100" t="s">
        <v>486</v>
      </c>
      <c r="C262" s="70">
        <f t="shared" si="3"/>
        <v>0</v>
      </c>
      <c r="D262" s="71"/>
      <c r="E262" s="72"/>
      <c r="F262" s="73"/>
      <c r="G262" s="73"/>
      <c r="H262" s="73"/>
      <c r="I262" s="13"/>
      <c r="J262" s="5"/>
      <c r="K262" s="5"/>
      <c r="N262" s="56"/>
      <c r="O262" s="6"/>
      <c r="Q262" s="5"/>
    </row>
    <row r="263" spans="1:17" x14ac:dyDescent="0.2">
      <c r="A263" s="99" t="s">
        <v>487</v>
      </c>
      <c r="B263" s="100" t="s">
        <v>488</v>
      </c>
      <c r="C263" s="70">
        <f t="shared" si="3"/>
        <v>0</v>
      </c>
      <c r="D263" s="71"/>
      <c r="E263" s="72"/>
      <c r="F263" s="73"/>
      <c r="G263" s="73"/>
      <c r="H263" s="73"/>
      <c r="I263" s="13"/>
      <c r="J263" s="5"/>
      <c r="K263" s="5"/>
      <c r="N263" s="56"/>
      <c r="O263" s="6"/>
      <c r="Q263" s="5"/>
    </row>
    <row r="264" spans="1:17" x14ac:dyDescent="0.2">
      <c r="A264" s="99" t="s">
        <v>489</v>
      </c>
      <c r="B264" s="100" t="s">
        <v>490</v>
      </c>
      <c r="C264" s="70">
        <f t="shared" si="3"/>
        <v>0</v>
      </c>
      <c r="D264" s="71"/>
      <c r="E264" s="72"/>
      <c r="F264" s="73"/>
      <c r="G264" s="73"/>
      <c r="H264" s="73"/>
      <c r="I264" s="13"/>
      <c r="J264" s="5"/>
      <c r="K264" s="5"/>
      <c r="N264" s="56"/>
      <c r="O264" s="6"/>
      <c r="Q264" s="5"/>
    </row>
    <row r="265" spans="1:17" x14ac:dyDescent="0.2">
      <c r="A265" s="99" t="s">
        <v>491</v>
      </c>
      <c r="B265" s="100" t="s">
        <v>492</v>
      </c>
      <c r="C265" s="70">
        <f t="shared" si="3"/>
        <v>16</v>
      </c>
      <c r="D265" s="71"/>
      <c r="E265" s="72">
        <v>16</v>
      </c>
      <c r="F265" s="73"/>
      <c r="G265" s="73"/>
      <c r="H265" s="73"/>
      <c r="I265" s="13"/>
      <c r="J265" s="5"/>
      <c r="K265" s="5"/>
      <c r="N265" s="56"/>
      <c r="O265" s="6"/>
      <c r="Q265" s="5"/>
    </row>
    <row r="266" spans="1:17" x14ac:dyDescent="0.2">
      <c r="A266" s="99" t="s">
        <v>493</v>
      </c>
      <c r="B266" s="100" t="s">
        <v>494</v>
      </c>
      <c r="C266" s="70">
        <f t="shared" si="3"/>
        <v>0</v>
      </c>
      <c r="D266" s="71"/>
      <c r="E266" s="72"/>
      <c r="F266" s="73"/>
      <c r="G266" s="73"/>
      <c r="H266" s="73"/>
      <c r="I266" s="13"/>
      <c r="J266" s="5"/>
      <c r="K266" s="5"/>
      <c r="N266" s="56"/>
      <c r="O266" s="6"/>
      <c r="Q266" s="5"/>
    </row>
    <row r="267" spans="1:17" ht="23.25" x14ac:dyDescent="0.2">
      <c r="A267" s="99" t="s">
        <v>495</v>
      </c>
      <c r="B267" s="93" t="s">
        <v>496</v>
      </c>
      <c r="C267" s="70">
        <f t="shared" si="3"/>
        <v>2</v>
      </c>
      <c r="D267" s="71"/>
      <c r="E267" s="72"/>
      <c r="F267" s="73">
        <v>2</v>
      </c>
      <c r="G267" s="73"/>
      <c r="H267" s="73"/>
      <c r="I267" s="13"/>
      <c r="J267" s="5"/>
      <c r="K267" s="5"/>
      <c r="N267" s="56"/>
      <c r="O267" s="6"/>
      <c r="Q267" s="5"/>
    </row>
    <row r="268" spans="1:17" x14ac:dyDescent="0.2">
      <c r="A268" s="99" t="s">
        <v>497</v>
      </c>
      <c r="B268" s="100" t="s">
        <v>498</v>
      </c>
      <c r="C268" s="70">
        <f t="shared" si="3"/>
        <v>0</v>
      </c>
      <c r="D268" s="71"/>
      <c r="E268" s="72"/>
      <c r="F268" s="73"/>
      <c r="G268" s="73"/>
      <c r="H268" s="73"/>
      <c r="I268" s="13"/>
      <c r="J268" s="5"/>
      <c r="K268" s="5"/>
      <c r="N268" s="56"/>
      <c r="O268" s="6"/>
      <c r="Q268" s="5"/>
    </row>
    <row r="269" spans="1:17" x14ac:dyDescent="0.2">
      <c r="A269" s="99" t="s">
        <v>499</v>
      </c>
      <c r="B269" s="100" t="s">
        <v>500</v>
      </c>
      <c r="C269" s="70">
        <f t="shared" si="3"/>
        <v>0</v>
      </c>
      <c r="D269" s="71"/>
      <c r="E269" s="72"/>
      <c r="F269" s="73"/>
      <c r="G269" s="73"/>
      <c r="H269" s="73"/>
      <c r="I269" s="13"/>
      <c r="J269" s="5"/>
      <c r="K269" s="5"/>
      <c r="N269" s="56"/>
      <c r="O269" s="6"/>
      <c r="Q269" s="5"/>
    </row>
    <row r="270" spans="1:17" x14ac:dyDescent="0.2">
      <c r="A270" s="99" t="s">
        <v>501</v>
      </c>
      <c r="B270" s="100" t="s">
        <v>502</v>
      </c>
      <c r="C270" s="70">
        <f t="shared" si="3"/>
        <v>0</v>
      </c>
      <c r="D270" s="71"/>
      <c r="E270" s="72"/>
      <c r="F270" s="73"/>
      <c r="G270" s="73"/>
      <c r="H270" s="73"/>
      <c r="I270" s="13"/>
      <c r="J270" s="5"/>
      <c r="K270" s="5"/>
      <c r="N270" s="56"/>
      <c r="O270" s="6"/>
      <c r="Q270" s="5"/>
    </row>
    <row r="271" spans="1:17" x14ac:dyDescent="0.2">
      <c r="A271" s="99" t="s">
        <v>503</v>
      </c>
      <c r="B271" s="100" t="s">
        <v>504</v>
      </c>
      <c r="C271" s="70">
        <f t="shared" si="3"/>
        <v>1</v>
      </c>
      <c r="D271" s="71">
        <v>1</v>
      </c>
      <c r="E271" s="72"/>
      <c r="F271" s="73"/>
      <c r="G271" s="73"/>
      <c r="H271" s="73"/>
      <c r="I271" s="13"/>
      <c r="J271" s="5"/>
      <c r="K271" s="5"/>
      <c r="N271" s="56"/>
      <c r="O271" s="6"/>
      <c r="Q271" s="5"/>
    </row>
    <row r="272" spans="1:17" x14ac:dyDescent="0.2">
      <c r="A272" s="99" t="s">
        <v>505</v>
      </c>
      <c r="B272" s="100" t="s">
        <v>506</v>
      </c>
      <c r="C272" s="70">
        <f t="shared" si="3"/>
        <v>167</v>
      </c>
      <c r="D272" s="71">
        <v>147</v>
      </c>
      <c r="E272" s="72">
        <v>5</v>
      </c>
      <c r="F272" s="73">
        <v>15</v>
      </c>
      <c r="G272" s="73"/>
      <c r="H272" s="73"/>
      <c r="I272" s="13"/>
      <c r="J272" s="5"/>
      <c r="K272" s="5"/>
      <c r="N272" s="56"/>
      <c r="O272" s="6"/>
      <c r="Q272" s="5"/>
    </row>
    <row r="273" spans="1:17" x14ac:dyDescent="0.2">
      <c r="A273" s="99" t="s">
        <v>507</v>
      </c>
      <c r="B273" s="100" t="s">
        <v>508</v>
      </c>
      <c r="C273" s="70">
        <f t="shared" si="3"/>
        <v>0</v>
      </c>
      <c r="D273" s="71"/>
      <c r="E273" s="72"/>
      <c r="F273" s="73"/>
      <c r="G273" s="73"/>
      <c r="H273" s="73"/>
      <c r="I273" s="13"/>
      <c r="J273" s="5"/>
      <c r="K273" s="5"/>
      <c r="N273" s="56"/>
      <c r="O273" s="6"/>
      <c r="Q273" s="5"/>
    </row>
    <row r="274" spans="1:17" x14ac:dyDescent="0.2">
      <c r="A274" s="99" t="s">
        <v>509</v>
      </c>
      <c r="B274" s="100" t="s">
        <v>510</v>
      </c>
      <c r="C274" s="70">
        <f t="shared" ref="C274:C337" si="4">+SUM(D274:F274)</f>
        <v>0</v>
      </c>
      <c r="D274" s="71"/>
      <c r="E274" s="72"/>
      <c r="F274" s="73"/>
      <c r="G274" s="73"/>
      <c r="H274" s="73"/>
      <c r="I274" s="13"/>
      <c r="J274" s="5"/>
      <c r="K274" s="5"/>
      <c r="N274" s="56"/>
      <c r="O274" s="6"/>
      <c r="Q274" s="5"/>
    </row>
    <row r="275" spans="1:17" x14ac:dyDescent="0.2">
      <c r="A275" s="99" t="s">
        <v>511</v>
      </c>
      <c r="B275" s="100" t="s">
        <v>512</v>
      </c>
      <c r="C275" s="70">
        <f t="shared" si="4"/>
        <v>0</v>
      </c>
      <c r="D275" s="71"/>
      <c r="E275" s="72"/>
      <c r="F275" s="73"/>
      <c r="G275" s="73"/>
      <c r="H275" s="73"/>
      <c r="I275" s="13"/>
      <c r="J275" s="5"/>
      <c r="K275" s="5"/>
      <c r="N275" s="56"/>
      <c r="O275" s="6"/>
      <c r="Q275" s="5"/>
    </row>
    <row r="276" spans="1:17" x14ac:dyDescent="0.2">
      <c r="A276" s="99" t="s">
        <v>513</v>
      </c>
      <c r="B276" s="100" t="s">
        <v>514</v>
      </c>
      <c r="C276" s="70">
        <f t="shared" si="4"/>
        <v>0</v>
      </c>
      <c r="D276" s="71"/>
      <c r="E276" s="72"/>
      <c r="F276" s="73"/>
      <c r="G276" s="73"/>
      <c r="H276" s="73"/>
      <c r="I276" s="13"/>
      <c r="J276" s="5"/>
      <c r="K276" s="5"/>
      <c r="N276" s="56"/>
      <c r="O276" s="6"/>
      <c r="Q276" s="5"/>
    </row>
    <row r="277" spans="1:17" x14ac:dyDescent="0.2">
      <c r="A277" s="99" t="s">
        <v>515</v>
      </c>
      <c r="B277" s="100" t="s">
        <v>516</v>
      </c>
      <c r="C277" s="70">
        <f t="shared" si="4"/>
        <v>0</v>
      </c>
      <c r="D277" s="71"/>
      <c r="E277" s="72"/>
      <c r="F277" s="73"/>
      <c r="G277" s="73"/>
      <c r="H277" s="73"/>
      <c r="I277" s="13"/>
      <c r="J277" s="5"/>
      <c r="K277" s="5"/>
      <c r="N277" s="56"/>
      <c r="O277" s="6"/>
      <c r="Q277" s="5"/>
    </row>
    <row r="278" spans="1:17" x14ac:dyDescent="0.2">
      <c r="A278" s="99" t="s">
        <v>517</v>
      </c>
      <c r="B278" s="93" t="s">
        <v>518</v>
      </c>
      <c r="C278" s="70">
        <f t="shared" si="4"/>
        <v>0</v>
      </c>
      <c r="D278" s="71"/>
      <c r="E278" s="72"/>
      <c r="F278" s="73"/>
      <c r="G278" s="73"/>
      <c r="H278" s="73"/>
      <c r="I278" s="13"/>
      <c r="J278" s="5"/>
      <c r="K278" s="5"/>
      <c r="N278" s="56"/>
      <c r="O278" s="6"/>
      <c r="Q278" s="5"/>
    </row>
    <row r="279" spans="1:17" x14ac:dyDescent="0.2">
      <c r="A279" s="99" t="s">
        <v>519</v>
      </c>
      <c r="B279" s="100" t="s">
        <v>520</v>
      </c>
      <c r="C279" s="70">
        <f t="shared" si="4"/>
        <v>0</v>
      </c>
      <c r="D279" s="71"/>
      <c r="E279" s="72"/>
      <c r="F279" s="73"/>
      <c r="G279" s="73"/>
      <c r="H279" s="73"/>
      <c r="I279" s="13"/>
      <c r="J279" s="5"/>
      <c r="K279" s="5"/>
      <c r="N279" s="56"/>
      <c r="O279" s="6"/>
      <c r="Q279" s="5"/>
    </row>
    <row r="280" spans="1:17" x14ac:dyDescent="0.2">
      <c r="A280" s="99" t="s">
        <v>521</v>
      </c>
      <c r="B280" s="100" t="s">
        <v>522</v>
      </c>
      <c r="C280" s="70">
        <f t="shared" si="4"/>
        <v>0</v>
      </c>
      <c r="D280" s="71"/>
      <c r="E280" s="72"/>
      <c r="F280" s="73"/>
      <c r="G280" s="73"/>
      <c r="H280" s="73"/>
      <c r="I280" s="13"/>
      <c r="J280" s="5"/>
      <c r="K280" s="5"/>
      <c r="N280" s="56"/>
      <c r="O280" s="6"/>
      <c r="Q280" s="5"/>
    </row>
    <row r="281" spans="1:17" x14ac:dyDescent="0.2">
      <c r="A281" s="99" t="s">
        <v>523</v>
      </c>
      <c r="B281" s="100" t="s">
        <v>524</v>
      </c>
      <c r="C281" s="70">
        <f t="shared" si="4"/>
        <v>0</v>
      </c>
      <c r="D281" s="71"/>
      <c r="E281" s="72"/>
      <c r="F281" s="73"/>
      <c r="G281" s="73"/>
      <c r="H281" s="73"/>
      <c r="I281" s="13"/>
      <c r="J281" s="5"/>
      <c r="K281" s="5"/>
      <c r="N281" s="56"/>
      <c r="O281" s="6"/>
      <c r="Q281" s="5"/>
    </row>
    <row r="282" spans="1:17" ht="23.25" x14ac:dyDescent="0.2">
      <c r="A282" s="99" t="s">
        <v>525</v>
      </c>
      <c r="B282" s="93" t="s">
        <v>526</v>
      </c>
      <c r="C282" s="70">
        <f t="shared" si="4"/>
        <v>0</v>
      </c>
      <c r="D282" s="71"/>
      <c r="E282" s="72"/>
      <c r="F282" s="73"/>
      <c r="G282" s="73"/>
      <c r="H282" s="73"/>
      <c r="I282" s="13"/>
      <c r="J282" s="5"/>
      <c r="K282" s="5"/>
      <c r="N282" s="56"/>
      <c r="O282" s="6"/>
      <c r="Q282" s="5"/>
    </row>
    <row r="283" spans="1:17" x14ac:dyDescent="0.2">
      <c r="A283" s="99" t="s">
        <v>527</v>
      </c>
      <c r="B283" s="100" t="s">
        <v>528</v>
      </c>
      <c r="C283" s="70">
        <f t="shared" si="4"/>
        <v>0</v>
      </c>
      <c r="D283" s="71"/>
      <c r="E283" s="72"/>
      <c r="F283" s="73"/>
      <c r="G283" s="73"/>
      <c r="H283" s="73"/>
      <c r="I283" s="13"/>
      <c r="J283" s="5"/>
      <c r="K283" s="5"/>
      <c r="N283" s="56"/>
      <c r="O283" s="6"/>
      <c r="Q283" s="5"/>
    </row>
    <row r="284" spans="1:17" x14ac:dyDescent="0.2">
      <c r="A284" s="99" t="s">
        <v>529</v>
      </c>
      <c r="B284" s="100" t="s">
        <v>530</v>
      </c>
      <c r="C284" s="70">
        <f t="shared" si="4"/>
        <v>0</v>
      </c>
      <c r="D284" s="71"/>
      <c r="E284" s="72"/>
      <c r="F284" s="73"/>
      <c r="G284" s="73"/>
      <c r="H284" s="73"/>
      <c r="I284" s="13"/>
      <c r="J284" s="5"/>
      <c r="K284" s="5"/>
      <c r="N284" s="56"/>
      <c r="O284" s="6"/>
      <c r="Q284" s="5"/>
    </row>
    <row r="285" spans="1:17" x14ac:dyDescent="0.2">
      <c r="A285" s="99" t="s">
        <v>531</v>
      </c>
      <c r="B285" s="100" t="s">
        <v>532</v>
      </c>
      <c r="C285" s="70">
        <f t="shared" si="4"/>
        <v>0</v>
      </c>
      <c r="D285" s="71"/>
      <c r="E285" s="72"/>
      <c r="F285" s="73"/>
      <c r="G285" s="73"/>
      <c r="H285" s="73"/>
      <c r="I285" s="13"/>
      <c r="J285" s="5"/>
      <c r="K285" s="5"/>
      <c r="N285" s="56"/>
      <c r="O285" s="6"/>
      <c r="Q285" s="5"/>
    </row>
    <row r="286" spans="1:17" x14ac:dyDescent="0.2">
      <c r="A286" s="99" t="s">
        <v>533</v>
      </c>
      <c r="B286" s="100" t="s">
        <v>534</v>
      </c>
      <c r="C286" s="70">
        <f t="shared" si="4"/>
        <v>0</v>
      </c>
      <c r="D286" s="71"/>
      <c r="E286" s="72"/>
      <c r="F286" s="73"/>
      <c r="G286" s="73"/>
      <c r="H286" s="73"/>
      <c r="I286" s="13"/>
      <c r="J286" s="5"/>
      <c r="K286" s="5"/>
      <c r="N286" s="56"/>
      <c r="O286" s="6"/>
      <c r="Q286" s="5"/>
    </row>
    <row r="287" spans="1:17" ht="23.25" x14ac:dyDescent="0.2">
      <c r="A287" s="99" t="s">
        <v>535</v>
      </c>
      <c r="B287" s="93" t="s">
        <v>536</v>
      </c>
      <c r="C287" s="70">
        <f t="shared" si="4"/>
        <v>0</v>
      </c>
      <c r="D287" s="71"/>
      <c r="E287" s="72"/>
      <c r="F287" s="73"/>
      <c r="G287" s="73"/>
      <c r="H287" s="73"/>
      <c r="I287" s="13"/>
      <c r="J287" s="5"/>
      <c r="K287" s="5"/>
      <c r="N287" s="56"/>
      <c r="O287" s="6"/>
      <c r="Q287" s="5"/>
    </row>
    <row r="288" spans="1:17" ht="34.5" x14ac:dyDescent="0.2">
      <c r="A288" s="99" t="s">
        <v>537</v>
      </c>
      <c r="B288" s="93" t="s">
        <v>538</v>
      </c>
      <c r="C288" s="70">
        <f t="shared" si="4"/>
        <v>0</v>
      </c>
      <c r="D288" s="71"/>
      <c r="E288" s="72"/>
      <c r="F288" s="73"/>
      <c r="G288" s="73"/>
      <c r="H288" s="73"/>
      <c r="I288" s="13"/>
      <c r="J288" s="5"/>
      <c r="K288" s="5"/>
      <c r="N288" s="56"/>
      <c r="O288" s="6"/>
      <c r="Q288" s="5"/>
    </row>
    <row r="289" spans="1:17" x14ac:dyDescent="0.2">
      <c r="A289" s="99" t="s">
        <v>539</v>
      </c>
      <c r="B289" s="100" t="s">
        <v>540</v>
      </c>
      <c r="C289" s="70">
        <f t="shared" si="4"/>
        <v>4</v>
      </c>
      <c r="D289" s="71">
        <v>4</v>
      </c>
      <c r="E289" s="72"/>
      <c r="F289" s="83"/>
      <c r="G289" s="73"/>
      <c r="H289" s="73"/>
      <c r="I289" s="13"/>
      <c r="J289" s="5"/>
      <c r="K289" s="5"/>
      <c r="N289" s="56"/>
      <c r="O289" s="6"/>
      <c r="Q289" s="5"/>
    </row>
    <row r="290" spans="1:17" x14ac:dyDescent="0.2">
      <c r="A290" s="101" t="s">
        <v>541</v>
      </c>
      <c r="B290" s="102" t="s">
        <v>542</v>
      </c>
      <c r="C290" s="103">
        <f t="shared" si="4"/>
        <v>0</v>
      </c>
      <c r="D290" s="81"/>
      <c r="E290" s="82"/>
      <c r="F290" s="83"/>
      <c r="G290" s="83"/>
      <c r="H290" s="83"/>
      <c r="I290" s="13"/>
      <c r="J290" s="5"/>
      <c r="K290" s="5"/>
      <c r="N290" s="56"/>
      <c r="O290" s="6"/>
      <c r="Q290" s="5"/>
    </row>
    <row r="291" spans="1:17" x14ac:dyDescent="0.2">
      <c r="A291" s="59"/>
      <c r="B291" s="107"/>
      <c r="C291" s="17"/>
      <c r="D291" s="18"/>
      <c r="E291" s="18"/>
      <c r="F291" s="18"/>
      <c r="G291" s="18"/>
      <c r="H291" s="18"/>
      <c r="I291" s="13"/>
      <c r="J291" s="5"/>
      <c r="K291" s="5"/>
      <c r="N291" s="56"/>
      <c r="O291" s="6"/>
      <c r="Q291" s="5"/>
    </row>
    <row r="292" spans="1:17" x14ac:dyDescent="0.2">
      <c r="A292" s="211" t="s">
        <v>543</v>
      </c>
      <c r="B292" s="234"/>
      <c r="C292" s="63">
        <f t="shared" si="4"/>
        <v>202</v>
      </c>
      <c r="D292" s="110">
        <f>+SUM(D293:D313)</f>
        <v>133</v>
      </c>
      <c r="E292" s="110">
        <f>+SUM(E293:E313)</f>
        <v>28</v>
      </c>
      <c r="F292" s="110">
        <f>+SUM(F293:F313)</f>
        <v>41</v>
      </c>
      <c r="G292" s="110">
        <f>+SUM(G293:G313)</f>
        <v>0</v>
      </c>
      <c r="H292" s="110">
        <f>+SUM(H293:H313)</f>
        <v>0</v>
      </c>
      <c r="I292" s="13"/>
      <c r="J292" s="5"/>
      <c r="K292" s="5"/>
      <c r="N292" s="56"/>
      <c r="O292" s="6"/>
      <c r="Q292" s="5"/>
    </row>
    <row r="293" spans="1:17" x14ac:dyDescent="0.2">
      <c r="A293" s="96" t="s">
        <v>544</v>
      </c>
      <c r="B293" s="111" t="s">
        <v>545</v>
      </c>
      <c r="C293" s="88">
        <f t="shared" si="4"/>
        <v>0</v>
      </c>
      <c r="D293" s="89"/>
      <c r="E293" s="90"/>
      <c r="F293" s="91"/>
      <c r="G293" s="91"/>
      <c r="H293" s="91"/>
      <c r="I293" s="13"/>
      <c r="J293" s="5"/>
      <c r="K293" s="5"/>
      <c r="N293" s="56"/>
      <c r="O293" s="6"/>
      <c r="Q293" s="5"/>
    </row>
    <row r="294" spans="1:17" x14ac:dyDescent="0.2">
      <c r="A294" s="99" t="s">
        <v>546</v>
      </c>
      <c r="B294" s="100" t="s">
        <v>547</v>
      </c>
      <c r="C294" s="70">
        <f t="shared" si="4"/>
        <v>0</v>
      </c>
      <c r="D294" s="71"/>
      <c r="E294" s="72"/>
      <c r="F294" s="73"/>
      <c r="G294" s="73"/>
      <c r="H294" s="73"/>
      <c r="I294" s="13"/>
      <c r="J294" s="5"/>
      <c r="K294" s="5"/>
      <c r="N294" s="56"/>
      <c r="O294" s="6"/>
      <c r="Q294" s="5"/>
    </row>
    <row r="295" spans="1:17" x14ac:dyDescent="0.2">
      <c r="A295" s="99" t="s">
        <v>548</v>
      </c>
      <c r="B295" s="100" t="s">
        <v>549</v>
      </c>
      <c r="C295" s="70">
        <f t="shared" si="4"/>
        <v>22</v>
      </c>
      <c r="D295" s="71">
        <v>2</v>
      </c>
      <c r="E295" s="72">
        <v>20</v>
      </c>
      <c r="F295" s="73"/>
      <c r="G295" s="73"/>
      <c r="H295" s="73"/>
      <c r="I295" s="13"/>
      <c r="J295" s="5"/>
      <c r="K295" s="5"/>
      <c r="N295" s="56"/>
      <c r="O295" s="6"/>
      <c r="Q295" s="5"/>
    </row>
    <row r="296" spans="1:17" x14ac:dyDescent="0.2">
      <c r="A296" s="99" t="s">
        <v>550</v>
      </c>
      <c r="B296" s="100" t="s">
        <v>551</v>
      </c>
      <c r="C296" s="70">
        <f t="shared" si="4"/>
        <v>0</v>
      </c>
      <c r="D296" s="71"/>
      <c r="E296" s="72"/>
      <c r="F296" s="73"/>
      <c r="G296" s="73"/>
      <c r="H296" s="73"/>
      <c r="I296" s="13"/>
      <c r="J296" s="5"/>
      <c r="K296" s="5"/>
      <c r="N296" s="56"/>
      <c r="O296" s="6"/>
      <c r="Q296" s="5"/>
    </row>
    <row r="297" spans="1:17" x14ac:dyDescent="0.2">
      <c r="A297" s="99" t="s">
        <v>552</v>
      </c>
      <c r="B297" s="100" t="s">
        <v>553</v>
      </c>
      <c r="C297" s="70">
        <f t="shared" si="4"/>
        <v>10</v>
      </c>
      <c r="D297" s="71">
        <v>5</v>
      </c>
      <c r="E297" s="72">
        <v>5</v>
      </c>
      <c r="F297" s="73"/>
      <c r="G297" s="73"/>
      <c r="H297" s="73"/>
      <c r="I297" s="13"/>
      <c r="J297" s="5"/>
      <c r="K297" s="5"/>
      <c r="N297" s="56"/>
      <c r="O297" s="6"/>
      <c r="Q297" s="5"/>
    </row>
    <row r="298" spans="1:17" x14ac:dyDescent="0.2">
      <c r="A298" s="99" t="s">
        <v>554</v>
      </c>
      <c r="B298" s="100" t="s">
        <v>555</v>
      </c>
      <c r="C298" s="70">
        <f t="shared" si="4"/>
        <v>0</v>
      </c>
      <c r="D298" s="71"/>
      <c r="E298" s="72"/>
      <c r="F298" s="73"/>
      <c r="G298" s="73"/>
      <c r="H298" s="73"/>
      <c r="I298" s="13"/>
      <c r="J298" s="5"/>
      <c r="K298" s="5"/>
      <c r="N298" s="56"/>
      <c r="O298" s="6"/>
      <c r="Q298" s="5"/>
    </row>
    <row r="299" spans="1:17" x14ac:dyDescent="0.2">
      <c r="A299" s="99" t="s">
        <v>556</v>
      </c>
      <c r="B299" s="100" t="s">
        <v>557</v>
      </c>
      <c r="C299" s="70">
        <f t="shared" si="4"/>
        <v>0</v>
      </c>
      <c r="D299" s="71"/>
      <c r="E299" s="72"/>
      <c r="F299" s="73"/>
      <c r="G299" s="73"/>
      <c r="H299" s="73"/>
      <c r="I299" s="13"/>
      <c r="J299" s="5"/>
      <c r="K299" s="5"/>
      <c r="N299" s="56"/>
      <c r="O299" s="6"/>
      <c r="Q299" s="5"/>
    </row>
    <row r="300" spans="1:17" x14ac:dyDescent="0.2">
      <c r="A300" s="99" t="s">
        <v>558</v>
      </c>
      <c r="B300" s="100" t="s">
        <v>559</v>
      </c>
      <c r="C300" s="70">
        <f t="shared" si="4"/>
        <v>0</v>
      </c>
      <c r="D300" s="71"/>
      <c r="E300" s="72"/>
      <c r="F300" s="73"/>
      <c r="G300" s="73"/>
      <c r="H300" s="73"/>
      <c r="I300" s="13"/>
      <c r="J300" s="5"/>
      <c r="K300" s="5"/>
      <c r="N300" s="56"/>
      <c r="O300" s="6"/>
      <c r="Q300" s="5"/>
    </row>
    <row r="301" spans="1:17" x14ac:dyDescent="0.2">
      <c r="A301" s="99" t="s">
        <v>560</v>
      </c>
      <c r="B301" s="100" t="s">
        <v>561</v>
      </c>
      <c r="C301" s="70">
        <f t="shared" si="4"/>
        <v>0</v>
      </c>
      <c r="D301" s="71"/>
      <c r="E301" s="72"/>
      <c r="F301" s="73"/>
      <c r="G301" s="73"/>
      <c r="H301" s="73"/>
      <c r="I301" s="13"/>
      <c r="J301" s="5"/>
      <c r="K301" s="5"/>
      <c r="N301" s="56"/>
      <c r="O301" s="6"/>
      <c r="Q301" s="5"/>
    </row>
    <row r="302" spans="1:17" x14ac:dyDescent="0.2">
      <c r="A302" s="99" t="s">
        <v>562</v>
      </c>
      <c r="B302" s="100" t="s">
        <v>563</v>
      </c>
      <c r="C302" s="70">
        <f t="shared" si="4"/>
        <v>0</v>
      </c>
      <c r="D302" s="71"/>
      <c r="E302" s="72"/>
      <c r="F302" s="73"/>
      <c r="G302" s="73"/>
      <c r="H302" s="73"/>
      <c r="I302" s="13"/>
      <c r="J302" s="5"/>
      <c r="K302" s="5"/>
      <c r="N302" s="56"/>
      <c r="O302" s="6"/>
      <c r="Q302" s="5"/>
    </row>
    <row r="303" spans="1:17" x14ac:dyDescent="0.2">
      <c r="A303" s="99" t="s">
        <v>564</v>
      </c>
      <c r="B303" s="100" t="s">
        <v>565</v>
      </c>
      <c r="C303" s="70">
        <f t="shared" si="4"/>
        <v>0</v>
      </c>
      <c r="D303" s="71"/>
      <c r="E303" s="72"/>
      <c r="F303" s="73"/>
      <c r="G303" s="73"/>
      <c r="H303" s="73"/>
      <c r="I303" s="13"/>
      <c r="J303" s="5"/>
      <c r="K303" s="5"/>
      <c r="N303" s="56"/>
      <c r="O303" s="6"/>
      <c r="Q303" s="5"/>
    </row>
    <row r="304" spans="1:17" x14ac:dyDescent="0.2">
      <c r="A304" s="99" t="s">
        <v>566</v>
      </c>
      <c r="B304" s="100" t="s">
        <v>567</v>
      </c>
      <c r="C304" s="70">
        <f t="shared" si="4"/>
        <v>0</v>
      </c>
      <c r="D304" s="71"/>
      <c r="E304" s="72"/>
      <c r="F304" s="73"/>
      <c r="G304" s="73"/>
      <c r="H304" s="73"/>
      <c r="I304" s="13"/>
      <c r="J304" s="5"/>
      <c r="K304" s="5"/>
      <c r="N304" s="56"/>
      <c r="O304" s="6"/>
      <c r="Q304" s="5"/>
    </row>
    <row r="305" spans="1:17" x14ac:dyDescent="0.2">
      <c r="A305" s="99" t="s">
        <v>568</v>
      </c>
      <c r="B305" s="100" t="s">
        <v>569</v>
      </c>
      <c r="C305" s="70">
        <f t="shared" si="4"/>
        <v>0</v>
      </c>
      <c r="D305" s="71"/>
      <c r="E305" s="72"/>
      <c r="F305" s="73"/>
      <c r="G305" s="73"/>
      <c r="H305" s="73"/>
      <c r="I305" s="13"/>
      <c r="J305" s="5"/>
      <c r="K305" s="5"/>
      <c r="N305" s="56"/>
      <c r="O305" s="6"/>
      <c r="Q305" s="5"/>
    </row>
    <row r="306" spans="1:17" x14ac:dyDescent="0.2">
      <c r="A306" s="99" t="s">
        <v>570</v>
      </c>
      <c r="B306" s="100" t="s">
        <v>571</v>
      </c>
      <c r="C306" s="70">
        <f t="shared" si="4"/>
        <v>0</v>
      </c>
      <c r="D306" s="71"/>
      <c r="E306" s="72"/>
      <c r="F306" s="73"/>
      <c r="G306" s="73"/>
      <c r="H306" s="73"/>
      <c r="I306" s="13"/>
      <c r="J306" s="5"/>
      <c r="K306" s="5"/>
      <c r="N306" s="56"/>
      <c r="O306" s="6"/>
      <c r="Q306" s="5"/>
    </row>
    <row r="307" spans="1:17" x14ac:dyDescent="0.2">
      <c r="A307" s="99" t="s">
        <v>572</v>
      </c>
      <c r="B307" s="100" t="s">
        <v>573</v>
      </c>
      <c r="C307" s="70">
        <f t="shared" si="4"/>
        <v>0</v>
      </c>
      <c r="D307" s="71"/>
      <c r="E307" s="72"/>
      <c r="F307" s="73"/>
      <c r="G307" s="73"/>
      <c r="H307" s="73"/>
      <c r="I307" s="13"/>
      <c r="J307" s="5"/>
      <c r="K307" s="5"/>
      <c r="N307" s="56"/>
      <c r="O307" s="6"/>
      <c r="Q307" s="5"/>
    </row>
    <row r="308" spans="1:17" x14ac:dyDescent="0.2">
      <c r="A308" s="99" t="s">
        <v>574</v>
      </c>
      <c r="B308" s="100" t="s">
        <v>575</v>
      </c>
      <c r="C308" s="70">
        <f t="shared" si="4"/>
        <v>0</v>
      </c>
      <c r="D308" s="71"/>
      <c r="E308" s="72"/>
      <c r="F308" s="73"/>
      <c r="G308" s="73"/>
      <c r="H308" s="73"/>
      <c r="I308" s="13"/>
      <c r="J308" s="5"/>
      <c r="K308" s="5"/>
      <c r="N308" s="56"/>
      <c r="O308" s="6"/>
      <c r="Q308" s="5"/>
    </row>
    <row r="309" spans="1:17" x14ac:dyDescent="0.2">
      <c r="A309" s="99" t="s">
        <v>576</v>
      </c>
      <c r="B309" s="100" t="s">
        <v>577</v>
      </c>
      <c r="C309" s="70">
        <f t="shared" si="4"/>
        <v>1</v>
      </c>
      <c r="D309" s="71"/>
      <c r="E309" s="72">
        <v>1</v>
      </c>
      <c r="F309" s="73"/>
      <c r="G309" s="73"/>
      <c r="H309" s="73"/>
      <c r="I309" s="13"/>
      <c r="J309" s="5"/>
      <c r="K309" s="5"/>
      <c r="N309" s="56"/>
      <c r="O309" s="6"/>
      <c r="Q309" s="5"/>
    </row>
    <row r="310" spans="1:17" x14ac:dyDescent="0.2">
      <c r="A310" s="99" t="s">
        <v>578</v>
      </c>
      <c r="B310" s="100" t="s">
        <v>579</v>
      </c>
      <c r="C310" s="70">
        <f t="shared" si="4"/>
        <v>49</v>
      </c>
      <c r="D310" s="71">
        <v>48</v>
      </c>
      <c r="E310" s="72">
        <v>1</v>
      </c>
      <c r="F310" s="73"/>
      <c r="G310" s="73"/>
      <c r="H310" s="73"/>
      <c r="I310" s="13"/>
      <c r="J310" s="5"/>
      <c r="K310" s="5"/>
      <c r="N310" s="56"/>
      <c r="O310" s="6"/>
      <c r="Q310" s="5"/>
    </row>
    <row r="311" spans="1:17" x14ac:dyDescent="0.2">
      <c r="A311" s="99" t="s">
        <v>580</v>
      </c>
      <c r="B311" s="100" t="s">
        <v>581</v>
      </c>
      <c r="C311" s="70">
        <f t="shared" si="4"/>
        <v>0</v>
      </c>
      <c r="D311" s="71"/>
      <c r="E311" s="72"/>
      <c r="F311" s="73"/>
      <c r="G311" s="73"/>
      <c r="H311" s="73"/>
      <c r="I311" s="13"/>
      <c r="J311" s="5"/>
      <c r="K311" s="5"/>
      <c r="N311" s="56"/>
      <c r="O311" s="6"/>
      <c r="Q311" s="5"/>
    </row>
    <row r="312" spans="1:17" x14ac:dyDescent="0.2">
      <c r="A312" s="99" t="s">
        <v>582</v>
      </c>
      <c r="B312" s="100" t="s">
        <v>583</v>
      </c>
      <c r="C312" s="70">
        <f t="shared" si="4"/>
        <v>0</v>
      </c>
      <c r="D312" s="71"/>
      <c r="E312" s="72"/>
      <c r="F312" s="73"/>
      <c r="G312" s="73"/>
      <c r="H312" s="73"/>
      <c r="I312" s="13"/>
      <c r="J312" s="5"/>
      <c r="K312" s="5"/>
      <c r="N312" s="56"/>
      <c r="O312" s="6"/>
      <c r="Q312" s="5"/>
    </row>
    <row r="313" spans="1:17" x14ac:dyDescent="0.2">
      <c r="A313" s="101" t="s">
        <v>584</v>
      </c>
      <c r="B313" s="102" t="s">
        <v>585</v>
      </c>
      <c r="C313" s="103">
        <f t="shared" si="4"/>
        <v>120</v>
      </c>
      <c r="D313" s="122">
        <v>78</v>
      </c>
      <c r="E313" s="105">
        <v>1</v>
      </c>
      <c r="F313" s="106">
        <v>41</v>
      </c>
      <c r="G313" s="106"/>
      <c r="H313" s="106"/>
      <c r="I313" s="13"/>
      <c r="J313" s="5"/>
      <c r="K313" s="5"/>
      <c r="N313" s="56"/>
      <c r="O313" s="6"/>
      <c r="Q313" s="5"/>
    </row>
    <row r="314" spans="1:17" x14ac:dyDescent="0.2">
      <c r="A314" s="130"/>
      <c r="B314" s="107"/>
      <c r="C314" s="131"/>
      <c r="D314" s="16"/>
      <c r="E314" s="16"/>
      <c r="F314" s="16"/>
      <c r="G314" s="16"/>
      <c r="H314" s="16"/>
      <c r="I314" s="13"/>
      <c r="J314" s="5"/>
      <c r="K314" s="5"/>
      <c r="N314" s="56"/>
      <c r="O314" s="6"/>
      <c r="Q314" s="5"/>
    </row>
    <row r="315" spans="1:17" x14ac:dyDescent="0.2">
      <c r="A315" s="211" t="s">
        <v>586</v>
      </c>
      <c r="B315" s="234"/>
      <c r="C315" s="63">
        <f t="shared" si="4"/>
        <v>109</v>
      </c>
      <c r="D315" s="123">
        <f>+SUM(D316:D331)</f>
        <v>2</v>
      </c>
      <c r="E315" s="65">
        <f>+SUM(E316:E331)</f>
        <v>107</v>
      </c>
      <c r="F315" s="124">
        <f>+SUM(F316:F331)</f>
        <v>0</v>
      </c>
      <c r="G315" s="63">
        <f>+SUM(G316:G331)</f>
        <v>0</v>
      </c>
      <c r="H315" s="63">
        <f>+SUM(H316:H331)</f>
        <v>0</v>
      </c>
      <c r="I315" s="13"/>
      <c r="J315" s="5"/>
      <c r="K315" s="5"/>
      <c r="N315" s="56"/>
      <c r="O315" s="6"/>
      <c r="Q315" s="5"/>
    </row>
    <row r="316" spans="1:17" x14ac:dyDescent="0.2">
      <c r="A316" s="132" t="s">
        <v>587</v>
      </c>
      <c r="B316" s="133" t="s">
        <v>588</v>
      </c>
      <c r="C316" s="88">
        <f t="shared" si="4"/>
        <v>6</v>
      </c>
      <c r="D316" s="71"/>
      <c r="E316" s="72">
        <v>6</v>
      </c>
      <c r="F316" s="73"/>
      <c r="G316" s="73"/>
      <c r="H316" s="73"/>
      <c r="I316" s="13"/>
      <c r="J316" s="5"/>
      <c r="K316" s="5"/>
      <c r="N316" s="56"/>
      <c r="O316" s="6"/>
      <c r="Q316" s="5"/>
    </row>
    <row r="317" spans="1:17" ht="23.25" x14ac:dyDescent="0.2">
      <c r="A317" s="99" t="s">
        <v>589</v>
      </c>
      <c r="B317" s="93" t="s">
        <v>590</v>
      </c>
      <c r="C317" s="70">
        <f t="shared" si="4"/>
        <v>0</v>
      </c>
      <c r="D317" s="71"/>
      <c r="E317" s="72"/>
      <c r="F317" s="73"/>
      <c r="G317" s="73"/>
      <c r="H317" s="73"/>
      <c r="I317" s="13"/>
      <c r="J317" s="5"/>
      <c r="K317" s="5"/>
      <c r="N317" s="56"/>
      <c r="O317" s="6"/>
      <c r="Q317" s="5"/>
    </row>
    <row r="318" spans="1:17" x14ac:dyDescent="0.2">
      <c r="A318" s="99" t="s">
        <v>591</v>
      </c>
      <c r="B318" s="100" t="s">
        <v>592</v>
      </c>
      <c r="C318" s="70">
        <f t="shared" si="4"/>
        <v>0</v>
      </c>
      <c r="D318" s="71"/>
      <c r="E318" s="72"/>
      <c r="F318" s="73"/>
      <c r="G318" s="73"/>
      <c r="H318" s="73"/>
      <c r="I318" s="13"/>
      <c r="J318" s="5"/>
      <c r="K318" s="5"/>
      <c r="N318" s="56"/>
      <c r="O318" s="6"/>
      <c r="Q318" s="5"/>
    </row>
    <row r="319" spans="1:17" x14ac:dyDescent="0.2">
      <c r="A319" s="99" t="s">
        <v>593</v>
      </c>
      <c r="B319" s="100" t="s">
        <v>594</v>
      </c>
      <c r="C319" s="70">
        <f t="shared" si="4"/>
        <v>0</v>
      </c>
      <c r="D319" s="71"/>
      <c r="E319" s="72"/>
      <c r="F319" s="73"/>
      <c r="G319" s="73"/>
      <c r="H319" s="73"/>
      <c r="I319" s="13"/>
      <c r="J319" s="5"/>
      <c r="K319" s="5"/>
      <c r="N319" s="56"/>
      <c r="O319" s="6"/>
      <c r="Q319" s="5"/>
    </row>
    <row r="320" spans="1:17" x14ac:dyDescent="0.2">
      <c r="A320" s="99" t="s">
        <v>595</v>
      </c>
      <c r="B320" s="100" t="s">
        <v>596</v>
      </c>
      <c r="C320" s="70">
        <f t="shared" si="4"/>
        <v>0</v>
      </c>
      <c r="D320" s="71"/>
      <c r="E320" s="72"/>
      <c r="F320" s="73"/>
      <c r="G320" s="73"/>
      <c r="H320" s="73"/>
      <c r="I320" s="13"/>
      <c r="J320" s="5"/>
      <c r="K320" s="5"/>
      <c r="N320" s="56"/>
      <c r="O320" s="6"/>
      <c r="Q320" s="5"/>
    </row>
    <row r="321" spans="1:17" x14ac:dyDescent="0.2">
      <c r="A321" s="99" t="s">
        <v>597</v>
      </c>
      <c r="B321" s="100" t="s">
        <v>598</v>
      </c>
      <c r="C321" s="70">
        <f t="shared" si="4"/>
        <v>0</v>
      </c>
      <c r="D321" s="71"/>
      <c r="E321" s="72"/>
      <c r="F321" s="73"/>
      <c r="G321" s="73"/>
      <c r="H321" s="73"/>
      <c r="I321" s="13"/>
      <c r="J321" s="5"/>
      <c r="K321" s="5"/>
      <c r="N321" s="56"/>
      <c r="O321" s="6"/>
      <c r="Q321" s="5"/>
    </row>
    <row r="322" spans="1:17" x14ac:dyDescent="0.2">
      <c r="A322" s="99" t="s">
        <v>599</v>
      </c>
      <c r="B322" s="100" t="s">
        <v>600</v>
      </c>
      <c r="C322" s="70">
        <f t="shared" si="4"/>
        <v>43</v>
      </c>
      <c r="D322" s="71">
        <v>2</v>
      </c>
      <c r="E322" s="72">
        <v>41</v>
      </c>
      <c r="F322" s="73"/>
      <c r="G322" s="73"/>
      <c r="H322" s="73"/>
      <c r="I322" s="13"/>
      <c r="J322" s="5"/>
      <c r="K322" s="5"/>
      <c r="N322" s="56"/>
      <c r="O322" s="6"/>
      <c r="Q322" s="5"/>
    </row>
    <row r="323" spans="1:17" x14ac:dyDescent="0.2">
      <c r="A323" s="99" t="s">
        <v>601</v>
      </c>
      <c r="B323" s="100" t="s">
        <v>602</v>
      </c>
      <c r="C323" s="70">
        <f t="shared" si="4"/>
        <v>2</v>
      </c>
      <c r="D323" s="71"/>
      <c r="E323" s="72">
        <v>2</v>
      </c>
      <c r="F323" s="73"/>
      <c r="G323" s="73"/>
      <c r="H323" s="73"/>
      <c r="I323" s="13"/>
      <c r="J323" s="5"/>
      <c r="K323" s="5"/>
      <c r="N323" s="56"/>
      <c r="O323" s="6"/>
      <c r="Q323" s="5"/>
    </row>
    <row r="324" spans="1:17" x14ac:dyDescent="0.2">
      <c r="A324" s="99" t="s">
        <v>603</v>
      </c>
      <c r="B324" s="100" t="s">
        <v>604</v>
      </c>
      <c r="C324" s="70">
        <f t="shared" si="4"/>
        <v>39</v>
      </c>
      <c r="D324" s="71"/>
      <c r="E324" s="72">
        <v>39</v>
      </c>
      <c r="F324" s="73"/>
      <c r="G324" s="73"/>
      <c r="H324" s="73"/>
      <c r="I324" s="13"/>
      <c r="J324" s="5"/>
      <c r="K324" s="5"/>
      <c r="N324" s="56"/>
      <c r="O324" s="6"/>
      <c r="Q324" s="5"/>
    </row>
    <row r="325" spans="1:17" x14ac:dyDescent="0.2">
      <c r="A325" s="99" t="s">
        <v>605</v>
      </c>
      <c r="B325" s="100" t="s">
        <v>606</v>
      </c>
      <c r="C325" s="70">
        <f t="shared" si="4"/>
        <v>19</v>
      </c>
      <c r="D325" s="71"/>
      <c r="E325" s="72">
        <v>19</v>
      </c>
      <c r="F325" s="73"/>
      <c r="G325" s="73"/>
      <c r="H325" s="73"/>
      <c r="I325" s="13"/>
      <c r="J325" s="5"/>
      <c r="K325" s="5"/>
      <c r="N325" s="56"/>
      <c r="O325" s="6"/>
      <c r="Q325" s="5"/>
    </row>
    <row r="326" spans="1:17" x14ac:dyDescent="0.2">
      <c r="A326" s="99" t="s">
        <v>607</v>
      </c>
      <c r="B326" s="100" t="s">
        <v>608</v>
      </c>
      <c r="C326" s="70">
        <f t="shared" si="4"/>
        <v>0</v>
      </c>
      <c r="D326" s="71"/>
      <c r="E326" s="72"/>
      <c r="F326" s="73"/>
      <c r="G326" s="73"/>
      <c r="H326" s="73"/>
      <c r="I326" s="13"/>
      <c r="J326" s="5"/>
      <c r="K326" s="5"/>
      <c r="N326" s="56"/>
      <c r="O326" s="6"/>
      <c r="Q326" s="5"/>
    </row>
    <row r="327" spans="1:17" x14ac:dyDescent="0.2">
      <c r="A327" s="99" t="s">
        <v>609</v>
      </c>
      <c r="B327" s="100" t="s">
        <v>610</v>
      </c>
      <c r="C327" s="70">
        <f t="shared" si="4"/>
        <v>0</v>
      </c>
      <c r="D327" s="71"/>
      <c r="E327" s="72"/>
      <c r="F327" s="73"/>
      <c r="G327" s="73"/>
      <c r="H327" s="73"/>
      <c r="I327" s="13"/>
      <c r="J327" s="5"/>
      <c r="K327" s="5"/>
      <c r="N327" s="56"/>
      <c r="O327" s="6"/>
      <c r="Q327" s="5"/>
    </row>
    <row r="328" spans="1:17" x14ac:dyDescent="0.2">
      <c r="A328" s="99" t="s">
        <v>611</v>
      </c>
      <c r="B328" s="100" t="s">
        <v>612</v>
      </c>
      <c r="C328" s="70">
        <f t="shared" si="4"/>
        <v>0</v>
      </c>
      <c r="D328" s="71"/>
      <c r="E328" s="72"/>
      <c r="F328" s="73"/>
      <c r="G328" s="73"/>
      <c r="H328" s="73"/>
      <c r="I328" s="13"/>
      <c r="J328" s="5"/>
      <c r="K328" s="5"/>
      <c r="N328" s="56"/>
      <c r="O328" s="6"/>
      <c r="Q328" s="5"/>
    </row>
    <row r="329" spans="1:17" x14ac:dyDescent="0.2">
      <c r="A329" s="99" t="s">
        <v>613</v>
      </c>
      <c r="B329" s="100" t="s">
        <v>614</v>
      </c>
      <c r="C329" s="70">
        <f t="shared" si="4"/>
        <v>0</v>
      </c>
      <c r="D329" s="71"/>
      <c r="E329" s="72"/>
      <c r="F329" s="73"/>
      <c r="G329" s="73"/>
      <c r="H329" s="73"/>
      <c r="I329" s="13"/>
      <c r="J329" s="5"/>
      <c r="K329" s="5"/>
      <c r="N329" s="56"/>
      <c r="O329" s="6"/>
      <c r="Q329" s="5"/>
    </row>
    <row r="330" spans="1:17" x14ac:dyDescent="0.2">
      <c r="A330" s="99" t="s">
        <v>615</v>
      </c>
      <c r="B330" s="100" t="s">
        <v>616</v>
      </c>
      <c r="C330" s="70">
        <f t="shared" si="4"/>
        <v>0</v>
      </c>
      <c r="D330" s="71"/>
      <c r="E330" s="72"/>
      <c r="F330" s="73"/>
      <c r="G330" s="73"/>
      <c r="H330" s="73"/>
      <c r="I330" s="13"/>
      <c r="J330" s="5"/>
      <c r="K330" s="5"/>
      <c r="N330" s="56"/>
      <c r="O330" s="6"/>
      <c r="Q330" s="5"/>
    </row>
    <row r="331" spans="1:17" x14ac:dyDescent="0.2">
      <c r="A331" s="120" t="s">
        <v>617</v>
      </c>
      <c r="B331" s="121" t="s">
        <v>618</v>
      </c>
      <c r="C331" s="103">
        <f t="shared" si="4"/>
        <v>0</v>
      </c>
      <c r="D331" s="122"/>
      <c r="E331" s="105"/>
      <c r="F331" s="106"/>
      <c r="G331" s="106"/>
      <c r="H331" s="106"/>
      <c r="I331" s="13"/>
      <c r="J331" s="5"/>
      <c r="K331" s="5"/>
      <c r="N331" s="56"/>
      <c r="O331" s="6"/>
      <c r="Q331" s="5"/>
    </row>
    <row r="332" spans="1:17" x14ac:dyDescent="0.2">
      <c r="A332" s="211" t="s">
        <v>619</v>
      </c>
      <c r="B332" s="234"/>
      <c r="C332" s="63">
        <f t="shared" si="4"/>
        <v>0</v>
      </c>
      <c r="D332" s="123">
        <f>+SUM(D333:D340)</f>
        <v>0</v>
      </c>
      <c r="E332" s="65">
        <f>+SUM(E333:E340)</f>
        <v>0</v>
      </c>
      <c r="F332" s="124">
        <f>+SUM(F333:F340)</f>
        <v>0</v>
      </c>
      <c r="G332" s="63">
        <f>+SUM(G333:G340)</f>
        <v>0</v>
      </c>
      <c r="H332" s="63">
        <f>+SUM(H333:H340)</f>
        <v>0</v>
      </c>
      <c r="I332" s="13"/>
      <c r="J332" s="5"/>
      <c r="K332" s="5"/>
      <c r="N332" s="56"/>
      <c r="O332" s="6"/>
      <c r="Q332" s="5"/>
    </row>
    <row r="333" spans="1:17" x14ac:dyDescent="0.2">
      <c r="A333" s="134" t="s">
        <v>620</v>
      </c>
      <c r="B333" s="94" t="s">
        <v>621</v>
      </c>
      <c r="C333" s="95">
        <f t="shared" si="4"/>
        <v>0</v>
      </c>
      <c r="D333" s="81"/>
      <c r="E333" s="82"/>
      <c r="F333" s="83"/>
      <c r="G333" s="83"/>
      <c r="H333" s="83"/>
      <c r="I333" s="13"/>
      <c r="J333" s="5"/>
      <c r="K333" s="5"/>
      <c r="N333" s="56"/>
      <c r="O333" s="6"/>
      <c r="Q333" s="5"/>
    </row>
    <row r="334" spans="1:17" x14ac:dyDescent="0.2">
      <c r="A334" s="134" t="s">
        <v>622</v>
      </c>
      <c r="B334" s="94" t="s">
        <v>623</v>
      </c>
      <c r="C334" s="95">
        <f t="shared" si="4"/>
        <v>0</v>
      </c>
      <c r="D334" s="81"/>
      <c r="E334" s="82"/>
      <c r="F334" s="83"/>
      <c r="G334" s="83"/>
      <c r="H334" s="83"/>
      <c r="I334" s="13"/>
      <c r="J334" s="5"/>
      <c r="K334" s="5"/>
      <c r="N334" s="56"/>
      <c r="O334" s="6"/>
      <c r="Q334" s="5"/>
    </row>
    <row r="335" spans="1:17" x14ac:dyDescent="0.2">
      <c r="A335" s="99" t="s">
        <v>624</v>
      </c>
      <c r="B335" s="93" t="s">
        <v>625</v>
      </c>
      <c r="C335" s="70">
        <f t="shared" si="4"/>
        <v>0</v>
      </c>
      <c r="D335" s="71"/>
      <c r="E335" s="72"/>
      <c r="F335" s="73"/>
      <c r="G335" s="73"/>
      <c r="H335" s="73"/>
      <c r="I335" s="13"/>
      <c r="J335" s="5"/>
      <c r="K335" s="5"/>
      <c r="N335" s="56"/>
      <c r="O335" s="6"/>
      <c r="Q335" s="5"/>
    </row>
    <row r="336" spans="1:17" x14ac:dyDescent="0.2">
      <c r="A336" s="135" t="s">
        <v>626</v>
      </c>
      <c r="B336" s="136" t="s">
        <v>627</v>
      </c>
      <c r="C336" s="88">
        <f t="shared" si="4"/>
        <v>0</v>
      </c>
      <c r="D336" s="89"/>
      <c r="E336" s="90"/>
      <c r="F336" s="91"/>
      <c r="G336" s="91"/>
      <c r="H336" s="91"/>
      <c r="I336" s="13"/>
      <c r="J336" s="5"/>
      <c r="K336" s="5"/>
      <c r="N336" s="56"/>
      <c r="O336" s="6"/>
      <c r="Q336" s="5"/>
    </row>
    <row r="337" spans="1:17" x14ac:dyDescent="0.2">
      <c r="A337" s="99" t="s">
        <v>628</v>
      </c>
      <c r="B337" s="93" t="s">
        <v>629</v>
      </c>
      <c r="C337" s="70">
        <f t="shared" si="4"/>
        <v>0</v>
      </c>
      <c r="D337" s="71"/>
      <c r="E337" s="72"/>
      <c r="F337" s="73"/>
      <c r="G337" s="73"/>
      <c r="H337" s="73"/>
      <c r="I337" s="13"/>
      <c r="J337" s="5"/>
      <c r="K337" s="5"/>
      <c r="N337" s="56"/>
      <c r="O337" s="6"/>
      <c r="Q337" s="5"/>
    </row>
    <row r="338" spans="1:17" x14ac:dyDescent="0.2">
      <c r="A338" s="99" t="s">
        <v>630</v>
      </c>
      <c r="B338" s="100" t="s">
        <v>631</v>
      </c>
      <c r="C338" s="70">
        <f t="shared" ref="C338:C401" si="5">+SUM(D338:F338)</f>
        <v>0</v>
      </c>
      <c r="D338" s="71"/>
      <c r="E338" s="72"/>
      <c r="F338" s="73"/>
      <c r="G338" s="73"/>
      <c r="H338" s="73"/>
      <c r="I338" s="13"/>
      <c r="J338" s="5"/>
      <c r="K338" s="5"/>
      <c r="N338" s="56"/>
      <c r="O338" s="6"/>
      <c r="Q338" s="5"/>
    </row>
    <row r="339" spans="1:17" x14ac:dyDescent="0.2">
      <c r="A339" s="99" t="s">
        <v>632</v>
      </c>
      <c r="B339" s="100" t="s">
        <v>633</v>
      </c>
      <c r="C339" s="70">
        <f t="shared" si="5"/>
        <v>0</v>
      </c>
      <c r="D339" s="71"/>
      <c r="E339" s="72"/>
      <c r="F339" s="73"/>
      <c r="G339" s="73"/>
      <c r="H339" s="73"/>
      <c r="I339" s="13"/>
      <c r="J339" s="5"/>
      <c r="K339" s="5"/>
      <c r="N339" s="56"/>
      <c r="O339" s="6"/>
      <c r="Q339" s="5"/>
    </row>
    <row r="340" spans="1:17" x14ac:dyDescent="0.2">
      <c r="A340" s="120" t="s">
        <v>634</v>
      </c>
      <c r="B340" s="121" t="s">
        <v>635</v>
      </c>
      <c r="C340" s="103">
        <f t="shared" si="5"/>
        <v>0</v>
      </c>
      <c r="D340" s="122"/>
      <c r="E340" s="105"/>
      <c r="F340" s="106"/>
      <c r="G340" s="106"/>
      <c r="H340" s="106"/>
      <c r="I340" s="13"/>
      <c r="J340" s="5"/>
      <c r="K340" s="5"/>
      <c r="N340" s="56"/>
      <c r="O340" s="6"/>
      <c r="Q340" s="5"/>
    </row>
    <row r="341" spans="1:17" x14ac:dyDescent="0.2">
      <c r="A341" s="137" t="s">
        <v>636</v>
      </c>
      <c r="B341" s="138"/>
      <c r="C341" s="63">
        <f t="shared" si="5"/>
        <v>12585</v>
      </c>
      <c r="D341" s="64">
        <f>+SUM(D342:D528)</f>
        <v>9687</v>
      </c>
      <c r="E341" s="123">
        <f>+SUM(E342:E528)</f>
        <v>2377</v>
      </c>
      <c r="F341" s="139">
        <f>+SUM(F342:F528)</f>
        <v>521</v>
      </c>
      <c r="G341" s="63">
        <f>+SUM(G342:G528)</f>
        <v>0</v>
      </c>
      <c r="H341" s="63">
        <f>+SUM(H342:H528)</f>
        <v>0</v>
      </c>
      <c r="I341" s="13"/>
      <c r="J341" s="5"/>
      <c r="K341" s="5"/>
      <c r="N341" s="56"/>
      <c r="O341" s="6"/>
      <c r="Q341" s="5"/>
    </row>
    <row r="342" spans="1:17" x14ac:dyDescent="0.2">
      <c r="A342" s="132" t="s">
        <v>637</v>
      </c>
      <c r="B342" s="136" t="s">
        <v>638</v>
      </c>
      <c r="C342" s="70">
        <f t="shared" si="5"/>
        <v>4200</v>
      </c>
      <c r="D342" s="71">
        <v>2568</v>
      </c>
      <c r="E342" s="72">
        <v>1494</v>
      </c>
      <c r="F342" s="73">
        <v>138</v>
      </c>
      <c r="G342" s="73"/>
      <c r="H342" s="73"/>
      <c r="I342" s="13"/>
      <c r="J342" s="5"/>
      <c r="K342" s="5"/>
      <c r="N342" s="56"/>
      <c r="O342" s="6"/>
      <c r="Q342" s="5"/>
    </row>
    <row r="343" spans="1:17" x14ac:dyDescent="0.2">
      <c r="A343" s="135" t="s">
        <v>639</v>
      </c>
      <c r="B343" s="136" t="s">
        <v>640</v>
      </c>
      <c r="C343" s="70">
        <f t="shared" si="5"/>
        <v>537</v>
      </c>
      <c r="D343" s="71">
        <v>298</v>
      </c>
      <c r="E343" s="72">
        <v>172</v>
      </c>
      <c r="F343" s="73">
        <v>67</v>
      </c>
      <c r="G343" s="73"/>
      <c r="H343" s="73"/>
      <c r="I343" s="13"/>
      <c r="J343" s="5"/>
      <c r="K343" s="5"/>
      <c r="N343" s="56"/>
      <c r="O343" s="6"/>
      <c r="Q343" s="5"/>
    </row>
    <row r="344" spans="1:17" x14ac:dyDescent="0.2">
      <c r="A344" s="135" t="s">
        <v>641</v>
      </c>
      <c r="B344" s="140" t="s">
        <v>642</v>
      </c>
      <c r="C344" s="70">
        <f t="shared" si="5"/>
        <v>41</v>
      </c>
      <c r="D344" s="71"/>
      <c r="E344" s="72">
        <v>41</v>
      </c>
      <c r="F344" s="73"/>
      <c r="G344" s="73"/>
      <c r="H344" s="73"/>
      <c r="I344" s="13"/>
      <c r="J344" s="5"/>
      <c r="K344" s="5"/>
      <c r="N344" s="56"/>
      <c r="O344" s="6"/>
      <c r="Q344" s="5"/>
    </row>
    <row r="345" spans="1:17" x14ac:dyDescent="0.2">
      <c r="A345" s="99" t="s">
        <v>643</v>
      </c>
      <c r="B345" s="141" t="s">
        <v>644</v>
      </c>
      <c r="C345" s="70">
        <f t="shared" si="5"/>
        <v>0</v>
      </c>
      <c r="D345" s="71"/>
      <c r="E345" s="72"/>
      <c r="F345" s="73"/>
      <c r="G345" s="73"/>
      <c r="H345" s="73"/>
      <c r="I345" s="13"/>
      <c r="J345" s="5"/>
      <c r="K345" s="5"/>
      <c r="N345" s="56"/>
      <c r="O345" s="6"/>
      <c r="Q345" s="5"/>
    </row>
    <row r="346" spans="1:17" x14ac:dyDescent="0.2">
      <c r="A346" s="99" t="s">
        <v>645</v>
      </c>
      <c r="B346" s="100" t="s">
        <v>646</v>
      </c>
      <c r="C346" s="70">
        <f t="shared" si="5"/>
        <v>0</v>
      </c>
      <c r="D346" s="71"/>
      <c r="E346" s="72"/>
      <c r="F346" s="73"/>
      <c r="G346" s="73"/>
      <c r="H346" s="73"/>
      <c r="I346" s="13"/>
      <c r="J346" s="5"/>
      <c r="K346" s="5"/>
      <c r="N346" s="56"/>
      <c r="O346" s="6"/>
      <c r="Q346" s="5"/>
    </row>
    <row r="347" spans="1:17" x14ac:dyDescent="0.2">
      <c r="A347" s="99" t="s">
        <v>647</v>
      </c>
      <c r="B347" s="100" t="s">
        <v>648</v>
      </c>
      <c r="C347" s="70">
        <f t="shared" si="5"/>
        <v>0</v>
      </c>
      <c r="D347" s="71"/>
      <c r="E347" s="72"/>
      <c r="F347" s="73"/>
      <c r="G347" s="73"/>
      <c r="H347" s="73"/>
      <c r="I347" s="13"/>
      <c r="J347" s="5"/>
      <c r="K347" s="5"/>
      <c r="N347" s="56"/>
      <c r="O347" s="6"/>
      <c r="Q347" s="5"/>
    </row>
    <row r="348" spans="1:17" x14ac:dyDescent="0.2">
      <c r="A348" s="99" t="s">
        <v>649</v>
      </c>
      <c r="B348" s="100" t="s">
        <v>650</v>
      </c>
      <c r="C348" s="70">
        <f t="shared" si="5"/>
        <v>0</v>
      </c>
      <c r="D348" s="71"/>
      <c r="E348" s="72"/>
      <c r="F348" s="73"/>
      <c r="G348" s="73"/>
      <c r="H348" s="73"/>
      <c r="I348" s="13"/>
      <c r="J348" s="5"/>
      <c r="K348" s="5"/>
      <c r="N348" s="56"/>
      <c r="O348" s="6"/>
      <c r="Q348" s="5"/>
    </row>
    <row r="349" spans="1:17" x14ac:dyDescent="0.2">
      <c r="A349" s="99" t="s">
        <v>651</v>
      </c>
      <c r="B349" s="100" t="s">
        <v>652</v>
      </c>
      <c r="C349" s="70">
        <f t="shared" si="5"/>
        <v>0</v>
      </c>
      <c r="D349" s="71"/>
      <c r="E349" s="72"/>
      <c r="F349" s="73"/>
      <c r="G349" s="73"/>
      <c r="H349" s="73"/>
      <c r="I349" s="13"/>
      <c r="J349" s="5"/>
      <c r="K349" s="5"/>
      <c r="N349" s="56"/>
      <c r="O349" s="6"/>
      <c r="Q349" s="5"/>
    </row>
    <row r="350" spans="1:17" x14ac:dyDescent="0.2">
      <c r="A350" s="134" t="s">
        <v>653</v>
      </c>
      <c r="B350" s="142" t="s">
        <v>654</v>
      </c>
      <c r="C350" s="95">
        <f t="shared" si="5"/>
        <v>0</v>
      </c>
      <c r="D350" s="81"/>
      <c r="E350" s="82"/>
      <c r="F350" s="83"/>
      <c r="G350" s="83"/>
      <c r="H350" s="83"/>
      <c r="I350" s="13"/>
      <c r="J350" s="5"/>
      <c r="K350" s="5"/>
      <c r="N350" s="56"/>
      <c r="O350" s="6"/>
      <c r="Q350" s="5"/>
    </row>
    <row r="351" spans="1:17" x14ac:dyDescent="0.2">
      <c r="A351" s="99" t="s">
        <v>655</v>
      </c>
      <c r="B351" s="142" t="s">
        <v>656</v>
      </c>
      <c r="C351" s="95">
        <f t="shared" si="5"/>
        <v>0</v>
      </c>
      <c r="D351" s="81"/>
      <c r="E351" s="82"/>
      <c r="F351" s="83"/>
      <c r="G351" s="83"/>
      <c r="H351" s="83"/>
      <c r="I351" s="13"/>
      <c r="J351" s="5"/>
      <c r="K351" s="5"/>
      <c r="N351" s="56"/>
      <c r="O351" s="6"/>
      <c r="Q351" s="5"/>
    </row>
    <row r="352" spans="1:17" x14ac:dyDescent="0.2">
      <c r="A352" s="99" t="s">
        <v>657</v>
      </c>
      <c r="B352" s="143" t="s">
        <v>658</v>
      </c>
      <c r="C352" s="70">
        <f t="shared" si="5"/>
        <v>0</v>
      </c>
      <c r="D352" s="71"/>
      <c r="E352" s="72"/>
      <c r="F352" s="73"/>
      <c r="G352" s="73"/>
      <c r="H352" s="73"/>
      <c r="I352" s="13"/>
      <c r="J352" s="5"/>
      <c r="K352" s="5"/>
      <c r="N352" s="56"/>
      <c r="O352" s="6"/>
      <c r="Q352" s="5"/>
    </row>
    <row r="353" spans="1:17" x14ac:dyDescent="0.2">
      <c r="A353" s="99" t="s">
        <v>659</v>
      </c>
      <c r="B353" s="143" t="s">
        <v>660</v>
      </c>
      <c r="C353" s="70">
        <f t="shared" si="5"/>
        <v>0</v>
      </c>
      <c r="D353" s="71"/>
      <c r="E353" s="72"/>
      <c r="F353" s="73"/>
      <c r="G353" s="73"/>
      <c r="H353" s="73"/>
      <c r="I353" s="13"/>
      <c r="J353" s="5"/>
      <c r="K353" s="5"/>
      <c r="N353" s="56"/>
      <c r="O353" s="6"/>
      <c r="Q353" s="5"/>
    </row>
    <row r="354" spans="1:17" x14ac:dyDescent="0.2">
      <c r="A354" s="99" t="s">
        <v>661</v>
      </c>
      <c r="B354" s="143" t="s">
        <v>662</v>
      </c>
      <c r="C354" s="70">
        <f t="shared" si="5"/>
        <v>0</v>
      </c>
      <c r="D354" s="71"/>
      <c r="E354" s="72"/>
      <c r="F354" s="73"/>
      <c r="G354" s="73"/>
      <c r="H354" s="73"/>
      <c r="I354" s="13"/>
      <c r="J354" s="5"/>
      <c r="K354" s="5"/>
      <c r="N354" s="56"/>
      <c r="O354" s="6"/>
      <c r="Q354" s="5"/>
    </row>
    <row r="355" spans="1:17" x14ac:dyDescent="0.2">
      <c r="A355" s="99" t="s">
        <v>663</v>
      </c>
      <c r="B355" s="143" t="s">
        <v>664</v>
      </c>
      <c r="C355" s="70">
        <f t="shared" si="5"/>
        <v>0</v>
      </c>
      <c r="D355" s="71"/>
      <c r="E355" s="72"/>
      <c r="F355" s="73"/>
      <c r="G355" s="73"/>
      <c r="H355" s="73"/>
      <c r="I355" s="13"/>
      <c r="J355" s="5"/>
      <c r="K355" s="5"/>
      <c r="N355" s="56"/>
      <c r="O355" s="6"/>
      <c r="Q355" s="5"/>
    </row>
    <row r="356" spans="1:17" x14ac:dyDescent="0.2">
      <c r="A356" s="99" t="s">
        <v>665</v>
      </c>
      <c r="B356" s="143" t="s">
        <v>666</v>
      </c>
      <c r="C356" s="70">
        <f t="shared" si="5"/>
        <v>0</v>
      </c>
      <c r="D356" s="71"/>
      <c r="E356" s="72"/>
      <c r="F356" s="73"/>
      <c r="G356" s="73"/>
      <c r="H356" s="73"/>
      <c r="I356" s="13"/>
      <c r="J356" s="5"/>
      <c r="K356" s="5"/>
      <c r="N356" s="56"/>
      <c r="O356" s="6"/>
      <c r="Q356" s="5"/>
    </row>
    <row r="357" spans="1:17" x14ac:dyDescent="0.2">
      <c r="A357" s="99" t="s">
        <v>667</v>
      </c>
      <c r="B357" s="143" t="s">
        <v>668</v>
      </c>
      <c r="C357" s="70">
        <f t="shared" si="5"/>
        <v>0</v>
      </c>
      <c r="D357" s="71"/>
      <c r="E357" s="72"/>
      <c r="F357" s="73"/>
      <c r="G357" s="73"/>
      <c r="H357" s="73"/>
      <c r="I357" s="13"/>
      <c r="J357" s="5"/>
      <c r="K357" s="5"/>
      <c r="N357" s="56"/>
      <c r="O357" s="6"/>
      <c r="Q357" s="5"/>
    </row>
    <row r="358" spans="1:17" x14ac:dyDescent="0.2">
      <c r="A358" s="99" t="s">
        <v>669</v>
      </c>
      <c r="B358" s="143" t="s">
        <v>670</v>
      </c>
      <c r="C358" s="70">
        <f t="shared" si="5"/>
        <v>0</v>
      </c>
      <c r="D358" s="71"/>
      <c r="E358" s="72"/>
      <c r="F358" s="73"/>
      <c r="G358" s="73"/>
      <c r="H358" s="73"/>
      <c r="I358" s="13"/>
      <c r="J358" s="5"/>
      <c r="K358" s="5"/>
      <c r="N358" s="56"/>
      <c r="O358" s="6"/>
      <c r="Q358" s="5"/>
    </row>
    <row r="359" spans="1:17" x14ac:dyDescent="0.2">
      <c r="A359" s="99" t="s">
        <v>671</v>
      </c>
      <c r="B359" s="143" t="s">
        <v>672</v>
      </c>
      <c r="C359" s="70">
        <f t="shared" si="5"/>
        <v>0</v>
      </c>
      <c r="D359" s="71"/>
      <c r="E359" s="72"/>
      <c r="F359" s="73"/>
      <c r="G359" s="73"/>
      <c r="H359" s="73"/>
      <c r="I359" s="13"/>
      <c r="J359" s="5"/>
      <c r="K359" s="5"/>
      <c r="N359" s="56"/>
      <c r="O359" s="6"/>
      <c r="Q359" s="5"/>
    </row>
    <row r="360" spans="1:17" x14ac:dyDescent="0.2">
      <c r="A360" s="99" t="s">
        <v>673</v>
      </c>
      <c r="B360" s="143" t="s">
        <v>674</v>
      </c>
      <c r="C360" s="70">
        <f t="shared" si="5"/>
        <v>0</v>
      </c>
      <c r="D360" s="71"/>
      <c r="E360" s="72"/>
      <c r="F360" s="73"/>
      <c r="G360" s="73"/>
      <c r="H360" s="73"/>
      <c r="I360" s="13"/>
      <c r="J360" s="5"/>
      <c r="K360" s="5"/>
      <c r="N360" s="56"/>
      <c r="O360" s="6"/>
      <c r="Q360" s="5"/>
    </row>
    <row r="361" spans="1:17" x14ac:dyDescent="0.2">
      <c r="A361" s="99" t="s">
        <v>675</v>
      </c>
      <c r="B361" s="143" t="s">
        <v>676</v>
      </c>
      <c r="C361" s="70">
        <f t="shared" si="5"/>
        <v>0</v>
      </c>
      <c r="D361" s="71"/>
      <c r="E361" s="72"/>
      <c r="F361" s="73"/>
      <c r="G361" s="73"/>
      <c r="H361" s="73"/>
      <c r="I361" s="13"/>
      <c r="J361" s="5"/>
      <c r="K361" s="5"/>
      <c r="N361" s="56"/>
      <c r="O361" s="6"/>
      <c r="Q361" s="5"/>
    </row>
    <row r="362" spans="1:17" s="6" customFormat="1" x14ac:dyDescent="0.2">
      <c r="A362" s="99" t="s">
        <v>677</v>
      </c>
      <c r="B362" s="100" t="s">
        <v>678</v>
      </c>
      <c r="C362" s="70">
        <f t="shared" si="5"/>
        <v>0</v>
      </c>
      <c r="D362" s="71"/>
      <c r="E362" s="72"/>
      <c r="F362" s="73"/>
      <c r="G362" s="73"/>
      <c r="H362" s="86"/>
      <c r="I362" s="14"/>
      <c r="N362" s="87"/>
    </row>
    <row r="363" spans="1:17" x14ac:dyDescent="0.2">
      <c r="A363" s="134" t="s">
        <v>679</v>
      </c>
      <c r="B363" s="100" t="s">
        <v>680</v>
      </c>
      <c r="C363" s="88">
        <f t="shared" si="5"/>
        <v>0</v>
      </c>
      <c r="D363" s="89"/>
      <c r="E363" s="90"/>
      <c r="F363" s="91"/>
      <c r="G363" s="91"/>
      <c r="H363" s="91"/>
      <c r="I363" s="13"/>
      <c r="J363" s="5"/>
      <c r="K363" s="5"/>
      <c r="N363" s="56"/>
      <c r="O363" s="6"/>
      <c r="Q363" s="5"/>
    </row>
    <row r="364" spans="1:17" x14ac:dyDescent="0.2">
      <c r="A364" s="99" t="s">
        <v>681</v>
      </c>
      <c r="B364" s="100" t="s">
        <v>682</v>
      </c>
      <c r="C364" s="70">
        <f t="shared" si="5"/>
        <v>0</v>
      </c>
      <c r="D364" s="71"/>
      <c r="E364" s="72"/>
      <c r="F364" s="73"/>
      <c r="G364" s="73"/>
      <c r="H364" s="73"/>
      <c r="I364" s="13"/>
      <c r="J364" s="5"/>
      <c r="K364" s="5"/>
      <c r="N364" s="56"/>
      <c r="O364" s="6"/>
      <c r="Q364" s="5"/>
    </row>
    <row r="365" spans="1:17" x14ac:dyDescent="0.2">
      <c r="A365" s="134" t="s">
        <v>683</v>
      </c>
      <c r="B365" s="100" t="s">
        <v>684</v>
      </c>
      <c r="C365" s="70">
        <f t="shared" si="5"/>
        <v>0</v>
      </c>
      <c r="D365" s="71"/>
      <c r="E365" s="72"/>
      <c r="F365" s="73"/>
      <c r="G365" s="73"/>
      <c r="H365" s="73"/>
      <c r="I365" s="13"/>
      <c r="J365" s="5"/>
      <c r="K365" s="5"/>
      <c r="N365" s="56"/>
      <c r="O365" s="6"/>
      <c r="Q365" s="5"/>
    </row>
    <row r="366" spans="1:17" x14ac:dyDescent="0.2">
      <c r="A366" s="99" t="s">
        <v>685</v>
      </c>
      <c r="B366" s="143" t="s">
        <v>686</v>
      </c>
      <c r="C366" s="70">
        <f t="shared" si="5"/>
        <v>0</v>
      </c>
      <c r="D366" s="71"/>
      <c r="E366" s="72"/>
      <c r="F366" s="73"/>
      <c r="G366" s="73"/>
      <c r="H366" s="73"/>
      <c r="I366" s="13"/>
      <c r="J366" s="5"/>
      <c r="K366" s="5"/>
      <c r="N366" s="56"/>
      <c r="O366" s="6"/>
      <c r="Q366" s="5"/>
    </row>
    <row r="367" spans="1:17" x14ac:dyDescent="0.2">
      <c r="A367" s="99" t="s">
        <v>687</v>
      </c>
      <c r="B367" s="143" t="s">
        <v>688</v>
      </c>
      <c r="C367" s="70">
        <f t="shared" si="5"/>
        <v>0</v>
      </c>
      <c r="D367" s="71"/>
      <c r="E367" s="72"/>
      <c r="F367" s="73"/>
      <c r="G367" s="73"/>
      <c r="H367" s="73"/>
      <c r="I367" s="13"/>
      <c r="J367" s="5"/>
      <c r="K367" s="5"/>
      <c r="N367" s="56"/>
      <c r="O367" s="6"/>
      <c r="Q367" s="5"/>
    </row>
    <row r="368" spans="1:17" x14ac:dyDescent="0.2">
      <c r="A368" s="99" t="s">
        <v>689</v>
      </c>
      <c r="B368" s="143" t="s">
        <v>690</v>
      </c>
      <c r="C368" s="70">
        <f t="shared" si="5"/>
        <v>0</v>
      </c>
      <c r="D368" s="71"/>
      <c r="E368" s="72"/>
      <c r="F368" s="73"/>
      <c r="G368" s="73"/>
      <c r="H368" s="73"/>
      <c r="I368" s="13"/>
      <c r="J368" s="5"/>
      <c r="K368" s="5"/>
      <c r="N368" s="56"/>
      <c r="O368" s="6"/>
      <c r="Q368" s="5"/>
    </row>
    <row r="369" spans="1:17" x14ac:dyDescent="0.2">
      <c r="A369" s="99" t="s">
        <v>691</v>
      </c>
      <c r="B369" s="143" t="s">
        <v>692</v>
      </c>
      <c r="C369" s="70">
        <f t="shared" si="5"/>
        <v>0</v>
      </c>
      <c r="D369" s="71"/>
      <c r="E369" s="72"/>
      <c r="F369" s="73"/>
      <c r="G369" s="73"/>
      <c r="H369" s="73"/>
      <c r="I369" s="13"/>
      <c r="J369" s="5"/>
      <c r="K369" s="5"/>
      <c r="N369" s="56"/>
      <c r="O369" s="6"/>
      <c r="Q369" s="5"/>
    </row>
    <row r="370" spans="1:17" x14ac:dyDescent="0.2">
      <c r="A370" s="99" t="s">
        <v>693</v>
      </c>
      <c r="B370" s="143" t="s">
        <v>694</v>
      </c>
      <c r="C370" s="70">
        <f t="shared" si="5"/>
        <v>0</v>
      </c>
      <c r="D370" s="71"/>
      <c r="E370" s="72"/>
      <c r="F370" s="73"/>
      <c r="G370" s="73"/>
      <c r="H370" s="73"/>
      <c r="I370" s="13"/>
      <c r="J370" s="5"/>
      <c r="K370" s="5"/>
      <c r="N370" s="56"/>
      <c r="O370" s="6"/>
      <c r="Q370" s="5"/>
    </row>
    <row r="371" spans="1:17" x14ac:dyDescent="0.2">
      <c r="A371" s="99" t="s">
        <v>695</v>
      </c>
      <c r="B371" s="143" t="s">
        <v>696</v>
      </c>
      <c r="C371" s="70">
        <f t="shared" si="5"/>
        <v>0</v>
      </c>
      <c r="D371" s="71"/>
      <c r="E371" s="72"/>
      <c r="F371" s="73"/>
      <c r="G371" s="73"/>
      <c r="H371" s="73"/>
      <c r="I371" s="13"/>
      <c r="J371" s="5"/>
      <c r="K371" s="5"/>
      <c r="N371" s="56"/>
      <c r="O371" s="6"/>
      <c r="Q371" s="5"/>
    </row>
    <row r="372" spans="1:17" x14ac:dyDescent="0.2">
      <c r="A372" s="99" t="s">
        <v>697</v>
      </c>
      <c r="B372" s="143" t="s">
        <v>698</v>
      </c>
      <c r="C372" s="70">
        <f t="shared" si="5"/>
        <v>0</v>
      </c>
      <c r="D372" s="71"/>
      <c r="E372" s="72"/>
      <c r="F372" s="73"/>
      <c r="G372" s="73"/>
      <c r="H372" s="73"/>
      <c r="I372" s="13"/>
      <c r="J372" s="5"/>
      <c r="K372" s="5"/>
      <c r="N372" s="56"/>
      <c r="O372" s="6"/>
      <c r="Q372" s="5"/>
    </row>
    <row r="373" spans="1:17" x14ac:dyDescent="0.2">
      <c r="A373" s="99" t="s">
        <v>699</v>
      </c>
      <c r="B373" s="143" t="s">
        <v>700</v>
      </c>
      <c r="C373" s="70">
        <f t="shared" si="5"/>
        <v>0</v>
      </c>
      <c r="D373" s="71"/>
      <c r="E373" s="72"/>
      <c r="F373" s="73"/>
      <c r="G373" s="73"/>
      <c r="H373" s="73"/>
      <c r="I373" s="13"/>
      <c r="J373" s="5"/>
      <c r="K373" s="5"/>
      <c r="N373" s="56"/>
      <c r="O373" s="6"/>
      <c r="Q373" s="5"/>
    </row>
    <row r="374" spans="1:17" x14ac:dyDescent="0.2">
      <c r="A374" s="99" t="s">
        <v>701</v>
      </c>
      <c r="B374" s="143" t="s">
        <v>702</v>
      </c>
      <c r="C374" s="70">
        <f t="shared" si="5"/>
        <v>0</v>
      </c>
      <c r="D374" s="71"/>
      <c r="E374" s="72"/>
      <c r="F374" s="73"/>
      <c r="G374" s="73"/>
      <c r="H374" s="73"/>
      <c r="I374" s="13"/>
      <c r="J374" s="5"/>
      <c r="K374" s="5"/>
      <c r="N374" s="56"/>
      <c r="O374" s="6"/>
      <c r="Q374" s="5"/>
    </row>
    <row r="375" spans="1:17" x14ac:dyDescent="0.2">
      <c r="A375" s="99" t="s">
        <v>703</v>
      </c>
      <c r="B375" s="143" t="s">
        <v>704</v>
      </c>
      <c r="C375" s="70">
        <f t="shared" si="5"/>
        <v>0</v>
      </c>
      <c r="D375" s="71"/>
      <c r="E375" s="72"/>
      <c r="F375" s="73"/>
      <c r="G375" s="73"/>
      <c r="H375" s="73"/>
      <c r="I375" s="13"/>
      <c r="J375" s="5"/>
      <c r="K375" s="5"/>
      <c r="N375" s="56"/>
      <c r="O375" s="6"/>
      <c r="Q375" s="5"/>
    </row>
    <row r="376" spans="1:17" x14ac:dyDescent="0.2">
      <c r="A376" s="99" t="s">
        <v>705</v>
      </c>
      <c r="B376" s="143" t="s">
        <v>706</v>
      </c>
      <c r="C376" s="70">
        <f t="shared" si="5"/>
        <v>0</v>
      </c>
      <c r="D376" s="71"/>
      <c r="E376" s="72"/>
      <c r="F376" s="73"/>
      <c r="G376" s="73"/>
      <c r="H376" s="73"/>
      <c r="I376" s="13"/>
      <c r="J376" s="5"/>
      <c r="K376" s="5"/>
      <c r="N376" s="56"/>
      <c r="O376" s="6"/>
      <c r="Q376" s="5"/>
    </row>
    <row r="377" spans="1:17" x14ac:dyDescent="0.2">
      <c r="A377" s="99" t="s">
        <v>707</v>
      </c>
      <c r="B377" s="143" t="s">
        <v>708</v>
      </c>
      <c r="C377" s="70">
        <f t="shared" si="5"/>
        <v>0</v>
      </c>
      <c r="D377" s="71"/>
      <c r="E377" s="72"/>
      <c r="F377" s="73"/>
      <c r="G377" s="73"/>
      <c r="H377" s="73"/>
      <c r="I377" s="13"/>
      <c r="J377" s="5"/>
      <c r="K377" s="5"/>
      <c r="N377" s="56"/>
      <c r="O377" s="6"/>
      <c r="Q377" s="5"/>
    </row>
    <row r="378" spans="1:17" x14ac:dyDescent="0.2">
      <c r="A378" s="99" t="s">
        <v>709</v>
      </c>
      <c r="B378" s="143" t="s">
        <v>710</v>
      </c>
      <c r="C378" s="70">
        <f t="shared" si="5"/>
        <v>0</v>
      </c>
      <c r="D378" s="71"/>
      <c r="E378" s="72"/>
      <c r="F378" s="73"/>
      <c r="G378" s="73"/>
      <c r="H378" s="73"/>
      <c r="I378" s="13"/>
      <c r="J378" s="5"/>
      <c r="K378" s="5"/>
      <c r="N378" s="56"/>
      <c r="O378" s="6"/>
      <c r="Q378" s="5"/>
    </row>
    <row r="379" spans="1:17" x14ac:dyDescent="0.2">
      <c r="A379" s="99" t="s">
        <v>711</v>
      </c>
      <c r="B379" s="143" t="s">
        <v>712</v>
      </c>
      <c r="C379" s="70">
        <f t="shared" si="5"/>
        <v>0</v>
      </c>
      <c r="D379" s="71"/>
      <c r="E379" s="72"/>
      <c r="F379" s="73"/>
      <c r="G379" s="73"/>
      <c r="H379" s="73"/>
      <c r="I379" s="13"/>
      <c r="J379" s="5"/>
      <c r="K379" s="5"/>
      <c r="N379" s="56"/>
      <c r="O379" s="6"/>
      <c r="Q379" s="5"/>
    </row>
    <row r="380" spans="1:17" x14ac:dyDescent="0.2">
      <c r="A380" s="99" t="s">
        <v>713</v>
      </c>
      <c r="B380" s="143" t="s">
        <v>714</v>
      </c>
      <c r="C380" s="70">
        <f t="shared" si="5"/>
        <v>0</v>
      </c>
      <c r="D380" s="71"/>
      <c r="E380" s="72"/>
      <c r="F380" s="73"/>
      <c r="G380" s="73"/>
      <c r="H380" s="73"/>
      <c r="I380" s="13"/>
      <c r="J380" s="5"/>
      <c r="K380" s="5"/>
      <c r="N380" s="56"/>
      <c r="O380" s="6"/>
      <c r="Q380" s="5"/>
    </row>
    <row r="381" spans="1:17" x14ac:dyDescent="0.2">
      <c r="A381" s="99" t="s">
        <v>715</v>
      </c>
      <c r="B381" s="143" t="s">
        <v>716</v>
      </c>
      <c r="C381" s="70">
        <f t="shared" si="5"/>
        <v>0</v>
      </c>
      <c r="D381" s="71"/>
      <c r="E381" s="72"/>
      <c r="F381" s="73"/>
      <c r="G381" s="73"/>
      <c r="H381" s="73"/>
      <c r="I381" s="13"/>
      <c r="J381" s="5"/>
      <c r="K381" s="5"/>
      <c r="N381" s="56"/>
      <c r="O381" s="6"/>
      <c r="Q381" s="5"/>
    </row>
    <row r="382" spans="1:17" x14ac:dyDescent="0.2">
      <c r="A382" s="99" t="s">
        <v>717</v>
      </c>
      <c r="B382" s="143" t="s">
        <v>718</v>
      </c>
      <c r="C382" s="70">
        <f t="shared" si="5"/>
        <v>0</v>
      </c>
      <c r="D382" s="71"/>
      <c r="E382" s="72"/>
      <c r="F382" s="73"/>
      <c r="G382" s="73"/>
      <c r="H382" s="73"/>
      <c r="I382" s="13"/>
      <c r="J382" s="5"/>
      <c r="K382" s="5"/>
      <c r="N382" s="56"/>
      <c r="O382" s="6"/>
      <c r="Q382" s="5"/>
    </row>
    <row r="383" spans="1:17" x14ac:dyDescent="0.2">
      <c r="A383" s="99" t="s">
        <v>719</v>
      </c>
      <c r="B383" s="143" t="s">
        <v>720</v>
      </c>
      <c r="C383" s="70">
        <f t="shared" si="5"/>
        <v>0</v>
      </c>
      <c r="D383" s="71"/>
      <c r="E383" s="72"/>
      <c r="F383" s="73"/>
      <c r="G383" s="73"/>
      <c r="H383" s="73"/>
      <c r="I383" s="13"/>
      <c r="J383" s="5"/>
      <c r="K383" s="5"/>
      <c r="N383" s="56"/>
      <c r="O383" s="6"/>
      <c r="Q383" s="5"/>
    </row>
    <row r="384" spans="1:17" x14ac:dyDescent="0.2">
      <c r="A384" s="99" t="s">
        <v>721</v>
      </c>
      <c r="B384" s="143" t="s">
        <v>722</v>
      </c>
      <c r="C384" s="70">
        <f t="shared" si="5"/>
        <v>0</v>
      </c>
      <c r="D384" s="71"/>
      <c r="E384" s="72"/>
      <c r="F384" s="73"/>
      <c r="G384" s="73"/>
      <c r="H384" s="73"/>
      <c r="I384" s="13"/>
      <c r="J384" s="5"/>
      <c r="K384" s="5"/>
      <c r="N384" s="56"/>
      <c r="O384" s="6"/>
      <c r="Q384" s="5"/>
    </row>
    <row r="385" spans="1:17" x14ac:dyDescent="0.2">
      <c r="A385" s="99" t="s">
        <v>723</v>
      </c>
      <c r="B385" s="143" t="s">
        <v>724</v>
      </c>
      <c r="C385" s="70">
        <f t="shared" si="5"/>
        <v>0</v>
      </c>
      <c r="D385" s="71"/>
      <c r="E385" s="72"/>
      <c r="F385" s="73"/>
      <c r="G385" s="73"/>
      <c r="H385" s="73"/>
      <c r="I385" s="13"/>
      <c r="J385" s="5"/>
      <c r="K385" s="5"/>
      <c r="N385" s="56"/>
      <c r="O385" s="6"/>
      <c r="Q385" s="5"/>
    </row>
    <row r="386" spans="1:17" x14ac:dyDescent="0.2">
      <c r="A386" s="99" t="s">
        <v>725</v>
      </c>
      <c r="B386" s="143" t="s">
        <v>726</v>
      </c>
      <c r="C386" s="70">
        <f t="shared" si="5"/>
        <v>0</v>
      </c>
      <c r="D386" s="71"/>
      <c r="E386" s="72"/>
      <c r="F386" s="73"/>
      <c r="G386" s="73"/>
      <c r="H386" s="73"/>
      <c r="I386" s="13"/>
      <c r="J386" s="5"/>
      <c r="K386" s="5"/>
      <c r="N386" s="56"/>
      <c r="O386" s="6"/>
      <c r="Q386" s="5"/>
    </row>
    <row r="387" spans="1:17" x14ac:dyDescent="0.2">
      <c r="A387" s="99" t="s">
        <v>727</v>
      </c>
      <c r="B387" s="143" t="s">
        <v>728</v>
      </c>
      <c r="C387" s="70">
        <f t="shared" si="5"/>
        <v>0</v>
      </c>
      <c r="D387" s="71"/>
      <c r="E387" s="72"/>
      <c r="F387" s="73"/>
      <c r="G387" s="73"/>
      <c r="H387" s="73"/>
      <c r="I387" s="13"/>
      <c r="J387" s="5"/>
      <c r="K387" s="5"/>
      <c r="N387" s="56"/>
      <c r="O387" s="6"/>
      <c r="Q387" s="5"/>
    </row>
    <row r="388" spans="1:17" x14ac:dyDescent="0.2">
      <c r="A388" s="99" t="s">
        <v>729</v>
      </c>
      <c r="B388" s="143" t="s">
        <v>730</v>
      </c>
      <c r="C388" s="70">
        <f t="shared" si="5"/>
        <v>0</v>
      </c>
      <c r="D388" s="71"/>
      <c r="E388" s="72"/>
      <c r="F388" s="73"/>
      <c r="G388" s="73"/>
      <c r="H388" s="73"/>
      <c r="I388" s="13"/>
      <c r="J388" s="5"/>
      <c r="K388" s="5"/>
      <c r="N388" s="56"/>
      <c r="O388" s="6"/>
      <c r="Q388" s="5"/>
    </row>
    <row r="389" spans="1:17" x14ac:dyDescent="0.2">
      <c r="A389" s="99" t="s">
        <v>731</v>
      </c>
      <c r="B389" s="143" t="s">
        <v>732</v>
      </c>
      <c r="C389" s="70">
        <f t="shared" si="5"/>
        <v>0</v>
      </c>
      <c r="D389" s="71"/>
      <c r="E389" s="72"/>
      <c r="F389" s="73"/>
      <c r="G389" s="73"/>
      <c r="H389" s="73"/>
      <c r="I389" s="13"/>
      <c r="J389" s="5"/>
      <c r="K389" s="5"/>
      <c r="N389" s="56"/>
      <c r="O389" s="6"/>
      <c r="Q389" s="5"/>
    </row>
    <row r="390" spans="1:17" x14ac:dyDescent="0.2">
      <c r="A390" s="99" t="s">
        <v>733</v>
      </c>
      <c r="B390" s="143" t="s">
        <v>734</v>
      </c>
      <c r="C390" s="70">
        <f t="shared" si="5"/>
        <v>0</v>
      </c>
      <c r="D390" s="71"/>
      <c r="E390" s="72"/>
      <c r="F390" s="73"/>
      <c r="G390" s="73"/>
      <c r="H390" s="73"/>
      <c r="I390" s="13"/>
      <c r="J390" s="5"/>
      <c r="K390" s="5"/>
      <c r="N390" s="56"/>
      <c r="O390" s="6"/>
      <c r="Q390" s="5"/>
    </row>
    <row r="391" spans="1:17" x14ac:dyDescent="0.2">
      <c r="A391" s="99" t="s">
        <v>735</v>
      </c>
      <c r="B391" s="143" t="s">
        <v>736</v>
      </c>
      <c r="C391" s="70">
        <f t="shared" si="5"/>
        <v>0</v>
      </c>
      <c r="D391" s="71"/>
      <c r="E391" s="72"/>
      <c r="F391" s="73"/>
      <c r="G391" s="73"/>
      <c r="H391" s="73"/>
      <c r="I391" s="13"/>
      <c r="J391" s="5"/>
      <c r="K391" s="5"/>
      <c r="N391" s="56"/>
      <c r="O391" s="6"/>
      <c r="Q391" s="5"/>
    </row>
    <row r="392" spans="1:17" x14ac:dyDescent="0.2">
      <c r="A392" s="99" t="s">
        <v>737</v>
      </c>
      <c r="B392" s="143" t="s">
        <v>738</v>
      </c>
      <c r="C392" s="70">
        <f t="shared" si="5"/>
        <v>0</v>
      </c>
      <c r="D392" s="71"/>
      <c r="E392" s="72"/>
      <c r="F392" s="73"/>
      <c r="G392" s="73"/>
      <c r="H392" s="73"/>
      <c r="I392" s="13"/>
      <c r="J392" s="5"/>
      <c r="K392" s="5"/>
      <c r="N392" s="56"/>
      <c r="O392" s="6"/>
      <c r="Q392" s="5"/>
    </row>
    <row r="393" spans="1:17" x14ac:dyDescent="0.2">
      <c r="A393" s="99" t="s">
        <v>739</v>
      </c>
      <c r="B393" s="143" t="s">
        <v>740</v>
      </c>
      <c r="C393" s="70">
        <f t="shared" si="5"/>
        <v>0</v>
      </c>
      <c r="D393" s="71"/>
      <c r="E393" s="72"/>
      <c r="F393" s="73"/>
      <c r="G393" s="73"/>
      <c r="H393" s="73"/>
      <c r="I393" s="13"/>
      <c r="J393" s="5"/>
      <c r="K393" s="5"/>
      <c r="N393" s="56"/>
      <c r="O393" s="6"/>
      <c r="Q393" s="5"/>
    </row>
    <row r="394" spans="1:17" x14ac:dyDescent="0.2">
      <c r="A394" s="99" t="s">
        <v>741</v>
      </c>
      <c r="B394" s="143" t="s">
        <v>742</v>
      </c>
      <c r="C394" s="70">
        <f t="shared" si="5"/>
        <v>0</v>
      </c>
      <c r="D394" s="71"/>
      <c r="E394" s="72"/>
      <c r="F394" s="73"/>
      <c r="G394" s="73"/>
      <c r="H394" s="73"/>
      <c r="I394" s="13"/>
      <c r="J394" s="5"/>
      <c r="K394" s="5"/>
      <c r="N394" s="56"/>
      <c r="O394" s="6"/>
      <c r="Q394" s="5"/>
    </row>
    <row r="395" spans="1:17" x14ac:dyDescent="0.2">
      <c r="A395" s="99" t="s">
        <v>743</v>
      </c>
      <c r="B395" s="143" t="s">
        <v>744</v>
      </c>
      <c r="C395" s="70">
        <f t="shared" si="5"/>
        <v>0</v>
      </c>
      <c r="D395" s="71"/>
      <c r="E395" s="72"/>
      <c r="F395" s="73"/>
      <c r="G395" s="73"/>
      <c r="H395" s="73"/>
      <c r="I395" s="13"/>
      <c r="J395" s="5"/>
      <c r="K395" s="5"/>
      <c r="N395" s="56"/>
      <c r="O395" s="6"/>
      <c r="Q395" s="5"/>
    </row>
    <row r="396" spans="1:17" x14ac:dyDescent="0.2">
      <c r="A396" s="99" t="s">
        <v>745</v>
      </c>
      <c r="B396" s="100" t="s">
        <v>746</v>
      </c>
      <c r="C396" s="70">
        <f t="shared" si="5"/>
        <v>0</v>
      </c>
      <c r="D396" s="71"/>
      <c r="E396" s="72"/>
      <c r="F396" s="73"/>
      <c r="G396" s="73"/>
      <c r="H396" s="73"/>
      <c r="I396" s="13"/>
      <c r="J396" s="5"/>
      <c r="K396" s="5"/>
      <c r="N396" s="56"/>
      <c r="O396" s="6"/>
      <c r="Q396" s="5"/>
    </row>
    <row r="397" spans="1:17" x14ac:dyDescent="0.2">
      <c r="A397" s="134" t="s">
        <v>747</v>
      </c>
      <c r="B397" s="100" t="s">
        <v>748</v>
      </c>
      <c r="C397" s="70">
        <f t="shared" si="5"/>
        <v>0</v>
      </c>
      <c r="D397" s="71"/>
      <c r="E397" s="72"/>
      <c r="F397" s="73"/>
      <c r="G397" s="73"/>
      <c r="H397" s="73"/>
      <c r="I397" s="13"/>
      <c r="J397" s="5"/>
      <c r="K397" s="5"/>
      <c r="N397" s="56"/>
      <c r="O397" s="6"/>
      <c r="Q397" s="5"/>
    </row>
    <row r="398" spans="1:17" x14ac:dyDescent="0.2">
      <c r="A398" s="99" t="s">
        <v>749</v>
      </c>
      <c r="B398" s="100" t="s">
        <v>750</v>
      </c>
      <c r="C398" s="70">
        <f t="shared" si="5"/>
        <v>219</v>
      </c>
      <c r="D398" s="71"/>
      <c r="E398" s="72">
        <v>219</v>
      </c>
      <c r="F398" s="73"/>
      <c r="G398" s="73"/>
      <c r="H398" s="73"/>
      <c r="I398" s="13"/>
      <c r="J398" s="5"/>
      <c r="K398" s="5"/>
      <c r="N398" s="56"/>
      <c r="O398" s="6"/>
      <c r="Q398" s="5"/>
    </row>
    <row r="399" spans="1:17" x14ac:dyDescent="0.2">
      <c r="A399" s="134" t="s">
        <v>751</v>
      </c>
      <c r="B399" s="100" t="s">
        <v>752</v>
      </c>
      <c r="C399" s="95">
        <f t="shared" si="5"/>
        <v>219</v>
      </c>
      <c r="D399" s="81"/>
      <c r="E399" s="82">
        <v>219</v>
      </c>
      <c r="F399" s="83"/>
      <c r="G399" s="83"/>
      <c r="H399" s="83"/>
      <c r="I399" s="13"/>
      <c r="J399" s="5"/>
      <c r="K399" s="5"/>
      <c r="N399" s="56"/>
      <c r="O399" s="6"/>
      <c r="Q399" s="5"/>
    </row>
    <row r="400" spans="1:17" x14ac:dyDescent="0.2">
      <c r="A400" s="99" t="s">
        <v>753</v>
      </c>
      <c r="B400" s="100" t="s">
        <v>754</v>
      </c>
      <c r="C400" s="95">
        <f t="shared" si="5"/>
        <v>0</v>
      </c>
      <c r="D400" s="81"/>
      <c r="E400" s="82"/>
      <c r="F400" s="83"/>
      <c r="G400" s="83"/>
      <c r="H400" s="83"/>
      <c r="I400" s="13"/>
      <c r="J400" s="5"/>
      <c r="K400" s="5"/>
      <c r="N400" s="56"/>
      <c r="O400" s="6"/>
      <c r="Q400" s="5"/>
    </row>
    <row r="401" spans="1:17" x14ac:dyDescent="0.2">
      <c r="A401" s="99" t="s">
        <v>755</v>
      </c>
      <c r="B401" s="143" t="s">
        <v>756</v>
      </c>
      <c r="C401" s="70">
        <f t="shared" si="5"/>
        <v>0</v>
      </c>
      <c r="D401" s="71"/>
      <c r="E401" s="72"/>
      <c r="F401" s="73"/>
      <c r="G401" s="73"/>
      <c r="H401" s="73"/>
      <c r="I401" s="13"/>
      <c r="J401" s="5"/>
      <c r="K401" s="5"/>
      <c r="N401" s="56"/>
      <c r="O401" s="6"/>
      <c r="Q401" s="5"/>
    </row>
    <row r="402" spans="1:17" x14ac:dyDescent="0.2">
      <c r="A402" s="99" t="s">
        <v>757</v>
      </c>
      <c r="B402" s="143" t="s">
        <v>758</v>
      </c>
      <c r="C402" s="70">
        <f t="shared" ref="C402:C466" si="6">+SUM(D402:F402)</f>
        <v>0</v>
      </c>
      <c r="D402" s="71"/>
      <c r="E402" s="72"/>
      <c r="F402" s="73"/>
      <c r="G402" s="73"/>
      <c r="H402" s="73"/>
      <c r="I402" s="13"/>
      <c r="J402" s="5"/>
      <c r="K402" s="5"/>
      <c r="N402" s="56"/>
      <c r="O402" s="6"/>
      <c r="Q402" s="5"/>
    </row>
    <row r="403" spans="1:17" x14ac:dyDescent="0.2">
      <c r="A403" s="99" t="s">
        <v>759</v>
      </c>
      <c r="B403" s="143" t="s">
        <v>760</v>
      </c>
      <c r="C403" s="70">
        <f t="shared" si="6"/>
        <v>0</v>
      </c>
      <c r="D403" s="71"/>
      <c r="E403" s="72"/>
      <c r="F403" s="73"/>
      <c r="G403" s="73"/>
      <c r="H403" s="73"/>
      <c r="I403" s="13"/>
      <c r="J403" s="5"/>
      <c r="K403" s="5"/>
      <c r="N403" s="56"/>
      <c r="O403" s="6"/>
      <c r="Q403" s="5"/>
    </row>
    <row r="404" spans="1:17" x14ac:dyDescent="0.2">
      <c r="A404" s="99" t="s">
        <v>761</v>
      </c>
      <c r="B404" s="143" t="s">
        <v>762</v>
      </c>
      <c r="C404" s="70">
        <f t="shared" si="6"/>
        <v>0</v>
      </c>
      <c r="D404" s="71"/>
      <c r="E404" s="72"/>
      <c r="F404" s="73"/>
      <c r="G404" s="73"/>
      <c r="H404" s="73"/>
      <c r="I404" s="13"/>
      <c r="J404" s="5"/>
      <c r="K404" s="5"/>
      <c r="N404" s="56"/>
      <c r="O404" s="6"/>
      <c r="Q404" s="5"/>
    </row>
    <row r="405" spans="1:17" x14ac:dyDescent="0.2">
      <c r="A405" s="134" t="s">
        <v>763</v>
      </c>
      <c r="B405" s="100" t="s">
        <v>764</v>
      </c>
      <c r="C405" s="95">
        <f t="shared" si="6"/>
        <v>0</v>
      </c>
      <c r="D405" s="81"/>
      <c r="E405" s="82"/>
      <c r="F405" s="83"/>
      <c r="G405" s="83"/>
      <c r="H405" s="83"/>
      <c r="I405" s="13"/>
      <c r="J405" s="5"/>
      <c r="K405" s="5"/>
      <c r="N405" s="56"/>
      <c r="O405" s="6"/>
      <c r="Q405" s="5"/>
    </row>
    <row r="406" spans="1:17" x14ac:dyDescent="0.2">
      <c r="A406" s="99" t="s">
        <v>765</v>
      </c>
      <c r="B406" s="143" t="s">
        <v>766</v>
      </c>
      <c r="C406" s="70">
        <f t="shared" si="6"/>
        <v>0</v>
      </c>
      <c r="D406" s="71"/>
      <c r="E406" s="72"/>
      <c r="F406" s="73"/>
      <c r="G406" s="73"/>
      <c r="H406" s="73"/>
      <c r="I406" s="13"/>
      <c r="J406" s="5"/>
      <c r="K406" s="5"/>
      <c r="N406" s="56"/>
      <c r="O406" s="6"/>
      <c r="Q406" s="5"/>
    </row>
    <row r="407" spans="1:17" x14ac:dyDescent="0.2">
      <c r="A407" s="99" t="s">
        <v>767</v>
      </c>
      <c r="B407" s="142" t="s">
        <v>768</v>
      </c>
      <c r="C407" s="95">
        <f t="shared" si="6"/>
        <v>0</v>
      </c>
      <c r="D407" s="81"/>
      <c r="E407" s="82"/>
      <c r="F407" s="83"/>
      <c r="G407" s="83"/>
      <c r="H407" s="83"/>
      <c r="I407" s="13"/>
      <c r="J407" s="5"/>
      <c r="K407" s="5"/>
      <c r="N407" s="56"/>
      <c r="O407" s="6"/>
      <c r="Q407" s="5"/>
    </row>
    <row r="408" spans="1:17" x14ac:dyDescent="0.2">
      <c r="A408" s="134" t="s">
        <v>769</v>
      </c>
      <c r="B408" s="142" t="s">
        <v>770</v>
      </c>
      <c r="C408" s="95">
        <f t="shared" si="6"/>
        <v>0</v>
      </c>
      <c r="D408" s="81"/>
      <c r="E408" s="82"/>
      <c r="F408" s="83"/>
      <c r="G408" s="83"/>
      <c r="H408" s="83"/>
      <c r="I408" s="13"/>
      <c r="J408" s="5"/>
      <c r="K408" s="5"/>
      <c r="N408" s="56"/>
      <c r="O408" s="6"/>
      <c r="Q408" s="5"/>
    </row>
    <row r="409" spans="1:17" x14ac:dyDescent="0.2">
      <c r="A409" s="99" t="s">
        <v>771</v>
      </c>
      <c r="B409" s="143" t="s">
        <v>772</v>
      </c>
      <c r="C409" s="70">
        <f t="shared" si="6"/>
        <v>1</v>
      </c>
      <c r="D409" s="71">
        <v>1</v>
      </c>
      <c r="E409" s="72"/>
      <c r="F409" s="73"/>
      <c r="G409" s="73"/>
      <c r="H409" s="73"/>
      <c r="I409" s="13"/>
      <c r="J409" s="5"/>
      <c r="K409" s="5"/>
      <c r="N409" s="56"/>
      <c r="O409" s="6"/>
      <c r="Q409" s="5"/>
    </row>
    <row r="410" spans="1:17" x14ac:dyDescent="0.2">
      <c r="A410" s="134" t="s">
        <v>773</v>
      </c>
      <c r="B410" s="142" t="s">
        <v>774</v>
      </c>
      <c r="C410" s="95">
        <f t="shared" si="6"/>
        <v>0</v>
      </c>
      <c r="D410" s="81"/>
      <c r="E410" s="82"/>
      <c r="F410" s="83"/>
      <c r="G410" s="83"/>
      <c r="H410" s="83"/>
      <c r="I410" s="13"/>
      <c r="J410" s="5"/>
      <c r="K410" s="5"/>
      <c r="N410" s="56"/>
      <c r="O410" s="6"/>
      <c r="Q410" s="5"/>
    </row>
    <row r="411" spans="1:17" x14ac:dyDescent="0.2">
      <c r="A411" s="99" t="s">
        <v>775</v>
      </c>
      <c r="B411" s="143" t="s">
        <v>776</v>
      </c>
      <c r="C411" s="70">
        <f t="shared" si="6"/>
        <v>144</v>
      </c>
      <c r="D411" s="71">
        <v>144</v>
      </c>
      <c r="E411" s="72"/>
      <c r="F411" s="73"/>
      <c r="G411" s="73"/>
      <c r="H411" s="73"/>
      <c r="I411" s="13"/>
      <c r="J411" s="5"/>
      <c r="K411" s="5"/>
      <c r="N411" s="56"/>
      <c r="O411" s="6"/>
      <c r="Q411" s="5"/>
    </row>
    <row r="412" spans="1:17" x14ac:dyDescent="0.2">
      <c r="A412" s="99" t="s">
        <v>777</v>
      </c>
      <c r="B412" s="142" t="s">
        <v>778</v>
      </c>
      <c r="C412" s="95">
        <f t="shared" si="6"/>
        <v>1</v>
      </c>
      <c r="D412" s="81"/>
      <c r="E412" s="82">
        <v>1</v>
      </c>
      <c r="F412" s="83"/>
      <c r="G412" s="83"/>
      <c r="H412" s="83"/>
      <c r="I412" s="13"/>
      <c r="J412" s="5"/>
      <c r="K412" s="5"/>
      <c r="N412" s="56"/>
      <c r="O412" s="6"/>
      <c r="Q412" s="5"/>
    </row>
    <row r="413" spans="1:17" x14ac:dyDescent="0.2">
      <c r="A413" s="134" t="s">
        <v>779</v>
      </c>
      <c r="B413" s="142" t="s">
        <v>780</v>
      </c>
      <c r="C413" s="95">
        <f t="shared" si="6"/>
        <v>0</v>
      </c>
      <c r="D413" s="81"/>
      <c r="E413" s="82"/>
      <c r="F413" s="83"/>
      <c r="G413" s="83"/>
      <c r="H413" s="83"/>
      <c r="I413" s="13"/>
      <c r="J413" s="5"/>
      <c r="K413" s="5"/>
      <c r="N413" s="56"/>
      <c r="O413" s="6"/>
      <c r="Q413" s="5"/>
    </row>
    <row r="414" spans="1:17" x14ac:dyDescent="0.2">
      <c r="A414" s="99" t="s">
        <v>781</v>
      </c>
      <c r="B414" s="142" t="s">
        <v>782</v>
      </c>
      <c r="C414" s="95">
        <f t="shared" si="6"/>
        <v>0</v>
      </c>
      <c r="D414" s="81"/>
      <c r="E414" s="82"/>
      <c r="F414" s="83"/>
      <c r="G414" s="83"/>
      <c r="H414" s="83"/>
      <c r="I414" s="13"/>
      <c r="J414" s="5"/>
      <c r="K414" s="5"/>
      <c r="N414" s="56"/>
      <c r="O414" s="6"/>
      <c r="Q414" s="5"/>
    </row>
    <row r="415" spans="1:17" x14ac:dyDescent="0.2">
      <c r="A415" s="134" t="s">
        <v>783</v>
      </c>
      <c r="B415" s="142" t="s">
        <v>784</v>
      </c>
      <c r="C415" s="95">
        <f t="shared" si="6"/>
        <v>0</v>
      </c>
      <c r="D415" s="81"/>
      <c r="E415" s="82"/>
      <c r="F415" s="83"/>
      <c r="G415" s="83"/>
      <c r="H415" s="83"/>
      <c r="I415" s="13"/>
      <c r="J415" s="5"/>
      <c r="K415" s="5"/>
      <c r="N415" s="56"/>
      <c r="O415" s="6"/>
      <c r="Q415" s="5"/>
    </row>
    <row r="416" spans="1:17" x14ac:dyDescent="0.2">
      <c r="A416" s="99" t="s">
        <v>785</v>
      </c>
      <c r="B416" s="142" t="s">
        <v>786</v>
      </c>
      <c r="C416" s="95">
        <f t="shared" si="6"/>
        <v>0</v>
      </c>
      <c r="D416" s="81"/>
      <c r="E416" s="82"/>
      <c r="F416" s="83"/>
      <c r="G416" s="83"/>
      <c r="H416" s="83"/>
      <c r="I416" s="13"/>
      <c r="J416" s="5"/>
      <c r="K416" s="5"/>
      <c r="N416" s="56"/>
      <c r="O416" s="6"/>
      <c r="Q416" s="5"/>
    </row>
    <row r="417" spans="1:17" x14ac:dyDescent="0.2">
      <c r="A417" s="99" t="s">
        <v>787</v>
      </c>
      <c r="B417" s="94" t="s">
        <v>788</v>
      </c>
      <c r="C417" s="95">
        <f t="shared" si="6"/>
        <v>0</v>
      </c>
      <c r="D417" s="81"/>
      <c r="E417" s="82"/>
      <c r="F417" s="83"/>
      <c r="G417" s="83"/>
      <c r="H417" s="83"/>
      <c r="I417" s="13"/>
      <c r="J417" s="5"/>
      <c r="K417" s="5"/>
      <c r="N417" s="56"/>
      <c r="O417" s="6"/>
      <c r="Q417" s="5"/>
    </row>
    <row r="418" spans="1:17" ht="17.25" customHeight="1" x14ac:dyDescent="0.2">
      <c r="A418" s="134" t="s">
        <v>789</v>
      </c>
      <c r="B418" s="94" t="s">
        <v>790</v>
      </c>
      <c r="C418" s="95">
        <f t="shared" si="6"/>
        <v>0</v>
      </c>
      <c r="D418" s="81"/>
      <c r="E418" s="82"/>
      <c r="F418" s="83"/>
      <c r="G418" s="83"/>
      <c r="H418" s="83"/>
      <c r="I418" s="13"/>
      <c r="J418" s="5"/>
      <c r="K418" s="5"/>
      <c r="N418" s="56"/>
      <c r="O418" s="6"/>
      <c r="Q418" s="5"/>
    </row>
    <row r="419" spans="1:17" x14ac:dyDescent="0.2">
      <c r="A419" s="99" t="s">
        <v>791</v>
      </c>
      <c r="B419" s="94" t="s">
        <v>792</v>
      </c>
      <c r="C419" s="95">
        <f t="shared" si="6"/>
        <v>0</v>
      </c>
      <c r="D419" s="81"/>
      <c r="E419" s="82"/>
      <c r="F419" s="83"/>
      <c r="G419" s="83"/>
      <c r="H419" s="83"/>
      <c r="I419" s="13"/>
      <c r="J419" s="5"/>
      <c r="K419" s="5"/>
      <c r="N419" s="56"/>
      <c r="O419" s="6"/>
      <c r="Q419" s="5"/>
    </row>
    <row r="420" spans="1:17" x14ac:dyDescent="0.2">
      <c r="A420" s="134" t="s">
        <v>793</v>
      </c>
      <c r="B420" s="94" t="s">
        <v>794</v>
      </c>
      <c r="C420" s="95">
        <f t="shared" si="6"/>
        <v>0</v>
      </c>
      <c r="D420" s="81"/>
      <c r="E420" s="82"/>
      <c r="F420" s="83"/>
      <c r="G420" s="83"/>
      <c r="H420" s="83"/>
      <c r="I420" s="13"/>
      <c r="J420" s="5"/>
      <c r="K420" s="5"/>
      <c r="N420" s="56"/>
      <c r="O420" s="6"/>
      <c r="Q420" s="5"/>
    </row>
    <row r="421" spans="1:17" x14ac:dyDescent="0.2">
      <c r="A421" s="99" t="s">
        <v>795</v>
      </c>
      <c r="B421" s="142" t="s">
        <v>796</v>
      </c>
      <c r="C421" s="95">
        <f t="shared" si="6"/>
        <v>0</v>
      </c>
      <c r="D421" s="81"/>
      <c r="E421" s="82"/>
      <c r="F421" s="83"/>
      <c r="G421" s="83"/>
      <c r="H421" s="83"/>
      <c r="I421" s="13"/>
      <c r="J421" s="5"/>
      <c r="K421" s="5"/>
      <c r="N421" s="56"/>
      <c r="O421" s="6"/>
      <c r="Q421" s="5"/>
    </row>
    <row r="422" spans="1:17" x14ac:dyDescent="0.2">
      <c r="A422" s="134" t="s">
        <v>797</v>
      </c>
      <c r="B422" s="142" t="s">
        <v>798</v>
      </c>
      <c r="C422" s="95">
        <f t="shared" si="6"/>
        <v>0</v>
      </c>
      <c r="D422" s="81"/>
      <c r="E422" s="82"/>
      <c r="F422" s="83"/>
      <c r="G422" s="83"/>
      <c r="H422" s="83"/>
      <c r="I422" s="13"/>
      <c r="J422" s="5"/>
      <c r="K422" s="5"/>
      <c r="N422" s="56"/>
      <c r="O422" s="6"/>
      <c r="Q422" s="5"/>
    </row>
    <row r="423" spans="1:17" x14ac:dyDescent="0.2">
      <c r="A423" s="99" t="s">
        <v>799</v>
      </c>
      <c r="B423" s="94" t="s">
        <v>800</v>
      </c>
      <c r="C423" s="95">
        <f t="shared" si="6"/>
        <v>0</v>
      </c>
      <c r="D423" s="81"/>
      <c r="E423" s="82"/>
      <c r="F423" s="83"/>
      <c r="G423" s="83"/>
      <c r="H423" s="83"/>
      <c r="I423" s="13"/>
      <c r="J423" s="5"/>
      <c r="K423" s="5"/>
      <c r="N423" s="56"/>
      <c r="O423" s="6"/>
      <c r="Q423" s="5"/>
    </row>
    <row r="424" spans="1:17" x14ac:dyDescent="0.2">
      <c r="A424" s="134" t="s">
        <v>801</v>
      </c>
      <c r="B424" s="94" t="s">
        <v>802</v>
      </c>
      <c r="C424" s="95">
        <f t="shared" si="6"/>
        <v>0</v>
      </c>
      <c r="D424" s="81"/>
      <c r="E424" s="82"/>
      <c r="F424" s="83"/>
      <c r="G424" s="83"/>
      <c r="H424" s="83"/>
      <c r="I424" s="13"/>
      <c r="J424" s="5"/>
      <c r="K424" s="5"/>
      <c r="N424" s="56"/>
      <c r="O424" s="6"/>
      <c r="Q424" s="5"/>
    </row>
    <row r="425" spans="1:17" x14ac:dyDescent="0.2">
      <c r="A425" s="99" t="s">
        <v>803</v>
      </c>
      <c r="B425" s="94" t="s">
        <v>804</v>
      </c>
      <c r="C425" s="95">
        <f t="shared" si="6"/>
        <v>0</v>
      </c>
      <c r="D425" s="81"/>
      <c r="E425" s="82"/>
      <c r="F425" s="83"/>
      <c r="G425" s="83"/>
      <c r="H425" s="83"/>
      <c r="I425" s="13"/>
      <c r="J425" s="5"/>
      <c r="K425" s="5"/>
      <c r="N425" s="56"/>
      <c r="O425" s="6"/>
      <c r="Q425" s="5"/>
    </row>
    <row r="426" spans="1:17" x14ac:dyDescent="0.2">
      <c r="A426" s="134" t="s">
        <v>805</v>
      </c>
      <c r="B426" s="94" t="s">
        <v>806</v>
      </c>
      <c r="C426" s="95">
        <f t="shared" si="6"/>
        <v>0</v>
      </c>
      <c r="D426" s="81"/>
      <c r="E426" s="82"/>
      <c r="F426" s="83"/>
      <c r="G426" s="83"/>
      <c r="H426" s="83"/>
      <c r="I426" s="13"/>
      <c r="J426" s="5"/>
      <c r="K426" s="5"/>
      <c r="N426" s="56"/>
      <c r="O426" s="6"/>
      <c r="Q426" s="5"/>
    </row>
    <row r="427" spans="1:17" x14ac:dyDescent="0.2">
      <c r="A427" s="99" t="s">
        <v>807</v>
      </c>
      <c r="B427" s="94" t="s">
        <v>808</v>
      </c>
      <c r="C427" s="95">
        <f t="shared" si="6"/>
        <v>0</v>
      </c>
      <c r="D427" s="81"/>
      <c r="E427" s="82"/>
      <c r="F427" s="83"/>
      <c r="G427" s="83"/>
      <c r="H427" s="83"/>
      <c r="I427" s="13"/>
      <c r="J427" s="5"/>
      <c r="K427" s="5"/>
      <c r="N427" s="56"/>
      <c r="O427" s="6"/>
      <c r="Q427" s="5"/>
    </row>
    <row r="428" spans="1:17" ht="12.75" customHeight="1" x14ac:dyDescent="0.2">
      <c r="A428" s="134" t="s">
        <v>809</v>
      </c>
      <c r="B428" s="94" t="s">
        <v>810</v>
      </c>
      <c r="C428" s="95">
        <f t="shared" si="6"/>
        <v>0</v>
      </c>
      <c r="D428" s="81"/>
      <c r="E428" s="82"/>
      <c r="F428" s="83"/>
      <c r="G428" s="83"/>
      <c r="H428" s="83"/>
      <c r="I428" s="13"/>
      <c r="J428" s="5"/>
      <c r="K428" s="5"/>
      <c r="N428" s="56"/>
      <c r="O428" s="6"/>
      <c r="Q428" s="5"/>
    </row>
    <row r="429" spans="1:17" x14ac:dyDescent="0.2">
      <c r="A429" s="134" t="s">
        <v>811</v>
      </c>
      <c r="B429" s="142" t="s">
        <v>812</v>
      </c>
      <c r="C429" s="95">
        <f t="shared" si="6"/>
        <v>0</v>
      </c>
      <c r="D429" s="81"/>
      <c r="E429" s="82"/>
      <c r="F429" s="83"/>
      <c r="G429" s="83"/>
      <c r="H429" s="83"/>
      <c r="I429" s="13"/>
      <c r="J429" s="5"/>
      <c r="K429" s="5"/>
      <c r="N429" s="56"/>
      <c r="O429" s="6"/>
      <c r="Q429" s="5"/>
    </row>
    <row r="430" spans="1:17" x14ac:dyDescent="0.2">
      <c r="A430" s="99" t="s">
        <v>813</v>
      </c>
      <c r="B430" s="142" t="s">
        <v>814</v>
      </c>
      <c r="C430" s="95">
        <f t="shared" si="6"/>
        <v>0</v>
      </c>
      <c r="D430" s="81"/>
      <c r="E430" s="82"/>
      <c r="F430" s="83"/>
      <c r="G430" s="83"/>
      <c r="H430" s="83"/>
      <c r="I430" s="13"/>
      <c r="J430" s="5"/>
      <c r="K430" s="5"/>
      <c r="N430" s="56"/>
      <c r="O430" s="6"/>
      <c r="Q430" s="5"/>
    </row>
    <row r="431" spans="1:17" x14ac:dyDescent="0.2">
      <c r="A431" s="134" t="s">
        <v>815</v>
      </c>
      <c r="B431" s="142" t="s">
        <v>816</v>
      </c>
      <c r="C431" s="95">
        <f t="shared" si="6"/>
        <v>0</v>
      </c>
      <c r="D431" s="81"/>
      <c r="E431" s="82"/>
      <c r="F431" s="83"/>
      <c r="G431" s="83"/>
      <c r="H431" s="83"/>
      <c r="I431" s="13"/>
      <c r="J431" s="5"/>
      <c r="K431" s="5"/>
      <c r="N431" s="56"/>
      <c r="O431" s="6"/>
      <c r="Q431" s="5"/>
    </row>
    <row r="432" spans="1:17" x14ac:dyDescent="0.2">
      <c r="A432" s="99" t="s">
        <v>817</v>
      </c>
      <c r="B432" s="143" t="s">
        <v>818</v>
      </c>
      <c r="C432" s="70">
        <f t="shared" si="6"/>
        <v>0</v>
      </c>
      <c r="D432" s="71"/>
      <c r="E432" s="72"/>
      <c r="F432" s="73"/>
      <c r="G432" s="73"/>
      <c r="H432" s="73"/>
      <c r="I432" s="13"/>
      <c r="J432" s="5"/>
      <c r="K432" s="5"/>
      <c r="N432" s="56"/>
      <c r="O432" s="6"/>
      <c r="Q432" s="5"/>
    </row>
    <row r="433" spans="1:17" x14ac:dyDescent="0.2">
      <c r="A433" s="99" t="s">
        <v>819</v>
      </c>
      <c r="B433" s="143" t="s">
        <v>820</v>
      </c>
      <c r="C433" s="70">
        <f t="shared" si="6"/>
        <v>0</v>
      </c>
      <c r="D433" s="71"/>
      <c r="E433" s="72"/>
      <c r="F433" s="73"/>
      <c r="G433" s="73"/>
      <c r="H433" s="73"/>
      <c r="I433" s="13"/>
      <c r="J433" s="5"/>
      <c r="K433" s="5"/>
      <c r="N433" s="56"/>
      <c r="O433" s="6"/>
      <c r="Q433" s="5"/>
    </row>
    <row r="434" spans="1:17" x14ac:dyDescent="0.2">
      <c r="A434" s="99" t="s">
        <v>821</v>
      </c>
      <c r="B434" s="143" t="s">
        <v>822</v>
      </c>
      <c r="C434" s="70">
        <f t="shared" si="6"/>
        <v>0</v>
      </c>
      <c r="D434" s="71"/>
      <c r="E434" s="72"/>
      <c r="F434" s="73"/>
      <c r="G434" s="73"/>
      <c r="H434" s="73"/>
      <c r="I434" s="13"/>
      <c r="J434" s="5"/>
      <c r="K434" s="5"/>
      <c r="N434" s="56"/>
      <c r="O434" s="6"/>
      <c r="Q434" s="5"/>
    </row>
    <row r="435" spans="1:17" x14ac:dyDescent="0.2">
      <c r="A435" s="99" t="s">
        <v>823</v>
      </c>
      <c r="B435" s="143" t="s">
        <v>824</v>
      </c>
      <c r="C435" s="70">
        <f t="shared" si="6"/>
        <v>0</v>
      </c>
      <c r="D435" s="71"/>
      <c r="E435" s="72"/>
      <c r="F435" s="73"/>
      <c r="G435" s="73"/>
      <c r="H435" s="73"/>
      <c r="I435" s="13"/>
      <c r="J435" s="5"/>
      <c r="K435" s="5"/>
      <c r="N435" s="56"/>
      <c r="O435" s="6"/>
      <c r="Q435" s="5"/>
    </row>
    <row r="436" spans="1:17" x14ac:dyDescent="0.2">
      <c r="A436" s="99" t="s">
        <v>825</v>
      </c>
      <c r="B436" s="143" t="s">
        <v>826</v>
      </c>
      <c r="C436" s="70">
        <f t="shared" si="6"/>
        <v>0</v>
      </c>
      <c r="D436" s="71"/>
      <c r="E436" s="72"/>
      <c r="F436" s="73"/>
      <c r="G436" s="73"/>
      <c r="H436" s="73"/>
      <c r="I436" s="13"/>
      <c r="J436" s="5"/>
      <c r="K436" s="5"/>
      <c r="N436" s="56"/>
      <c r="O436" s="6"/>
      <c r="Q436" s="5"/>
    </row>
    <row r="437" spans="1:17" x14ac:dyDescent="0.2">
      <c r="A437" s="134" t="s">
        <v>827</v>
      </c>
      <c r="B437" s="142" t="s">
        <v>828</v>
      </c>
      <c r="C437" s="95">
        <f t="shared" si="6"/>
        <v>0</v>
      </c>
      <c r="D437" s="81"/>
      <c r="E437" s="82"/>
      <c r="F437" s="83"/>
      <c r="G437" s="83"/>
      <c r="H437" s="83"/>
      <c r="I437" s="13"/>
      <c r="J437" s="5"/>
      <c r="K437" s="5"/>
      <c r="N437" s="56"/>
      <c r="O437" s="6"/>
      <c r="Q437" s="5"/>
    </row>
    <row r="438" spans="1:17" x14ac:dyDescent="0.2">
      <c r="A438" s="99" t="s">
        <v>829</v>
      </c>
      <c r="B438" s="142" t="s">
        <v>830</v>
      </c>
      <c r="C438" s="95">
        <f t="shared" si="6"/>
        <v>0</v>
      </c>
      <c r="D438" s="81"/>
      <c r="E438" s="82"/>
      <c r="F438" s="83"/>
      <c r="G438" s="83"/>
      <c r="H438" s="83"/>
      <c r="I438" s="13"/>
      <c r="J438" s="5"/>
      <c r="K438" s="5"/>
      <c r="N438" s="56"/>
      <c r="O438" s="6"/>
      <c r="Q438" s="5"/>
    </row>
    <row r="439" spans="1:17" x14ac:dyDescent="0.2">
      <c r="A439" s="144" t="s">
        <v>831</v>
      </c>
      <c r="B439" s="145" t="s">
        <v>832</v>
      </c>
      <c r="C439" s="95">
        <f t="shared" si="6"/>
        <v>0</v>
      </c>
      <c r="D439" s="81"/>
      <c r="E439" s="82"/>
      <c r="F439" s="83"/>
      <c r="G439" s="83"/>
      <c r="H439" s="83"/>
      <c r="I439" s="13"/>
      <c r="J439" s="5"/>
      <c r="K439" s="5"/>
      <c r="N439" s="56"/>
      <c r="O439" s="6"/>
      <c r="Q439" s="5"/>
    </row>
    <row r="440" spans="1:17" x14ac:dyDescent="0.2">
      <c r="A440" s="99" t="s">
        <v>833</v>
      </c>
      <c r="B440" s="143" t="s">
        <v>834</v>
      </c>
      <c r="C440" s="95">
        <f t="shared" si="6"/>
        <v>6490</v>
      </c>
      <c r="D440" s="81">
        <v>6102</v>
      </c>
      <c r="E440" s="82">
        <v>72</v>
      </c>
      <c r="F440" s="83">
        <v>316</v>
      </c>
      <c r="G440" s="83"/>
      <c r="H440" s="83"/>
      <c r="I440" s="13"/>
      <c r="J440" s="5"/>
      <c r="K440" s="5"/>
      <c r="N440" s="56"/>
      <c r="O440" s="6"/>
      <c r="Q440" s="5"/>
    </row>
    <row r="441" spans="1:17" x14ac:dyDescent="0.2">
      <c r="A441" s="99" t="s">
        <v>835</v>
      </c>
      <c r="B441" s="143" t="s">
        <v>836</v>
      </c>
      <c r="C441" s="95">
        <f t="shared" si="6"/>
        <v>7</v>
      </c>
      <c r="D441" s="81">
        <v>7</v>
      </c>
      <c r="E441" s="82"/>
      <c r="F441" s="83"/>
      <c r="G441" s="83"/>
      <c r="H441" s="83"/>
      <c r="I441" s="13"/>
      <c r="J441" s="5"/>
      <c r="K441" s="5"/>
      <c r="N441" s="56"/>
      <c r="O441" s="6"/>
      <c r="Q441" s="5"/>
    </row>
    <row r="442" spans="1:17" x14ac:dyDescent="0.2">
      <c r="A442" s="99" t="s">
        <v>837</v>
      </c>
      <c r="B442" s="143" t="s">
        <v>838</v>
      </c>
      <c r="C442" s="95">
        <f t="shared" si="6"/>
        <v>0</v>
      </c>
      <c r="D442" s="81"/>
      <c r="E442" s="82"/>
      <c r="F442" s="83"/>
      <c r="G442" s="83"/>
      <c r="H442" s="83"/>
      <c r="I442" s="13"/>
      <c r="J442" s="5"/>
      <c r="K442" s="5"/>
      <c r="N442" s="56"/>
      <c r="O442" s="6"/>
      <c r="Q442" s="5"/>
    </row>
    <row r="443" spans="1:17" x14ac:dyDescent="0.2">
      <c r="A443" s="99" t="s">
        <v>839</v>
      </c>
      <c r="B443" s="143" t="s">
        <v>840</v>
      </c>
      <c r="C443" s="95">
        <f t="shared" si="6"/>
        <v>0</v>
      </c>
      <c r="D443" s="81"/>
      <c r="E443" s="82"/>
      <c r="F443" s="83"/>
      <c r="G443" s="83"/>
      <c r="H443" s="83"/>
      <c r="I443" s="13"/>
      <c r="J443" s="5"/>
      <c r="K443" s="5"/>
      <c r="N443" s="56"/>
      <c r="O443" s="6"/>
      <c r="Q443" s="5"/>
    </row>
    <row r="444" spans="1:17" x14ac:dyDescent="0.2">
      <c r="A444" s="99" t="s">
        <v>841</v>
      </c>
      <c r="B444" s="143" t="s">
        <v>842</v>
      </c>
      <c r="C444" s="95">
        <f t="shared" si="6"/>
        <v>0</v>
      </c>
      <c r="D444" s="81"/>
      <c r="E444" s="82"/>
      <c r="F444" s="83"/>
      <c r="G444" s="83"/>
      <c r="H444" s="83"/>
      <c r="I444" s="13"/>
      <c r="J444" s="5"/>
      <c r="K444" s="5"/>
      <c r="N444" s="56"/>
      <c r="O444" s="6"/>
      <c r="Q444" s="5"/>
    </row>
    <row r="445" spans="1:17" x14ac:dyDescent="0.2">
      <c r="A445" s="99" t="s">
        <v>843</v>
      </c>
      <c r="B445" s="143" t="s">
        <v>844</v>
      </c>
      <c r="C445" s="95">
        <f t="shared" si="6"/>
        <v>2</v>
      </c>
      <c r="D445" s="81">
        <v>2</v>
      </c>
      <c r="E445" s="82"/>
      <c r="F445" s="83"/>
      <c r="G445" s="83"/>
      <c r="H445" s="83"/>
      <c r="I445" s="13"/>
      <c r="J445" s="5"/>
      <c r="K445" s="5"/>
      <c r="N445" s="56"/>
      <c r="O445" s="6"/>
      <c r="Q445" s="5"/>
    </row>
    <row r="446" spans="1:17" x14ac:dyDescent="0.2">
      <c r="A446" s="99" t="s">
        <v>845</v>
      </c>
      <c r="B446" s="143" t="s">
        <v>846</v>
      </c>
      <c r="C446" s="95">
        <f t="shared" si="6"/>
        <v>0</v>
      </c>
      <c r="D446" s="81"/>
      <c r="E446" s="82"/>
      <c r="F446" s="83"/>
      <c r="G446" s="83"/>
      <c r="H446" s="83"/>
      <c r="I446" s="13"/>
      <c r="J446" s="5"/>
      <c r="K446" s="5"/>
      <c r="N446" s="56"/>
      <c r="O446" s="6"/>
      <c r="Q446" s="5"/>
    </row>
    <row r="447" spans="1:17" x14ac:dyDescent="0.2">
      <c r="A447" s="99" t="s">
        <v>847</v>
      </c>
      <c r="B447" s="143" t="s">
        <v>848</v>
      </c>
      <c r="C447" s="95">
        <f t="shared" si="6"/>
        <v>0</v>
      </c>
      <c r="D447" s="81"/>
      <c r="E447" s="82"/>
      <c r="F447" s="83"/>
      <c r="G447" s="83"/>
      <c r="H447" s="83"/>
      <c r="I447" s="13"/>
      <c r="J447" s="5"/>
      <c r="K447" s="5"/>
      <c r="N447" s="56"/>
      <c r="O447" s="6"/>
      <c r="Q447" s="5"/>
    </row>
    <row r="448" spans="1:17" x14ac:dyDescent="0.2">
      <c r="A448" s="99" t="s">
        <v>849</v>
      </c>
      <c r="B448" s="143" t="s">
        <v>850</v>
      </c>
      <c r="C448" s="95">
        <f t="shared" si="6"/>
        <v>0</v>
      </c>
      <c r="D448" s="81"/>
      <c r="E448" s="82"/>
      <c r="F448" s="83"/>
      <c r="G448" s="83"/>
      <c r="H448" s="83"/>
      <c r="I448" s="13"/>
      <c r="J448" s="5"/>
      <c r="K448" s="5"/>
      <c r="N448" s="56"/>
      <c r="O448" s="6"/>
      <c r="Q448" s="5"/>
    </row>
    <row r="449" spans="1:17" x14ac:dyDescent="0.2">
      <c r="A449" s="99" t="s">
        <v>851</v>
      </c>
      <c r="B449" s="143" t="s">
        <v>852</v>
      </c>
      <c r="C449" s="95">
        <f t="shared" si="6"/>
        <v>721</v>
      </c>
      <c r="D449" s="81">
        <v>563</v>
      </c>
      <c r="E449" s="82">
        <v>158</v>
      </c>
      <c r="F449" s="83"/>
      <c r="G449" s="83"/>
      <c r="H449" s="83"/>
      <c r="I449" s="13"/>
      <c r="J449" s="5"/>
      <c r="K449" s="5"/>
      <c r="N449" s="56"/>
      <c r="O449" s="6"/>
      <c r="Q449" s="5"/>
    </row>
    <row r="450" spans="1:17" x14ac:dyDescent="0.2">
      <c r="A450" s="99" t="s">
        <v>853</v>
      </c>
      <c r="B450" s="143" t="s">
        <v>854</v>
      </c>
      <c r="C450" s="95">
        <f t="shared" si="6"/>
        <v>0</v>
      </c>
      <c r="D450" s="81"/>
      <c r="E450" s="82"/>
      <c r="F450" s="83"/>
      <c r="G450" s="83"/>
      <c r="H450" s="83"/>
      <c r="I450" s="13"/>
      <c r="J450" s="5"/>
      <c r="K450" s="5"/>
      <c r="N450" s="56"/>
      <c r="O450" s="6"/>
      <c r="Q450" s="5"/>
    </row>
    <row r="451" spans="1:17" x14ac:dyDescent="0.2">
      <c r="A451" s="99" t="s">
        <v>855</v>
      </c>
      <c r="B451" s="143" t="s">
        <v>856</v>
      </c>
      <c r="C451" s="95">
        <f t="shared" si="6"/>
        <v>0</v>
      </c>
      <c r="D451" s="81"/>
      <c r="E451" s="82"/>
      <c r="F451" s="83"/>
      <c r="G451" s="83"/>
      <c r="H451" s="83"/>
      <c r="I451" s="13"/>
      <c r="J451" s="5"/>
      <c r="K451" s="5"/>
      <c r="N451" s="56"/>
      <c r="O451" s="6"/>
      <c r="Q451" s="5"/>
    </row>
    <row r="452" spans="1:17" ht="15" customHeight="1" x14ac:dyDescent="0.2">
      <c r="A452" s="99" t="s">
        <v>857</v>
      </c>
      <c r="B452" s="143" t="s">
        <v>858</v>
      </c>
      <c r="C452" s="95">
        <f t="shared" si="6"/>
        <v>0</v>
      </c>
      <c r="D452" s="81"/>
      <c r="E452" s="82"/>
      <c r="F452" s="83"/>
      <c r="G452" s="83"/>
      <c r="H452" s="83"/>
      <c r="I452" s="13"/>
      <c r="J452" s="5"/>
      <c r="K452" s="5"/>
      <c r="N452" s="56"/>
      <c r="O452" s="6"/>
      <c r="Q452" s="5"/>
    </row>
    <row r="453" spans="1:17" ht="16.5" customHeight="1" x14ac:dyDescent="0.2">
      <c r="A453" s="134" t="s">
        <v>859</v>
      </c>
      <c r="B453" s="146" t="s">
        <v>1037</v>
      </c>
      <c r="C453" s="95">
        <f t="shared" si="6"/>
        <v>0</v>
      </c>
      <c r="D453" s="81"/>
      <c r="E453" s="82"/>
      <c r="F453" s="83"/>
      <c r="G453" s="83"/>
      <c r="H453" s="83"/>
      <c r="I453" s="13"/>
      <c r="J453" s="5"/>
      <c r="K453" s="5"/>
      <c r="N453" s="56"/>
      <c r="O453" s="6"/>
      <c r="Q453" s="5"/>
    </row>
    <row r="454" spans="1:17" x14ac:dyDescent="0.2">
      <c r="A454" s="144" t="s">
        <v>860</v>
      </c>
      <c r="B454" s="147" t="s">
        <v>861</v>
      </c>
      <c r="C454" s="95">
        <f>+SUM(D454:F454)</f>
        <v>0</v>
      </c>
      <c r="D454" s="81"/>
      <c r="E454" s="82"/>
      <c r="F454" s="83"/>
      <c r="G454" s="83"/>
      <c r="H454" s="83"/>
      <c r="I454" s="13"/>
      <c r="J454" s="5"/>
      <c r="K454" s="5"/>
      <c r="N454" s="56"/>
      <c r="O454" s="6"/>
      <c r="Q454" s="5"/>
    </row>
    <row r="455" spans="1:17" ht="13.5" customHeight="1" x14ac:dyDescent="0.2">
      <c r="A455" s="207" t="s">
        <v>1031</v>
      </c>
      <c r="B455" s="208" t="s">
        <v>1032</v>
      </c>
      <c r="C455" s="95">
        <f>+SUM(D455:F455)</f>
        <v>0</v>
      </c>
      <c r="D455" s="81"/>
      <c r="E455" s="82"/>
      <c r="F455" s="83"/>
      <c r="G455" s="83"/>
      <c r="H455" s="83"/>
      <c r="I455" s="13"/>
      <c r="J455" s="5"/>
      <c r="K455" s="5"/>
      <c r="N455" s="56"/>
      <c r="O455" s="6"/>
      <c r="Q455" s="5"/>
    </row>
    <row r="456" spans="1:17" x14ac:dyDescent="0.2">
      <c r="A456" s="99" t="s">
        <v>862</v>
      </c>
      <c r="B456" s="147" t="s">
        <v>863</v>
      </c>
      <c r="C456" s="95">
        <f t="shared" si="6"/>
        <v>0</v>
      </c>
      <c r="D456" s="81"/>
      <c r="E456" s="82"/>
      <c r="F456" s="83"/>
      <c r="G456" s="83"/>
      <c r="H456" s="83"/>
      <c r="I456" s="13"/>
      <c r="J456" s="5"/>
      <c r="K456" s="5"/>
      <c r="N456" s="56"/>
      <c r="O456" s="6"/>
      <c r="Q456" s="5"/>
    </row>
    <row r="457" spans="1:17" x14ac:dyDescent="0.2">
      <c r="A457" s="134" t="s">
        <v>864</v>
      </c>
      <c r="B457" s="147" t="s">
        <v>865</v>
      </c>
      <c r="C457" s="95">
        <f t="shared" si="6"/>
        <v>0</v>
      </c>
      <c r="D457" s="81"/>
      <c r="E457" s="82"/>
      <c r="F457" s="83"/>
      <c r="G457" s="83"/>
      <c r="H457" s="83"/>
      <c r="I457" s="13"/>
      <c r="J457" s="5"/>
      <c r="K457" s="5"/>
      <c r="N457" s="56"/>
      <c r="O457" s="6"/>
      <c r="Q457" s="5"/>
    </row>
    <row r="458" spans="1:17" x14ac:dyDescent="0.2">
      <c r="A458" s="144" t="s">
        <v>866</v>
      </c>
      <c r="B458" s="147" t="s">
        <v>867</v>
      </c>
      <c r="C458" s="95">
        <f t="shared" si="6"/>
        <v>0</v>
      </c>
      <c r="D458" s="81"/>
      <c r="E458" s="82"/>
      <c r="F458" s="83"/>
      <c r="G458" s="83"/>
      <c r="H458" s="83"/>
      <c r="I458" s="13"/>
      <c r="J458" s="5"/>
      <c r="K458" s="5"/>
      <c r="N458" s="56"/>
      <c r="O458" s="6"/>
      <c r="Q458" s="5"/>
    </row>
    <row r="459" spans="1:17" x14ac:dyDescent="0.2">
      <c r="A459" s="99" t="s">
        <v>868</v>
      </c>
      <c r="B459" s="147" t="s">
        <v>869</v>
      </c>
      <c r="C459" s="95">
        <f t="shared" si="6"/>
        <v>0</v>
      </c>
      <c r="D459" s="81"/>
      <c r="E459" s="82"/>
      <c r="F459" s="83"/>
      <c r="G459" s="83"/>
      <c r="H459" s="83"/>
      <c r="I459" s="13"/>
      <c r="J459" s="5"/>
      <c r="K459" s="5"/>
      <c r="N459" s="56"/>
      <c r="O459" s="6"/>
      <c r="Q459" s="5"/>
    </row>
    <row r="460" spans="1:17" x14ac:dyDescent="0.2">
      <c r="A460" s="134" t="s">
        <v>870</v>
      </c>
      <c r="B460" s="147" t="s">
        <v>871</v>
      </c>
      <c r="C460" s="95">
        <f t="shared" si="6"/>
        <v>0</v>
      </c>
      <c r="D460" s="81"/>
      <c r="E460" s="82"/>
      <c r="F460" s="83"/>
      <c r="G460" s="83"/>
      <c r="H460" s="83"/>
      <c r="I460" s="13"/>
      <c r="J460" s="5"/>
      <c r="K460" s="5"/>
      <c r="N460" s="56"/>
      <c r="O460" s="6"/>
      <c r="Q460" s="5"/>
    </row>
    <row r="461" spans="1:17" x14ac:dyDescent="0.2">
      <c r="A461" s="144" t="s">
        <v>872</v>
      </c>
      <c r="B461" s="147" t="s">
        <v>873</v>
      </c>
      <c r="C461" s="95">
        <f t="shared" si="6"/>
        <v>0</v>
      </c>
      <c r="D461" s="81"/>
      <c r="E461" s="82"/>
      <c r="F461" s="83"/>
      <c r="G461" s="83"/>
      <c r="H461" s="83"/>
      <c r="I461" s="13"/>
      <c r="J461" s="5"/>
      <c r="K461" s="5"/>
      <c r="N461" s="56"/>
      <c r="O461" s="6"/>
      <c r="Q461" s="5"/>
    </row>
    <row r="462" spans="1:17" x14ac:dyDescent="0.2">
      <c r="A462" s="99" t="s">
        <v>874</v>
      </c>
      <c r="B462" s="147" t="s">
        <v>875</v>
      </c>
      <c r="C462" s="95">
        <f t="shared" si="6"/>
        <v>0</v>
      </c>
      <c r="D462" s="81"/>
      <c r="E462" s="82"/>
      <c r="F462" s="83"/>
      <c r="G462" s="83"/>
      <c r="H462" s="83"/>
      <c r="I462" s="13"/>
      <c r="J462" s="5"/>
      <c r="K462" s="5"/>
      <c r="N462" s="56"/>
      <c r="O462" s="6"/>
      <c r="Q462" s="5"/>
    </row>
    <row r="463" spans="1:17" x14ac:dyDescent="0.2">
      <c r="A463" s="134" t="s">
        <v>876</v>
      </c>
      <c r="B463" s="147" t="s">
        <v>877</v>
      </c>
      <c r="C463" s="95">
        <f t="shared" si="6"/>
        <v>0</v>
      </c>
      <c r="D463" s="81"/>
      <c r="E463" s="82"/>
      <c r="F463" s="83"/>
      <c r="G463" s="83"/>
      <c r="H463" s="83"/>
      <c r="I463" s="13"/>
      <c r="J463" s="5"/>
      <c r="K463" s="5"/>
      <c r="N463" s="56"/>
      <c r="O463" s="6"/>
      <c r="Q463" s="5"/>
    </row>
    <row r="464" spans="1:17" x14ac:dyDescent="0.2">
      <c r="A464" s="144" t="s">
        <v>878</v>
      </c>
      <c r="B464" s="147" t="s">
        <v>879</v>
      </c>
      <c r="C464" s="95">
        <f t="shared" si="6"/>
        <v>0</v>
      </c>
      <c r="D464" s="81"/>
      <c r="E464" s="82"/>
      <c r="F464" s="83"/>
      <c r="G464" s="83"/>
      <c r="H464" s="83"/>
      <c r="I464" s="13"/>
      <c r="J464" s="5"/>
      <c r="K464" s="5"/>
      <c r="N464" s="56"/>
      <c r="O464" s="6"/>
      <c r="Q464" s="5"/>
    </row>
    <row r="465" spans="1:17" x14ac:dyDescent="0.2">
      <c r="A465" s="99" t="s">
        <v>880</v>
      </c>
      <c r="B465" s="147" t="s">
        <v>881</v>
      </c>
      <c r="C465" s="95">
        <f t="shared" si="6"/>
        <v>0</v>
      </c>
      <c r="D465" s="81"/>
      <c r="E465" s="82"/>
      <c r="F465" s="83"/>
      <c r="G465" s="83"/>
      <c r="H465" s="83"/>
      <c r="I465" s="13"/>
      <c r="J465" s="5"/>
      <c r="K465" s="5"/>
      <c r="N465" s="56"/>
      <c r="O465" s="6"/>
      <c r="Q465" s="5"/>
    </row>
    <row r="466" spans="1:17" ht="23.25" x14ac:dyDescent="0.2">
      <c r="A466" s="134" t="s">
        <v>882</v>
      </c>
      <c r="B466" s="147" t="s">
        <v>883</v>
      </c>
      <c r="C466" s="95">
        <f t="shared" si="6"/>
        <v>0</v>
      </c>
      <c r="D466" s="81"/>
      <c r="E466" s="82"/>
      <c r="F466" s="83"/>
      <c r="G466" s="83"/>
      <c r="H466" s="83"/>
      <c r="I466" s="13"/>
      <c r="J466" s="5"/>
      <c r="K466" s="5"/>
      <c r="N466" s="56"/>
      <c r="O466" s="6"/>
      <c r="Q466" s="5"/>
    </row>
    <row r="467" spans="1:17" x14ac:dyDescent="0.2">
      <c r="A467" s="144" t="s">
        <v>884</v>
      </c>
      <c r="B467" s="147" t="s">
        <v>885</v>
      </c>
      <c r="C467" s="95">
        <f t="shared" ref="C467:C528" si="7">+SUM(D467:F467)</f>
        <v>0</v>
      </c>
      <c r="D467" s="81"/>
      <c r="E467" s="82"/>
      <c r="F467" s="83"/>
      <c r="G467" s="83"/>
      <c r="H467" s="83"/>
      <c r="I467" s="13"/>
      <c r="J467" s="5"/>
      <c r="K467" s="5"/>
      <c r="N467" s="56"/>
      <c r="O467" s="6"/>
      <c r="Q467" s="5"/>
    </row>
    <row r="468" spans="1:17" x14ac:dyDescent="0.2">
      <c r="A468" s="99" t="s">
        <v>886</v>
      </c>
      <c r="B468" s="147" t="s">
        <v>887</v>
      </c>
      <c r="C468" s="95">
        <f t="shared" si="7"/>
        <v>0</v>
      </c>
      <c r="D468" s="81"/>
      <c r="E468" s="82"/>
      <c r="F468" s="83"/>
      <c r="G468" s="83"/>
      <c r="H468" s="83"/>
      <c r="I468" s="13"/>
      <c r="J468" s="5"/>
      <c r="K468" s="5"/>
      <c r="N468" s="56"/>
      <c r="O468" s="6"/>
      <c r="Q468" s="5"/>
    </row>
    <row r="469" spans="1:17" x14ac:dyDescent="0.2">
      <c r="A469" s="134" t="s">
        <v>888</v>
      </c>
      <c r="B469" s="147" t="s">
        <v>889</v>
      </c>
      <c r="C469" s="95">
        <f t="shared" si="7"/>
        <v>0</v>
      </c>
      <c r="D469" s="81"/>
      <c r="E469" s="82"/>
      <c r="F469" s="83"/>
      <c r="G469" s="83"/>
      <c r="H469" s="83"/>
      <c r="I469" s="13"/>
      <c r="J469" s="5"/>
      <c r="K469" s="5"/>
      <c r="N469" s="56"/>
      <c r="O469" s="6"/>
      <c r="Q469" s="5"/>
    </row>
    <row r="470" spans="1:17" x14ac:dyDescent="0.2">
      <c r="A470" s="144" t="s">
        <v>890</v>
      </c>
      <c r="B470" s="147" t="s">
        <v>891</v>
      </c>
      <c r="C470" s="95">
        <f t="shared" si="7"/>
        <v>3</v>
      </c>
      <c r="D470" s="81">
        <v>2</v>
      </c>
      <c r="E470" s="82">
        <v>1</v>
      </c>
      <c r="F470" s="83"/>
      <c r="G470" s="83"/>
      <c r="H470" s="83"/>
      <c r="I470" s="13"/>
      <c r="J470" s="5"/>
      <c r="K470" s="5"/>
      <c r="N470" s="56"/>
      <c r="O470" s="6"/>
      <c r="Q470" s="5"/>
    </row>
    <row r="471" spans="1:17" x14ac:dyDescent="0.2">
      <c r="A471" s="99" t="s">
        <v>892</v>
      </c>
      <c r="B471" s="147" t="s">
        <v>893</v>
      </c>
      <c r="C471" s="95">
        <f t="shared" si="7"/>
        <v>0</v>
      </c>
      <c r="D471" s="81"/>
      <c r="E471" s="82"/>
      <c r="F471" s="83"/>
      <c r="G471" s="83"/>
      <c r="H471" s="83"/>
      <c r="I471" s="13"/>
      <c r="J471" s="5"/>
      <c r="K471" s="5"/>
      <c r="N471" s="56"/>
      <c r="O471" s="6"/>
      <c r="Q471" s="5"/>
    </row>
    <row r="472" spans="1:17" x14ac:dyDescent="0.2">
      <c r="A472" s="134" t="s">
        <v>894</v>
      </c>
      <c r="B472" s="147" t="s">
        <v>895</v>
      </c>
      <c r="C472" s="95">
        <f t="shared" si="7"/>
        <v>0</v>
      </c>
      <c r="D472" s="81"/>
      <c r="E472" s="82"/>
      <c r="F472" s="83"/>
      <c r="G472" s="83"/>
      <c r="H472" s="83"/>
      <c r="I472" s="13"/>
      <c r="J472" s="5"/>
      <c r="K472" s="5"/>
      <c r="N472" s="56"/>
      <c r="O472" s="6"/>
      <c r="Q472" s="5"/>
    </row>
    <row r="473" spans="1:17" x14ac:dyDescent="0.2">
      <c r="A473" s="144" t="s">
        <v>896</v>
      </c>
      <c r="B473" s="147" t="s">
        <v>897</v>
      </c>
      <c r="C473" s="95">
        <f t="shared" si="7"/>
        <v>0</v>
      </c>
      <c r="D473" s="81"/>
      <c r="E473" s="82"/>
      <c r="F473" s="83"/>
      <c r="G473" s="83"/>
      <c r="H473" s="83"/>
      <c r="I473" s="13"/>
      <c r="J473" s="5"/>
      <c r="K473" s="5"/>
      <c r="N473" s="56"/>
      <c r="O473" s="6"/>
      <c r="Q473" s="5"/>
    </row>
    <row r="474" spans="1:17" x14ac:dyDescent="0.2">
      <c r="A474" s="99" t="s">
        <v>898</v>
      </c>
      <c r="B474" s="147" t="s">
        <v>899</v>
      </c>
      <c r="C474" s="95">
        <f t="shared" si="7"/>
        <v>0</v>
      </c>
      <c r="D474" s="81"/>
      <c r="E474" s="82"/>
      <c r="F474" s="83"/>
      <c r="G474" s="83"/>
      <c r="H474" s="83"/>
      <c r="I474" s="13"/>
      <c r="J474" s="5"/>
      <c r="K474" s="5"/>
      <c r="N474" s="56"/>
      <c r="O474" s="6"/>
      <c r="Q474" s="5"/>
    </row>
    <row r="475" spans="1:17" x14ac:dyDescent="0.2">
      <c r="A475" s="134" t="s">
        <v>900</v>
      </c>
      <c r="B475" s="147" t="s">
        <v>901</v>
      </c>
      <c r="C475" s="95">
        <f t="shared" si="7"/>
        <v>0</v>
      </c>
      <c r="D475" s="81"/>
      <c r="E475" s="82"/>
      <c r="F475" s="83"/>
      <c r="G475" s="83"/>
      <c r="H475" s="83"/>
      <c r="I475" s="13"/>
      <c r="J475" s="5"/>
      <c r="K475" s="5"/>
      <c r="N475" s="56"/>
      <c r="O475" s="6"/>
      <c r="Q475" s="5"/>
    </row>
    <row r="476" spans="1:17" x14ac:dyDescent="0.2">
      <c r="A476" s="144" t="s">
        <v>902</v>
      </c>
      <c r="B476" s="147" t="s">
        <v>903</v>
      </c>
      <c r="C476" s="95">
        <f t="shared" si="7"/>
        <v>0</v>
      </c>
      <c r="D476" s="81"/>
      <c r="E476" s="82"/>
      <c r="F476" s="83"/>
      <c r="G476" s="83"/>
      <c r="H476" s="83"/>
      <c r="I476" s="13"/>
      <c r="J476" s="5"/>
      <c r="K476" s="5"/>
      <c r="N476" s="56"/>
      <c r="O476" s="6"/>
      <c r="Q476" s="5"/>
    </row>
    <row r="477" spans="1:17" x14ac:dyDescent="0.2">
      <c r="A477" s="99" t="s">
        <v>904</v>
      </c>
      <c r="B477" s="147" t="s">
        <v>905</v>
      </c>
      <c r="C477" s="95">
        <f t="shared" si="7"/>
        <v>0</v>
      </c>
      <c r="D477" s="81"/>
      <c r="E477" s="82"/>
      <c r="F477" s="83"/>
      <c r="G477" s="83"/>
      <c r="H477" s="83"/>
      <c r="I477" s="13"/>
      <c r="J477" s="5"/>
      <c r="K477" s="5"/>
      <c r="N477" s="56"/>
      <c r="O477" s="6"/>
      <c r="Q477" s="5"/>
    </row>
    <row r="478" spans="1:17" x14ac:dyDescent="0.2">
      <c r="A478" s="134" t="s">
        <v>906</v>
      </c>
      <c r="B478" s="147" t="s">
        <v>907</v>
      </c>
      <c r="C478" s="95">
        <f t="shared" si="7"/>
        <v>0</v>
      </c>
      <c r="D478" s="81"/>
      <c r="E478" s="82"/>
      <c r="F478" s="83"/>
      <c r="G478" s="83"/>
      <c r="H478" s="83"/>
      <c r="I478" s="13"/>
      <c r="J478" s="5"/>
      <c r="K478" s="5"/>
      <c r="N478" s="56"/>
      <c r="O478" s="6"/>
      <c r="Q478" s="5"/>
    </row>
    <row r="479" spans="1:17" x14ac:dyDescent="0.2">
      <c r="A479" s="144" t="s">
        <v>908</v>
      </c>
      <c r="B479" s="147" t="s">
        <v>909</v>
      </c>
      <c r="C479" s="95">
        <f t="shared" si="7"/>
        <v>0</v>
      </c>
      <c r="D479" s="81"/>
      <c r="E479" s="82"/>
      <c r="F479" s="83"/>
      <c r="G479" s="83"/>
      <c r="H479" s="83"/>
      <c r="I479" s="13"/>
      <c r="J479" s="5"/>
      <c r="K479" s="5"/>
      <c r="N479" s="56"/>
      <c r="O479" s="6"/>
      <c r="Q479" s="5"/>
    </row>
    <row r="480" spans="1:17" x14ac:dyDescent="0.2">
      <c r="A480" s="99" t="s">
        <v>910</v>
      </c>
      <c r="B480" s="147" t="s">
        <v>911</v>
      </c>
      <c r="C480" s="95">
        <f t="shared" si="7"/>
        <v>0</v>
      </c>
      <c r="D480" s="81"/>
      <c r="E480" s="82"/>
      <c r="F480" s="83"/>
      <c r="G480" s="83"/>
      <c r="H480" s="83"/>
      <c r="I480" s="13"/>
      <c r="J480" s="5"/>
      <c r="K480" s="5"/>
      <c r="N480" s="56"/>
      <c r="O480" s="6"/>
      <c r="Q480" s="5"/>
    </row>
    <row r="481" spans="1:17" x14ac:dyDescent="0.2">
      <c r="A481" s="134" t="s">
        <v>912</v>
      </c>
      <c r="B481" s="147" t="s">
        <v>913</v>
      </c>
      <c r="C481" s="95">
        <f t="shared" si="7"/>
        <v>0</v>
      </c>
      <c r="D481" s="81"/>
      <c r="E481" s="82"/>
      <c r="F481" s="83"/>
      <c r="G481" s="83"/>
      <c r="H481" s="83"/>
      <c r="I481" s="13"/>
      <c r="J481" s="5"/>
      <c r="K481" s="5"/>
      <c r="N481" s="56"/>
      <c r="O481" s="6"/>
      <c r="Q481" s="5"/>
    </row>
    <row r="482" spans="1:17" x14ac:dyDescent="0.2">
      <c r="A482" s="144" t="s">
        <v>914</v>
      </c>
      <c r="B482" s="147" t="s">
        <v>915</v>
      </c>
      <c r="C482" s="95">
        <f t="shared" si="7"/>
        <v>0</v>
      </c>
      <c r="D482" s="81"/>
      <c r="E482" s="82"/>
      <c r="F482" s="83"/>
      <c r="G482" s="83"/>
      <c r="H482" s="83"/>
      <c r="I482" s="13"/>
      <c r="J482" s="5"/>
      <c r="K482" s="5"/>
      <c r="N482" s="56"/>
      <c r="O482" s="6"/>
      <c r="Q482" s="5"/>
    </row>
    <row r="483" spans="1:17" x14ac:dyDescent="0.2">
      <c r="A483" s="99" t="s">
        <v>916</v>
      </c>
      <c r="B483" s="147" t="s">
        <v>917</v>
      </c>
      <c r="C483" s="95">
        <f t="shared" si="7"/>
        <v>0</v>
      </c>
      <c r="D483" s="81"/>
      <c r="E483" s="82"/>
      <c r="F483" s="83"/>
      <c r="G483" s="83"/>
      <c r="H483" s="83"/>
      <c r="I483" s="13"/>
      <c r="J483" s="5"/>
      <c r="K483" s="5"/>
      <c r="N483" s="56"/>
      <c r="O483" s="6"/>
      <c r="Q483" s="5"/>
    </row>
    <row r="484" spans="1:17" x14ac:dyDescent="0.2">
      <c r="A484" s="134" t="s">
        <v>918</v>
      </c>
      <c r="B484" s="147" t="s">
        <v>919</v>
      </c>
      <c r="C484" s="95">
        <f t="shared" si="7"/>
        <v>0</v>
      </c>
      <c r="D484" s="81"/>
      <c r="E484" s="82"/>
      <c r="F484" s="83"/>
      <c r="G484" s="83"/>
      <c r="H484" s="83"/>
      <c r="I484" s="13"/>
      <c r="J484" s="5"/>
      <c r="K484" s="5"/>
      <c r="N484" s="56"/>
      <c r="O484" s="6"/>
      <c r="Q484" s="5"/>
    </row>
    <row r="485" spans="1:17" x14ac:dyDescent="0.2">
      <c r="A485" s="144" t="s">
        <v>920</v>
      </c>
      <c r="B485" s="147" t="s">
        <v>921</v>
      </c>
      <c r="C485" s="95">
        <f t="shared" si="7"/>
        <v>0</v>
      </c>
      <c r="D485" s="81"/>
      <c r="E485" s="82"/>
      <c r="F485" s="83"/>
      <c r="G485" s="83"/>
      <c r="H485" s="83"/>
      <c r="I485" s="13"/>
      <c r="J485" s="5"/>
      <c r="K485" s="5"/>
      <c r="N485" s="56"/>
      <c r="O485" s="6"/>
      <c r="Q485" s="5"/>
    </row>
    <row r="486" spans="1:17" x14ac:dyDescent="0.2">
      <c r="A486" s="99" t="s">
        <v>922</v>
      </c>
      <c r="B486" s="147" t="s">
        <v>923</v>
      </c>
      <c r="C486" s="95">
        <f t="shared" si="7"/>
        <v>0</v>
      </c>
      <c r="D486" s="81"/>
      <c r="E486" s="82"/>
      <c r="F486" s="83"/>
      <c r="G486" s="83"/>
      <c r="H486" s="83"/>
      <c r="I486" s="13"/>
      <c r="J486" s="5"/>
      <c r="K486" s="5"/>
      <c r="N486" s="56"/>
      <c r="O486" s="6"/>
      <c r="Q486" s="5"/>
    </row>
    <row r="487" spans="1:17" x14ac:dyDescent="0.2">
      <c r="A487" s="134" t="s">
        <v>924</v>
      </c>
      <c r="B487" s="147" t="s">
        <v>925</v>
      </c>
      <c r="C487" s="95">
        <f t="shared" si="7"/>
        <v>0</v>
      </c>
      <c r="D487" s="81"/>
      <c r="E487" s="82"/>
      <c r="F487" s="83"/>
      <c r="G487" s="83"/>
      <c r="H487" s="83"/>
      <c r="I487" s="13"/>
      <c r="J487" s="5"/>
      <c r="K487" s="5"/>
      <c r="N487" s="56"/>
      <c r="O487" s="6"/>
      <c r="Q487" s="5"/>
    </row>
    <row r="488" spans="1:17" x14ac:dyDescent="0.2">
      <c r="A488" s="144" t="s">
        <v>926</v>
      </c>
      <c r="B488" s="147" t="s">
        <v>927</v>
      </c>
      <c r="C488" s="95">
        <f t="shared" si="7"/>
        <v>0</v>
      </c>
      <c r="D488" s="81"/>
      <c r="E488" s="82"/>
      <c r="F488" s="83"/>
      <c r="G488" s="83"/>
      <c r="H488" s="83"/>
      <c r="I488" s="13"/>
      <c r="J488" s="5"/>
      <c r="K488" s="5"/>
      <c r="N488" s="56"/>
      <c r="O488" s="6"/>
      <c r="Q488" s="5"/>
    </row>
    <row r="489" spans="1:17" x14ac:dyDescent="0.2">
      <c r="A489" s="99" t="s">
        <v>928</v>
      </c>
      <c r="B489" s="147" t="s">
        <v>929</v>
      </c>
      <c r="C489" s="95">
        <f t="shared" si="7"/>
        <v>0</v>
      </c>
      <c r="D489" s="81"/>
      <c r="E489" s="82"/>
      <c r="F489" s="83"/>
      <c r="G489" s="83"/>
      <c r="H489" s="83"/>
      <c r="I489" s="13"/>
      <c r="J489" s="5"/>
      <c r="K489" s="5"/>
      <c r="N489" s="56"/>
      <c r="O489" s="6"/>
      <c r="Q489" s="5"/>
    </row>
    <row r="490" spans="1:17" x14ac:dyDescent="0.2">
      <c r="A490" s="134" t="s">
        <v>930</v>
      </c>
      <c r="B490" s="147" t="s">
        <v>931</v>
      </c>
      <c r="C490" s="95">
        <f t="shared" si="7"/>
        <v>0</v>
      </c>
      <c r="D490" s="81"/>
      <c r="E490" s="82"/>
      <c r="F490" s="83"/>
      <c r="G490" s="83"/>
      <c r="H490" s="83"/>
      <c r="I490" s="13"/>
      <c r="J490" s="5"/>
      <c r="K490" s="5"/>
      <c r="N490" s="56"/>
      <c r="O490" s="6"/>
      <c r="Q490" s="5"/>
    </row>
    <row r="491" spans="1:17" x14ac:dyDescent="0.2">
      <c r="A491" s="144" t="s">
        <v>932</v>
      </c>
      <c r="B491" s="147" t="s">
        <v>933</v>
      </c>
      <c r="C491" s="95">
        <f t="shared" si="7"/>
        <v>0</v>
      </c>
      <c r="D491" s="81"/>
      <c r="E491" s="82"/>
      <c r="F491" s="83"/>
      <c r="G491" s="83"/>
      <c r="H491" s="83"/>
      <c r="I491" s="13"/>
      <c r="J491" s="5"/>
      <c r="K491" s="5"/>
      <c r="N491" s="56"/>
      <c r="O491" s="6"/>
      <c r="Q491" s="5"/>
    </row>
    <row r="492" spans="1:17" x14ac:dyDescent="0.2">
      <c r="A492" s="99" t="s">
        <v>934</v>
      </c>
      <c r="B492" s="147" t="s">
        <v>935</v>
      </c>
      <c r="C492" s="95">
        <f t="shared" si="7"/>
        <v>0</v>
      </c>
      <c r="D492" s="81"/>
      <c r="E492" s="82"/>
      <c r="F492" s="83"/>
      <c r="G492" s="83"/>
      <c r="H492" s="83"/>
      <c r="I492" s="13"/>
      <c r="J492" s="5"/>
      <c r="K492" s="5"/>
      <c r="N492" s="56"/>
      <c r="O492" s="6"/>
      <c r="Q492" s="5"/>
    </row>
    <row r="493" spans="1:17" x14ac:dyDescent="0.2">
      <c r="A493" s="134" t="s">
        <v>936</v>
      </c>
      <c r="B493" s="147" t="s">
        <v>937</v>
      </c>
      <c r="C493" s="95">
        <f t="shared" si="7"/>
        <v>0</v>
      </c>
      <c r="D493" s="81"/>
      <c r="E493" s="82"/>
      <c r="F493" s="83"/>
      <c r="G493" s="83"/>
      <c r="H493" s="83"/>
      <c r="I493" s="13"/>
      <c r="J493" s="5"/>
      <c r="K493" s="5"/>
      <c r="N493" s="56"/>
      <c r="O493" s="6"/>
      <c r="Q493" s="5"/>
    </row>
    <row r="494" spans="1:17" x14ac:dyDescent="0.2">
      <c r="A494" s="144" t="s">
        <v>938</v>
      </c>
      <c r="B494" s="147" t="s">
        <v>939</v>
      </c>
      <c r="C494" s="95">
        <f t="shared" si="7"/>
        <v>0</v>
      </c>
      <c r="D494" s="81"/>
      <c r="E494" s="82"/>
      <c r="F494" s="83"/>
      <c r="G494" s="83"/>
      <c r="H494" s="83"/>
      <c r="I494" s="13"/>
      <c r="J494" s="5"/>
      <c r="K494" s="5"/>
      <c r="N494" s="56"/>
      <c r="O494" s="6"/>
      <c r="Q494" s="5"/>
    </row>
    <row r="495" spans="1:17" x14ac:dyDescent="0.2">
      <c r="A495" s="99" t="s">
        <v>940</v>
      </c>
      <c r="B495" s="147" t="s">
        <v>941</v>
      </c>
      <c r="C495" s="95">
        <f t="shared" si="7"/>
        <v>0</v>
      </c>
      <c r="D495" s="81"/>
      <c r="E495" s="82"/>
      <c r="F495" s="83"/>
      <c r="G495" s="83"/>
      <c r="H495" s="83"/>
      <c r="I495" s="13"/>
      <c r="J495" s="5"/>
      <c r="K495" s="5"/>
      <c r="N495" s="56"/>
      <c r="O495" s="6"/>
      <c r="Q495" s="5"/>
    </row>
    <row r="496" spans="1:17" x14ac:dyDescent="0.2">
      <c r="A496" s="134" t="s">
        <v>942</v>
      </c>
      <c r="B496" s="147" t="s">
        <v>943</v>
      </c>
      <c r="C496" s="95">
        <f t="shared" si="7"/>
        <v>0</v>
      </c>
      <c r="D496" s="81"/>
      <c r="E496" s="82"/>
      <c r="F496" s="83"/>
      <c r="G496" s="83"/>
      <c r="H496" s="83"/>
      <c r="I496" s="13"/>
      <c r="J496" s="5"/>
      <c r="K496" s="5"/>
      <c r="N496" s="56"/>
      <c r="O496" s="6"/>
      <c r="Q496" s="5"/>
    </row>
    <row r="497" spans="1:17" x14ac:dyDescent="0.2">
      <c r="A497" s="144" t="s">
        <v>944</v>
      </c>
      <c r="B497" s="147" t="s">
        <v>945</v>
      </c>
      <c r="C497" s="95">
        <f t="shared" si="7"/>
        <v>0</v>
      </c>
      <c r="D497" s="81"/>
      <c r="E497" s="82"/>
      <c r="F497" s="83"/>
      <c r="G497" s="83"/>
      <c r="H497" s="83"/>
      <c r="I497" s="13"/>
      <c r="J497" s="5"/>
      <c r="K497" s="5"/>
      <c r="N497" s="56"/>
      <c r="O497" s="6"/>
      <c r="Q497" s="5"/>
    </row>
    <row r="498" spans="1:17" x14ac:dyDescent="0.2">
      <c r="A498" s="99" t="s">
        <v>946</v>
      </c>
      <c r="B498" s="147" t="s">
        <v>947</v>
      </c>
      <c r="C498" s="95">
        <f t="shared" si="7"/>
        <v>0</v>
      </c>
      <c r="D498" s="81"/>
      <c r="E498" s="82"/>
      <c r="F498" s="83"/>
      <c r="G498" s="83"/>
      <c r="H498" s="83"/>
      <c r="I498" s="13"/>
      <c r="J498" s="5"/>
      <c r="K498" s="5"/>
      <c r="N498" s="56"/>
      <c r="O498" s="6"/>
      <c r="Q498" s="5"/>
    </row>
    <row r="499" spans="1:17" x14ac:dyDescent="0.2">
      <c r="A499" s="134" t="s">
        <v>948</v>
      </c>
      <c r="B499" s="147" t="s">
        <v>949</v>
      </c>
      <c r="C499" s="95">
        <f t="shared" si="7"/>
        <v>0</v>
      </c>
      <c r="D499" s="81"/>
      <c r="E499" s="82"/>
      <c r="F499" s="83"/>
      <c r="G499" s="83"/>
      <c r="H499" s="83"/>
      <c r="I499" s="13"/>
      <c r="J499" s="5"/>
      <c r="K499" s="5"/>
      <c r="N499" s="56"/>
      <c r="O499" s="6"/>
      <c r="Q499" s="5"/>
    </row>
    <row r="500" spans="1:17" x14ac:dyDescent="0.2">
      <c r="A500" s="144" t="s">
        <v>950</v>
      </c>
      <c r="B500" s="147" t="s">
        <v>951</v>
      </c>
      <c r="C500" s="95">
        <f t="shared" si="7"/>
        <v>0</v>
      </c>
      <c r="D500" s="81"/>
      <c r="E500" s="82"/>
      <c r="F500" s="83"/>
      <c r="G500" s="83"/>
      <c r="H500" s="83"/>
      <c r="I500" s="13"/>
      <c r="J500" s="5"/>
      <c r="K500" s="5"/>
      <c r="N500" s="56"/>
      <c r="O500" s="6"/>
      <c r="Q500" s="5"/>
    </row>
    <row r="501" spans="1:17" x14ac:dyDescent="0.2">
      <c r="A501" s="99" t="s">
        <v>952</v>
      </c>
      <c r="B501" s="147" t="s">
        <v>953</v>
      </c>
      <c r="C501" s="95">
        <f t="shared" si="7"/>
        <v>0</v>
      </c>
      <c r="D501" s="81"/>
      <c r="E501" s="82"/>
      <c r="F501" s="83"/>
      <c r="G501" s="83"/>
      <c r="H501" s="83"/>
      <c r="I501" s="13"/>
      <c r="J501" s="5"/>
      <c r="K501" s="5"/>
      <c r="N501" s="56"/>
      <c r="O501" s="6"/>
      <c r="Q501" s="5"/>
    </row>
    <row r="502" spans="1:17" x14ac:dyDescent="0.2">
      <c r="A502" s="134" t="s">
        <v>954</v>
      </c>
      <c r="B502" s="147" t="s">
        <v>955</v>
      </c>
      <c r="C502" s="95">
        <f t="shared" si="7"/>
        <v>0</v>
      </c>
      <c r="D502" s="81"/>
      <c r="E502" s="82"/>
      <c r="F502" s="83"/>
      <c r="G502" s="83"/>
      <c r="H502" s="83"/>
      <c r="I502" s="13"/>
      <c r="J502" s="5"/>
      <c r="K502" s="5"/>
      <c r="N502" s="56"/>
      <c r="O502" s="6"/>
      <c r="Q502" s="5"/>
    </row>
    <row r="503" spans="1:17" x14ac:dyDescent="0.2">
      <c r="A503" s="144" t="s">
        <v>956</v>
      </c>
      <c r="B503" s="147" t="s">
        <v>957</v>
      </c>
      <c r="C503" s="95">
        <f t="shared" si="7"/>
        <v>0</v>
      </c>
      <c r="D503" s="81"/>
      <c r="E503" s="82"/>
      <c r="F503" s="83"/>
      <c r="G503" s="83"/>
      <c r="H503" s="83"/>
      <c r="I503" s="13"/>
      <c r="J503" s="5"/>
      <c r="K503" s="5"/>
      <c r="N503" s="56"/>
      <c r="O503" s="6"/>
      <c r="Q503" s="5"/>
    </row>
    <row r="504" spans="1:17" x14ac:dyDescent="0.2">
      <c r="A504" s="99" t="s">
        <v>958</v>
      </c>
      <c r="B504" s="147" t="s">
        <v>959</v>
      </c>
      <c r="C504" s="95">
        <f t="shared" si="7"/>
        <v>0</v>
      </c>
      <c r="D504" s="81"/>
      <c r="E504" s="82"/>
      <c r="F504" s="83"/>
      <c r="G504" s="83"/>
      <c r="H504" s="83"/>
      <c r="I504" s="13"/>
      <c r="J504" s="5"/>
      <c r="K504" s="5"/>
      <c r="N504" s="56"/>
      <c r="O504" s="6"/>
      <c r="Q504" s="5"/>
    </row>
    <row r="505" spans="1:17" x14ac:dyDescent="0.2">
      <c r="A505" s="134" t="s">
        <v>960</v>
      </c>
      <c r="B505" s="143" t="s">
        <v>961</v>
      </c>
      <c r="C505" s="95">
        <f t="shared" si="7"/>
        <v>0</v>
      </c>
      <c r="D505" s="81"/>
      <c r="E505" s="82"/>
      <c r="F505" s="83"/>
      <c r="G505" s="83"/>
      <c r="H505" s="83"/>
      <c r="I505" s="13"/>
      <c r="J505" s="5"/>
      <c r="K505" s="5"/>
      <c r="N505" s="56"/>
      <c r="O505" s="6"/>
      <c r="Q505" s="5"/>
    </row>
    <row r="506" spans="1:17" x14ac:dyDescent="0.2">
      <c r="A506" s="144" t="s">
        <v>962</v>
      </c>
      <c r="B506" s="145" t="s">
        <v>963</v>
      </c>
      <c r="C506" s="95">
        <f t="shared" si="7"/>
        <v>0</v>
      </c>
      <c r="D506" s="81"/>
      <c r="E506" s="82"/>
      <c r="F506" s="83"/>
      <c r="G506" s="83"/>
      <c r="H506" s="83"/>
      <c r="I506" s="13"/>
      <c r="J506" s="5"/>
      <c r="K506" s="5"/>
      <c r="N506" s="56"/>
      <c r="O506" s="6"/>
      <c r="Q506" s="5"/>
    </row>
    <row r="507" spans="1:17" x14ac:dyDescent="0.2">
      <c r="A507" s="99" t="s">
        <v>964</v>
      </c>
      <c r="B507" s="143" t="s">
        <v>965</v>
      </c>
      <c r="C507" s="95">
        <f t="shared" si="7"/>
        <v>0</v>
      </c>
      <c r="D507" s="81"/>
      <c r="E507" s="82"/>
      <c r="F507" s="83"/>
      <c r="G507" s="83"/>
      <c r="H507" s="83"/>
      <c r="I507" s="13"/>
      <c r="J507" s="5"/>
      <c r="K507" s="5"/>
      <c r="N507" s="56"/>
      <c r="O507" s="6"/>
      <c r="Q507" s="5"/>
    </row>
    <row r="508" spans="1:17" x14ac:dyDescent="0.2">
      <c r="A508" s="134" t="s">
        <v>966</v>
      </c>
      <c r="B508" s="143" t="s">
        <v>967</v>
      </c>
      <c r="C508" s="95">
        <f t="shared" si="7"/>
        <v>0</v>
      </c>
      <c r="D508" s="81"/>
      <c r="E508" s="82"/>
      <c r="F508" s="83"/>
      <c r="G508" s="83"/>
      <c r="H508" s="83"/>
      <c r="I508" s="13"/>
      <c r="J508" s="5"/>
      <c r="K508" s="5"/>
      <c r="N508" s="56"/>
      <c r="O508" s="6"/>
      <c r="Q508" s="5"/>
    </row>
    <row r="509" spans="1:17" ht="23.25" x14ac:dyDescent="0.2">
      <c r="A509" s="144" t="s">
        <v>968</v>
      </c>
      <c r="B509" s="147" t="s">
        <v>969</v>
      </c>
      <c r="C509" s="95">
        <f t="shared" si="7"/>
        <v>0</v>
      </c>
      <c r="D509" s="81"/>
      <c r="E509" s="82"/>
      <c r="F509" s="83"/>
      <c r="G509" s="83"/>
      <c r="H509" s="83"/>
      <c r="I509" s="13"/>
      <c r="J509" s="5"/>
      <c r="K509" s="5"/>
      <c r="N509" s="56"/>
      <c r="O509" s="6"/>
      <c r="Q509" s="5"/>
    </row>
    <row r="510" spans="1:17" x14ac:dyDescent="0.2">
      <c r="A510" s="144" t="s">
        <v>970</v>
      </c>
      <c r="B510" s="143" t="s">
        <v>971</v>
      </c>
      <c r="C510" s="95">
        <f t="shared" si="7"/>
        <v>0</v>
      </c>
      <c r="D510" s="81"/>
      <c r="E510" s="82"/>
      <c r="F510" s="83"/>
      <c r="G510" s="83"/>
      <c r="H510" s="83"/>
      <c r="I510" s="13"/>
      <c r="J510" s="5"/>
      <c r="K510" s="5"/>
      <c r="N510" s="56"/>
      <c r="O510" s="6"/>
      <c r="Q510" s="5"/>
    </row>
    <row r="511" spans="1:17" x14ac:dyDescent="0.2">
      <c r="A511" s="144" t="s">
        <v>972</v>
      </c>
      <c r="B511" s="143" t="s">
        <v>973</v>
      </c>
      <c r="C511" s="95">
        <f t="shared" si="7"/>
        <v>0</v>
      </c>
      <c r="D511" s="81"/>
      <c r="E511" s="82"/>
      <c r="F511" s="83"/>
      <c r="G511" s="83"/>
      <c r="H511" s="83"/>
      <c r="I511" s="13"/>
      <c r="J511" s="5"/>
      <c r="K511" s="5"/>
      <c r="N511" s="56"/>
      <c r="O511" s="6"/>
      <c r="Q511" s="5"/>
    </row>
    <row r="512" spans="1:17" x14ac:dyDescent="0.2">
      <c r="A512" s="99" t="s">
        <v>974</v>
      </c>
      <c r="B512" s="143" t="s">
        <v>975</v>
      </c>
      <c r="C512" s="95">
        <f t="shared" si="7"/>
        <v>0</v>
      </c>
      <c r="D512" s="81"/>
      <c r="E512" s="82"/>
      <c r="F512" s="83"/>
      <c r="G512" s="83"/>
      <c r="H512" s="83"/>
      <c r="I512" s="13"/>
      <c r="J512" s="5"/>
      <c r="K512" s="5"/>
      <c r="N512" s="56"/>
      <c r="O512" s="6"/>
      <c r="Q512" s="5"/>
    </row>
    <row r="513" spans="1:17" x14ac:dyDescent="0.2">
      <c r="A513" s="134" t="s">
        <v>976</v>
      </c>
      <c r="B513" s="143" t="s">
        <v>977</v>
      </c>
      <c r="C513" s="95">
        <f t="shared" si="7"/>
        <v>0</v>
      </c>
      <c r="D513" s="81"/>
      <c r="E513" s="82"/>
      <c r="F513" s="83"/>
      <c r="G513" s="83"/>
      <c r="H513" s="83"/>
      <c r="I513" s="13"/>
      <c r="J513" s="5"/>
      <c r="K513" s="5"/>
      <c r="N513" s="56"/>
      <c r="O513" s="6"/>
      <c r="Q513" s="5"/>
    </row>
    <row r="514" spans="1:17" x14ac:dyDescent="0.2">
      <c r="A514" s="144" t="s">
        <v>978</v>
      </c>
      <c r="B514" s="143" t="s">
        <v>979</v>
      </c>
      <c r="C514" s="95">
        <f t="shared" si="7"/>
        <v>0</v>
      </c>
      <c r="D514" s="81"/>
      <c r="E514" s="82"/>
      <c r="F514" s="83"/>
      <c r="G514" s="83"/>
      <c r="H514" s="83"/>
      <c r="I514" s="13"/>
      <c r="J514" s="5"/>
      <c r="K514" s="5"/>
      <c r="N514" s="56"/>
      <c r="O514" s="6"/>
      <c r="Q514" s="5"/>
    </row>
    <row r="515" spans="1:17" x14ac:dyDescent="0.2">
      <c r="A515" s="99" t="s">
        <v>980</v>
      </c>
      <c r="B515" s="143" t="s">
        <v>981</v>
      </c>
      <c r="C515" s="95">
        <f t="shared" si="7"/>
        <v>0</v>
      </c>
      <c r="D515" s="81"/>
      <c r="E515" s="82"/>
      <c r="F515" s="83"/>
      <c r="G515" s="83"/>
      <c r="H515" s="83"/>
      <c r="I515" s="13"/>
      <c r="J515" s="5"/>
      <c r="K515" s="5"/>
      <c r="N515" s="56"/>
      <c r="O515" s="6"/>
      <c r="Q515" s="5"/>
    </row>
    <row r="516" spans="1:17" x14ac:dyDescent="0.2">
      <c r="A516" s="134" t="s">
        <v>982</v>
      </c>
      <c r="B516" s="143" t="s">
        <v>983</v>
      </c>
      <c r="C516" s="95">
        <f t="shared" si="7"/>
        <v>0</v>
      </c>
      <c r="D516" s="81"/>
      <c r="E516" s="82"/>
      <c r="F516" s="83"/>
      <c r="G516" s="83"/>
      <c r="H516" s="83"/>
      <c r="I516" s="13"/>
      <c r="J516" s="5"/>
      <c r="K516" s="5"/>
      <c r="N516" s="56"/>
      <c r="O516" s="6"/>
      <c r="Q516" s="5"/>
    </row>
    <row r="517" spans="1:17" x14ac:dyDescent="0.2">
      <c r="A517" s="144" t="s">
        <v>984</v>
      </c>
      <c r="B517" s="143" t="s">
        <v>985</v>
      </c>
      <c r="C517" s="95">
        <f t="shared" si="7"/>
        <v>0</v>
      </c>
      <c r="D517" s="81"/>
      <c r="E517" s="82"/>
      <c r="F517" s="83"/>
      <c r="G517" s="83"/>
      <c r="H517" s="83"/>
      <c r="I517" s="13"/>
      <c r="J517" s="5"/>
      <c r="K517" s="5"/>
      <c r="N517" s="56"/>
      <c r="O517" s="6"/>
      <c r="Q517" s="5"/>
    </row>
    <row r="518" spans="1:17" x14ac:dyDescent="0.2">
      <c r="A518" s="99" t="s">
        <v>986</v>
      </c>
      <c r="B518" s="143" t="s">
        <v>987</v>
      </c>
      <c r="C518" s="95">
        <f t="shared" si="7"/>
        <v>0</v>
      </c>
      <c r="D518" s="81"/>
      <c r="E518" s="82"/>
      <c r="F518" s="83"/>
      <c r="G518" s="83"/>
      <c r="H518" s="83"/>
      <c r="I518" s="13"/>
      <c r="J518" s="5"/>
      <c r="K518" s="5"/>
      <c r="N518" s="56"/>
      <c r="O518" s="6"/>
      <c r="Q518" s="5"/>
    </row>
    <row r="519" spans="1:17" x14ac:dyDescent="0.2">
      <c r="A519" s="134" t="s">
        <v>988</v>
      </c>
      <c r="B519" s="143" t="s">
        <v>989</v>
      </c>
      <c r="C519" s="95">
        <f t="shared" si="7"/>
        <v>0</v>
      </c>
      <c r="D519" s="81"/>
      <c r="E519" s="82"/>
      <c r="F519" s="83"/>
      <c r="G519" s="83"/>
      <c r="H519" s="83"/>
      <c r="I519" s="13"/>
      <c r="J519" s="5"/>
      <c r="K519" s="5"/>
      <c r="N519" s="56"/>
      <c r="O519" s="6"/>
      <c r="Q519" s="5"/>
    </row>
    <row r="520" spans="1:17" x14ac:dyDescent="0.2">
      <c r="A520" s="144" t="s">
        <v>990</v>
      </c>
      <c r="B520" s="143" t="s">
        <v>991</v>
      </c>
      <c r="C520" s="95">
        <f t="shared" si="7"/>
        <v>0</v>
      </c>
      <c r="D520" s="81"/>
      <c r="E520" s="82"/>
      <c r="F520" s="83"/>
      <c r="G520" s="83"/>
      <c r="H520" s="83"/>
      <c r="I520" s="13"/>
      <c r="J520" s="5"/>
      <c r="K520" s="5"/>
      <c r="N520" s="56"/>
      <c r="O520" s="6"/>
      <c r="Q520" s="5"/>
    </row>
    <row r="521" spans="1:17" x14ac:dyDescent="0.2">
      <c r="A521" s="144" t="s">
        <v>992</v>
      </c>
      <c r="B521" s="143" t="s">
        <v>993</v>
      </c>
      <c r="C521" s="95">
        <f t="shared" si="7"/>
        <v>0</v>
      </c>
      <c r="D521" s="81"/>
      <c r="E521" s="82"/>
      <c r="F521" s="83"/>
      <c r="G521" s="83"/>
      <c r="H521" s="83"/>
      <c r="I521" s="13"/>
      <c r="J521" s="5"/>
      <c r="K521" s="5"/>
      <c r="N521" s="56"/>
      <c r="O521" s="6"/>
      <c r="Q521" s="5"/>
    </row>
    <row r="522" spans="1:17" x14ac:dyDescent="0.2">
      <c r="A522" s="144" t="s">
        <v>994</v>
      </c>
      <c r="B522" s="143" t="s">
        <v>995</v>
      </c>
      <c r="C522" s="95">
        <f t="shared" si="7"/>
        <v>0</v>
      </c>
      <c r="D522" s="81"/>
      <c r="E522" s="82"/>
      <c r="F522" s="83"/>
      <c r="G522" s="83"/>
      <c r="H522" s="83"/>
      <c r="I522" s="13"/>
      <c r="J522" s="5"/>
      <c r="K522" s="5"/>
      <c r="N522" s="56"/>
      <c r="O522" s="6"/>
      <c r="Q522" s="5"/>
    </row>
    <row r="523" spans="1:17" x14ac:dyDescent="0.2">
      <c r="A523" s="99" t="s">
        <v>996</v>
      </c>
      <c r="B523" s="143" t="s">
        <v>997</v>
      </c>
      <c r="C523" s="95">
        <f t="shared" si="7"/>
        <v>0</v>
      </c>
      <c r="D523" s="81"/>
      <c r="E523" s="82"/>
      <c r="F523" s="83"/>
      <c r="G523" s="83"/>
      <c r="H523" s="83"/>
      <c r="I523" s="13"/>
      <c r="J523" s="5"/>
      <c r="K523" s="5"/>
      <c r="N523" s="56"/>
      <c r="O523" s="6"/>
      <c r="Q523" s="5"/>
    </row>
    <row r="524" spans="1:17" x14ac:dyDescent="0.2">
      <c r="A524" s="134" t="s">
        <v>998</v>
      </c>
      <c r="B524" s="143" t="s">
        <v>999</v>
      </c>
      <c r="C524" s="95">
        <f t="shared" si="7"/>
        <v>0</v>
      </c>
      <c r="D524" s="81"/>
      <c r="E524" s="82"/>
      <c r="F524" s="83"/>
      <c r="G524" s="83"/>
      <c r="H524" s="83"/>
      <c r="I524" s="13"/>
      <c r="J524" s="5"/>
      <c r="K524" s="5"/>
      <c r="N524" s="56"/>
      <c r="O524" s="6"/>
      <c r="Q524" s="5"/>
    </row>
    <row r="525" spans="1:17" x14ac:dyDescent="0.2">
      <c r="A525" s="144" t="s">
        <v>1000</v>
      </c>
      <c r="B525" s="143" t="s">
        <v>1001</v>
      </c>
      <c r="C525" s="95">
        <f t="shared" si="7"/>
        <v>0</v>
      </c>
      <c r="D525" s="81"/>
      <c r="E525" s="82"/>
      <c r="F525" s="83"/>
      <c r="G525" s="83"/>
      <c r="H525" s="83"/>
      <c r="I525" s="13"/>
      <c r="J525" s="5"/>
      <c r="K525" s="5"/>
      <c r="N525" s="56"/>
      <c r="O525" s="6"/>
      <c r="Q525" s="5"/>
    </row>
    <row r="526" spans="1:17" x14ac:dyDescent="0.2">
      <c r="A526" s="99" t="s">
        <v>1002</v>
      </c>
      <c r="B526" s="143" t="s">
        <v>1003</v>
      </c>
      <c r="C526" s="95">
        <f t="shared" si="7"/>
        <v>0</v>
      </c>
      <c r="D526" s="81"/>
      <c r="E526" s="82"/>
      <c r="F526" s="83"/>
      <c r="G526" s="83"/>
      <c r="H526" s="83"/>
      <c r="I526" s="13"/>
      <c r="J526" s="5"/>
      <c r="K526" s="5"/>
      <c r="N526" s="56"/>
      <c r="O526" s="6"/>
      <c r="Q526" s="5"/>
    </row>
    <row r="527" spans="1:17" x14ac:dyDescent="0.2">
      <c r="A527" s="134" t="s">
        <v>1004</v>
      </c>
      <c r="B527" s="143" t="s">
        <v>1005</v>
      </c>
      <c r="C527" s="95">
        <f t="shared" si="7"/>
        <v>0</v>
      </c>
      <c r="D527" s="81"/>
      <c r="E527" s="82"/>
      <c r="F527" s="83"/>
      <c r="G527" s="83"/>
      <c r="H527" s="83"/>
      <c r="I527" s="13"/>
      <c r="J527" s="5"/>
      <c r="K527" s="5"/>
      <c r="N527" s="56"/>
      <c r="O527" s="6"/>
      <c r="Q527" s="5"/>
    </row>
    <row r="528" spans="1:17" x14ac:dyDescent="0.2">
      <c r="A528" s="148" t="s">
        <v>1006</v>
      </c>
      <c r="B528" s="149" t="s">
        <v>1007</v>
      </c>
      <c r="C528" s="103">
        <f t="shared" si="7"/>
        <v>0</v>
      </c>
      <c r="D528" s="122"/>
      <c r="E528" s="105"/>
      <c r="F528" s="106"/>
      <c r="G528" s="106"/>
      <c r="H528" s="106"/>
      <c r="I528" s="13"/>
      <c r="J528" s="5"/>
      <c r="K528" s="5"/>
      <c r="N528" s="56"/>
      <c r="O528" s="6"/>
      <c r="Q528" s="5"/>
    </row>
    <row r="529" spans="1:17" x14ac:dyDescent="0.2">
      <c r="A529" s="150"/>
      <c r="B529" s="151"/>
      <c r="C529" s="87"/>
      <c r="D529" s="87"/>
      <c r="E529" s="87"/>
      <c r="F529" s="87"/>
      <c r="G529" s="87"/>
      <c r="H529" s="87"/>
      <c r="I529" s="12"/>
      <c r="J529" s="56"/>
      <c r="K529" s="56"/>
      <c r="L529" s="56"/>
      <c r="M529" s="56"/>
      <c r="N529" s="56"/>
      <c r="O529" s="6"/>
      <c r="Q529" s="5"/>
    </row>
    <row r="530" spans="1:17" x14ac:dyDescent="0.2">
      <c r="A530" s="224" t="s">
        <v>1008</v>
      </c>
      <c r="B530" s="225"/>
      <c r="C530" s="152" t="s">
        <v>1009</v>
      </c>
      <c r="D530" s="153"/>
      <c r="E530" s="154"/>
      <c r="F530" s="56"/>
      <c r="G530" s="87"/>
      <c r="H530" s="87"/>
      <c r="I530" s="12"/>
      <c r="J530" s="56"/>
      <c r="K530" s="56"/>
      <c r="L530" s="56"/>
      <c r="M530" s="56"/>
      <c r="N530" s="56"/>
      <c r="O530" s="6"/>
      <c r="Q530" s="5"/>
    </row>
    <row r="531" spans="1:17" x14ac:dyDescent="0.2">
      <c r="A531" s="232"/>
      <c r="B531" s="233"/>
      <c r="C531" s="222" t="s">
        <v>3</v>
      </c>
      <c r="D531" s="153" t="s">
        <v>1010</v>
      </c>
      <c r="E531" s="154"/>
      <c r="F531" s="56"/>
      <c r="G531" s="87"/>
      <c r="H531" s="87"/>
      <c r="I531" s="12"/>
      <c r="J531" s="56"/>
      <c r="K531" s="56"/>
      <c r="L531" s="56"/>
      <c r="M531" s="56"/>
      <c r="N531" s="56"/>
      <c r="O531" s="6"/>
      <c r="Q531" s="5"/>
    </row>
    <row r="532" spans="1:17" ht="33.75" customHeight="1" x14ac:dyDescent="0.2">
      <c r="A532" s="226"/>
      <c r="B532" s="227"/>
      <c r="C532" s="223"/>
      <c r="D532" s="155" t="s">
        <v>1011</v>
      </c>
      <c r="E532" s="156" t="s">
        <v>1012</v>
      </c>
      <c r="F532" s="56"/>
      <c r="G532" s="87"/>
      <c r="H532" s="87"/>
      <c r="I532" s="12"/>
      <c r="J532" s="56"/>
      <c r="K532" s="56"/>
      <c r="L532" s="56"/>
      <c r="M532" s="56"/>
      <c r="N532" s="56"/>
      <c r="O532" s="6"/>
      <c r="Q532" s="5"/>
    </row>
    <row r="533" spans="1:17" x14ac:dyDescent="0.2">
      <c r="A533" s="157" t="s">
        <v>1013</v>
      </c>
      <c r="B533" s="158" t="s">
        <v>1014</v>
      </c>
      <c r="C533" s="159">
        <f>+SUM(D533:E533)</f>
        <v>0</v>
      </c>
      <c r="D533" s="160"/>
      <c r="E533" s="161"/>
      <c r="F533" s="56"/>
      <c r="G533" s="87"/>
      <c r="H533" s="87"/>
      <c r="I533" s="12"/>
      <c r="J533" s="56"/>
      <c r="K533" s="56"/>
      <c r="L533" s="56"/>
      <c r="M533" s="56"/>
      <c r="N533" s="56"/>
      <c r="O533" s="6"/>
      <c r="Q533" s="5"/>
    </row>
    <row r="534" spans="1:17" x14ac:dyDescent="0.2">
      <c r="A534" s="157" t="s">
        <v>1015</v>
      </c>
      <c r="B534" s="158" t="s">
        <v>1016</v>
      </c>
      <c r="C534" s="162">
        <f>+SUM(D534:E534)</f>
        <v>0</v>
      </c>
      <c r="D534" s="160"/>
      <c r="E534" s="161"/>
      <c r="F534" s="56"/>
      <c r="G534" s="87"/>
      <c r="H534" s="87"/>
      <c r="I534" s="12"/>
      <c r="J534" s="56"/>
      <c r="K534" s="56"/>
      <c r="L534" s="56"/>
      <c r="M534" s="56"/>
      <c r="N534" s="56"/>
      <c r="O534" s="6"/>
      <c r="Q534" s="5"/>
    </row>
    <row r="535" spans="1:17" ht="18" customHeight="1" x14ac:dyDescent="0.2">
      <c r="A535" s="19"/>
      <c r="B535" s="20"/>
      <c r="C535" s="21"/>
    </row>
    <row r="536" spans="1:17" ht="24" customHeight="1" x14ac:dyDescent="0.2">
      <c r="A536" s="224" t="s">
        <v>1017</v>
      </c>
      <c r="B536" s="225"/>
      <c r="C536" s="222" t="s">
        <v>3</v>
      </c>
      <c r="D536" s="235" t="s">
        <v>1018</v>
      </c>
      <c r="E536" s="235" t="s">
        <v>1019</v>
      </c>
      <c r="F536" s="87"/>
      <c r="G536" s="6"/>
      <c r="H536" s="6"/>
      <c r="I536" s="7"/>
      <c r="J536" s="5"/>
      <c r="K536" s="5"/>
      <c r="O536" s="6"/>
      <c r="Q536" s="5"/>
    </row>
    <row r="537" spans="1:17" ht="19.5" customHeight="1" x14ac:dyDescent="0.2">
      <c r="A537" s="226"/>
      <c r="B537" s="227"/>
      <c r="C537" s="228"/>
      <c r="D537" s="235"/>
      <c r="E537" s="235"/>
      <c r="F537" s="87"/>
      <c r="G537" s="6"/>
      <c r="H537" s="6"/>
      <c r="I537" s="7"/>
      <c r="J537" s="5"/>
      <c r="K537" s="5"/>
      <c r="O537" s="6"/>
      <c r="Q537" s="5"/>
    </row>
    <row r="538" spans="1:17" ht="24.75" customHeight="1" x14ac:dyDescent="0.2">
      <c r="A538" s="230" t="s">
        <v>1020</v>
      </c>
      <c r="B538" s="231"/>
      <c r="C538" s="22"/>
      <c r="D538" s="23"/>
      <c r="E538" s="24"/>
      <c r="F538" s="87"/>
      <c r="G538" s="6"/>
      <c r="H538" s="6"/>
      <c r="I538" s="7"/>
      <c r="J538" s="5"/>
      <c r="K538" s="5"/>
      <c r="O538" s="6"/>
      <c r="Q538" s="5"/>
    </row>
    <row r="539" spans="1:17" ht="13.5" customHeight="1" x14ac:dyDescent="0.2">
      <c r="A539" s="25" t="s">
        <v>1021</v>
      </c>
      <c r="B539" s="26"/>
      <c r="C539" s="163">
        <f t="shared" ref="C539:C545" si="8">SUM(D539:E539)</f>
        <v>0</v>
      </c>
      <c r="D539" s="164"/>
      <c r="E539" s="165"/>
      <c r="F539" s="87"/>
      <c r="G539" s="6"/>
      <c r="H539" s="6"/>
      <c r="I539" s="7"/>
      <c r="J539" s="5"/>
      <c r="K539" s="5"/>
      <c r="O539" s="6"/>
      <c r="Q539" s="5"/>
    </row>
    <row r="540" spans="1:17" ht="13.5" customHeight="1" x14ac:dyDescent="0.2">
      <c r="A540" s="27" t="s">
        <v>1022</v>
      </c>
      <c r="B540" s="28"/>
      <c r="C540" s="166">
        <f t="shared" si="8"/>
        <v>0</v>
      </c>
      <c r="D540" s="167"/>
      <c r="E540" s="168"/>
      <c r="F540" s="87"/>
      <c r="G540" s="6"/>
      <c r="H540" s="6"/>
      <c r="I540" s="7"/>
      <c r="J540" s="5"/>
      <c r="K540" s="5"/>
      <c r="O540" s="6"/>
      <c r="Q540" s="5"/>
    </row>
    <row r="541" spans="1:17" s="32" customFormat="1" ht="13.5" customHeight="1" x14ac:dyDescent="0.2">
      <c r="A541" s="27" t="s">
        <v>1023</v>
      </c>
      <c r="B541" s="28"/>
      <c r="C541" s="166">
        <f t="shared" si="8"/>
        <v>0</v>
      </c>
      <c r="D541" s="29"/>
      <c r="E541" s="30"/>
      <c r="F541" s="31"/>
      <c r="G541" s="31"/>
    </row>
    <row r="542" spans="1:17" s="32" customFormat="1" x14ac:dyDescent="0.2">
      <c r="A542" s="27" t="s">
        <v>1024</v>
      </c>
      <c r="B542" s="28"/>
      <c r="C542" s="166">
        <f t="shared" si="8"/>
        <v>0</v>
      </c>
      <c r="D542" s="29"/>
      <c r="E542" s="30"/>
      <c r="F542" s="31"/>
      <c r="G542" s="31"/>
    </row>
    <row r="543" spans="1:17" s="32" customFormat="1" x14ac:dyDescent="0.2">
      <c r="A543" s="27" t="s">
        <v>1025</v>
      </c>
      <c r="B543" s="28"/>
      <c r="C543" s="166">
        <f t="shared" si="8"/>
        <v>0</v>
      </c>
      <c r="D543" s="29"/>
      <c r="E543" s="30"/>
      <c r="F543" s="31"/>
      <c r="G543" s="31"/>
    </row>
    <row r="544" spans="1:17" x14ac:dyDescent="0.2">
      <c r="A544" s="33" t="s">
        <v>1026</v>
      </c>
      <c r="B544" s="34"/>
      <c r="C544" s="35">
        <f t="shared" si="8"/>
        <v>0</v>
      </c>
      <c r="D544" s="36"/>
      <c r="E544" s="37"/>
      <c r="H544" s="6"/>
      <c r="J544" s="7"/>
      <c r="K544" s="5"/>
      <c r="P544" s="6"/>
      <c r="Q544" s="5"/>
    </row>
    <row r="545" spans="1:17" ht="19.5" customHeight="1" x14ac:dyDescent="0.2">
      <c r="A545" s="38" t="s">
        <v>1027</v>
      </c>
      <c r="B545" s="22"/>
      <c r="C545" s="39">
        <f t="shared" si="8"/>
        <v>0</v>
      </c>
      <c r="D545" s="40">
        <f>SUM(D539:D544)</f>
        <v>0</v>
      </c>
      <c r="E545" s="41">
        <f>SUM(E539:E544)</f>
        <v>0</v>
      </c>
      <c r="H545" s="6"/>
      <c r="J545" s="7"/>
      <c r="K545" s="5"/>
      <c r="P545" s="6"/>
      <c r="Q545" s="5"/>
    </row>
    <row r="546" spans="1:17" ht="24.75" customHeight="1" x14ac:dyDescent="0.2">
      <c r="A546" s="38" t="s">
        <v>1028</v>
      </c>
      <c r="B546" s="42"/>
      <c r="C546" s="22"/>
      <c r="D546" s="22"/>
      <c r="E546" s="43"/>
      <c r="F546" s="87"/>
      <c r="G546" s="6"/>
      <c r="H546" s="6"/>
      <c r="I546" s="7"/>
      <c r="J546" s="5"/>
      <c r="K546" s="5"/>
      <c r="O546" s="6"/>
      <c r="Q546" s="5"/>
    </row>
    <row r="547" spans="1:17" x14ac:dyDescent="0.2">
      <c r="A547" s="44" t="s">
        <v>1021</v>
      </c>
      <c r="B547" s="45"/>
      <c r="C547" s="163">
        <f t="shared" ref="C547:C553" si="9">SUM(D547:E547)</f>
        <v>0</v>
      </c>
      <c r="D547" s="164"/>
      <c r="E547" s="165"/>
      <c r="F547" s="87"/>
      <c r="G547" s="6"/>
      <c r="H547" s="6"/>
      <c r="I547" s="7"/>
      <c r="J547" s="5"/>
      <c r="K547" s="5"/>
      <c r="O547" s="6"/>
      <c r="Q547" s="5"/>
    </row>
    <row r="548" spans="1:17" x14ac:dyDescent="0.2">
      <c r="A548" s="46" t="s">
        <v>1022</v>
      </c>
      <c r="B548" s="47"/>
      <c r="C548" s="166">
        <f t="shared" si="9"/>
        <v>0</v>
      </c>
      <c r="D548" s="167"/>
      <c r="E548" s="168"/>
      <c r="F548" s="87"/>
      <c r="G548" s="6"/>
      <c r="H548" s="6"/>
      <c r="I548" s="7"/>
      <c r="J548" s="5"/>
      <c r="K548" s="5"/>
      <c r="O548" s="6"/>
      <c r="Q548" s="5"/>
    </row>
    <row r="549" spans="1:17" s="32" customFormat="1" x14ac:dyDescent="0.2">
      <c r="A549" s="46" t="s">
        <v>1023</v>
      </c>
      <c r="B549" s="47"/>
      <c r="C549" s="166">
        <f t="shared" si="9"/>
        <v>0</v>
      </c>
      <c r="D549" s="29"/>
      <c r="E549" s="30"/>
      <c r="F549" s="31"/>
      <c r="G549" s="31"/>
    </row>
    <row r="550" spans="1:17" s="32" customFormat="1" x14ac:dyDescent="0.2">
      <c r="A550" s="46" t="s">
        <v>1024</v>
      </c>
      <c r="B550" s="47"/>
      <c r="C550" s="166">
        <f t="shared" si="9"/>
        <v>0</v>
      </c>
      <c r="D550" s="29"/>
      <c r="E550" s="30"/>
      <c r="F550" s="31"/>
      <c r="G550" s="31"/>
    </row>
    <row r="551" spans="1:17" s="32" customFormat="1" x14ac:dyDescent="0.2">
      <c r="A551" s="46" t="s">
        <v>1025</v>
      </c>
      <c r="B551" s="47"/>
      <c r="C551" s="166">
        <f t="shared" si="9"/>
        <v>0</v>
      </c>
      <c r="D551" s="29"/>
      <c r="E551" s="30"/>
      <c r="F551" s="31"/>
      <c r="G551" s="31"/>
    </row>
    <row r="552" spans="1:17" x14ac:dyDescent="0.2">
      <c r="A552" s="48" t="s">
        <v>1026</v>
      </c>
      <c r="B552" s="49"/>
      <c r="C552" s="35">
        <f t="shared" si="9"/>
        <v>0</v>
      </c>
      <c r="D552" s="36"/>
      <c r="E552" s="37"/>
      <c r="H552" s="6"/>
      <c r="J552" s="7"/>
      <c r="K552" s="5"/>
      <c r="P552" s="6"/>
      <c r="Q552" s="5"/>
    </row>
    <row r="553" spans="1:17" ht="19.5" customHeight="1" x14ac:dyDescent="0.2">
      <c r="A553" s="50" t="s">
        <v>1029</v>
      </c>
      <c r="B553" s="23"/>
      <c r="C553" s="39">
        <f t="shared" si="9"/>
        <v>0</v>
      </c>
      <c r="D553" s="51">
        <f>SUM(D547:D552)</f>
        <v>0</v>
      </c>
      <c r="E553" s="52">
        <f>SUM(E547:E552)</f>
        <v>0</v>
      </c>
      <c r="H553" s="6"/>
      <c r="J553" s="7"/>
      <c r="K553" s="5"/>
      <c r="P553" s="6"/>
      <c r="Q553" s="5"/>
    </row>
  </sheetData>
  <mergeCells count="24">
    <mergeCell ref="G10:G12"/>
    <mergeCell ref="A44:B44"/>
    <mergeCell ref="A538:B538"/>
    <mergeCell ref="H10:H12"/>
    <mergeCell ref="D11:D12"/>
    <mergeCell ref="E11:E12"/>
    <mergeCell ref="F11:F12"/>
    <mergeCell ref="A252:B252"/>
    <mergeCell ref="A80:B80"/>
    <mergeCell ref="A122:B122"/>
    <mergeCell ref="A164:B164"/>
    <mergeCell ref="A181:B181"/>
    <mergeCell ref="A292:B292"/>
    <mergeCell ref="A315:B315"/>
    <mergeCell ref="A332:B332"/>
    <mergeCell ref="A530:B532"/>
    <mergeCell ref="C536:C537"/>
    <mergeCell ref="D536:D537"/>
    <mergeCell ref="E536:E537"/>
    <mergeCell ref="A6:F7"/>
    <mergeCell ref="C10:C12"/>
    <mergeCell ref="D10:F10"/>
    <mergeCell ref="C531:C532"/>
    <mergeCell ref="A536:B537"/>
  </mergeCells>
  <dataValidations count="2">
    <dataValidation type="whole" allowBlank="1" showInputMessage="1" showErrorMessage="1" errorTitle="Error" error="Por favor ingrese números enteros" sqref="B453:B455 IX453:IX455 ST453:ST455 ACP453:ACP455 AML453:AML455 AWH453:AWH455 BGD453:BGD455 BPZ453:BPZ455 BZV453:BZV455 CJR453:CJR455 CTN453:CTN455 DDJ453:DDJ455 DNF453:DNF455 DXB453:DXB455 EGX453:EGX455 EQT453:EQT455 FAP453:FAP455 FKL453:FKL455 FUH453:FUH455 GED453:GED455 GNZ453:GNZ455 GXV453:GXV455 HHR453:HHR455 HRN453:HRN455 IBJ453:IBJ455 ILF453:ILF455 IVB453:IVB455 JEX453:JEX455 JOT453:JOT455 JYP453:JYP455 KIL453:KIL455 KSH453:KSH455 LCD453:LCD455 LLZ453:LLZ455 LVV453:LVV455 MFR453:MFR455 MPN453:MPN455 MZJ453:MZJ455 NJF453:NJF455 NTB453:NTB455 OCX453:OCX455 OMT453:OMT455 OWP453:OWP455 PGL453:PGL455 PQH453:PQH455 QAD453:QAD455 QJZ453:QJZ455 QTV453:QTV455 RDR453:RDR455 RNN453:RNN455 RXJ453:RXJ455 SHF453:SHF455 SRB453:SRB455 TAX453:TAX455 TKT453:TKT455 TUP453:TUP455 UEL453:UEL455 UOH453:UOH455 UYD453:UYD455 VHZ453:VHZ455 VRV453:VRV455 WBR453:WBR455 WLN453:WLN455 WVJ453:WVJ455 B65989:B65991 IX65989:IX65991 ST65989:ST65991 ACP65989:ACP65991 AML65989:AML65991 AWH65989:AWH65991 BGD65989:BGD65991 BPZ65989:BPZ65991 BZV65989:BZV65991 CJR65989:CJR65991 CTN65989:CTN65991 DDJ65989:DDJ65991 DNF65989:DNF65991 DXB65989:DXB65991 EGX65989:EGX65991 EQT65989:EQT65991 FAP65989:FAP65991 FKL65989:FKL65991 FUH65989:FUH65991 GED65989:GED65991 GNZ65989:GNZ65991 GXV65989:GXV65991 HHR65989:HHR65991 HRN65989:HRN65991 IBJ65989:IBJ65991 ILF65989:ILF65991 IVB65989:IVB65991 JEX65989:JEX65991 JOT65989:JOT65991 JYP65989:JYP65991 KIL65989:KIL65991 KSH65989:KSH65991 LCD65989:LCD65991 LLZ65989:LLZ65991 LVV65989:LVV65991 MFR65989:MFR65991 MPN65989:MPN65991 MZJ65989:MZJ65991 NJF65989:NJF65991 NTB65989:NTB65991 OCX65989:OCX65991 OMT65989:OMT65991 OWP65989:OWP65991 PGL65989:PGL65991 PQH65989:PQH65991 QAD65989:QAD65991 QJZ65989:QJZ65991 QTV65989:QTV65991 RDR65989:RDR65991 RNN65989:RNN65991 RXJ65989:RXJ65991 SHF65989:SHF65991 SRB65989:SRB65991 TAX65989:TAX65991 TKT65989:TKT65991 TUP65989:TUP65991 UEL65989:UEL65991 UOH65989:UOH65991 UYD65989:UYD65991 VHZ65989:VHZ65991 VRV65989:VRV65991 WBR65989:WBR65991 WLN65989:WLN65991 WVJ65989:WVJ65991 B131525:B131527 IX131525:IX131527 ST131525:ST131527 ACP131525:ACP131527 AML131525:AML131527 AWH131525:AWH131527 BGD131525:BGD131527 BPZ131525:BPZ131527 BZV131525:BZV131527 CJR131525:CJR131527 CTN131525:CTN131527 DDJ131525:DDJ131527 DNF131525:DNF131527 DXB131525:DXB131527 EGX131525:EGX131527 EQT131525:EQT131527 FAP131525:FAP131527 FKL131525:FKL131527 FUH131525:FUH131527 GED131525:GED131527 GNZ131525:GNZ131527 GXV131525:GXV131527 HHR131525:HHR131527 HRN131525:HRN131527 IBJ131525:IBJ131527 ILF131525:ILF131527 IVB131525:IVB131527 JEX131525:JEX131527 JOT131525:JOT131527 JYP131525:JYP131527 KIL131525:KIL131527 KSH131525:KSH131527 LCD131525:LCD131527 LLZ131525:LLZ131527 LVV131525:LVV131527 MFR131525:MFR131527 MPN131525:MPN131527 MZJ131525:MZJ131527 NJF131525:NJF131527 NTB131525:NTB131527 OCX131525:OCX131527 OMT131525:OMT131527 OWP131525:OWP131527 PGL131525:PGL131527 PQH131525:PQH131527 QAD131525:QAD131527 QJZ131525:QJZ131527 QTV131525:QTV131527 RDR131525:RDR131527 RNN131525:RNN131527 RXJ131525:RXJ131527 SHF131525:SHF131527 SRB131525:SRB131527 TAX131525:TAX131527 TKT131525:TKT131527 TUP131525:TUP131527 UEL131525:UEL131527 UOH131525:UOH131527 UYD131525:UYD131527 VHZ131525:VHZ131527 VRV131525:VRV131527 WBR131525:WBR131527 WLN131525:WLN131527 WVJ131525:WVJ131527 B197061:B197063 IX197061:IX197063 ST197061:ST197063 ACP197061:ACP197063 AML197061:AML197063 AWH197061:AWH197063 BGD197061:BGD197063 BPZ197061:BPZ197063 BZV197061:BZV197063 CJR197061:CJR197063 CTN197061:CTN197063 DDJ197061:DDJ197063 DNF197061:DNF197063 DXB197061:DXB197063 EGX197061:EGX197063 EQT197061:EQT197063 FAP197061:FAP197063 FKL197061:FKL197063 FUH197061:FUH197063 GED197061:GED197063 GNZ197061:GNZ197063 GXV197061:GXV197063 HHR197061:HHR197063 HRN197061:HRN197063 IBJ197061:IBJ197063 ILF197061:ILF197063 IVB197061:IVB197063 JEX197061:JEX197063 JOT197061:JOT197063 JYP197061:JYP197063 KIL197061:KIL197063 KSH197061:KSH197063 LCD197061:LCD197063 LLZ197061:LLZ197063 LVV197061:LVV197063 MFR197061:MFR197063 MPN197061:MPN197063 MZJ197061:MZJ197063 NJF197061:NJF197063 NTB197061:NTB197063 OCX197061:OCX197063 OMT197061:OMT197063 OWP197061:OWP197063 PGL197061:PGL197063 PQH197061:PQH197063 QAD197061:QAD197063 QJZ197061:QJZ197063 QTV197061:QTV197063 RDR197061:RDR197063 RNN197061:RNN197063 RXJ197061:RXJ197063 SHF197061:SHF197063 SRB197061:SRB197063 TAX197061:TAX197063 TKT197061:TKT197063 TUP197061:TUP197063 UEL197061:UEL197063 UOH197061:UOH197063 UYD197061:UYD197063 VHZ197061:VHZ197063 VRV197061:VRV197063 WBR197061:WBR197063 WLN197061:WLN197063 WVJ197061:WVJ197063 B262597:B262599 IX262597:IX262599 ST262597:ST262599 ACP262597:ACP262599 AML262597:AML262599 AWH262597:AWH262599 BGD262597:BGD262599 BPZ262597:BPZ262599 BZV262597:BZV262599 CJR262597:CJR262599 CTN262597:CTN262599 DDJ262597:DDJ262599 DNF262597:DNF262599 DXB262597:DXB262599 EGX262597:EGX262599 EQT262597:EQT262599 FAP262597:FAP262599 FKL262597:FKL262599 FUH262597:FUH262599 GED262597:GED262599 GNZ262597:GNZ262599 GXV262597:GXV262599 HHR262597:HHR262599 HRN262597:HRN262599 IBJ262597:IBJ262599 ILF262597:ILF262599 IVB262597:IVB262599 JEX262597:JEX262599 JOT262597:JOT262599 JYP262597:JYP262599 KIL262597:KIL262599 KSH262597:KSH262599 LCD262597:LCD262599 LLZ262597:LLZ262599 LVV262597:LVV262599 MFR262597:MFR262599 MPN262597:MPN262599 MZJ262597:MZJ262599 NJF262597:NJF262599 NTB262597:NTB262599 OCX262597:OCX262599 OMT262597:OMT262599 OWP262597:OWP262599 PGL262597:PGL262599 PQH262597:PQH262599 QAD262597:QAD262599 QJZ262597:QJZ262599 QTV262597:QTV262599 RDR262597:RDR262599 RNN262597:RNN262599 RXJ262597:RXJ262599 SHF262597:SHF262599 SRB262597:SRB262599 TAX262597:TAX262599 TKT262597:TKT262599 TUP262597:TUP262599 UEL262597:UEL262599 UOH262597:UOH262599 UYD262597:UYD262599 VHZ262597:VHZ262599 VRV262597:VRV262599 WBR262597:WBR262599 WLN262597:WLN262599 WVJ262597:WVJ262599 B328133:B328135 IX328133:IX328135 ST328133:ST328135 ACP328133:ACP328135 AML328133:AML328135 AWH328133:AWH328135 BGD328133:BGD328135 BPZ328133:BPZ328135 BZV328133:BZV328135 CJR328133:CJR328135 CTN328133:CTN328135 DDJ328133:DDJ328135 DNF328133:DNF328135 DXB328133:DXB328135 EGX328133:EGX328135 EQT328133:EQT328135 FAP328133:FAP328135 FKL328133:FKL328135 FUH328133:FUH328135 GED328133:GED328135 GNZ328133:GNZ328135 GXV328133:GXV328135 HHR328133:HHR328135 HRN328133:HRN328135 IBJ328133:IBJ328135 ILF328133:ILF328135 IVB328133:IVB328135 JEX328133:JEX328135 JOT328133:JOT328135 JYP328133:JYP328135 KIL328133:KIL328135 KSH328133:KSH328135 LCD328133:LCD328135 LLZ328133:LLZ328135 LVV328133:LVV328135 MFR328133:MFR328135 MPN328133:MPN328135 MZJ328133:MZJ328135 NJF328133:NJF328135 NTB328133:NTB328135 OCX328133:OCX328135 OMT328133:OMT328135 OWP328133:OWP328135 PGL328133:PGL328135 PQH328133:PQH328135 QAD328133:QAD328135 QJZ328133:QJZ328135 QTV328133:QTV328135 RDR328133:RDR328135 RNN328133:RNN328135 RXJ328133:RXJ328135 SHF328133:SHF328135 SRB328133:SRB328135 TAX328133:TAX328135 TKT328133:TKT328135 TUP328133:TUP328135 UEL328133:UEL328135 UOH328133:UOH328135 UYD328133:UYD328135 VHZ328133:VHZ328135 VRV328133:VRV328135 WBR328133:WBR328135 WLN328133:WLN328135 WVJ328133:WVJ328135 B393669:B393671 IX393669:IX393671 ST393669:ST393671 ACP393669:ACP393671 AML393669:AML393671 AWH393669:AWH393671 BGD393669:BGD393671 BPZ393669:BPZ393671 BZV393669:BZV393671 CJR393669:CJR393671 CTN393669:CTN393671 DDJ393669:DDJ393671 DNF393669:DNF393671 DXB393669:DXB393671 EGX393669:EGX393671 EQT393669:EQT393671 FAP393669:FAP393671 FKL393669:FKL393671 FUH393669:FUH393671 GED393669:GED393671 GNZ393669:GNZ393671 GXV393669:GXV393671 HHR393669:HHR393671 HRN393669:HRN393671 IBJ393669:IBJ393671 ILF393669:ILF393671 IVB393669:IVB393671 JEX393669:JEX393671 JOT393669:JOT393671 JYP393669:JYP393671 KIL393669:KIL393671 KSH393669:KSH393671 LCD393669:LCD393671 LLZ393669:LLZ393671 LVV393669:LVV393671 MFR393669:MFR393671 MPN393669:MPN393671 MZJ393669:MZJ393671 NJF393669:NJF393671 NTB393669:NTB393671 OCX393669:OCX393671 OMT393669:OMT393671 OWP393669:OWP393671 PGL393669:PGL393671 PQH393669:PQH393671 QAD393669:QAD393671 QJZ393669:QJZ393671 QTV393669:QTV393671 RDR393669:RDR393671 RNN393669:RNN393671 RXJ393669:RXJ393671 SHF393669:SHF393671 SRB393669:SRB393671 TAX393669:TAX393671 TKT393669:TKT393671 TUP393669:TUP393671 UEL393669:UEL393671 UOH393669:UOH393671 UYD393669:UYD393671 VHZ393669:VHZ393671 VRV393669:VRV393671 WBR393669:WBR393671 WLN393669:WLN393671 WVJ393669:WVJ393671 B459205:B459207 IX459205:IX459207 ST459205:ST459207 ACP459205:ACP459207 AML459205:AML459207 AWH459205:AWH459207 BGD459205:BGD459207 BPZ459205:BPZ459207 BZV459205:BZV459207 CJR459205:CJR459207 CTN459205:CTN459207 DDJ459205:DDJ459207 DNF459205:DNF459207 DXB459205:DXB459207 EGX459205:EGX459207 EQT459205:EQT459207 FAP459205:FAP459207 FKL459205:FKL459207 FUH459205:FUH459207 GED459205:GED459207 GNZ459205:GNZ459207 GXV459205:GXV459207 HHR459205:HHR459207 HRN459205:HRN459207 IBJ459205:IBJ459207 ILF459205:ILF459207 IVB459205:IVB459207 JEX459205:JEX459207 JOT459205:JOT459207 JYP459205:JYP459207 KIL459205:KIL459207 KSH459205:KSH459207 LCD459205:LCD459207 LLZ459205:LLZ459207 LVV459205:LVV459207 MFR459205:MFR459207 MPN459205:MPN459207 MZJ459205:MZJ459207 NJF459205:NJF459207 NTB459205:NTB459207 OCX459205:OCX459207 OMT459205:OMT459207 OWP459205:OWP459207 PGL459205:PGL459207 PQH459205:PQH459207 QAD459205:QAD459207 QJZ459205:QJZ459207 QTV459205:QTV459207 RDR459205:RDR459207 RNN459205:RNN459207 RXJ459205:RXJ459207 SHF459205:SHF459207 SRB459205:SRB459207 TAX459205:TAX459207 TKT459205:TKT459207 TUP459205:TUP459207 UEL459205:UEL459207 UOH459205:UOH459207 UYD459205:UYD459207 VHZ459205:VHZ459207 VRV459205:VRV459207 WBR459205:WBR459207 WLN459205:WLN459207 WVJ459205:WVJ459207 B524741:B524743 IX524741:IX524743 ST524741:ST524743 ACP524741:ACP524743 AML524741:AML524743 AWH524741:AWH524743 BGD524741:BGD524743 BPZ524741:BPZ524743 BZV524741:BZV524743 CJR524741:CJR524743 CTN524741:CTN524743 DDJ524741:DDJ524743 DNF524741:DNF524743 DXB524741:DXB524743 EGX524741:EGX524743 EQT524741:EQT524743 FAP524741:FAP524743 FKL524741:FKL524743 FUH524741:FUH524743 GED524741:GED524743 GNZ524741:GNZ524743 GXV524741:GXV524743 HHR524741:HHR524743 HRN524741:HRN524743 IBJ524741:IBJ524743 ILF524741:ILF524743 IVB524741:IVB524743 JEX524741:JEX524743 JOT524741:JOT524743 JYP524741:JYP524743 KIL524741:KIL524743 KSH524741:KSH524743 LCD524741:LCD524743 LLZ524741:LLZ524743 LVV524741:LVV524743 MFR524741:MFR524743 MPN524741:MPN524743 MZJ524741:MZJ524743 NJF524741:NJF524743 NTB524741:NTB524743 OCX524741:OCX524743 OMT524741:OMT524743 OWP524741:OWP524743 PGL524741:PGL524743 PQH524741:PQH524743 QAD524741:QAD524743 QJZ524741:QJZ524743 QTV524741:QTV524743 RDR524741:RDR524743 RNN524741:RNN524743 RXJ524741:RXJ524743 SHF524741:SHF524743 SRB524741:SRB524743 TAX524741:TAX524743 TKT524741:TKT524743 TUP524741:TUP524743 UEL524741:UEL524743 UOH524741:UOH524743 UYD524741:UYD524743 VHZ524741:VHZ524743 VRV524741:VRV524743 WBR524741:WBR524743 WLN524741:WLN524743 WVJ524741:WVJ524743 B590277:B590279 IX590277:IX590279 ST590277:ST590279 ACP590277:ACP590279 AML590277:AML590279 AWH590277:AWH590279 BGD590277:BGD590279 BPZ590277:BPZ590279 BZV590277:BZV590279 CJR590277:CJR590279 CTN590277:CTN590279 DDJ590277:DDJ590279 DNF590277:DNF590279 DXB590277:DXB590279 EGX590277:EGX590279 EQT590277:EQT590279 FAP590277:FAP590279 FKL590277:FKL590279 FUH590277:FUH590279 GED590277:GED590279 GNZ590277:GNZ590279 GXV590277:GXV590279 HHR590277:HHR590279 HRN590277:HRN590279 IBJ590277:IBJ590279 ILF590277:ILF590279 IVB590277:IVB590279 JEX590277:JEX590279 JOT590277:JOT590279 JYP590277:JYP590279 KIL590277:KIL590279 KSH590277:KSH590279 LCD590277:LCD590279 LLZ590277:LLZ590279 LVV590277:LVV590279 MFR590277:MFR590279 MPN590277:MPN590279 MZJ590277:MZJ590279 NJF590277:NJF590279 NTB590277:NTB590279 OCX590277:OCX590279 OMT590277:OMT590279 OWP590277:OWP590279 PGL590277:PGL590279 PQH590277:PQH590279 QAD590277:QAD590279 QJZ590277:QJZ590279 QTV590277:QTV590279 RDR590277:RDR590279 RNN590277:RNN590279 RXJ590277:RXJ590279 SHF590277:SHF590279 SRB590277:SRB590279 TAX590277:TAX590279 TKT590277:TKT590279 TUP590277:TUP590279 UEL590277:UEL590279 UOH590277:UOH590279 UYD590277:UYD590279 VHZ590277:VHZ590279 VRV590277:VRV590279 WBR590277:WBR590279 WLN590277:WLN590279 WVJ590277:WVJ590279 B655813:B655815 IX655813:IX655815 ST655813:ST655815 ACP655813:ACP655815 AML655813:AML655815 AWH655813:AWH655815 BGD655813:BGD655815 BPZ655813:BPZ655815 BZV655813:BZV655815 CJR655813:CJR655815 CTN655813:CTN655815 DDJ655813:DDJ655815 DNF655813:DNF655815 DXB655813:DXB655815 EGX655813:EGX655815 EQT655813:EQT655815 FAP655813:FAP655815 FKL655813:FKL655815 FUH655813:FUH655815 GED655813:GED655815 GNZ655813:GNZ655815 GXV655813:GXV655815 HHR655813:HHR655815 HRN655813:HRN655815 IBJ655813:IBJ655815 ILF655813:ILF655815 IVB655813:IVB655815 JEX655813:JEX655815 JOT655813:JOT655815 JYP655813:JYP655815 KIL655813:KIL655815 KSH655813:KSH655815 LCD655813:LCD655815 LLZ655813:LLZ655815 LVV655813:LVV655815 MFR655813:MFR655815 MPN655813:MPN655815 MZJ655813:MZJ655815 NJF655813:NJF655815 NTB655813:NTB655815 OCX655813:OCX655815 OMT655813:OMT655815 OWP655813:OWP655815 PGL655813:PGL655815 PQH655813:PQH655815 QAD655813:QAD655815 QJZ655813:QJZ655815 QTV655813:QTV655815 RDR655813:RDR655815 RNN655813:RNN655815 RXJ655813:RXJ655815 SHF655813:SHF655815 SRB655813:SRB655815 TAX655813:TAX655815 TKT655813:TKT655815 TUP655813:TUP655815 UEL655813:UEL655815 UOH655813:UOH655815 UYD655813:UYD655815 VHZ655813:VHZ655815 VRV655813:VRV655815 WBR655813:WBR655815 WLN655813:WLN655815 WVJ655813:WVJ655815 B721349:B721351 IX721349:IX721351 ST721349:ST721351 ACP721349:ACP721351 AML721349:AML721351 AWH721349:AWH721351 BGD721349:BGD721351 BPZ721349:BPZ721351 BZV721349:BZV721351 CJR721349:CJR721351 CTN721349:CTN721351 DDJ721349:DDJ721351 DNF721349:DNF721351 DXB721349:DXB721351 EGX721349:EGX721351 EQT721349:EQT721351 FAP721349:FAP721351 FKL721349:FKL721351 FUH721349:FUH721351 GED721349:GED721351 GNZ721349:GNZ721351 GXV721349:GXV721351 HHR721349:HHR721351 HRN721349:HRN721351 IBJ721349:IBJ721351 ILF721349:ILF721351 IVB721349:IVB721351 JEX721349:JEX721351 JOT721349:JOT721351 JYP721349:JYP721351 KIL721349:KIL721351 KSH721349:KSH721351 LCD721349:LCD721351 LLZ721349:LLZ721351 LVV721349:LVV721351 MFR721349:MFR721351 MPN721349:MPN721351 MZJ721349:MZJ721351 NJF721349:NJF721351 NTB721349:NTB721351 OCX721349:OCX721351 OMT721349:OMT721351 OWP721349:OWP721351 PGL721349:PGL721351 PQH721349:PQH721351 QAD721349:QAD721351 QJZ721349:QJZ721351 QTV721349:QTV721351 RDR721349:RDR721351 RNN721349:RNN721351 RXJ721349:RXJ721351 SHF721349:SHF721351 SRB721349:SRB721351 TAX721349:TAX721351 TKT721349:TKT721351 TUP721349:TUP721351 UEL721349:UEL721351 UOH721349:UOH721351 UYD721349:UYD721351 VHZ721349:VHZ721351 VRV721349:VRV721351 WBR721349:WBR721351 WLN721349:WLN721351 WVJ721349:WVJ721351 B786885:B786887 IX786885:IX786887 ST786885:ST786887 ACP786885:ACP786887 AML786885:AML786887 AWH786885:AWH786887 BGD786885:BGD786887 BPZ786885:BPZ786887 BZV786885:BZV786887 CJR786885:CJR786887 CTN786885:CTN786887 DDJ786885:DDJ786887 DNF786885:DNF786887 DXB786885:DXB786887 EGX786885:EGX786887 EQT786885:EQT786887 FAP786885:FAP786887 FKL786885:FKL786887 FUH786885:FUH786887 GED786885:GED786887 GNZ786885:GNZ786887 GXV786885:GXV786887 HHR786885:HHR786887 HRN786885:HRN786887 IBJ786885:IBJ786887 ILF786885:ILF786887 IVB786885:IVB786887 JEX786885:JEX786887 JOT786885:JOT786887 JYP786885:JYP786887 KIL786885:KIL786887 KSH786885:KSH786887 LCD786885:LCD786887 LLZ786885:LLZ786887 LVV786885:LVV786887 MFR786885:MFR786887 MPN786885:MPN786887 MZJ786885:MZJ786887 NJF786885:NJF786887 NTB786885:NTB786887 OCX786885:OCX786887 OMT786885:OMT786887 OWP786885:OWP786887 PGL786885:PGL786887 PQH786885:PQH786887 QAD786885:QAD786887 QJZ786885:QJZ786887 QTV786885:QTV786887 RDR786885:RDR786887 RNN786885:RNN786887 RXJ786885:RXJ786887 SHF786885:SHF786887 SRB786885:SRB786887 TAX786885:TAX786887 TKT786885:TKT786887 TUP786885:TUP786887 UEL786885:UEL786887 UOH786885:UOH786887 UYD786885:UYD786887 VHZ786885:VHZ786887 VRV786885:VRV786887 WBR786885:WBR786887 WLN786885:WLN786887 WVJ786885:WVJ786887 B852421:B852423 IX852421:IX852423 ST852421:ST852423 ACP852421:ACP852423 AML852421:AML852423 AWH852421:AWH852423 BGD852421:BGD852423 BPZ852421:BPZ852423 BZV852421:BZV852423 CJR852421:CJR852423 CTN852421:CTN852423 DDJ852421:DDJ852423 DNF852421:DNF852423 DXB852421:DXB852423 EGX852421:EGX852423 EQT852421:EQT852423 FAP852421:FAP852423 FKL852421:FKL852423 FUH852421:FUH852423 GED852421:GED852423 GNZ852421:GNZ852423 GXV852421:GXV852423 HHR852421:HHR852423 HRN852421:HRN852423 IBJ852421:IBJ852423 ILF852421:ILF852423 IVB852421:IVB852423 JEX852421:JEX852423 JOT852421:JOT852423 JYP852421:JYP852423 KIL852421:KIL852423 KSH852421:KSH852423 LCD852421:LCD852423 LLZ852421:LLZ852423 LVV852421:LVV852423 MFR852421:MFR852423 MPN852421:MPN852423 MZJ852421:MZJ852423 NJF852421:NJF852423 NTB852421:NTB852423 OCX852421:OCX852423 OMT852421:OMT852423 OWP852421:OWP852423 PGL852421:PGL852423 PQH852421:PQH852423 QAD852421:QAD852423 QJZ852421:QJZ852423 QTV852421:QTV852423 RDR852421:RDR852423 RNN852421:RNN852423 RXJ852421:RXJ852423 SHF852421:SHF852423 SRB852421:SRB852423 TAX852421:TAX852423 TKT852421:TKT852423 TUP852421:TUP852423 UEL852421:UEL852423 UOH852421:UOH852423 UYD852421:UYD852423 VHZ852421:VHZ852423 VRV852421:VRV852423 WBR852421:WBR852423 WLN852421:WLN852423 WVJ852421:WVJ852423 B917957:B917959 IX917957:IX917959 ST917957:ST917959 ACP917957:ACP917959 AML917957:AML917959 AWH917957:AWH917959 BGD917957:BGD917959 BPZ917957:BPZ917959 BZV917957:BZV917959 CJR917957:CJR917959 CTN917957:CTN917959 DDJ917957:DDJ917959 DNF917957:DNF917959 DXB917957:DXB917959 EGX917957:EGX917959 EQT917957:EQT917959 FAP917957:FAP917959 FKL917957:FKL917959 FUH917957:FUH917959 GED917957:GED917959 GNZ917957:GNZ917959 GXV917957:GXV917959 HHR917957:HHR917959 HRN917957:HRN917959 IBJ917957:IBJ917959 ILF917957:ILF917959 IVB917957:IVB917959 JEX917957:JEX917959 JOT917957:JOT917959 JYP917957:JYP917959 KIL917957:KIL917959 KSH917957:KSH917959 LCD917957:LCD917959 LLZ917957:LLZ917959 LVV917957:LVV917959 MFR917957:MFR917959 MPN917957:MPN917959 MZJ917957:MZJ917959 NJF917957:NJF917959 NTB917957:NTB917959 OCX917957:OCX917959 OMT917957:OMT917959 OWP917957:OWP917959 PGL917957:PGL917959 PQH917957:PQH917959 QAD917957:QAD917959 QJZ917957:QJZ917959 QTV917957:QTV917959 RDR917957:RDR917959 RNN917957:RNN917959 RXJ917957:RXJ917959 SHF917957:SHF917959 SRB917957:SRB917959 TAX917957:TAX917959 TKT917957:TKT917959 TUP917957:TUP917959 UEL917957:UEL917959 UOH917957:UOH917959 UYD917957:UYD917959 VHZ917957:VHZ917959 VRV917957:VRV917959 WBR917957:WBR917959 WLN917957:WLN917959 WVJ917957:WVJ917959 B983493:B983495 IX983493:IX983495 ST983493:ST983495 ACP983493:ACP983495 AML983493:AML983495 AWH983493:AWH983495 BGD983493:BGD983495 BPZ983493:BPZ983495 BZV983493:BZV983495 CJR983493:CJR983495 CTN983493:CTN983495 DDJ983493:DDJ983495 DNF983493:DNF983495 DXB983493:DXB983495 EGX983493:EGX983495 EQT983493:EQT983495 FAP983493:FAP983495 FKL983493:FKL983495 FUH983493:FUH983495 GED983493:GED983495 GNZ983493:GNZ983495 GXV983493:GXV983495 HHR983493:HHR983495 HRN983493:HRN983495 IBJ983493:IBJ983495 ILF983493:ILF983495 IVB983493:IVB983495 JEX983493:JEX983495 JOT983493:JOT983495 JYP983493:JYP983495 KIL983493:KIL983495 KSH983493:KSH983495 LCD983493:LCD983495 LLZ983493:LLZ983495 LVV983493:LVV983495 MFR983493:MFR983495 MPN983493:MPN983495 MZJ983493:MZJ983495 NJF983493:NJF983495 NTB983493:NTB983495 OCX983493:OCX983495 OMT983493:OMT983495 OWP983493:OWP983495 PGL983493:PGL983495 PQH983493:PQH983495 QAD983493:QAD983495 QJZ983493:QJZ983495 QTV983493:QTV983495 RDR983493:RDR983495 RNN983493:RNN983495 RXJ983493:RXJ983495 SHF983493:SHF983495 SRB983493:SRB983495 TAX983493:TAX983495 TKT983493:TKT983495 TUP983493:TUP983495 UEL983493:UEL983495 UOH983493:UOH983495 UYD983493:UYD983495 VHZ983493:VHZ983495 VRV983493:VRV983495 WBR983493:WBR983495 WLN983493:WLN983495 WVJ983493:WVJ983495">
      <formula1>0</formula1>
      <formula2>1000000000</formula2>
    </dataValidation>
    <dataValidation type="whole" allowBlank="1" showInputMessage="1" showErrorMessage="1" errorTitle="Error" error="Por favor ingrese números enteros" sqref="A1:A1048576 B456:B65988 IX456:IX65988 ST456:ST65988 ACP456:ACP65988 AML456:AML65988 AWH456:AWH65988 BGD456:BGD65988 BPZ456:BPZ65988 BZV456:BZV65988 CJR456:CJR65988 CTN456:CTN65988 DDJ456:DDJ65988 DNF456:DNF65988 DXB456:DXB65988 EGX456:EGX65988 EQT456:EQT65988 FAP456:FAP65988 FKL456:FKL65988 FUH456:FUH65988 GED456:GED65988 GNZ456:GNZ65988 GXV456:GXV65988 HHR456:HHR65988 HRN456:HRN65988 IBJ456:IBJ65988 ILF456:ILF65988 IVB456:IVB65988 JEX456:JEX65988 JOT456:JOT65988 JYP456:JYP65988 KIL456:KIL65988 KSH456:KSH65988 LCD456:LCD65988 LLZ456:LLZ65988 LVV456:LVV65988 MFR456:MFR65988 MPN456:MPN65988 MZJ456:MZJ65988 NJF456:NJF65988 NTB456:NTB65988 OCX456:OCX65988 OMT456:OMT65988 OWP456:OWP65988 PGL456:PGL65988 PQH456:PQH65988 QAD456:QAD65988 QJZ456:QJZ65988 QTV456:QTV65988 RDR456:RDR65988 RNN456:RNN65988 RXJ456:RXJ65988 SHF456:SHF65988 SRB456:SRB65988 TAX456:TAX65988 TKT456:TKT65988 TUP456:TUP65988 UEL456:UEL65988 UOH456:UOH65988 UYD456:UYD65988 VHZ456:VHZ65988 VRV456:VRV65988 WBR456:WBR65988 WLN456:WLN65988 WVJ456:WVJ65988 B65992:B131524 IX65992:IX131524 ST65992:ST131524 ACP65992:ACP131524 AML65992:AML131524 AWH65992:AWH131524 BGD65992:BGD131524 BPZ65992:BPZ131524 BZV65992:BZV131524 CJR65992:CJR131524 CTN65992:CTN131524 DDJ65992:DDJ131524 DNF65992:DNF131524 DXB65992:DXB131524 EGX65992:EGX131524 EQT65992:EQT131524 FAP65992:FAP131524 FKL65992:FKL131524 FUH65992:FUH131524 GED65992:GED131524 GNZ65992:GNZ131524 GXV65992:GXV131524 HHR65992:HHR131524 HRN65992:HRN131524 IBJ65992:IBJ131524 ILF65992:ILF131524 IVB65992:IVB131524 JEX65992:JEX131524 JOT65992:JOT131524 JYP65992:JYP131524 KIL65992:KIL131524 KSH65992:KSH131524 LCD65992:LCD131524 LLZ65992:LLZ131524 LVV65992:LVV131524 MFR65992:MFR131524 MPN65992:MPN131524 MZJ65992:MZJ131524 NJF65992:NJF131524 NTB65992:NTB131524 OCX65992:OCX131524 OMT65992:OMT131524 OWP65992:OWP131524 PGL65992:PGL131524 PQH65992:PQH131524 QAD65992:QAD131524 QJZ65992:QJZ131524 QTV65992:QTV131524 RDR65992:RDR131524 RNN65992:RNN131524 RXJ65992:RXJ131524 SHF65992:SHF131524 SRB65992:SRB131524 TAX65992:TAX131524 TKT65992:TKT131524 TUP65992:TUP131524 UEL65992:UEL131524 UOH65992:UOH131524 UYD65992:UYD131524 VHZ65992:VHZ131524 VRV65992:VRV131524 WBR65992:WBR131524 WLN65992:WLN131524 WVJ65992:WVJ131524 B131528:B197060 IX131528:IX197060 ST131528:ST197060 ACP131528:ACP197060 AML131528:AML197060 AWH131528:AWH197060 BGD131528:BGD197060 BPZ131528:BPZ197060 BZV131528:BZV197060 CJR131528:CJR197060 CTN131528:CTN197060 DDJ131528:DDJ197060 DNF131528:DNF197060 DXB131528:DXB197060 EGX131528:EGX197060 EQT131528:EQT197060 FAP131528:FAP197060 FKL131528:FKL197060 FUH131528:FUH197060 GED131528:GED197060 GNZ131528:GNZ197060 GXV131528:GXV197060 HHR131528:HHR197060 HRN131528:HRN197060 IBJ131528:IBJ197060 ILF131528:ILF197060 IVB131528:IVB197060 JEX131528:JEX197060 JOT131528:JOT197060 JYP131528:JYP197060 KIL131528:KIL197060 KSH131528:KSH197060 LCD131528:LCD197060 LLZ131528:LLZ197060 LVV131528:LVV197060 MFR131528:MFR197060 MPN131528:MPN197060 MZJ131528:MZJ197060 NJF131528:NJF197060 NTB131528:NTB197060 OCX131528:OCX197060 OMT131528:OMT197060 OWP131528:OWP197060 PGL131528:PGL197060 PQH131528:PQH197060 QAD131528:QAD197060 QJZ131528:QJZ197060 QTV131528:QTV197060 RDR131528:RDR197060 RNN131528:RNN197060 RXJ131528:RXJ197060 SHF131528:SHF197060 SRB131528:SRB197060 TAX131528:TAX197060 TKT131528:TKT197060 TUP131528:TUP197060 UEL131528:UEL197060 UOH131528:UOH197060 UYD131528:UYD197060 VHZ131528:VHZ197060 VRV131528:VRV197060 WBR131528:WBR197060 WLN131528:WLN197060 WVJ131528:WVJ197060 B197064:B262596 IX197064:IX262596 ST197064:ST262596 ACP197064:ACP262596 AML197064:AML262596 AWH197064:AWH262596 BGD197064:BGD262596 BPZ197064:BPZ262596 BZV197064:BZV262596 CJR197064:CJR262596 CTN197064:CTN262596 DDJ197064:DDJ262596 DNF197064:DNF262596 DXB197064:DXB262596 EGX197064:EGX262596 EQT197064:EQT262596 FAP197064:FAP262596 FKL197064:FKL262596 FUH197064:FUH262596 GED197064:GED262596 GNZ197064:GNZ262596 GXV197064:GXV262596 HHR197064:HHR262596 HRN197064:HRN262596 IBJ197064:IBJ262596 ILF197064:ILF262596 IVB197064:IVB262596 JEX197064:JEX262596 JOT197064:JOT262596 JYP197064:JYP262596 KIL197064:KIL262596 KSH197064:KSH262596 LCD197064:LCD262596 LLZ197064:LLZ262596 LVV197064:LVV262596 MFR197064:MFR262596 MPN197064:MPN262596 MZJ197064:MZJ262596 NJF197064:NJF262596 NTB197064:NTB262596 OCX197064:OCX262596 OMT197064:OMT262596 OWP197064:OWP262596 PGL197064:PGL262596 PQH197064:PQH262596 QAD197064:QAD262596 QJZ197064:QJZ262596 QTV197064:QTV262596 RDR197064:RDR262596 RNN197064:RNN262596 RXJ197064:RXJ262596 SHF197064:SHF262596 SRB197064:SRB262596 TAX197064:TAX262596 TKT197064:TKT262596 TUP197064:TUP262596 UEL197064:UEL262596 UOH197064:UOH262596 UYD197064:UYD262596 VHZ197064:VHZ262596 VRV197064:VRV262596 WBR197064:WBR262596 WLN197064:WLN262596 WVJ197064:WVJ262596 B262600:B328132 IX262600:IX328132 ST262600:ST328132 ACP262600:ACP328132 AML262600:AML328132 AWH262600:AWH328132 BGD262600:BGD328132 BPZ262600:BPZ328132 BZV262600:BZV328132 CJR262600:CJR328132 CTN262600:CTN328132 DDJ262600:DDJ328132 DNF262600:DNF328132 DXB262600:DXB328132 EGX262600:EGX328132 EQT262600:EQT328132 FAP262600:FAP328132 FKL262600:FKL328132 FUH262600:FUH328132 GED262600:GED328132 GNZ262600:GNZ328132 GXV262600:GXV328132 HHR262600:HHR328132 HRN262600:HRN328132 IBJ262600:IBJ328132 ILF262600:ILF328132 IVB262600:IVB328132 JEX262600:JEX328132 JOT262600:JOT328132 JYP262600:JYP328132 KIL262600:KIL328132 KSH262600:KSH328132 LCD262600:LCD328132 LLZ262600:LLZ328132 LVV262600:LVV328132 MFR262600:MFR328132 MPN262600:MPN328132 MZJ262600:MZJ328132 NJF262600:NJF328132 NTB262600:NTB328132 OCX262600:OCX328132 OMT262600:OMT328132 OWP262600:OWP328132 PGL262600:PGL328132 PQH262600:PQH328132 QAD262600:QAD328132 QJZ262600:QJZ328132 QTV262600:QTV328132 RDR262600:RDR328132 RNN262600:RNN328132 RXJ262600:RXJ328132 SHF262600:SHF328132 SRB262600:SRB328132 TAX262600:TAX328132 TKT262600:TKT328132 TUP262600:TUP328132 UEL262600:UEL328132 UOH262600:UOH328132 UYD262600:UYD328132 VHZ262600:VHZ328132 VRV262600:VRV328132 WBR262600:WBR328132 WLN262600:WLN328132 WVJ262600:WVJ328132 B328136:B393668 IX328136:IX393668 ST328136:ST393668 ACP328136:ACP393668 AML328136:AML393668 AWH328136:AWH393668 BGD328136:BGD393668 BPZ328136:BPZ393668 BZV328136:BZV393668 CJR328136:CJR393668 CTN328136:CTN393668 DDJ328136:DDJ393668 DNF328136:DNF393668 DXB328136:DXB393668 EGX328136:EGX393668 EQT328136:EQT393668 FAP328136:FAP393668 FKL328136:FKL393668 FUH328136:FUH393668 GED328136:GED393668 GNZ328136:GNZ393668 GXV328136:GXV393668 HHR328136:HHR393668 HRN328136:HRN393668 IBJ328136:IBJ393668 ILF328136:ILF393668 IVB328136:IVB393668 JEX328136:JEX393668 JOT328136:JOT393668 JYP328136:JYP393668 KIL328136:KIL393668 KSH328136:KSH393668 LCD328136:LCD393668 LLZ328136:LLZ393668 LVV328136:LVV393668 MFR328136:MFR393668 MPN328136:MPN393668 MZJ328136:MZJ393668 NJF328136:NJF393668 NTB328136:NTB393668 OCX328136:OCX393668 OMT328136:OMT393668 OWP328136:OWP393668 PGL328136:PGL393668 PQH328136:PQH393668 QAD328136:QAD393668 QJZ328136:QJZ393668 QTV328136:QTV393668 RDR328136:RDR393668 RNN328136:RNN393668 RXJ328136:RXJ393668 SHF328136:SHF393668 SRB328136:SRB393668 TAX328136:TAX393668 TKT328136:TKT393668 TUP328136:TUP393668 UEL328136:UEL393668 UOH328136:UOH393668 UYD328136:UYD393668 VHZ328136:VHZ393668 VRV328136:VRV393668 WBR328136:WBR393668 WLN328136:WLN393668 WVJ328136:WVJ393668 B393672:B459204 IX393672:IX459204 ST393672:ST459204 ACP393672:ACP459204 AML393672:AML459204 AWH393672:AWH459204 BGD393672:BGD459204 BPZ393672:BPZ459204 BZV393672:BZV459204 CJR393672:CJR459204 CTN393672:CTN459204 DDJ393672:DDJ459204 DNF393672:DNF459204 DXB393672:DXB459204 EGX393672:EGX459204 EQT393672:EQT459204 FAP393672:FAP459204 FKL393672:FKL459204 FUH393672:FUH459204 GED393672:GED459204 GNZ393672:GNZ459204 GXV393672:GXV459204 HHR393672:HHR459204 HRN393672:HRN459204 IBJ393672:IBJ459204 ILF393672:ILF459204 IVB393672:IVB459204 JEX393672:JEX459204 JOT393672:JOT459204 JYP393672:JYP459204 KIL393672:KIL459204 KSH393672:KSH459204 LCD393672:LCD459204 LLZ393672:LLZ459204 LVV393672:LVV459204 MFR393672:MFR459204 MPN393672:MPN459204 MZJ393672:MZJ459204 NJF393672:NJF459204 NTB393672:NTB459204 OCX393672:OCX459204 OMT393672:OMT459204 OWP393672:OWP459204 PGL393672:PGL459204 PQH393672:PQH459204 QAD393672:QAD459204 QJZ393672:QJZ459204 QTV393672:QTV459204 RDR393672:RDR459204 RNN393672:RNN459204 RXJ393672:RXJ459204 SHF393672:SHF459204 SRB393672:SRB459204 TAX393672:TAX459204 TKT393672:TKT459204 TUP393672:TUP459204 UEL393672:UEL459204 UOH393672:UOH459204 UYD393672:UYD459204 VHZ393672:VHZ459204 VRV393672:VRV459204 WBR393672:WBR459204 WLN393672:WLN459204 WVJ393672:WVJ459204 B459208:B524740 IX459208:IX524740 ST459208:ST524740 ACP459208:ACP524740 AML459208:AML524740 AWH459208:AWH524740 BGD459208:BGD524740 BPZ459208:BPZ524740 BZV459208:BZV524740 CJR459208:CJR524740 CTN459208:CTN524740 DDJ459208:DDJ524740 DNF459208:DNF524740 DXB459208:DXB524740 EGX459208:EGX524740 EQT459208:EQT524740 FAP459208:FAP524740 FKL459208:FKL524740 FUH459208:FUH524740 GED459208:GED524740 GNZ459208:GNZ524740 GXV459208:GXV524740 HHR459208:HHR524740 HRN459208:HRN524740 IBJ459208:IBJ524740 ILF459208:ILF524740 IVB459208:IVB524740 JEX459208:JEX524740 JOT459208:JOT524740 JYP459208:JYP524740 KIL459208:KIL524740 KSH459208:KSH524740 LCD459208:LCD524740 LLZ459208:LLZ524740 LVV459208:LVV524740 MFR459208:MFR524740 MPN459208:MPN524740 MZJ459208:MZJ524740 NJF459208:NJF524740 NTB459208:NTB524740 OCX459208:OCX524740 OMT459208:OMT524740 OWP459208:OWP524740 PGL459208:PGL524740 PQH459208:PQH524740 QAD459208:QAD524740 QJZ459208:QJZ524740 QTV459208:QTV524740 RDR459208:RDR524740 RNN459208:RNN524740 RXJ459208:RXJ524740 SHF459208:SHF524740 SRB459208:SRB524740 TAX459208:TAX524740 TKT459208:TKT524740 TUP459208:TUP524740 UEL459208:UEL524740 UOH459208:UOH524740 UYD459208:UYD524740 VHZ459208:VHZ524740 VRV459208:VRV524740 WBR459208:WBR524740 WLN459208:WLN524740 WVJ459208:WVJ524740 B524744:B590276 IX524744:IX590276 ST524744:ST590276 ACP524744:ACP590276 AML524744:AML590276 AWH524744:AWH590276 BGD524744:BGD590276 BPZ524744:BPZ590276 BZV524744:BZV590276 CJR524744:CJR590276 CTN524744:CTN590276 DDJ524744:DDJ590276 DNF524744:DNF590276 DXB524744:DXB590276 EGX524744:EGX590276 EQT524744:EQT590276 FAP524744:FAP590276 FKL524744:FKL590276 FUH524744:FUH590276 GED524744:GED590276 GNZ524744:GNZ590276 GXV524744:GXV590276 HHR524744:HHR590276 HRN524744:HRN590276 IBJ524744:IBJ590276 ILF524744:ILF590276 IVB524744:IVB590276 JEX524744:JEX590276 JOT524744:JOT590276 JYP524744:JYP590276 KIL524744:KIL590276 KSH524744:KSH590276 LCD524744:LCD590276 LLZ524744:LLZ590276 LVV524744:LVV590276 MFR524744:MFR590276 MPN524744:MPN590276 MZJ524744:MZJ590276 NJF524744:NJF590276 NTB524744:NTB590276 OCX524744:OCX590276 OMT524744:OMT590276 OWP524744:OWP590276 PGL524744:PGL590276 PQH524744:PQH590276 QAD524744:QAD590276 QJZ524744:QJZ590276 QTV524744:QTV590276 RDR524744:RDR590276 RNN524744:RNN590276 RXJ524744:RXJ590276 SHF524744:SHF590276 SRB524744:SRB590276 TAX524744:TAX590276 TKT524744:TKT590276 TUP524744:TUP590276 UEL524744:UEL590276 UOH524744:UOH590276 UYD524744:UYD590276 VHZ524744:VHZ590276 VRV524744:VRV590276 WBR524744:WBR590276 WLN524744:WLN590276 WVJ524744:WVJ590276 B590280:B655812 IX590280:IX655812 ST590280:ST655812 ACP590280:ACP655812 AML590280:AML655812 AWH590280:AWH655812 BGD590280:BGD655812 BPZ590280:BPZ655812 BZV590280:BZV655812 CJR590280:CJR655812 CTN590280:CTN655812 DDJ590280:DDJ655812 DNF590280:DNF655812 DXB590280:DXB655812 EGX590280:EGX655812 EQT590280:EQT655812 FAP590280:FAP655812 FKL590280:FKL655812 FUH590280:FUH655812 GED590280:GED655812 GNZ590280:GNZ655812 GXV590280:GXV655812 HHR590280:HHR655812 HRN590280:HRN655812 IBJ590280:IBJ655812 ILF590280:ILF655812 IVB590280:IVB655812 JEX590280:JEX655812 JOT590280:JOT655812 JYP590280:JYP655812 KIL590280:KIL655812 KSH590280:KSH655812 LCD590280:LCD655812 LLZ590280:LLZ655812 LVV590280:LVV655812 MFR590280:MFR655812 MPN590280:MPN655812 MZJ590280:MZJ655812 NJF590280:NJF655812 NTB590280:NTB655812 OCX590280:OCX655812 OMT590280:OMT655812 OWP590280:OWP655812 PGL590280:PGL655812 PQH590280:PQH655812 QAD590280:QAD655812 QJZ590280:QJZ655812 QTV590280:QTV655812 RDR590280:RDR655812 RNN590280:RNN655812 RXJ590280:RXJ655812 SHF590280:SHF655812 SRB590280:SRB655812 TAX590280:TAX655812 TKT590280:TKT655812 TUP590280:TUP655812 UEL590280:UEL655812 UOH590280:UOH655812 UYD590280:UYD655812 VHZ590280:VHZ655812 VRV590280:VRV655812 WBR590280:WBR655812 WLN590280:WLN655812 WVJ590280:WVJ655812 B655816:B721348 IX655816:IX721348 ST655816:ST721348 ACP655816:ACP721348 AML655816:AML721348 AWH655816:AWH721348 BGD655816:BGD721348 BPZ655816:BPZ721348 BZV655816:BZV721348 CJR655816:CJR721348 CTN655816:CTN721348 DDJ655816:DDJ721348 DNF655816:DNF721348 DXB655816:DXB721348 EGX655816:EGX721348 EQT655816:EQT721348 FAP655816:FAP721348 FKL655816:FKL721348 FUH655816:FUH721348 GED655816:GED721348 GNZ655816:GNZ721348 GXV655816:GXV721348 HHR655816:HHR721348 HRN655816:HRN721348 IBJ655816:IBJ721348 ILF655816:ILF721348 IVB655816:IVB721348 JEX655816:JEX721348 JOT655816:JOT721348 JYP655816:JYP721348 KIL655816:KIL721348 KSH655816:KSH721348 LCD655816:LCD721348 LLZ655816:LLZ721348 LVV655816:LVV721348 MFR655816:MFR721348 MPN655816:MPN721348 MZJ655816:MZJ721348 NJF655816:NJF721348 NTB655816:NTB721348 OCX655816:OCX721348 OMT655816:OMT721348 OWP655816:OWP721348 PGL655816:PGL721348 PQH655816:PQH721348 QAD655816:QAD721348 QJZ655816:QJZ721348 QTV655816:QTV721348 RDR655816:RDR721348 RNN655816:RNN721348 RXJ655816:RXJ721348 SHF655816:SHF721348 SRB655816:SRB721348 TAX655816:TAX721348 TKT655816:TKT721348 TUP655816:TUP721348 UEL655816:UEL721348 UOH655816:UOH721348 UYD655816:UYD721348 VHZ655816:VHZ721348 VRV655816:VRV721348 WBR655816:WBR721348 WLN655816:WLN721348 WVJ655816:WVJ721348 B721352:B786884 IX721352:IX786884 ST721352:ST786884 ACP721352:ACP786884 AML721352:AML786884 AWH721352:AWH786884 BGD721352:BGD786884 BPZ721352:BPZ786884 BZV721352:BZV786884 CJR721352:CJR786884 CTN721352:CTN786884 DDJ721352:DDJ786884 DNF721352:DNF786884 DXB721352:DXB786884 EGX721352:EGX786884 EQT721352:EQT786884 FAP721352:FAP786884 FKL721352:FKL786884 FUH721352:FUH786884 GED721352:GED786884 GNZ721352:GNZ786884 GXV721352:GXV786884 HHR721352:HHR786884 HRN721352:HRN786884 IBJ721352:IBJ786884 ILF721352:ILF786884 IVB721352:IVB786884 JEX721352:JEX786884 JOT721352:JOT786884 JYP721352:JYP786884 KIL721352:KIL786884 KSH721352:KSH786884 LCD721352:LCD786884 LLZ721352:LLZ786884 LVV721352:LVV786884 MFR721352:MFR786884 MPN721352:MPN786884 MZJ721352:MZJ786884 NJF721352:NJF786884 NTB721352:NTB786884 OCX721352:OCX786884 OMT721352:OMT786884 OWP721352:OWP786884 PGL721352:PGL786884 PQH721352:PQH786884 QAD721352:QAD786884 QJZ721352:QJZ786884 QTV721352:QTV786884 RDR721352:RDR786884 RNN721352:RNN786884 RXJ721352:RXJ786884 SHF721352:SHF786884 SRB721352:SRB786884 TAX721352:TAX786884 TKT721352:TKT786884 TUP721352:TUP786884 UEL721352:UEL786884 UOH721352:UOH786884 UYD721352:UYD786884 VHZ721352:VHZ786884 VRV721352:VRV786884 WBR721352:WBR786884 WLN721352:WLN786884 WVJ721352:WVJ786884 B786888:B852420 IX786888:IX852420 ST786888:ST852420 ACP786888:ACP852420 AML786888:AML852420 AWH786888:AWH852420 BGD786888:BGD852420 BPZ786888:BPZ852420 BZV786888:BZV852420 CJR786888:CJR852420 CTN786888:CTN852420 DDJ786888:DDJ852420 DNF786888:DNF852420 DXB786888:DXB852420 EGX786888:EGX852420 EQT786888:EQT852420 FAP786888:FAP852420 FKL786888:FKL852420 FUH786888:FUH852420 GED786888:GED852420 GNZ786888:GNZ852420 GXV786888:GXV852420 HHR786888:HHR852420 HRN786888:HRN852420 IBJ786888:IBJ852420 ILF786888:ILF852420 IVB786888:IVB852420 JEX786888:JEX852420 JOT786888:JOT852420 JYP786888:JYP852420 KIL786888:KIL852420 KSH786888:KSH852420 LCD786888:LCD852420 LLZ786888:LLZ852420 LVV786888:LVV852420 MFR786888:MFR852420 MPN786888:MPN852420 MZJ786888:MZJ852420 NJF786888:NJF852420 NTB786888:NTB852420 OCX786888:OCX852420 OMT786888:OMT852420 OWP786888:OWP852420 PGL786888:PGL852420 PQH786888:PQH852420 QAD786888:QAD852420 QJZ786888:QJZ852420 QTV786888:QTV852420 RDR786888:RDR852420 RNN786888:RNN852420 RXJ786888:RXJ852420 SHF786888:SHF852420 SRB786888:SRB852420 TAX786888:TAX852420 TKT786888:TKT852420 TUP786888:TUP852420 UEL786888:UEL852420 UOH786888:UOH852420 UYD786888:UYD852420 VHZ786888:VHZ852420 VRV786888:VRV852420 WBR786888:WBR852420 WLN786888:WLN852420 WVJ786888:WVJ852420 B852424:B917956 IX852424:IX917956 ST852424:ST917956 ACP852424:ACP917956 AML852424:AML917956 AWH852424:AWH917956 BGD852424:BGD917956 BPZ852424:BPZ917956 BZV852424:BZV917956 CJR852424:CJR917956 CTN852424:CTN917956 DDJ852424:DDJ917956 DNF852424:DNF917956 DXB852424:DXB917956 EGX852424:EGX917956 EQT852424:EQT917956 FAP852424:FAP917956 FKL852424:FKL917956 FUH852424:FUH917956 GED852424:GED917956 GNZ852424:GNZ917956 GXV852424:GXV917956 HHR852424:HHR917956 HRN852424:HRN917956 IBJ852424:IBJ917956 ILF852424:ILF917956 IVB852424:IVB917956 JEX852424:JEX917956 JOT852424:JOT917956 JYP852424:JYP917956 KIL852424:KIL917956 KSH852424:KSH917956 LCD852424:LCD917956 LLZ852424:LLZ917956 LVV852424:LVV917956 MFR852424:MFR917956 MPN852424:MPN917956 MZJ852424:MZJ917956 NJF852424:NJF917956 NTB852424:NTB917956 OCX852424:OCX917956 OMT852424:OMT917956 OWP852424:OWP917956 PGL852424:PGL917956 PQH852424:PQH917956 QAD852424:QAD917956 QJZ852424:QJZ917956 QTV852424:QTV917956 RDR852424:RDR917956 RNN852424:RNN917956 RXJ852424:RXJ917956 SHF852424:SHF917956 SRB852424:SRB917956 TAX852424:TAX917956 TKT852424:TKT917956 TUP852424:TUP917956 UEL852424:UEL917956 UOH852424:UOH917956 UYD852424:UYD917956 VHZ852424:VHZ917956 VRV852424:VRV917956 WBR852424:WBR917956 WLN852424:WLN917956 WVJ852424:WVJ917956 B917960:B983492 IX917960:IX983492 ST917960:ST983492 ACP917960:ACP983492 AML917960:AML983492 AWH917960:AWH983492 BGD917960:BGD983492 BPZ917960:BPZ983492 BZV917960:BZV983492 CJR917960:CJR983492 CTN917960:CTN983492 DDJ917960:DDJ983492 DNF917960:DNF983492 DXB917960:DXB983492 EGX917960:EGX983492 EQT917960:EQT983492 FAP917960:FAP983492 FKL917960:FKL983492 FUH917960:FUH983492 GED917960:GED983492 GNZ917960:GNZ983492 GXV917960:GXV983492 HHR917960:HHR983492 HRN917960:HRN983492 IBJ917960:IBJ983492 ILF917960:ILF983492 IVB917960:IVB983492 JEX917960:JEX983492 JOT917960:JOT983492 JYP917960:JYP983492 KIL917960:KIL983492 KSH917960:KSH983492 LCD917960:LCD983492 LLZ917960:LLZ983492 LVV917960:LVV983492 MFR917960:MFR983492 MPN917960:MPN983492 MZJ917960:MZJ983492 NJF917960:NJF983492 NTB917960:NTB983492 OCX917960:OCX983492 OMT917960:OMT983492 OWP917960:OWP983492 PGL917960:PGL983492 PQH917960:PQH983492 QAD917960:QAD983492 QJZ917960:QJZ983492 QTV917960:QTV983492 RDR917960:RDR983492 RNN917960:RNN983492 RXJ917960:RXJ983492 SHF917960:SHF983492 SRB917960:SRB983492 TAX917960:TAX983492 TKT917960:TKT983492 TUP917960:TUP983492 UEL917960:UEL983492 UOH917960:UOH983492 UYD917960:UYD983492 VHZ917960:VHZ983492 VRV917960:VRV983492 WBR917960:WBR983492 WLN917960:WLN983492 WVJ917960:WVJ983492 B983496:B1048576 IX983496:IX1048576 ST983496:ST1048576 ACP983496:ACP1048576 AML983496:AML1048576 AWH983496:AWH1048576 BGD983496:BGD1048576 BPZ983496:BPZ1048576 BZV983496:BZV1048576 CJR983496:CJR1048576 CTN983496:CTN1048576 DDJ983496:DDJ1048576 DNF983496:DNF1048576 DXB983496:DXB1048576 EGX983496:EGX1048576 EQT983496:EQT1048576 FAP983496:FAP1048576 FKL983496:FKL1048576 FUH983496:FUH1048576 GED983496:GED1048576 GNZ983496:GNZ1048576 GXV983496:GXV1048576 HHR983496:HHR1048576 HRN983496:HRN1048576 IBJ983496:IBJ1048576 ILF983496:ILF1048576 IVB983496:IVB1048576 JEX983496:JEX1048576 JOT983496:JOT1048576 JYP983496:JYP1048576 KIL983496:KIL1048576 KSH983496:KSH1048576 LCD983496:LCD1048576 LLZ983496:LLZ1048576 LVV983496:LVV1048576 MFR983496:MFR1048576 MPN983496:MPN1048576 MZJ983496:MZJ1048576 NJF983496:NJF1048576 NTB983496:NTB1048576 OCX983496:OCX1048576 OMT983496:OMT1048576 OWP983496:OWP1048576 PGL983496:PGL1048576 PQH983496:PQH1048576 QAD983496:QAD1048576 QJZ983496:QJZ1048576 QTV983496:QTV1048576 RDR983496:RDR1048576 RNN983496:RNN1048576 RXJ983496:RXJ1048576 SHF983496:SHF1048576 SRB983496:SRB1048576 TAX983496:TAX1048576 TKT983496:TKT1048576 TUP983496:TUP1048576 UEL983496:UEL1048576 UOH983496:UOH1048576 UYD983496:UYD1048576 VHZ983496:VHZ1048576 VRV983496:VRV1048576 WBR983496:WBR1048576 WLN983496:WLN1048576 WVJ983496:WVJ1048576 B1:B452 IX1:IX452 ST1:ST452 ACP1:ACP452 AML1:AML452 AWH1:AWH452 BGD1:BGD452 BPZ1:BPZ452 BZV1:BZV452 CJR1:CJR452 CTN1:CTN452 DDJ1:DDJ452 DNF1:DNF452 DXB1:DXB452 EGX1:EGX452 EQT1:EQT452 FAP1:FAP452 FKL1:FKL452 FUH1:FUH452 GED1:GED452 GNZ1:GNZ452 GXV1:GXV452 HHR1:HHR452 HRN1:HRN452 IBJ1:IBJ452 ILF1:ILF452 IVB1:IVB452 JEX1:JEX452 JOT1:JOT452 JYP1:JYP452 KIL1:KIL452 KSH1:KSH452 LCD1:LCD452 LLZ1:LLZ452 LVV1:LVV452 MFR1:MFR452 MPN1:MPN452 MZJ1:MZJ452 NJF1:NJF452 NTB1:NTB452 OCX1:OCX452 OMT1:OMT452 OWP1:OWP452 PGL1:PGL452 PQH1:PQH452 QAD1:QAD452 QJZ1:QJZ452 QTV1:QTV452 RDR1:RDR452 RNN1:RNN452 RXJ1:RXJ452 SHF1:SHF452 SRB1:SRB452 TAX1:TAX452 TKT1:TKT452 TUP1:TUP452 UEL1:UEL452 UOH1:UOH452 UYD1:UYD452 VHZ1:VHZ452 VRV1:VRV452 WBR1:WBR452 WLN1:WLN452 WVJ1:WVJ452 C1:IW1048576 IY1:SS1048576 SU1:ACO1048576 ACQ1:AMK1048576 AMM1:AWG1048576 AWI1:BGC1048576 BGE1:BPY1048576 BQA1:BZU1048576 BZW1:CJQ1048576 CJS1:CTM1048576 CTO1:DDI1048576 DDK1:DNE1048576 DNG1:DXA1048576 DXC1:EGW1048576 EGY1:EQS1048576 EQU1:FAO1048576 FAQ1:FKK1048576 FKM1:FUG1048576 FUI1:GEC1048576 GEE1:GNY1048576 GOA1:GXU1048576 GXW1:HHQ1048576 HHS1:HRM1048576 HRO1:IBI1048576 IBK1:ILE1048576 ILG1:IVA1048576 IVC1:JEW1048576 JEY1:JOS1048576 JOU1:JYO1048576 JYQ1:KIK1048576 KIM1:KSG1048576 KSI1:LCC1048576 LCE1:LLY1048576 LMA1:LVU1048576 LVW1:MFQ1048576 MFS1:MPM1048576 MPO1:MZI1048576 MZK1:NJE1048576 NJG1:NTA1048576 NTC1:OCW1048576 OCY1:OMS1048576 OMU1:OWO1048576 OWQ1:PGK1048576 PGM1:PQG1048576 PQI1:QAC1048576 QAE1:QJY1048576 QKA1:QTU1048576 QTW1:RDQ1048576 RDS1:RNM1048576 RNO1:RXI1048576 RXK1:SHE1048576 SHG1:SRA1048576 SRC1:TAW1048576 TAY1:TKS1048576 TKU1:TUO1048576 TUQ1:UEK1048576 UEM1:UOG1048576 UOI1:UYC1048576 UYE1:VHY1048576 VIA1:VRU1048576 VRW1:WBQ1048576 WBS1:WLM1048576 WLO1:WVI1048576 WVK1:XFD1048576">
      <formula1>0</formula1>
      <formula2>100000000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3"/>
  <sheetViews>
    <sheetView workbookViewId="0">
      <selection activeCell="E5" sqref="E5"/>
    </sheetView>
  </sheetViews>
  <sheetFormatPr baseColWidth="10" defaultRowHeight="12.75" x14ac:dyDescent="0.2"/>
  <cols>
    <col min="1" max="1" width="12.7109375" style="53" customWidth="1"/>
    <col min="2" max="2" width="93" style="2" customWidth="1"/>
    <col min="3" max="3" width="11.7109375" style="3" customWidth="1"/>
    <col min="4" max="4" width="14.7109375" style="4" customWidth="1"/>
    <col min="5" max="5" width="13.85546875" style="5" customWidth="1"/>
    <col min="6" max="6" width="14" style="5" customWidth="1"/>
    <col min="7" max="7" width="15.28515625" style="5" customWidth="1"/>
    <col min="8" max="8" width="14.5703125" style="5" customWidth="1"/>
    <col min="9" max="9" width="14" style="6" customWidth="1"/>
    <col min="10" max="10" width="16.28515625" style="6" customWidth="1"/>
    <col min="11" max="11" width="22.140625" style="7" customWidth="1"/>
    <col min="12" max="13" width="11.42578125" style="5"/>
    <col min="14" max="16" width="14.5703125" style="5" customWidth="1"/>
    <col min="17" max="17" width="11.42578125" style="6"/>
    <col min="18" max="256" width="11.42578125" style="5"/>
    <col min="257" max="257" width="12.7109375" style="5" customWidth="1"/>
    <col min="258" max="258" width="93" style="5" customWidth="1"/>
    <col min="259" max="259" width="11.7109375" style="5" customWidth="1"/>
    <col min="260" max="260" width="14.7109375" style="5" customWidth="1"/>
    <col min="261" max="261" width="13.85546875" style="5" customWidth="1"/>
    <col min="262" max="262" width="14" style="5" customWidth="1"/>
    <col min="263" max="263" width="15.28515625" style="5" customWidth="1"/>
    <col min="264" max="264" width="14.5703125" style="5" customWidth="1"/>
    <col min="265" max="265" width="14" style="5" customWidth="1"/>
    <col min="266" max="266" width="16.28515625" style="5" customWidth="1"/>
    <col min="267" max="267" width="22.140625" style="5" customWidth="1"/>
    <col min="268" max="269" width="11.42578125" style="5"/>
    <col min="270" max="272" width="14.5703125" style="5" customWidth="1"/>
    <col min="273" max="512" width="11.42578125" style="5"/>
    <col min="513" max="513" width="12.7109375" style="5" customWidth="1"/>
    <col min="514" max="514" width="93" style="5" customWidth="1"/>
    <col min="515" max="515" width="11.7109375" style="5" customWidth="1"/>
    <col min="516" max="516" width="14.7109375" style="5" customWidth="1"/>
    <col min="517" max="517" width="13.85546875" style="5" customWidth="1"/>
    <col min="518" max="518" width="14" style="5" customWidth="1"/>
    <col min="519" max="519" width="15.28515625" style="5" customWidth="1"/>
    <col min="520" max="520" width="14.5703125" style="5" customWidth="1"/>
    <col min="521" max="521" width="14" style="5" customWidth="1"/>
    <col min="522" max="522" width="16.28515625" style="5" customWidth="1"/>
    <col min="523" max="523" width="22.140625" style="5" customWidth="1"/>
    <col min="524" max="525" width="11.42578125" style="5"/>
    <col min="526" max="528" width="14.5703125" style="5" customWidth="1"/>
    <col min="529" max="768" width="11.42578125" style="5"/>
    <col min="769" max="769" width="12.7109375" style="5" customWidth="1"/>
    <col min="770" max="770" width="93" style="5" customWidth="1"/>
    <col min="771" max="771" width="11.7109375" style="5" customWidth="1"/>
    <col min="772" max="772" width="14.7109375" style="5" customWidth="1"/>
    <col min="773" max="773" width="13.85546875" style="5" customWidth="1"/>
    <col min="774" max="774" width="14" style="5" customWidth="1"/>
    <col min="775" max="775" width="15.28515625" style="5" customWidth="1"/>
    <col min="776" max="776" width="14.5703125" style="5" customWidth="1"/>
    <col min="777" max="777" width="14" style="5" customWidth="1"/>
    <col min="778" max="778" width="16.28515625" style="5" customWidth="1"/>
    <col min="779" max="779" width="22.140625" style="5" customWidth="1"/>
    <col min="780" max="781" width="11.42578125" style="5"/>
    <col min="782" max="784" width="14.5703125" style="5" customWidth="1"/>
    <col min="785" max="1024" width="11.42578125" style="5"/>
    <col min="1025" max="1025" width="12.7109375" style="5" customWidth="1"/>
    <col min="1026" max="1026" width="93" style="5" customWidth="1"/>
    <col min="1027" max="1027" width="11.7109375" style="5" customWidth="1"/>
    <col min="1028" max="1028" width="14.7109375" style="5" customWidth="1"/>
    <col min="1029" max="1029" width="13.85546875" style="5" customWidth="1"/>
    <col min="1030" max="1030" width="14" style="5" customWidth="1"/>
    <col min="1031" max="1031" width="15.28515625" style="5" customWidth="1"/>
    <col min="1032" max="1032" width="14.5703125" style="5" customWidth="1"/>
    <col min="1033" max="1033" width="14" style="5" customWidth="1"/>
    <col min="1034" max="1034" width="16.28515625" style="5" customWidth="1"/>
    <col min="1035" max="1035" width="22.140625" style="5" customWidth="1"/>
    <col min="1036" max="1037" width="11.42578125" style="5"/>
    <col min="1038" max="1040" width="14.5703125" style="5" customWidth="1"/>
    <col min="1041" max="1280" width="11.42578125" style="5"/>
    <col min="1281" max="1281" width="12.7109375" style="5" customWidth="1"/>
    <col min="1282" max="1282" width="93" style="5" customWidth="1"/>
    <col min="1283" max="1283" width="11.7109375" style="5" customWidth="1"/>
    <col min="1284" max="1284" width="14.7109375" style="5" customWidth="1"/>
    <col min="1285" max="1285" width="13.85546875" style="5" customWidth="1"/>
    <col min="1286" max="1286" width="14" style="5" customWidth="1"/>
    <col min="1287" max="1287" width="15.28515625" style="5" customWidth="1"/>
    <col min="1288" max="1288" width="14.5703125" style="5" customWidth="1"/>
    <col min="1289" max="1289" width="14" style="5" customWidth="1"/>
    <col min="1290" max="1290" width="16.28515625" style="5" customWidth="1"/>
    <col min="1291" max="1291" width="22.140625" style="5" customWidth="1"/>
    <col min="1292" max="1293" width="11.42578125" style="5"/>
    <col min="1294" max="1296" width="14.5703125" style="5" customWidth="1"/>
    <col min="1297" max="1536" width="11.42578125" style="5"/>
    <col min="1537" max="1537" width="12.7109375" style="5" customWidth="1"/>
    <col min="1538" max="1538" width="93" style="5" customWidth="1"/>
    <col min="1539" max="1539" width="11.7109375" style="5" customWidth="1"/>
    <col min="1540" max="1540" width="14.7109375" style="5" customWidth="1"/>
    <col min="1541" max="1541" width="13.85546875" style="5" customWidth="1"/>
    <col min="1542" max="1542" width="14" style="5" customWidth="1"/>
    <col min="1543" max="1543" width="15.28515625" style="5" customWidth="1"/>
    <col min="1544" max="1544" width="14.5703125" style="5" customWidth="1"/>
    <col min="1545" max="1545" width="14" style="5" customWidth="1"/>
    <col min="1546" max="1546" width="16.28515625" style="5" customWidth="1"/>
    <col min="1547" max="1547" width="22.140625" style="5" customWidth="1"/>
    <col min="1548" max="1549" width="11.42578125" style="5"/>
    <col min="1550" max="1552" width="14.5703125" style="5" customWidth="1"/>
    <col min="1553" max="1792" width="11.42578125" style="5"/>
    <col min="1793" max="1793" width="12.7109375" style="5" customWidth="1"/>
    <col min="1794" max="1794" width="93" style="5" customWidth="1"/>
    <col min="1795" max="1795" width="11.7109375" style="5" customWidth="1"/>
    <col min="1796" max="1796" width="14.7109375" style="5" customWidth="1"/>
    <col min="1797" max="1797" width="13.85546875" style="5" customWidth="1"/>
    <col min="1798" max="1798" width="14" style="5" customWidth="1"/>
    <col min="1799" max="1799" width="15.28515625" style="5" customWidth="1"/>
    <col min="1800" max="1800" width="14.5703125" style="5" customWidth="1"/>
    <col min="1801" max="1801" width="14" style="5" customWidth="1"/>
    <col min="1802" max="1802" width="16.28515625" style="5" customWidth="1"/>
    <col min="1803" max="1803" width="22.140625" style="5" customWidth="1"/>
    <col min="1804" max="1805" width="11.42578125" style="5"/>
    <col min="1806" max="1808" width="14.5703125" style="5" customWidth="1"/>
    <col min="1809" max="2048" width="11.42578125" style="5"/>
    <col min="2049" max="2049" width="12.7109375" style="5" customWidth="1"/>
    <col min="2050" max="2050" width="93" style="5" customWidth="1"/>
    <col min="2051" max="2051" width="11.7109375" style="5" customWidth="1"/>
    <col min="2052" max="2052" width="14.7109375" style="5" customWidth="1"/>
    <col min="2053" max="2053" width="13.85546875" style="5" customWidth="1"/>
    <col min="2054" max="2054" width="14" style="5" customWidth="1"/>
    <col min="2055" max="2055" width="15.28515625" style="5" customWidth="1"/>
    <col min="2056" max="2056" width="14.5703125" style="5" customWidth="1"/>
    <col min="2057" max="2057" width="14" style="5" customWidth="1"/>
    <col min="2058" max="2058" width="16.28515625" style="5" customWidth="1"/>
    <col min="2059" max="2059" width="22.140625" style="5" customWidth="1"/>
    <col min="2060" max="2061" width="11.42578125" style="5"/>
    <col min="2062" max="2064" width="14.5703125" style="5" customWidth="1"/>
    <col min="2065" max="2304" width="11.42578125" style="5"/>
    <col min="2305" max="2305" width="12.7109375" style="5" customWidth="1"/>
    <col min="2306" max="2306" width="93" style="5" customWidth="1"/>
    <col min="2307" max="2307" width="11.7109375" style="5" customWidth="1"/>
    <col min="2308" max="2308" width="14.7109375" style="5" customWidth="1"/>
    <col min="2309" max="2309" width="13.85546875" style="5" customWidth="1"/>
    <col min="2310" max="2310" width="14" style="5" customWidth="1"/>
    <col min="2311" max="2311" width="15.28515625" style="5" customWidth="1"/>
    <col min="2312" max="2312" width="14.5703125" style="5" customWidth="1"/>
    <col min="2313" max="2313" width="14" style="5" customWidth="1"/>
    <col min="2314" max="2314" width="16.28515625" style="5" customWidth="1"/>
    <col min="2315" max="2315" width="22.140625" style="5" customWidth="1"/>
    <col min="2316" max="2317" width="11.42578125" style="5"/>
    <col min="2318" max="2320" width="14.5703125" style="5" customWidth="1"/>
    <col min="2321" max="2560" width="11.42578125" style="5"/>
    <col min="2561" max="2561" width="12.7109375" style="5" customWidth="1"/>
    <col min="2562" max="2562" width="93" style="5" customWidth="1"/>
    <col min="2563" max="2563" width="11.7109375" style="5" customWidth="1"/>
    <col min="2564" max="2564" width="14.7109375" style="5" customWidth="1"/>
    <col min="2565" max="2565" width="13.85546875" style="5" customWidth="1"/>
    <col min="2566" max="2566" width="14" style="5" customWidth="1"/>
    <col min="2567" max="2567" width="15.28515625" style="5" customWidth="1"/>
    <col min="2568" max="2568" width="14.5703125" style="5" customWidth="1"/>
    <col min="2569" max="2569" width="14" style="5" customWidth="1"/>
    <col min="2570" max="2570" width="16.28515625" style="5" customWidth="1"/>
    <col min="2571" max="2571" width="22.140625" style="5" customWidth="1"/>
    <col min="2572" max="2573" width="11.42578125" style="5"/>
    <col min="2574" max="2576" width="14.5703125" style="5" customWidth="1"/>
    <col min="2577" max="2816" width="11.42578125" style="5"/>
    <col min="2817" max="2817" width="12.7109375" style="5" customWidth="1"/>
    <col min="2818" max="2818" width="93" style="5" customWidth="1"/>
    <col min="2819" max="2819" width="11.7109375" style="5" customWidth="1"/>
    <col min="2820" max="2820" width="14.7109375" style="5" customWidth="1"/>
    <col min="2821" max="2821" width="13.85546875" style="5" customWidth="1"/>
    <col min="2822" max="2822" width="14" style="5" customWidth="1"/>
    <col min="2823" max="2823" width="15.28515625" style="5" customWidth="1"/>
    <col min="2824" max="2824" width="14.5703125" style="5" customWidth="1"/>
    <col min="2825" max="2825" width="14" style="5" customWidth="1"/>
    <col min="2826" max="2826" width="16.28515625" style="5" customWidth="1"/>
    <col min="2827" max="2827" width="22.140625" style="5" customWidth="1"/>
    <col min="2828" max="2829" width="11.42578125" style="5"/>
    <col min="2830" max="2832" width="14.5703125" style="5" customWidth="1"/>
    <col min="2833" max="3072" width="11.42578125" style="5"/>
    <col min="3073" max="3073" width="12.7109375" style="5" customWidth="1"/>
    <col min="3074" max="3074" width="93" style="5" customWidth="1"/>
    <col min="3075" max="3075" width="11.7109375" style="5" customWidth="1"/>
    <col min="3076" max="3076" width="14.7109375" style="5" customWidth="1"/>
    <col min="3077" max="3077" width="13.85546875" style="5" customWidth="1"/>
    <col min="3078" max="3078" width="14" style="5" customWidth="1"/>
    <col min="3079" max="3079" width="15.28515625" style="5" customWidth="1"/>
    <col min="3080" max="3080" width="14.5703125" style="5" customWidth="1"/>
    <col min="3081" max="3081" width="14" style="5" customWidth="1"/>
    <col min="3082" max="3082" width="16.28515625" style="5" customWidth="1"/>
    <col min="3083" max="3083" width="22.140625" style="5" customWidth="1"/>
    <col min="3084" max="3085" width="11.42578125" style="5"/>
    <col min="3086" max="3088" width="14.5703125" style="5" customWidth="1"/>
    <col min="3089" max="3328" width="11.42578125" style="5"/>
    <col min="3329" max="3329" width="12.7109375" style="5" customWidth="1"/>
    <col min="3330" max="3330" width="93" style="5" customWidth="1"/>
    <col min="3331" max="3331" width="11.7109375" style="5" customWidth="1"/>
    <col min="3332" max="3332" width="14.7109375" style="5" customWidth="1"/>
    <col min="3333" max="3333" width="13.85546875" style="5" customWidth="1"/>
    <col min="3334" max="3334" width="14" style="5" customWidth="1"/>
    <col min="3335" max="3335" width="15.28515625" style="5" customWidth="1"/>
    <col min="3336" max="3336" width="14.5703125" style="5" customWidth="1"/>
    <col min="3337" max="3337" width="14" style="5" customWidth="1"/>
    <col min="3338" max="3338" width="16.28515625" style="5" customWidth="1"/>
    <col min="3339" max="3339" width="22.140625" style="5" customWidth="1"/>
    <col min="3340" max="3341" width="11.42578125" style="5"/>
    <col min="3342" max="3344" width="14.5703125" style="5" customWidth="1"/>
    <col min="3345" max="3584" width="11.42578125" style="5"/>
    <col min="3585" max="3585" width="12.7109375" style="5" customWidth="1"/>
    <col min="3586" max="3586" width="93" style="5" customWidth="1"/>
    <col min="3587" max="3587" width="11.7109375" style="5" customWidth="1"/>
    <col min="3588" max="3588" width="14.7109375" style="5" customWidth="1"/>
    <col min="3589" max="3589" width="13.85546875" style="5" customWidth="1"/>
    <col min="3590" max="3590" width="14" style="5" customWidth="1"/>
    <col min="3591" max="3591" width="15.28515625" style="5" customWidth="1"/>
    <col min="3592" max="3592" width="14.5703125" style="5" customWidth="1"/>
    <col min="3593" max="3593" width="14" style="5" customWidth="1"/>
    <col min="3594" max="3594" width="16.28515625" style="5" customWidth="1"/>
    <col min="3595" max="3595" width="22.140625" style="5" customWidth="1"/>
    <col min="3596" max="3597" width="11.42578125" style="5"/>
    <col min="3598" max="3600" width="14.5703125" style="5" customWidth="1"/>
    <col min="3601" max="3840" width="11.42578125" style="5"/>
    <col min="3841" max="3841" width="12.7109375" style="5" customWidth="1"/>
    <col min="3842" max="3842" width="93" style="5" customWidth="1"/>
    <col min="3843" max="3843" width="11.7109375" style="5" customWidth="1"/>
    <col min="3844" max="3844" width="14.7109375" style="5" customWidth="1"/>
    <col min="3845" max="3845" width="13.85546875" style="5" customWidth="1"/>
    <col min="3846" max="3846" width="14" style="5" customWidth="1"/>
    <col min="3847" max="3847" width="15.28515625" style="5" customWidth="1"/>
    <col min="3848" max="3848" width="14.5703125" style="5" customWidth="1"/>
    <col min="3849" max="3849" width="14" style="5" customWidth="1"/>
    <col min="3850" max="3850" width="16.28515625" style="5" customWidth="1"/>
    <col min="3851" max="3851" width="22.140625" style="5" customWidth="1"/>
    <col min="3852" max="3853" width="11.42578125" style="5"/>
    <col min="3854" max="3856" width="14.5703125" style="5" customWidth="1"/>
    <col min="3857" max="4096" width="11.42578125" style="5"/>
    <col min="4097" max="4097" width="12.7109375" style="5" customWidth="1"/>
    <col min="4098" max="4098" width="93" style="5" customWidth="1"/>
    <col min="4099" max="4099" width="11.7109375" style="5" customWidth="1"/>
    <col min="4100" max="4100" width="14.7109375" style="5" customWidth="1"/>
    <col min="4101" max="4101" width="13.85546875" style="5" customWidth="1"/>
    <col min="4102" max="4102" width="14" style="5" customWidth="1"/>
    <col min="4103" max="4103" width="15.28515625" style="5" customWidth="1"/>
    <col min="4104" max="4104" width="14.5703125" style="5" customWidth="1"/>
    <col min="4105" max="4105" width="14" style="5" customWidth="1"/>
    <col min="4106" max="4106" width="16.28515625" style="5" customWidth="1"/>
    <col min="4107" max="4107" width="22.140625" style="5" customWidth="1"/>
    <col min="4108" max="4109" width="11.42578125" style="5"/>
    <col min="4110" max="4112" width="14.5703125" style="5" customWidth="1"/>
    <col min="4113" max="4352" width="11.42578125" style="5"/>
    <col min="4353" max="4353" width="12.7109375" style="5" customWidth="1"/>
    <col min="4354" max="4354" width="93" style="5" customWidth="1"/>
    <col min="4355" max="4355" width="11.7109375" style="5" customWidth="1"/>
    <col min="4356" max="4356" width="14.7109375" style="5" customWidth="1"/>
    <col min="4357" max="4357" width="13.85546875" style="5" customWidth="1"/>
    <col min="4358" max="4358" width="14" style="5" customWidth="1"/>
    <col min="4359" max="4359" width="15.28515625" style="5" customWidth="1"/>
    <col min="4360" max="4360" width="14.5703125" style="5" customWidth="1"/>
    <col min="4361" max="4361" width="14" style="5" customWidth="1"/>
    <col min="4362" max="4362" width="16.28515625" style="5" customWidth="1"/>
    <col min="4363" max="4363" width="22.140625" style="5" customWidth="1"/>
    <col min="4364" max="4365" width="11.42578125" style="5"/>
    <col min="4366" max="4368" width="14.5703125" style="5" customWidth="1"/>
    <col min="4369" max="4608" width="11.42578125" style="5"/>
    <col min="4609" max="4609" width="12.7109375" style="5" customWidth="1"/>
    <col min="4610" max="4610" width="93" style="5" customWidth="1"/>
    <col min="4611" max="4611" width="11.7109375" style="5" customWidth="1"/>
    <col min="4612" max="4612" width="14.7109375" style="5" customWidth="1"/>
    <col min="4613" max="4613" width="13.85546875" style="5" customWidth="1"/>
    <col min="4614" max="4614" width="14" style="5" customWidth="1"/>
    <col min="4615" max="4615" width="15.28515625" style="5" customWidth="1"/>
    <col min="4616" max="4616" width="14.5703125" style="5" customWidth="1"/>
    <col min="4617" max="4617" width="14" style="5" customWidth="1"/>
    <col min="4618" max="4618" width="16.28515625" style="5" customWidth="1"/>
    <col min="4619" max="4619" width="22.140625" style="5" customWidth="1"/>
    <col min="4620" max="4621" width="11.42578125" style="5"/>
    <col min="4622" max="4624" width="14.5703125" style="5" customWidth="1"/>
    <col min="4625" max="4864" width="11.42578125" style="5"/>
    <col min="4865" max="4865" width="12.7109375" style="5" customWidth="1"/>
    <col min="4866" max="4866" width="93" style="5" customWidth="1"/>
    <col min="4867" max="4867" width="11.7109375" style="5" customWidth="1"/>
    <col min="4868" max="4868" width="14.7109375" style="5" customWidth="1"/>
    <col min="4869" max="4869" width="13.85546875" style="5" customWidth="1"/>
    <col min="4870" max="4870" width="14" style="5" customWidth="1"/>
    <col min="4871" max="4871" width="15.28515625" style="5" customWidth="1"/>
    <col min="4872" max="4872" width="14.5703125" style="5" customWidth="1"/>
    <col min="4873" max="4873" width="14" style="5" customWidth="1"/>
    <col min="4874" max="4874" width="16.28515625" style="5" customWidth="1"/>
    <col min="4875" max="4875" width="22.140625" style="5" customWidth="1"/>
    <col min="4876" max="4877" width="11.42578125" style="5"/>
    <col min="4878" max="4880" width="14.5703125" style="5" customWidth="1"/>
    <col min="4881" max="5120" width="11.42578125" style="5"/>
    <col min="5121" max="5121" width="12.7109375" style="5" customWidth="1"/>
    <col min="5122" max="5122" width="93" style="5" customWidth="1"/>
    <col min="5123" max="5123" width="11.7109375" style="5" customWidth="1"/>
    <col min="5124" max="5124" width="14.7109375" style="5" customWidth="1"/>
    <col min="5125" max="5125" width="13.85546875" style="5" customWidth="1"/>
    <col min="5126" max="5126" width="14" style="5" customWidth="1"/>
    <col min="5127" max="5127" width="15.28515625" style="5" customWidth="1"/>
    <col min="5128" max="5128" width="14.5703125" style="5" customWidth="1"/>
    <col min="5129" max="5129" width="14" style="5" customWidth="1"/>
    <col min="5130" max="5130" width="16.28515625" style="5" customWidth="1"/>
    <col min="5131" max="5131" width="22.140625" style="5" customWidth="1"/>
    <col min="5132" max="5133" width="11.42578125" style="5"/>
    <col min="5134" max="5136" width="14.5703125" style="5" customWidth="1"/>
    <col min="5137" max="5376" width="11.42578125" style="5"/>
    <col min="5377" max="5377" width="12.7109375" style="5" customWidth="1"/>
    <col min="5378" max="5378" width="93" style="5" customWidth="1"/>
    <col min="5379" max="5379" width="11.7109375" style="5" customWidth="1"/>
    <col min="5380" max="5380" width="14.7109375" style="5" customWidth="1"/>
    <col min="5381" max="5381" width="13.85546875" style="5" customWidth="1"/>
    <col min="5382" max="5382" width="14" style="5" customWidth="1"/>
    <col min="5383" max="5383" width="15.28515625" style="5" customWidth="1"/>
    <col min="5384" max="5384" width="14.5703125" style="5" customWidth="1"/>
    <col min="5385" max="5385" width="14" style="5" customWidth="1"/>
    <col min="5386" max="5386" width="16.28515625" style="5" customWidth="1"/>
    <col min="5387" max="5387" width="22.140625" style="5" customWidth="1"/>
    <col min="5388" max="5389" width="11.42578125" style="5"/>
    <col min="5390" max="5392" width="14.5703125" style="5" customWidth="1"/>
    <col min="5393" max="5632" width="11.42578125" style="5"/>
    <col min="5633" max="5633" width="12.7109375" style="5" customWidth="1"/>
    <col min="5634" max="5634" width="93" style="5" customWidth="1"/>
    <col min="5635" max="5635" width="11.7109375" style="5" customWidth="1"/>
    <col min="5636" max="5636" width="14.7109375" style="5" customWidth="1"/>
    <col min="5637" max="5637" width="13.85546875" style="5" customWidth="1"/>
    <col min="5638" max="5638" width="14" style="5" customWidth="1"/>
    <col min="5639" max="5639" width="15.28515625" style="5" customWidth="1"/>
    <col min="5640" max="5640" width="14.5703125" style="5" customWidth="1"/>
    <col min="5641" max="5641" width="14" style="5" customWidth="1"/>
    <col min="5642" max="5642" width="16.28515625" style="5" customWidth="1"/>
    <col min="5643" max="5643" width="22.140625" style="5" customWidth="1"/>
    <col min="5644" max="5645" width="11.42578125" style="5"/>
    <col min="5646" max="5648" width="14.5703125" style="5" customWidth="1"/>
    <col min="5649" max="5888" width="11.42578125" style="5"/>
    <col min="5889" max="5889" width="12.7109375" style="5" customWidth="1"/>
    <col min="5890" max="5890" width="93" style="5" customWidth="1"/>
    <col min="5891" max="5891" width="11.7109375" style="5" customWidth="1"/>
    <col min="5892" max="5892" width="14.7109375" style="5" customWidth="1"/>
    <col min="5893" max="5893" width="13.85546875" style="5" customWidth="1"/>
    <col min="5894" max="5894" width="14" style="5" customWidth="1"/>
    <col min="5895" max="5895" width="15.28515625" style="5" customWidth="1"/>
    <col min="5896" max="5896" width="14.5703125" style="5" customWidth="1"/>
    <col min="5897" max="5897" width="14" style="5" customWidth="1"/>
    <col min="5898" max="5898" width="16.28515625" style="5" customWidth="1"/>
    <col min="5899" max="5899" width="22.140625" style="5" customWidth="1"/>
    <col min="5900" max="5901" width="11.42578125" style="5"/>
    <col min="5902" max="5904" width="14.5703125" style="5" customWidth="1"/>
    <col min="5905" max="6144" width="11.42578125" style="5"/>
    <col min="6145" max="6145" width="12.7109375" style="5" customWidth="1"/>
    <col min="6146" max="6146" width="93" style="5" customWidth="1"/>
    <col min="6147" max="6147" width="11.7109375" style="5" customWidth="1"/>
    <col min="6148" max="6148" width="14.7109375" style="5" customWidth="1"/>
    <col min="6149" max="6149" width="13.85546875" style="5" customWidth="1"/>
    <col min="6150" max="6150" width="14" style="5" customWidth="1"/>
    <col min="6151" max="6151" width="15.28515625" style="5" customWidth="1"/>
    <col min="6152" max="6152" width="14.5703125" style="5" customWidth="1"/>
    <col min="6153" max="6153" width="14" style="5" customWidth="1"/>
    <col min="6154" max="6154" width="16.28515625" style="5" customWidth="1"/>
    <col min="6155" max="6155" width="22.140625" style="5" customWidth="1"/>
    <col min="6156" max="6157" width="11.42578125" style="5"/>
    <col min="6158" max="6160" width="14.5703125" style="5" customWidth="1"/>
    <col min="6161" max="6400" width="11.42578125" style="5"/>
    <col min="6401" max="6401" width="12.7109375" style="5" customWidth="1"/>
    <col min="6402" max="6402" width="93" style="5" customWidth="1"/>
    <col min="6403" max="6403" width="11.7109375" style="5" customWidth="1"/>
    <col min="6404" max="6404" width="14.7109375" style="5" customWidth="1"/>
    <col min="6405" max="6405" width="13.85546875" style="5" customWidth="1"/>
    <col min="6406" max="6406" width="14" style="5" customWidth="1"/>
    <col min="6407" max="6407" width="15.28515625" style="5" customWidth="1"/>
    <col min="6408" max="6408" width="14.5703125" style="5" customWidth="1"/>
    <col min="6409" max="6409" width="14" style="5" customWidth="1"/>
    <col min="6410" max="6410" width="16.28515625" style="5" customWidth="1"/>
    <col min="6411" max="6411" width="22.140625" style="5" customWidth="1"/>
    <col min="6412" max="6413" width="11.42578125" style="5"/>
    <col min="6414" max="6416" width="14.5703125" style="5" customWidth="1"/>
    <col min="6417" max="6656" width="11.42578125" style="5"/>
    <col min="6657" max="6657" width="12.7109375" style="5" customWidth="1"/>
    <col min="6658" max="6658" width="93" style="5" customWidth="1"/>
    <col min="6659" max="6659" width="11.7109375" style="5" customWidth="1"/>
    <col min="6660" max="6660" width="14.7109375" style="5" customWidth="1"/>
    <col min="6661" max="6661" width="13.85546875" style="5" customWidth="1"/>
    <col min="6662" max="6662" width="14" style="5" customWidth="1"/>
    <col min="6663" max="6663" width="15.28515625" style="5" customWidth="1"/>
    <col min="6664" max="6664" width="14.5703125" style="5" customWidth="1"/>
    <col min="6665" max="6665" width="14" style="5" customWidth="1"/>
    <col min="6666" max="6666" width="16.28515625" style="5" customWidth="1"/>
    <col min="6667" max="6667" width="22.140625" style="5" customWidth="1"/>
    <col min="6668" max="6669" width="11.42578125" style="5"/>
    <col min="6670" max="6672" width="14.5703125" style="5" customWidth="1"/>
    <col min="6673" max="6912" width="11.42578125" style="5"/>
    <col min="6913" max="6913" width="12.7109375" style="5" customWidth="1"/>
    <col min="6914" max="6914" width="93" style="5" customWidth="1"/>
    <col min="6915" max="6915" width="11.7109375" style="5" customWidth="1"/>
    <col min="6916" max="6916" width="14.7109375" style="5" customWidth="1"/>
    <col min="6917" max="6917" width="13.85546875" style="5" customWidth="1"/>
    <col min="6918" max="6918" width="14" style="5" customWidth="1"/>
    <col min="6919" max="6919" width="15.28515625" style="5" customWidth="1"/>
    <col min="6920" max="6920" width="14.5703125" style="5" customWidth="1"/>
    <col min="6921" max="6921" width="14" style="5" customWidth="1"/>
    <col min="6922" max="6922" width="16.28515625" style="5" customWidth="1"/>
    <col min="6923" max="6923" width="22.140625" style="5" customWidth="1"/>
    <col min="6924" max="6925" width="11.42578125" style="5"/>
    <col min="6926" max="6928" width="14.5703125" style="5" customWidth="1"/>
    <col min="6929" max="7168" width="11.42578125" style="5"/>
    <col min="7169" max="7169" width="12.7109375" style="5" customWidth="1"/>
    <col min="7170" max="7170" width="93" style="5" customWidth="1"/>
    <col min="7171" max="7171" width="11.7109375" style="5" customWidth="1"/>
    <col min="7172" max="7172" width="14.7109375" style="5" customWidth="1"/>
    <col min="7173" max="7173" width="13.85546875" style="5" customWidth="1"/>
    <col min="7174" max="7174" width="14" style="5" customWidth="1"/>
    <col min="7175" max="7175" width="15.28515625" style="5" customWidth="1"/>
    <col min="7176" max="7176" width="14.5703125" style="5" customWidth="1"/>
    <col min="7177" max="7177" width="14" style="5" customWidth="1"/>
    <col min="7178" max="7178" width="16.28515625" style="5" customWidth="1"/>
    <col min="7179" max="7179" width="22.140625" style="5" customWidth="1"/>
    <col min="7180" max="7181" width="11.42578125" style="5"/>
    <col min="7182" max="7184" width="14.5703125" style="5" customWidth="1"/>
    <col min="7185" max="7424" width="11.42578125" style="5"/>
    <col min="7425" max="7425" width="12.7109375" style="5" customWidth="1"/>
    <col min="7426" max="7426" width="93" style="5" customWidth="1"/>
    <col min="7427" max="7427" width="11.7109375" style="5" customWidth="1"/>
    <col min="7428" max="7428" width="14.7109375" style="5" customWidth="1"/>
    <col min="7429" max="7429" width="13.85546875" style="5" customWidth="1"/>
    <col min="7430" max="7430" width="14" style="5" customWidth="1"/>
    <col min="7431" max="7431" width="15.28515625" style="5" customWidth="1"/>
    <col min="7432" max="7432" width="14.5703125" style="5" customWidth="1"/>
    <col min="7433" max="7433" width="14" style="5" customWidth="1"/>
    <col min="7434" max="7434" width="16.28515625" style="5" customWidth="1"/>
    <col min="7435" max="7435" width="22.140625" style="5" customWidth="1"/>
    <col min="7436" max="7437" width="11.42578125" style="5"/>
    <col min="7438" max="7440" width="14.5703125" style="5" customWidth="1"/>
    <col min="7441" max="7680" width="11.42578125" style="5"/>
    <col min="7681" max="7681" width="12.7109375" style="5" customWidth="1"/>
    <col min="7682" max="7682" width="93" style="5" customWidth="1"/>
    <col min="7683" max="7683" width="11.7109375" style="5" customWidth="1"/>
    <col min="7684" max="7684" width="14.7109375" style="5" customWidth="1"/>
    <col min="7685" max="7685" width="13.85546875" style="5" customWidth="1"/>
    <col min="7686" max="7686" width="14" style="5" customWidth="1"/>
    <col min="7687" max="7687" width="15.28515625" style="5" customWidth="1"/>
    <col min="7688" max="7688" width="14.5703125" style="5" customWidth="1"/>
    <col min="7689" max="7689" width="14" style="5" customWidth="1"/>
    <col min="7690" max="7690" width="16.28515625" style="5" customWidth="1"/>
    <col min="7691" max="7691" width="22.140625" style="5" customWidth="1"/>
    <col min="7692" max="7693" width="11.42578125" style="5"/>
    <col min="7694" max="7696" width="14.5703125" style="5" customWidth="1"/>
    <col min="7697" max="7936" width="11.42578125" style="5"/>
    <col min="7937" max="7937" width="12.7109375" style="5" customWidth="1"/>
    <col min="7938" max="7938" width="93" style="5" customWidth="1"/>
    <col min="7939" max="7939" width="11.7109375" style="5" customWidth="1"/>
    <col min="7940" max="7940" width="14.7109375" style="5" customWidth="1"/>
    <col min="7941" max="7941" width="13.85546875" style="5" customWidth="1"/>
    <col min="7942" max="7942" width="14" style="5" customWidth="1"/>
    <col min="7943" max="7943" width="15.28515625" style="5" customWidth="1"/>
    <col min="7944" max="7944" width="14.5703125" style="5" customWidth="1"/>
    <col min="7945" max="7945" width="14" style="5" customWidth="1"/>
    <col min="7946" max="7946" width="16.28515625" style="5" customWidth="1"/>
    <col min="7947" max="7947" width="22.140625" style="5" customWidth="1"/>
    <col min="7948" max="7949" width="11.42578125" style="5"/>
    <col min="7950" max="7952" width="14.5703125" style="5" customWidth="1"/>
    <col min="7953" max="8192" width="11.42578125" style="5"/>
    <col min="8193" max="8193" width="12.7109375" style="5" customWidth="1"/>
    <col min="8194" max="8194" width="93" style="5" customWidth="1"/>
    <col min="8195" max="8195" width="11.7109375" style="5" customWidth="1"/>
    <col min="8196" max="8196" width="14.7109375" style="5" customWidth="1"/>
    <col min="8197" max="8197" width="13.85546875" style="5" customWidth="1"/>
    <col min="8198" max="8198" width="14" style="5" customWidth="1"/>
    <col min="8199" max="8199" width="15.28515625" style="5" customWidth="1"/>
    <col min="8200" max="8200" width="14.5703125" style="5" customWidth="1"/>
    <col min="8201" max="8201" width="14" style="5" customWidth="1"/>
    <col min="8202" max="8202" width="16.28515625" style="5" customWidth="1"/>
    <col min="8203" max="8203" width="22.140625" style="5" customWidth="1"/>
    <col min="8204" max="8205" width="11.42578125" style="5"/>
    <col min="8206" max="8208" width="14.5703125" style="5" customWidth="1"/>
    <col min="8209" max="8448" width="11.42578125" style="5"/>
    <col min="8449" max="8449" width="12.7109375" style="5" customWidth="1"/>
    <col min="8450" max="8450" width="93" style="5" customWidth="1"/>
    <col min="8451" max="8451" width="11.7109375" style="5" customWidth="1"/>
    <col min="8452" max="8452" width="14.7109375" style="5" customWidth="1"/>
    <col min="8453" max="8453" width="13.85546875" style="5" customWidth="1"/>
    <col min="8454" max="8454" width="14" style="5" customWidth="1"/>
    <col min="8455" max="8455" width="15.28515625" style="5" customWidth="1"/>
    <col min="8456" max="8456" width="14.5703125" style="5" customWidth="1"/>
    <col min="8457" max="8457" width="14" style="5" customWidth="1"/>
    <col min="8458" max="8458" width="16.28515625" style="5" customWidth="1"/>
    <col min="8459" max="8459" width="22.140625" style="5" customWidth="1"/>
    <col min="8460" max="8461" width="11.42578125" style="5"/>
    <col min="8462" max="8464" width="14.5703125" style="5" customWidth="1"/>
    <col min="8465" max="8704" width="11.42578125" style="5"/>
    <col min="8705" max="8705" width="12.7109375" style="5" customWidth="1"/>
    <col min="8706" max="8706" width="93" style="5" customWidth="1"/>
    <col min="8707" max="8707" width="11.7109375" style="5" customWidth="1"/>
    <col min="8708" max="8708" width="14.7109375" style="5" customWidth="1"/>
    <col min="8709" max="8709" width="13.85546875" style="5" customWidth="1"/>
    <col min="8710" max="8710" width="14" style="5" customWidth="1"/>
    <col min="8711" max="8711" width="15.28515625" style="5" customWidth="1"/>
    <col min="8712" max="8712" width="14.5703125" style="5" customWidth="1"/>
    <col min="8713" max="8713" width="14" style="5" customWidth="1"/>
    <col min="8714" max="8714" width="16.28515625" style="5" customWidth="1"/>
    <col min="8715" max="8715" width="22.140625" style="5" customWidth="1"/>
    <col min="8716" max="8717" width="11.42578125" style="5"/>
    <col min="8718" max="8720" width="14.5703125" style="5" customWidth="1"/>
    <col min="8721" max="8960" width="11.42578125" style="5"/>
    <col min="8961" max="8961" width="12.7109375" style="5" customWidth="1"/>
    <col min="8962" max="8962" width="93" style="5" customWidth="1"/>
    <col min="8963" max="8963" width="11.7109375" style="5" customWidth="1"/>
    <col min="8964" max="8964" width="14.7109375" style="5" customWidth="1"/>
    <col min="8965" max="8965" width="13.85546875" style="5" customWidth="1"/>
    <col min="8966" max="8966" width="14" style="5" customWidth="1"/>
    <col min="8967" max="8967" width="15.28515625" style="5" customWidth="1"/>
    <col min="8968" max="8968" width="14.5703125" style="5" customWidth="1"/>
    <col min="8969" max="8969" width="14" style="5" customWidth="1"/>
    <col min="8970" max="8970" width="16.28515625" style="5" customWidth="1"/>
    <col min="8971" max="8971" width="22.140625" style="5" customWidth="1"/>
    <col min="8972" max="8973" width="11.42578125" style="5"/>
    <col min="8974" max="8976" width="14.5703125" style="5" customWidth="1"/>
    <col min="8977" max="9216" width="11.42578125" style="5"/>
    <col min="9217" max="9217" width="12.7109375" style="5" customWidth="1"/>
    <col min="9218" max="9218" width="93" style="5" customWidth="1"/>
    <col min="9219" max="9219" width="11.7109375" style="5" customWidth="1"/>
    <col min="9220" max="9220" width="14.7109375" style="5" customWidth="1"/>
    <col min="9221" max="9221" width="13.85546875" style="5" customWidth="1"/>
    <col min="9222" max="9222" width="14" style="5" customWidth="1"/>
    <col min="9223" max="9223" width="15.28515625" style="5" customWidth="1"/>
    <col min="9224" max="9224" width="14.5703125" style="5" customWidth="1"/>
    <col min="9225" max="9225" width="14" style="5" customWidth="1"/>
    <col min="9226" max="9226" width="16.28515625" style="5" customWidth="1"/>
    <col min="9227" max="9227" width="22.140625" style="5" customWidth="1"/>
    <col min="9228" max="9229" width="11.42578125" style="5"/>
    <col min="9230" max="9232" width="14.5703125" style="5" customWidth="1"/>
    <col min="9233" max="9472" width="11.42578125" style="5"/>
    <col min="9473" max="9473" width="12.7109375" style="5" customWidth="1"/>
    <col min="9474" max="9474" width="93" style="5" customWidth="1"/>
    <col min="9475" max="9475" width="11.7109375" style="5" customWidth="1"/>
    <col min="9476" max="9476" width="14.7109375" style="5" customWidth="1"/>
    <col min="9477" max="9477" width="13.85546875" style="5" customWidth="1"/>
    <col min="9478" max="9478" width="14" style="5" customWidth="1"/>
    <col min="9479" max="9479" width="15.28515625" style="5" customWidth="1"/>
    <col min="9480" max="9480" width="14.5703125" style="5" customWidth="1"/>
    <col min="9481" max="9481" width="14" style="5" customWidth="1"/>
    <col min="9482" max="9482" width="16.28515625" style="5" customWidth="1"/>
    <col min="9483" max="9483" width="22.140625" style="5" customWidth="1"/>
    <col min="9484" max="9485" width="11.42578125" style="5"/>
    <col min="9486" max="9488" width="14.5703125" style="5" customWidth="1"/>
    <col min="9489" max="9728" width="11.42578125" style="5"/>
    <col min="9729" max="9729" width="12.7109375" style="5" customWidth="1"/>
    <col min="9730" max="9730" width="93" style="5" customWidth="1"/>
    <col min="9731" max="9731" width="11.7109375" style="5" customWidth="1"/>
    <col min="9732" max="9732" width="14.7109375" style="5" customWidth="1"/>
    <col min="9733" max="9733" width="13.85546875" style="5" customWidth="1"/>
    <col min="9734" max="9734" width="14" style="5" customWidth="1"/>
    <col min="9735" max="9735" width="15.28515625" style="5" customWidth="1"/>
    <col min="9736" max="9736" width="14.5703125" style="5" customWidth="1"/>
    <col min="9737" max="9737" width="14" style="5" customWidth="1"/>
    <col min="9738" max="9738" width="16.28515625" style="5" customWidth="1"/>
    <col min="9739" max="9739" width="22.140625" style="5" customWidth="1"/>
    <col min="9740" max="9741" width="11.42578125" style="5"/>
    <col min="9742" max="9744" width="14.5703125" style="5" customWidth="1"/>
    <col min="9745" max="9984" width="11.42578125" style="5"/>
    <col min="9985" max="9985" width="12.7109375" style="5" customWidth="1"/>
    <col min="9986" max="9986" width="93" style="5" customWidth="1"/>
    <col min="9987" max="9987" width="11.7109375" style="5" customWidth="1"/>
    <col min="9988" max="9988" width="14.7109375" style="5" customWidth="1"/>
    <col min="9989" max="9989" width="13.85546875" style="5" customWidth="1"/>
    <col min="9990" max="9990" width="14" style="5" customWidth="1"/>
    <col min="9991" max="9991" width="15.28515625" style="5" customWidth="1"/>
    <col min="9992" max="9992" width="14.5703125" style="5" customWidth="1"/>
    <col min="9993" max="9993" width="14" style="5" customWidth="1"/>
    <col min="9994" max="9994" width="16.28515625" style="5" customWidth="1"/>
    <col min="9995" max="9995" width="22.140625" style="5" customWidth="1"/>
    <col min="9996" max="9997" width="11.42578125" style="5"/>
    <col min="9998" max="10000" width="14.5703125" style="5" customWidth="1"/>
    <col min="10001" max="10240" width="11.42578125" style="5"/>
    <col min="10241" max="10241" width="12.7109375" style="5" customWidth="1"/>
    <col min="10242" max="10242" width="93" style="5" customWidth="1"/>
    <col min="10243" max="10243" width="11.7109375" style="5" customWidth="1"/>
    <col min="10244" max="10244" width="14.7109375" style="5" customWidth="1"/>
    <col min="10245" max="10245" width="13.85546875" style="5" customWidth="1"/>
    <col min="10246" max="10246" width="14" style="5" customWidth="1"/>
    <col min="10247" max="10247" width="15.28515625" style="5" customWidth="1"/>
    <col min="10248" max="10248" width="14.5703125" style="5" customWidth="1"/>
    <col min="10249" max="10249" width="14" style="5" customWidth="1"/>
    <col min="10250" max="10250" width="16.28515625" style="5" customWidth="1"/>
    <col min="10251" max="10251" width="22.140625" style="5" customWidth="1"/>
    <col min="10252" max="10253" width="11.42578125" style="5"/>
    <col min="10254" max="10256" width="14.5703125" style="5" customWidth="1"/>
    <col min="10257" max="10496" width="11.42578125" style="5"/>
    <col min="10497" max="10497" width="12.7109375" style="5" customWidth="1"/>
    <col min="10498" max="10498" width="93" style="5" customWidth="1"/>
    <col min="10499" max="10499" width="11.7109375" style="5" customWidth="1"/>
    <col min="10500" max="10500" width="14.7109375" style="5" customWidth="1"/>
    <col min="10501" max="10501" width="13.85546875" style="5" customWidth="1"/>
    <col min="10502" max="10502" width="14" style="5" customWidth="1"/>
    <col min="10503" max="10503" width="15.28515625" style="5" customWidth="1"/>
    <col min="10504" max="10504" width="14.5703125" style="5" customWidth="1"/>
    <col min="10505" max="10505" width="14" style="5" customWidth="1"/>
    <col min="10506" max="10506" width="16.28515625" style="5" customWidth="1"/>
    <col min="10507" max="10507" width="22.140625" style="5" customWidth="1"/>
    <col min="10508" max="10509" width="11.42578125" style="5"/>
    <col min="10510" max="10512" width="14.5703125" style="5" customWidth="1"/>
    <col min="10513" max="10752" width="11.42578125" style="5"/>
    <col min="10753" max="10753" width="12.7109375" style="5" customWidth="1"/>
    <col min="10754" max="10754" width="93" style="5" customWidth="1"/>
    <col min="10755" max="10755" width="11.7109375" style="5" customWidth="1"/>
    <col min="10756" max="10756" width="14.7109375" style="5" customWidth="1"/>
    <col min="10757" max="10757" width="13.85546875" style="5" customWidth="1"/>
    <col min="10758" max="10758" width="14" style="5" customWidth="1"/>
    <col min="10759" max="10759" width="15.28515625" style="5" customWidth="1"/>
    <col min="10760" max="10760" width="14.5703125" style="5" customWidth="1"/>
    <col min="10761" max="10761" width="14" style="5" customWidth="1"/>
    <col min="10762" max="10762" width="16.28515625" style="5" customWidth="1"/>
    <col min="10763" max="10763" width="22.140625" style="5" customWidth="1"/>
    <col min="10764" max="10765" width="11.42578125" style="5"/>
    <col min="10766" max="10768" width="14.5703125" style="5" customWidth="1"/>
    <col min="10769" max="11008" width="11.42578125" style="5"/>
    <col min="11009" max="11009" width="12.7109375" style="5" customWidth="1"/>
    <col min="11010" max="11010" width="93" style="5" customWidth="1"/>
    <col min="11011" max="11011" width="11.7109375" style="5" customWidth="1"/>
    <col min="11012" max="11012" width="14.7109375" style="5" customWidth="1"/>
    <col min="11013" max="11013" width="13.85546875" style="5" customWidth="1"/>
    <col min="11014" max="11014" width="14" style="5" customWidth="1"/>
    <col min="11015" max="11015" width="15.28515625" style="5" customWidth="1"/>
    <col min="11016" max="11016" width="14.5703125" style="5" customWidth="1"/>
    <col min="11017" max="11017" width="14" style="5" customWidth="1"/>
    <col min="11018" max="11018" width="16.28515625" style="5" customWidth="1"/>
    <col min="11019" max="11019" width="22.140625" style="5" customWidth="1"/>
    <col min="11020" max="11021" width="11.42578125" style="5"/>
    <col min="11022" max="11024" width="14.5703125" style="5" customWidth="1"/>
    <col min="11025" max="11264" width="11.42578125" style="5"/>
    <col min="11265" max="11265" width="12.7109375" style="5" customWidth="1"/>
    <col min="11266" max="11266" width="93" style="5" customWidth="1"/>
    <col min="11267" max="11267" width="11.7109375" style="5" customWidth="1"/>
    <col min="11268" max="11268" width="14.7109375" style="5" customWidth="1"/>
    <col min="11269" max="11269" width="13.85546875" style="5" customWidth="1"/>
    <col min="11270" max="11270" width="14" style="5" customWidth="1"/>
    <col min="11271" max="11271" width="15.28515625" style="5" customWidth="1"/>
    <col min="11272" max="11272" width="14.5703125" style="5" customWidth="1"/>
    <col min="11273" max="11273" width="14" style="5" customWidth="1"/>
    <col min="11274" max="11274" width="16.28515625" style="5" customWidth="1"/>
    <col min="11275" max="11275" width="22.140625" style="5" customWidth="1"/>
    <col min="11276" max="11277" width="11.42578125" style="5"/>
    <col min="11278" max="11280" width="14.5703125" style="5" customWidth="1"/>
    <col min="11281" max="11520" width="11.42578125" style="5"/>
    <col min="11521" max="11521" width="12.7109375" style="5" customWidth="1"/>
    <col min="11522" max="11522" width="93" style="5" customWidth="1"/>
    <col min="11523" max="11523" width="11.7109375" style="5" customWidth="1"/>
    <col min="11524" max="11524" width="14.7109375" style="5" customWidth="1"/>
    <col min="11525" max="11525" width="13.85546875" style="5" customWidth="1"/>
    <col min="11526" max="11526" width="14" style="5" customWidth="1"/>
    <col min="11527" max="11527" width="15.28515625" style="5" customWidth="1"/>
    <col min="11528" max="11528" width="14.5703125" style="5" customWidth="1"/>
    <col min="11529" max="11529" width="14" style="5" customWidth="1"/>
    <col min="11530" max="11530" width="16.28515625" style="5" customWidth="1"/>
    <col min="11531" max="11531" width="22.140625" style="5" customWidth="1"/>
    <col min="11532" max="11533" width="11.42578125" style="5"/>
    <col min="11534" max="11536" width="14.5703125" style="5" customWidth="1"/>
    <col min="11537" max="11776" width="11.42578125" style="5"/>
    <col min="11777" max="11777" width="12.7109375" style="5" customWidth="1"/>
    <col min="11778" max="11778" width="93" style="5" customWidth="1"/>
    <col min="11779" max="11779" width="11.7109375" style="5" customWidth="1"/>
    <col min="11780" max="11780" width="14.7109375" style="5" customWidth="1"/>
    <col min="11781" max="11781" width="13.85546875" style="5" customWidth="1"/>
    <col min="11782" max="11782" width="14" style="5" customWidth="1"/>
    <col min="11783" max="11783" width="15.28515625" style="5" customWidth="1"/>
    <col min="11784" max="11784" width="14.5703125" style="5" customWidth="1"/>
    <col min="11785" max="11785" width="14" style="5" customWidth="1"/>
    <col min="11786" max="11786" width="16.28515625" style="5" customWidth="1"/>
    <col min="11787" max="11787" width="22.140625" style="5" customWidth="1"/>
    <col min="11788" max="11789" width="11.42578125" style="5"/>
    <col min="11790" max="11792" width="14.5703125" style="5" customWidth="1"/>
    <col min="11793" max="12032" width="11.42578125" style="5"/>
    <col min="12033" max="12033" width="12.7109375" style="5" customWidth="1"/>
    <col min="12034" max="12034" width="93" style="5" customWidth="1"/>
    <col min="12035" max="12035" width="11.7109375" style="5" customWidth="1"/>
    <col min="12036" max="12036" width="14.7109375" style="5" customWidth="1"/>
    <col min="12037" max="12037" width="13.85546875" style="5" customWidth="1"/>
    <col min="12038" max="12038" width="14" style="5" customWidth="1"/>
    <col min="12039" max="12039" width="15.28515625" style="5" customWidth="1"/>
    <col min="12040" max="12040" width="14.5703125" style="5" customWidth="1"/>
    <col min="12041" max="12041" width="14" style="5" customWidth="1"/>
    <col min="12042" max="12042" width="16.28515625" style="5" customWidth="1"/>
    <col min="12043" max="12043" width="22.140625" style="5" customWidth="1"/>
    <col min="12044" max="12045" width="11.42578125" style="5"/>
    <col min="12046" max="12048" width="14.5703125" style="5" customWidth="1"/>
    <col min="12049" max="12288" width="11.42578125" style="5"/>
    <col min="12289" max="12289" width="12.7109375" style="5" customWidth="1"/>
    <col min="12290" max="12290" width="93" style="5" customWidth="1"/>
    <col min="12291" max="12291" width="11.7109375" style="5" customWidth="1"/>
    <col min="12292" max="12292" width="14.7109375" style="5" customWidth="1"/>
    <col min="12293" max="12293" width="13.85546875" style="5" customWidth="1"/>
    <col min="12294" max="12294" width="14" style="5" customWidth="1"/>
    <col min="12295" max="12295" width="15.28515625" style="5" customWidth="1"/>
    <col min="12296" max="12296" width="14.5703125" style="5" customWidth="1"/>
    <col min="12297" max="12297" width="14" style="5" customWidth="1"/>
    <col min="12298" max="12298" width="16.28515625" style="5" customWidth="1"/>
    <col min="12299" max="12299" width="22.140625" style="5" customWidth="1"/>
    <col min="12300" max="12301" width="11.42578125" style="5"/>
    <col min="12302" max="12304" width="14.5703125" style="5" customWidth="1"/>
    <col min="12305" max="12544" width="11.42578125" style="5"/>
    <col min="12545" max="12545" width="12.7109375" style="5" customWidth="1"/>
    <col min="12546" max="12546" width="93" style="5" customWidth="1"/>
    <col min="12547" max="12547" width="11.7109375" style="5" customWidth="1"/>
    <col min="12548" max="12548" width="14.7109375" style="5" customWidth="1"/>
    <col min="12549" max="12549" width="13.85546875" style="5" customWidth="1"/>
    <col min="12550" max="12550" width="14" style="5" customWidth="1"/>
    <col min="12551" max="12551" width="15.28515625" style="5" customWidth="1"/>
    <col min="12552" max="12552" width="14.5703125" style="5" customWidth="1"/>
    <col min="12553" max="12553" width="14" style="5" customWidth="1"/>
    <col min="12554" max="12554" width="16.28515625" style="5" customWidth="1"/>
    <col min="12555" max="12555" width="22.140625" style="5" customWidth="1"/>
    <col min="12556" max="12557" width="11.42578125" style="5"/>
    <col min="12558" max="12560" width="14.5703125" style="5" customWidth="1"/>
    <col min="12561" max="12800" width="11.42578125" style="5"/>
    <col min="12801" max="12801" width="12.7109375" style="5" customWidth="1"/>
    <col min="12802" max="12802" width="93" style="5" customWidth="1"/>
    <col min="12803" max="12803" width="11.7109375" style="5" customWidth="1"/>
    <col min="12804" max="12804" width="14.7109375" style="5" customWidth="1"/>
    <col min="12805" max="12805" width="13.85546875" style="5" customWidth="1"/>
    <col min="12806" max="12806" width="14" style="5" customWidth="1"/>
    <col min="12807" max="12807" width="15.28515625" style="5" customWidth="1"/>
    <col min="12808" max="12808" width="14.5703125" style="5" customWidth="1"/>
    <col min="12809" max="12809" width="14" style="5" customWidth="1"/>
    <col min="12810" max="12810" width="16.28515625" style="5" customWidth="1"/>
    <col min="12811" max="12811" width="22.140625" style="5" customWidth="1"/>
    <col min="12812" max="12813" width="11.42578125" style="5"/>
    <col min="12814" max="12816" width="14.5703125" style="5" customWidth="1"/>
    <col min="12817" max="13056" width="11.42578125" style="5"/>
    <col min="13057" max="13057" width="12.7109375" style="5" customWidth="1"/>
    <col min="13058" max="13058" width="93" style="5" customWidth="1"/>
    <col min="13059" max="13059" width="11.7109375" style="5" customWidth="1"/>
    <col min="13060" max="13060" width="14.7109375" style="5" customWidth="1"/>
    <col min="13061" max="13061" width="13.85546875" style="5" customWidth="1"/>
    <col min="13062" max="13062" width="14" style="5" customWidth="1"/>
    <col min="13063" max="13063" width="15.28515625" style="5" customWidth="1"/>
    <col min="13064" max="13064" width="14.5703125" style="5" customWidth="1"/>
    <col min="13065" max="13065" width="14" style="5" customWidth="1"/>
    <col min="13066" max="13066" width="16.28515625" style="5" customWidth="1"/>
    <col min="13067" max="13067" width="22.140625" style="5" customWidth="1"/>
    <col min="13068" max="13069" width="11.42578125" style="5"/>
    <col min="13070" max="13072" width="14.5703125" style="5" customWidth="1"/>
    <col min="13073" max="13312" width="11.42578125" style="5"/>
    <col min="13313" max="13313" width="12.7109375" style="5" customWidth="1"/>
    <col min="13314" max="13314" width="93" style="5" customWidth="1"/>
    <col min="13315" max="13315" width="11.7109375" style="5" customWidth="1"/>
    <col min="13316" max="13316" width="14.7109375" style="5" customWidth="1"/>
    <col min="13317" max="13317" width="13.85546875" style="5" customWidth="1"/>
    <col min="13318" max="13318" width="14" style="5" customWidth="1"/>
    <col min="13319" max="13319" width="15.28515625" style="5" customWidth="1"/>
    <col min="13320" max="13320" width="14.5703125" style="5" customWidth="1"/>
    <col min="13321" max="13321" width="14" style="5" customWidth="1"/>
    <col min="13322" max="13322" width="16.28515625" style="5" customWidth="1"/>
    <col min="13323" max="13323" width="22.140625" style="5" customWidth="1"/>
    <col min="13324" max="13325" width="11.42578125" style="5"/>
    <col min="13326" max="13328" width="14.5703125" style="5" customWidth="1"/>
    <col min="13329" max="13568" width="11.42578125" style="5"/>
    <col min="13569" max="13569" width="12.7109375" style="5" customWidth="1"/>
    <col min="13570" max="13570" width="93" style="5" customWidth="1"/>
    <col min="13571" max="13571" width="11.7109375" style="5" customWidth="1"/>
    <col min="13572" max="13572" width="14.7109375" style="5" customWidth="1"/>
    <col min="13573" max="13573" width="13.85546875" style="5" customWidth="1"/>
    <col min="13574" max="13574" width="14" style="5" customWidth="1"/>
    <col min="13575" max="13575" width="15.28515625" style="5" customWidth="1"/>
    <col min="13576" max="13576" width="14.5703125" style="5" customWidth="1"/>
    <col min="13577" max="13577" width="14" style="5" customWidth="1"/>
    <col min="13578" max="13578" width="16.28515625" style="5" customWidth="1"/>
    <col min="13579" max="13579" width="22.140625" style="5" customWidth="1"/>
    <col min="13580" max="13581" width="11.42578125" style="5"/>
    <col min="13582" max="13584" width="14.5703125" style="5" customWidth="1"/>
    <col min="13585" max="13824" width="11.42578125" style="5"/>
    <col min="13825" max="13825" width="12.7109375" style="5" customWidth="1"/>
    <col min="13826" max="13826" width="93" style="5" customWidth="1"/>
    <col min="13827" max="13827" width="11.7109375" style="5" customWidth="1"/>
    <col min="13828" max="13828" width="14.7109375" style="5" customWidth="1"/>
    <col min="13829" max="13829" width="13.85546875" style="5" customWidth="1"/>
    <col min="13830" max="13830" width="14" style="5" customWidth="1"/>
    <col min="13831" max="13831" width="15.28515625" style="5" customWidth="1"/>
    <col min="13832" max="13832" width="14.5703125" style="5" customWidth="1"/>
    <col min="13833" max="13833" width="14" style="5" customWidth="1"/>
    <col min="13834" max="13834" width="16.28515625" style="5" customWidth="1"/>
    <col min="13835" max="13835" width="22.140625" style="5" customWidth="1"/>
    <col min="13836" max="13837" width="11.42578125" style="5"/>
    <col min="13838" max="13840" width="14.5703125" style="5" customWidth="1"/>
    <col min="13841" max="14080" width="11.42578125" style="5"/>
    <col min="14081" max="14081" width="12.7109375" style="5" customWidth="1"/>
    <col min="14082" max="14082" width="93" style="5" customWidth="1"/>
    <col min="14083" max="14083" width="11.7109375" style="5" customWidth="1"/>
    <col min="14084" max="14084" width="14.7109375" style="5" customWidth="1"/>
    <col min="14085" max="14085" width="13.85546875" style="5" customWidth="1"/>
    <col min="14086" max="14086" width="14" style="5" customWidth="1"/>
    <col min="14087" max="14087" width="15.28515625" style="5" customWidth="1"/>
    <col min="14088" max="14088" width="14.5703125" style="5" customWidth="1"/>
    <col min="14089" max="14089" width="14" style="5" customWidth="1"/>
    <col min="14090" max="14090" width="16.28515625" style="5" customWidth="1"/>
    <col min="14091" max="14091" width="22.140625" style="5" customWidth="1"/>
    <col min="14092" max="14093" width="11.42578125" style="5"/>
    <col min="14094" max="14096" width="14.5703125" style="5" customWidth="1"/>
    <col min="14097" max="14336" width="11.42578125" style="5"/>
    <col min="14337" max="14337" width="12.7109375" style="5" customWidth="1"/>
    <col min="14338" max="14338" width="93" style="5" customWidth="1"/>
    <col min="14339" max="14339" width="11.7109375" style="5" customWidth="1"/>
    <col min="14340" max="14340" width="14.7109375" style="5" customWidth="1"/>
    <col min="14341" max="14341" width="13.85546875" style="5" customWidth="1"/>
    <col min="14342" max="14342" width="14" style="5" customWidth="1"/>
    <col min="14343" max="14343" width="15.28515625" style="5" customWidth="1"/>
    <col min="14344" max="14344" width="14.5703125" style="5" customWidth="1"/>
    <col min="14345" max="14345" width="14" style="5" customWidth="1"/>
    <col min="14346" max="14346" width="16.28515625" style="5" customWidth="1"/>
    <col min="14347" max="14347" width="22.140625" style="5" customWidth="1"/>
    <col min="14348" max="14349" width="11.42578125" style="5"/>
    <col min="14350" max="14352" width="14.5703125" style="5" customWidth="1"/>
    <col min="14353" max="14592" width="11.42578125" style="5"/>
    <col min="14593" max="14593" width="12.7109375" style="5" customWidth="1"/>
    <col min="14594" max="14594" width="93" style="5" customWidth="1"/>
    <col min="14595" max="14595" width="11.7109375" style="5" customWidth="1"/>
    <col min="14596" max="14596" width="14.7109375" style="5" customWidth="1"/>
    <col min="14597" max="14597" width="13.85546875" style="5" customWidth="1"/>
    <col min="14598" max="14598" width="14" style="5" customWidth="1"/>
    <col min="14599" max="14599" width="15.28515625" style="5" customWidth="1"/>
    <col min="14600" max="14600" width="14.5703125" style="5" customWidth="1"/>
    <col min="14601" max="14601" width="14" style="5" customWidth="1"/>
    <col min="14602" max="14602" width="16.28515625" style="5" customWidth="1"/>
    <col min="14603" max="14603" width="22.140625" style="5" customWidth="1"/>
    <col min="14604" max="14605" width="11.42578125" style="5"/>
    <col min="14606" max="14608" width="14.5703125" style="5" customWidth="1"/>
    <col min="14609" max="14848" width="11.42578125" style="5"/>
    <col min="14849" max="14849" width="12.7109375" style="5" customWidth="1"/>
    <col min="14850" max="14850" width="93" style="5" customWidth="1"/>
    <col min="14851" max="14851" width="11.7109375" style="5" customWidth="1"/>
    <col min="14852" max="14852" width="14.7109375" style="5" customWidth="1"/>
    <col min="14853" max="14853" width="13.85546875" style="5" customWidth="1"/>
    <col min="14854" max="14854" width="14" style="5" customWidth="1"/>
    <col min="14855" max="14855" width="15.28515625" style="5" customWidth="1"/>
    <col min="14856" max="14856" width="14.5703125" style="5" customWidth="1"/>
    <col min="14857" max="14857" width="14" style="5" customWidth="1"/>
    <col min="14858" max="14858" width="16.28515625" style="5" customWidth="1"/>
    <col min="14859" max="14859" width="22.140625" style="5" customWidth="1"/>
    <col min="14860" max="14861" width="11.42578125" style="5"/>
    <col min="14862" max="14864" width="14.5703125" style="5" customWidth="1"/>
    <col min="14865" max="15104" width="11.42578125" style="5"/>
    <col min="15105" max="15105" width="12.7109375" style="5" customWidth="1"/>
    <col min="15106" max="15106" width="93" style="5" customWidth="1"/>
    <col min="15107" max="15107" width="11.7109375" style="5" customWidth="1"/>
    <col min="15108" max="15108" width="14.7109375" style="5" customWidth="1"/>
    <col min="15109" max="15109" width="13.85546875" style="5" customWidth="1"/>
    <col min="15110" max="15110" width="14" style="5" customWidth="1"/>
    <col min="15111" max="15111" width="15.28515625" style="5" customWidth="1"/>
    <col min="15112" max="15112" width="14.5703125" style="5" customWidth="1"/>
    <col min="15113" max="15113" width="14" style="5" customWidth="1"/>
    <col min="15114" max="15114" width="16.28515625" style="5" customWidth="1"/>
    <col min="15115" max="15115" width="22.140625" style="5" customWidth="1"/>
    <col min="15116" max="15117" width="11.42578125" style="5"/>
    <col min="15118" max="15120" width="14.5703125" style="5" customWidth="1"/>
    <col min="15121" max="15360" width="11.42578125" style="5"/>
    <col min="15361" max="15361" width="12.7109375" style="5" customWidth="1"/>
    <col min="15362" max="15362" width="93" style="5" customWidth="1"/>
    <col min="15363" max="15363" width="11.7109375" style="5" customWidth="1"/>
    <col min="15364" max="15364" width="14.7109375" style="5" customWidth="1"/>
    <col min="15365" max="15365" width="13.85546875" style="5" customWidth="1"/>
    <col min="15366" max="15366" width="14" style="5" customWidth="1"/>
    <col min="15367" max="15367" width="15.28515625" style="5" customWidth="1"/>
    <col min="15368" max="15368" width="14.5703125" style="5" customWidth="1"/>
    <col min="15369" max="15369" width="14" style="5" customWidth="1"/>
    <col min="15370" max="15370" width="16.28515625" style="5" customWidth="1"/>
    <col min="15371" max="15371" width="22.140625" style="5" customWidth="1"/>
    <col min="15372" max="15373" width="11.42578125" style="5"/>
    <col min="15374" max="15376" width="14.5703125" style="5" customWidth="1"/>
    <col min="15377" max="15616" width="11.42578125" style="5"/>
    <col min="15617" max="15617" width="12.7109375" style="5" customWidth="1"/>
    <col min="15618" max="15618" width="93" style="5" customWidth="1"/>
    <col min="15619" max="15619" width="11.7109375" style="5" customWidth="1"/>
    <col min="15620" max="15620" width="14.7109375" style="5" customWidth="1"/>
    <col min="15621" max="15621" width="13.85546875" style="5" customWidth="1"/>
    <col min="15622" max="15622" width="14" style="5" customWidth="1"/>
    <col min="15623" max="15623" width="15.28515625" style="5" customWidth="1"/>
    <col min="15624" max="15624" width="14.5703125" style="5" customWidth="1"/>
    <col min="15625" max="15625" width="14" style="5" customWidth="1"/>
    <col min="15626" max="15626" width="16.28515625" style="5" customWidth="1"/>
    <col min="15627" max="15627" width="22.140625" style="5" customWidth="1"/>
    <col min="15628" max="15629" width="11.42578125" style="5"/>
    <col min="15630" max="15632" width="14.5703125" style="5" customWidth="1"/>
    <col min="15633" max="15872" width="11.42578125" style="5"/>
    <col min="15873" max="15873" width="12.7109375" style="5" customWidth="1"/>
    <col min="15874" max="15874" width="93" style="5" customWidth="1"/>
    <col min="15875" max="15875" width="11.7109375" style="5" customWidth="1"/>
    <col min="15876" max="15876" width="14.7109375" style="5" customWidth="1"/>
    <col min="15877" max="15877" width="13.85546875" style="5" customWidth="1"/>
    <col min="15878" max="15878" width="14" style="5" customWidth="1"/>
    <col min="15879" max="15879" width="15.28515625" style="5" customWidth="1"/>
    <col min="15880" max="15880" width="14.5703125" style="5" customWidth="1"/>
    <col min="15881" max="15881" width="14" style="5" customWidth="1"/>
    <col min="15882" max="15882" width="16.28515625" style="5" customWidth="1"/>
    <col min="15883" max="15883" width="22.140625" style="5" customWidth="1"/>
    <col min="15884" max="15885" width="11.42578125" style="5"/>
    <col min="15886" max="15888" width="14.5703125" style="5" customWidth="1"/>
    <col min="15889" max="16128" width="11.42578125" style="5"/>
    <col min="16129" max="16129" width="12.7109375" style="5" customWidth="1"/>
    <col min="16130" max="16130" width="93" style="5" customWidth="1"/>
    <col min="16131" max="16131" width="11.7109375" style="5" customWidth="1"/>
    <col min="16132" max="16132" width="14.7109375" style="5" customWidth="1"/>
    <col min="16133" max="16133" width="13.85546875" style="5" customWidth="1"/>
    <col min="16134" max="16134" width="14" style="5" customWidth="1"/>
    <col min="16135" max="16135" width="15.28515625" style="5" customWidth="1"/>
    <col min="16136" max="16136" width="14.5703125" style="5" customWidth="1"/>
    <col min="16137" max="16137" width="14" style="5" customWidth="1"/>
    <col min="16138" max="16138" width="16.28515625" style="5" customWidth="1"/>
    <col min="16139" max="16139" width="22.140625" style="5" customWidth="1"/>
    <col min="16140" max="16141" width="11.42578125" style="5"/>
    <col min="16142" max="16144" width="14.5703125" style="5" customWidth="1"/>
    <col min="16145" max="16384" width="11.42578125" style="5"/>
  </cols>
  <sheetData>
    <row r="1" spans="1:19" x14ac:dyDescent="0.2">
      <c r="A1" s="1" t="s">
        <v>0</v>
      </c>
      <c r="I1" s="5"/>
    </row>
    <row r="2" spans="1:19" x14ac:dyDescent="0.2">
      <c r="A2" s="1" t="str">
        <f>CONCATENATE("COMUNA: ",[6]NOMBRE!B2," - ","( ",[6]NOMBRE!C2,[6]NOMBRE!D2,[6]NOMBRE!E2,[6]NOMBRE!F2,[6]NOMBRE!G2," )")</f>
        <v>COMUNA: Linares - ( 07401 )</v>
      </c>
      <c r="I2" s="5"/>
    </row>
    <row r="3" spans="1:19" x14ac:dyDescent="0.2">
      <c r="A3" s="1" t="str">
        <f>CONCATENATE("ESTABLECIMIENTO/ESTRATEGIA: ",[6]NOMBRE!B3," - ","( ",[6]NOMBRE!C3,[6]NOMBRE!D3,[6]NOMBRE!E3,[6]NOMBRE!F3,[6]NOMBRE!G3,[6]NOMBRE!H3," )")</f>
        <v>ESTABLECIMIENTO/ESTRATEGIA: Hospital Presidente Carlos Ibáñez del Campo - ( 116108 )</v>
      </c>
      <c r="I3" s="8"/>
    </row>
    <row r="4" spans="1:19" x14ac:dyDescent="0.2">
      <c r="A4" s="1" t="str">
        <f>CONCATENATE("MES: ",[6]NOMBRE!B6," - ","( ",[6]NOMBRE!C6,[6]NOMBRE!D6," )")</f>
        <v>MES: MAYO - ( 05 )</v>
      </c>
      <c r="I4" s="9"/>
    </row>
    <row r="5" spans="1:19" ht="12.75" customHeight="1" x14ac:dyDescent="0.2">
      <c r="A5" s="1" t="str">
        <f>CONCATENATE("AÑO: ",[6]NOMBRE!B7)</f>
        <v>AÑO: 2016</v>
      </c>
      <c r="I5" s="5"/>
    </row>
    <row r="6" spans="1:19" ht="12.75" customHeight="1" x14ac:dyDescent="0.15">
      <c r="A6" s="215" t="s">
        <v>1</v>
      </c>
      <c r="B6" s="215"/>
      <c r="C6" s="215"/>
      <c r="D6" s="215"/>
      <c r="E6" s="215"/>
      <c r="F6" s="215"/>
      <c r="I6" s="5"/>
    </row>
    <row r="7" spans="1:19" ht="12.75" customHeight="1" x14ac:dyDescent="0.15">
      <c r="A7" s="215"/>
      <c r="B7" s="215"/>
      <c r="C7" s="215"/>
      <c r="D7" s="215"/>
      <c r="E7" s="215"/>
      <c r="F7" s="215"/>
      <c r="I7" s="5"/>
    </row>
    <row r="8" spans="1:19" ht="12.75" customHeight="1" x14ac:dyDescent="0.2">
      <c r="A8" s="10"/>
      <c r="B8" s="10"/>
      <c r="C8" s="10"/>
      <c r="D8" s="10"/>
      <c r="E8" s="10"/>
      <c r="F8" s="10"/>
      <c r="I8" s="5"/>
    </row>
    <row r="9" spans="1:19" x14ac:dyDescent="0.2">
      <c r="A9" s="11"/>
      <c r="B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19" ht="12.75" customHeight="1" x14ac:dyDescent="0.2">
      <c r="A10" s="54" t="s">
        <v>2</v>
      </c>
      <c r="B10" s="55"/>
      <c r="C10" s="219" t="s">
        <v>3</v>
      </c>
      <c r="D10" s="236" t="s">
        <v>1033</v>
      </c>
      <c r="E10" s="237"/>
      <c r="F10" s="238"/>
      <c r="G10" s="239" t="s">
        <v>4</v>
      </c>
      <c r="H10" s="219" t="s">
        <v>5</v>
      </c>
      <c r="I10" s="12"/>
      <c r="J10" s="5"/>
      <c r="K10" s="5"/>
      <c r="N10" s="56"/>
      <c r="O10" s="6"/>
      <c r="Q10" s="5"/>
    </row>
    <row r="11" spans="1:19" ht="15.75" customHeight="1" x14ac:dyDescent="0.2">
      <c r="A11" s="57"/>
      <c r="B11" s="58"/>
      <c r="C11" s="220"/>
      <c r="D11" s="243" t="s">
        <v>1034</v>
      </c>
      <c r="E11" s="245" t="s">
        <v>1035</v>
      </c>
      <c r="F11" s="247" t="s">
        <v>1036</v>
      </c>
      <c r="G11" s="240"/>
      <c r="H11" s="220"/>
      <c r="I11" s="12"/>
      <c r="J11" s="5"/>
      <c r="K11" s="5"/>
      <c r="N11" s="56"/>
      <c r="O11" s="6"/>
      <c r="Q11" s="5"/>
    </row>
    <row r="12" spans="1:19" ht="14.25" customHeight="1" x14ac:dyDescent="0.2">
      <c r="A12" s="59" t="s">
        <v>6</v>
      </c>
      <c r="B12" s="60" t="s">
        <v>7</v>
      </c>
      <c r="C12" s="221"/>
      <c r="D12" s="244"/>
      <c r="E12" s="246"/>
      <c r="F12" s="248"/>
      <c r="G12" s="241"/>
      <c r="H12" s="221"/>
      <c r="I12" s="12"/>
      <c r="J12" s="5"/>
      <c r="K12" s="5"/>
      <c r="N12" s="56"/>
      <c r="O12" s="6"/>
      <c r="Q12" s="5"/>
    </row>
    <row r="13" spans="1:19" x14ac:dyDescent="0.2">
      <c r="A13" s="61" t="s">
        <v>8</v>
      </c>
      <c r="B13" s="62"/>
      <c r="C13" s="63">
        <f>+SUM(D13:F13)</f>
        <v>5618</v>
      </c>
      <c r="D13" s="64">
        <f>+SUM(D14:D43)</f>
        <v>2864</v>
      </c>
      <c r="E13" s="65">
        <f>+SUM(E14:E43)</f>
        <v>2754</v>
      </c>
      <c r="F13" s="66">
        <f>+SUM(F14:F43)</f>
        <v>0</v>
      </c>
      <c r="G13" s="67">
        <f>+SUM(G14:G43)</f>
        <v>0</v>
      </c>
      <c r="H13" s="63">
        <f>+SUM(H14:H43)</f>
        <v>0</v>
      </c>
      <c r="I13" s="12"/>
      <c r="J13" s="5"/>
      <c r="K13" s="5"/>
      <c r="N13" s="56"/>
      <c r="O13" s="6"/>
      <c r="Q13" s="5"/>
    </row>
    <row r="14" spans="1:19" ht="27" customHeight="1" x14ac:dyDescent="0.2">
      <c r="A14" s="68" t="s">
        <v>9</v>
      </c>
      <c r="B14" s="69" t="s">
        <v>10</v>
      </c>
      <c r="C14" s="70">
        <f>+SUM(D14:F14)</f>
        <v>926</v>
      </c>
      <c r="D14" s="71">
        <v>594</v>
      </c>
      <c r="E14" s="72">
        <v>332</v>
      </c>
      <c r="F14" s="73"/>
      <c r="G14" s="73"/>
      <c r="H14" s="73"/>
      <c r="I14" s="13"/>
      <c r="J14" s="5"/>
      <c r="K14" s="5"/>
      <c r="N14" s="56"/>
      <c r="O14" s="6"/>
      <c r="Q14" s="5"/>
    </row>
    <row r="15" spans="1:19" x14ac:dyDescent="0.2">
      <c r="A15" s="74" t="s">
        <v>11</v>
      </c>
      <c r="B15" s="75" t="s">
        <v>12</v>
      </c>
      <c r="C15" s="70">
        <f t="shared" ref="C15:C78" si="0">+SUM(D15:F15)</f>
        <v>0</v>
      </c>
      <c r="D15" s="71"/>
      <c r="E15" s="72"/>
      <c r="F15" s="73"/>
      <c r="G15" s="73"/>
      <c r="H15" s="73"/>
      <c r="I15" s="13"/>
      <c r="J15" s="5"/>
      <c r="K15" s="5"/>
      <c r="N15" s="56"/>
      <c r="O15" s="6"/>
      <c r="Q15" s="5"/>
    </row>
    <row r="16" spans="1:19" x14ac:dyDescent="0.2">
      <c r="A16" s="74" t="s">
        <v>13</v>
      </c>
      <c r="B16" s="75" t="s">
        <v>14</v>
      </c>
      <c r="C16" s="70">
        <f t="shared" si="0"/>
        <v>0</v>
      </c>
      <c r="D16" s="71"/>
      <c r="E16" s="72"/>
      <c r="F16" s="73"/>
      <c r="G16" s="73"/>
      <c r="H16" s="73"/>
      <c r="I16" s="13"/>
      <c r="J16" s="5"/>
      <c r="K16" s="5"/>
      <c r="N16" s="56"/>
      <c r="O16" s="6"/>
      <c r="Q16" s="5"/>
    </row>
    <row r="17" spans="1:17" x14ac:dyDescent="0.2">
      <c r="A17" s="76" t="s">
        <v>15</v>
      </c>
      <c r="B17" s="77" t="s">
        <v>16</v>
      </c>
      <c r="C17" s="70">
        <f t="shared" si="0"/>
        <v>228</v>
      </c>
      <c r="D17" s="71"/>
      <c r="E17" s="72">
        <v>228</v>
      </c>
      <c r="F17" s="73"/>
      <c r="G17" s="73"/>
      <c r="H17" s="73"/>
      <c r="I17" s="13"/>
      <c r="J17" s="5"/>
      <c r="K17" s="5"/>
      <c r="N17" s="56"/>
      <c r="O17" s="6"/>
      <c r="Q17" s="5"/>
    </row>
    <row r="18" spans="1:17" x14ac:dyDescent="0.2">
      <c r="A18" s="76" t="s">
        <v>17</v>
      </c>
      <c r="B18" s="77" t="s">
        <v>18</v>
      </c>
      <c r="C18" s="70">
        <f t="shared" si="0"/>
        <v>0</v>
      </c>
      <c r="D18" s="71"/>
      <c r="E18" s="72"/>
      <c r="F18" s="73"/>
      <c r="G18" s="73"/>
      <c r="H18" s="73"/>
      <c r="I18" s="13"/>
      <c r="J18" s="5"/>
      <c r="K18" s="5"/>
      <c r="N18" s="56"/>
      <c r="O18" s="6"/>
      <c r="Q18" s="5"/>
    </row>
    <row r="19" spans="1:17" x14ac:dyDescent="0.2">
      <c r="A19" s="76" t="s">
        <v>19</v>
      </c>
      <c r="B19" s="78" t="s">
        <v>20</v>
      </c>
      <c r="C19" s="70">
        <f t="shared" si="0"/>
        <v>202</v>
      </c>
      <c r="D19" s="71"/>
      <c r="E19" s="72">
        <v>202</v>
      </c>
      <c r="F19" s="73"/>
      <c r="G19" s="73"/>
      <c r="H19" s="73"/>
      <c r="I19" s="13"/>
      <c r="J19" s="5"/>
      <c r="K19" s="5"/>
      <c r="N19" s="56"/>
      <c r="O19" s="6"/>
      <c r="Q19" s="5"/>
    </row>
    <row r="20" spans="1:17" x14ac:dyDescent="0.2">
      <c r="A20" s="76" t="s">
        <v>21</v>
      </c>
      <c r="B20" s="78" t="s">
        <v>22</v>
      </c>
      <c r="C20" s="70">
        <f t="shared" si="0"/>
        <v>9</v>
      </c>
      <c r="D20" s="71"/>
      <c r="E20" s="72">
        <v>9</v>
      </c>
      <c r="F20" s="73"/>
      <c r="G20" s="73"/>
      <c r="H20" s="73"/>
      <c r="I20" s="13"/>
      <c r="J20" s="5"/>
      <c r="K20" s="5"/>
      <c r="N20" s="56"/>
      <c r="O20" s="6"/>
      <c r="Q20" s="5"/>
    </row>
    <row r="21" spans="1:17" x14ac:dyDescent="0.2">
      <c r="A21" s="76" t="s">
        <v>23</v>
      </c>
      <c r="B21" s="79" t="s">
        <v>24</v>
      </c>
      <c r="C21" s="70">
        <f t="shared" si="0"/>
        <v>472</v>
      </c>
      <c r="D21" s="71"/>
      <c r="E21" s="72">
        <v>472</v>
      </c>
      <c r="F21" s="73"/>
      <c r="G21" s="73"/>
      <c r="H21" s="73"/>
      <c r="I21" s="13"/>
      <c r="J21" s="5"/>
      <c r="K21" s="5"/>
      <c r="N21" s="56"/>
      <c r="O21" s="6"/>
      <c r="Q21" s="5"/>
    </row>
    <row r="22" spans="1:17" x14ac:dyDescent="0.2">
      <c r="A22" s="76" t="s">
        <v>25</v>
      </c>
      <c r="B22" s="79" t="s">
        <v>26</v>
      </c>
      <c r="C22" s="70">
        <f t="shared" si="0"/>
        <v>10</v>
      </c>
      <c r="D22" s="71"/>
      <c r="E22" s="72">
        <v>10</v>
      </c>
      <c r="F22" s="73"/>
      <c r="G22" s="73"/>
      <c r="H22" s="73"/>
      <c r="I22" s="13"/>
      <c r="J22" s="5"/>
      <c r="K22" s="5"/>
      <c r="N22" s="56"/>
      <c r="O22" s="6"/>
      <c r="Q22" s="5"/>
    </row>
    <row r="23" spans="1:17" x14ac:dyDescent="0.2">
      <c r="A23" s="76" t="s">
        <v>27</v>
      </c>
      <c r="B23" s="79" t="s">
        <v>28</v>
      </c>
      <c r="C23" s="70">
        <f t="shared" si="0"/>
        <v>36</v>
      </c>
      <c r="D23" s="71"/>
      <c r="E23" s="72">
        <v>36</v>
      </c>
      <c r="F23" s="73"/>
      <c r="G23" s="73"/>
      <c r="H23" s="73"/>
      <c r="I23" s="13"/>
      <c r="J23" s="5"/>
      <c r="K23" s="5"/>
      <c r="N23" s="56"/>
      <c r="O23" s="6"/>
      <c r="Q23" s="5"/>
    </row>
    <row r="24" spans="1:17" x14ac:dyDescent="0.2">
      <c r="A24" s="76" t="s">
        <v>29</v>
      </c>
      <c r="B24" s="79" t="s">
        <v>30</v>
      </c>
      <c r="C24" s="70">
        <f t="shared" si="0"/>
        <v>181</v>
      </c>
      <c r="D24" s="71"/>
      <c r="E24" s="72">
        <v>181</v>
      </c>
      <c r="F24" s="73"/>
      <c r="G24" s="73"/>
      <c r="H24" s="73"/>
      <c r="I24" s="13"/>
      <c r="J24" s="5"/>
      <c r="K24" s="5"/>
      <c r="N24" s="56"/>
      <c r="O24" s="6"/>
      <c r="Q24" s="5"/>
    </row>
    <row r="25" spans="1:17" ht="23.25" x14ac:dyDescent="0.2">
      <c r="A25" s="76" t="s">
        <v>31</v>
      </c>
      <c r="B25" s="80" t="s">
        <v>32</v>
      </c>
      <c r="C25" s="70">
        <f t="shared" si="0"/>
        <v>3</v>
      </c>
      <c r="D25" s="81"/>
      <c r="E25" s="82">
        <v>3</v>
      </c>
      <c r="F25" s="83"/>
      <c r="G25" s="73"/>
      <c r="H25" s="83"/>
      <c r="I25" s="13"/>
      <c r="J25" s="5"/>
      <c r="K25" s="5"/>
      <c r="N25" s="56"/>
      <c r="O25" s="6"/>
      <c r="Q25" s="5"/>
    </row>
    <row r="26" spans="1:17" x14ac:dyDescent="0.2">
      <c r="A26" s="76" t="s">
        <v>33</v>
      </c>
      <c r="B26" s="80" t="s">
        <v>34</v>
      </c>
      <c r="C26" s="70">
        <f t="shared" si="0"/>
        <v>5</v>
      </c>
      <c r="D26" s="81"/>
      <c r="E26" s="82">
        <v>5</v>
      </c>
      <c r="F26" s="83"/>
      <c r="G26" s="73"/>
      <c r="H26" s="83"/>
      <c r="I26" s="13"/>
      <c r="J26" s="5"/>
      <c r="K26" s="5"/>
      <c r="N26" s="56"/>
      <c r="O26" s="6"/>
      <c r="Q26" s="5"/>
    </row>
    <row r="27" spans="1:17" x14ac:dyDescent="0.2">
      <c r="A27" s="76" t="s">
        <v>35</v>
      </c>
      <c r="B27" s="80" t="s">
        <v>36</v>
      </c>
      <c r="C27" s="70">
        <f t="shared" si="0"/>
        <v>2</v>
      </c>
      <c r="D27" s="81"/>
      <c r="E27" s="82">
        <v>2</v>
      </c>
      <c r="F27" s="83"/>
      <c r="G27" s="73"/>
      <c r="H27" s="83"/>
      <c r="I27" s="13"/>
      <c r="J27" s="5"/>
      <c r="K27" s="5"/>
      <c r="N27" s="56"/>
      <c r="O27" s="6"/>
      <c r="Q27" s="5"/>
    </row>
    <row r="28" spans="1:17" x14ac:dyDescent="0.2">
      <c r="A28" s="76" t="s">
        <v>37</v>
      </c>
      <c r="B28" s="80" t="s">
        <v>38</v>
      </c>
      <c r="C28" s="70">
        <f t="shared" si="0"/>
        <v>45</v>
      </c>
      <c r="D28" s="81"/>
      <c r="E28" s="82">
        <v>45</v>
      </c>
      <c r="F28" s="83"/>
      <c r="G28" s="73"/>
      <c r="H28" s="83"/>
      <c r="I28" s="13"/>
      <c r="J28" s="5"/>
      <c r="K28" s="5"/>
      <c r="N28" s="56"/>
      <c r="O28" s="6"/>
      <c r="Q28" s="5"/>
    </row>
    <row r="29" spans="1:17" ht="23.25" x14ac:dyDescent="0.2">
      <c r="A29" s="76" t="s">
        <v>39</v>
      </c>
      <c r="B29" s="80" t="s">
        <v>40</v>
      </c>
      <c r="C29" s="70">
        <f t="shared" si="0"/>
        <v>0</v>
      </c>
      <c r="D29" s="81"/>
      <c r="E29" s="82"/>
      <c r="F29" s="83"/>
      <c r="G29" s="73"/>
      <c r="H29" s="83"/>
      <c r="I29" s="13"/>
      <c r="J29" s="5"/>
      <c r="K29" s="5"/>
      <c r="N29" s="56"/>
      <c r="O29" s="6"/>
      <c r="Q29" s="5"/>
    </row>
    <row r="30" spans="1:17" x14ac:dyDescent="0.2">
      <c r="A30" s="76" t="s">
        <v>41</v>
      </c>
      <c r="B30" s="80" t="s">
        <v>42</v>
      </c>
      <c r="C30" s="70">
        <f t="shared" si="0"/>
        <v>5</v>
      </c>
      <c r="D30" s="81"/>
      <c r="E30" s="82">
        <v>5</v>
      </c>
      <c r="F30" s="83"/>
      <c r="G30" s="73"/>
      <c r="H30" s="83"/>
      <c r="I30" s="13"/>
      <c r="J30" s="5"/>
      <c r="K30" s="5"/>
      <c r="N30" s="56"/>
      <c r="O30" s="6"/>
      <c r="Q30" s="5"/>
    </row>
    <row r="31" spans="1:17" x14ac:dyDescent="0.2">
      <c r="A31" s="84" t="s">
        <v>43</v>
      </c>
      <c r="B31" s="80" t="s">
        <v>44</v>
      </c>
      <c r="C31" s="70">
        <f t="shared" si="0"/>
        <v>19</v>
      </c>
      <c r="D31" s="81"/>
      <c r="E31" s="82">
        <v>19</v>
      </c>
      <c r="F31" s="83"/>
      <c r="G31" s="73"/>
      <c r="H31" s="83"/>
      <c r="I31" s="13"/>
      <c r="J31" s="5"/>
      <c r="K31" s="5"/>
      <c r="N31" s="56"/>
      <c r="O31" s="6"/>
      <c r="Q31" s="5"/>
    </row>
    <row r="32" spans="1:17" x14ac:dyDescent="0.2">
      <c r="A32" s="76" t="s">
        <v>45</v>
      </c>
      <c r="B32" s="80" t="s">
        <v>46</v>
      </c>
      <c r="C32" s="70">
        <f t="shared" si="0"/>
        <v>680</v>
      </c>
      <c r="D32" s="81">
        <v>648</v>
      </c>
      <c r="E32" s="82">
        <v>32</v>
      </c>
      <c r="F32" s="83"/>
      <c r="G32" s="73"/>
      <c r="H32" s="83"/>
      <c r="I32" s="13"/>
      <c r="J32" s="5"/>
      <c r="K32" s="5"/>
      <c r="N32" s="56"/>
      <c r="O32" s="6"/>
      <c r="Q32" s="5"/>
    </row>
    <row r="33" spans="1:17" x14ac:dyDescent="0.2">
      <c r="A33" s="76" t="s">
        <v>47</v>
      </c>
      <c r="B33" s="79" t="s">
        <v>48</v>
      </c>
      <c r="C33" s="70">
        <f t="shared" si="0"/>
        <v>5</v>
      </c>
      <c r="D33" s="81"/>
      <c r="E33" s="82">
        <v>5</v>
      </c>
      <c r="F33" s="83"/>
      <c r="G33" s="73"/>
      <c r="H33" s="83"/>
      <c r="I33" s="13"/>
      <c r="J33" s="5"/>
      <c r="K33" s="5"/>
      <c r="N33" s="56"/>
      <c r="O33" s="6"/>
      <c r="Q33" s="5"/>
    </row>
    <row r="34" spans="1:17" x14ac:dyDescent="0.2">
      <c r="A34" s="76" t="s">
        <v>49</v>
      </c>
      <c r="B34" s="80" t="s">
        <v>50</v>
      </c>
      <c r="C34" s="70">
        <f t="shared" si="0"/>
        <v>45</v>
      </c>
      <c r="D34" s="81"/>
      <c r="E34" s="82">
        <v>45</v>
      </c>
      <c r="F34" s="83"/>
      <c r="G34" s="73"/>
      <c r="H34" s="83"/>
      <c r="I34" s="13"/>
      <c r="J34" s="5"/>
      <c r="K34" s="5"/>
      <c r="N34" s="56"/>
      <c r="O34" s="6"/>
      <c r="Q34" s="5"/>
    </row>
    <row r="35" spans="1:17" x14ac:dyDescent="0.2">
      <c r="A35" s="76" t="s">
        <v>51</v>
      </c>
      <c r="B35" s="80" t="s">
        <v>52</v>
      </c>
      <c r="C35" s="70">
        <f t="shared" si="0"/>
        <v>0</v>
      </c>
      <c r="D35" s="81"/>
      <c r="E35" s="82"/>
      <c r="F35" s="83"/>
      <c r="G35" s="73"/>
      <c r="H35" s="85"/>
      <c r="I35" s="13"/>
      <c r="J35" s="5"/>
      <c r="K35" s="5"/>
      <c r="N35" s="56"/>
      <c r="O35" s="6"/>
      <c r="Q35" s="5"/>
    </row>
    <row r="36" spans="1:17" x14ac:dyDescent="0.2">
      <c r="A36" s="76" t="s">
        <v>53</v>
      </c>
      <c r="B36" s="80" t="s">
        <v>54</v>
      </c>
      <c r="C36" s="70">
        <f t="shared" si="0"/>
        <v>0</v>
      </c>
      <c r="D36" s="81"/>
      <c r="E36" s="82"/>
      <c r="F36" s="83"/>
      <c r="G36" s="73"/>
      <c r="H36" s="85"/>
      <c r="I36" s="13"/>
      <c r="J36" s="5"/>
      <c r="K36" s="5"/>
      <c r="N36" s="56"/>
      <c r="O36" s="6"/>
      <c r="Q36" s="5"/>
    </row>
    <row r="37" spans="1:17" s="6" customFormat="1" x14ac:dyDescent="0.2">
      <c r="A37" s="76" t="s">
        <v>55</v>
      </c>
      <c r="B37" s="79" t="s">
        <v>56</v>
      </c>
      <c r="C37" s="70">
        <f t="shared" si="0"/>
        <v>1</v>
      </c>
      <c r="D37" s="71"/>
      <c r="E37" s="72">
        <v>1</v>
      </c>
      <c r="F37" s="73"/>
      <c r="G37" s="73"/>
      <c r="H37" s="86"/>
      <c r="I37" s="14"/>
      <c r="N37" s="87"/>
    </row>
    <row r="38" spans="1:17" x14ac:dyDescent="0.2">
      <c r="A38" s="76" t="s">
        <v>57</v>
      </c>
      <c r="B38" s="79" t="s">
        <v>58</v>
      </c>
      <c r="C38" s="88">
        <f t="shared" si="0"/>
        <v>239</v>
      </c>
      <c r="D38" s="89">
        <v>116</v>
      </c>
      <c r="E38" s="90">
        <v>123</v>
      </c>
      <c r="F38" s="91"/>
      <c r="G38" s="73"/>
      <c r="H38" s="91"/>
      <c r="I38" s="13"/>
      <c r="J38" s="5"/>
      <c r="K38" s="5"/>
      <c r="N38" s="56"/>
      <c r="O38" s="6"/>
      <c r="Q38" s="5"/>
    </row>
    <row r="39" spans="1:17" ht="34.5" x14ac:dyDescent="0.2">
      <c r="A39" s="92" t="s">
        <v>59</v>
      </c>
      <c r="B39" s="93" t="s">
        <v>60</v>
      </c>
      <c r="C39" s="70">
        <f t="shared" si="0"/>
        <v>1424</v>
      </c>
      <c r="D39" s="71">
        <v>579</v>
      </c>
      <c r="E39" s="72">
        <v>845</v>
      </c>
      <c r="F39" s="73"/>
      <c r="G39" s="73"/>
      <c r="H39" s="73"/>
      <c r="I39" s="13"/>
      <c r="J39" s="5"/>
      <c r="K39" s="5"/>
      <c r="N39" s="56"/>
      <c r="O39" s="6"/>
      <c r="Q39" s="5"/>
    </row>
    <row r="40" spans="1:17" x14ac:dyDescent="0.2">
      <c r="A40" s="92" t="s">
        <v>61</v>
      </c>
      <c r="B40" s="93" t="s">
        <v>62</v>
      </c>
      <c r="C40" s="70">
        <f t="shared" si="0"/>
        <v>61</v>
      </c>
      <c r="D40" s="71"/>
      <c r="E40" s="72">
        <v>61</v>
      </c>
      <c r="F40" s="73"/>
      <c r="G40" s="73"/>
      <c r="H40" s="73"/>
      <c r="I40" s="13"/>
      <c r="J40" s="5"/>
      <c r="K40" s="5"/>
      <c r="N40" s="56"/>
      <c r="O40" s="6"/>
      <c r="Q40" s="5"/>
    </row>
    <row r="41" spans="1:17" x14ac:dyDescent="0.2">
      <c r="A41" s="92" t="s">
        <v>63</v>
      </c>
      <c r="B41" s="93" t="s">
        <v>64</v>
      </c>
      <c r="C41" s="70">
        <f t="shared" si="0"/>
        <v>114</v>
      </c>
      <c r="D41" s="71">
        <v>114</v>
      </c>
      <c r="E41" s="72"/>
      <c r="F41" s="73"/>
      <c r="G41" s="73"/>
      <c r="H41" s="73"/>
      <c r="I41" s="13"/>
      <c r="J41" s="5"/>
      <c r="K41" s="5"/>
      <c r="N41" s="56"/>
      <c r="O41" s="6"/>
      <c r="Q41" s="5"/>
    </row>
    <row r="42" spans="1:17" x14ac:dyDescent="0.2">
      <c r="A42" s="92" t="s">
        <v>65</v>
      </c>
      <c r="B42" s="93" t="s">
        <v>66</v>
      </c>
      <c r="C42" s="70">
        <f t="shared" si="0"/>
        <v>676</v>
      </c>
      <c r="D42" s="71">
        <v>676</v>
      </c>
      <c r="E42" s="72"/>
      <c r="F42" s="73"/>
      <c r="G42" s="73"/>
      <c r="H42" s="73"/>
      <c r="I42" s="13"/>
      <c r="J42" s="5"/>
      <c r="K42" s="5"/>
      <c r="N42" s="56"/>
      <c r="O42" s="6"/>
      <c r="Q42" s="5"/>
    </row>
    <row r="43" spans="1:17" x14ac:dyDescent="0.2">
      <c r="A43" s="92" t="s">
        <v>67</v>
      </c>
      <c r="B43" s="94" t="s">
        <v>68</v>
      </c>
      <c r="C43" s="95">
        <f t="shared" si="0"/>
        <v>230</v>
      </c>
      <c r="D43" s="81">
        <v>137</v>
      </c>
      <c r="E43" s="82">
        <v>93</v>
      </c>
      <c r="F43" s="83"/>
      <c r="G43" s="73"/>
      <c r="H43" s="83"/>
      <c r="I43" s="13"/>
      <c r="J43" s="5"/>
      <c r="K43" s="5"/>
      <c r="N43" s="56"/>
      <c r="O43" s="6"/>
      <c r="Q43" s="5"/>
    </row>
    <row r="44" spans="1:17" x14ac:dyDescent="0.2">
      <c r="A44" s="211" t="s">
        <v>69</v>
      </c>
      <c r="B44" s="242"/>
      <c r="C44" s="63">
        <f t="shared" si="0"/>
        <v>0</v>
      </c>
      <c r="D44" s="67">
        <f>SUM(D45:D78)</f>
        <v>0</v>
      </c>
      <c r="E44" s="65">
        <f>SUM(E45:E78)</f>
        <v>0</v>
      </c>
      <c r="F44" s="67">
        <f>SUM(F45:F78)</f>
        <v>0</v>
      </c>
      <c r="G44" s="63">
        <f>SUM(G45:G78)</f>
        <v>0</v>
      </c>
      <c r="H44" s="63">
        <f>SUM(H45:H78)</f>
        <v>0</v>
      </c>
      <c r="I44" s="13"/>
      <c r="J44" s="5"/>
      <c r="K44" s="5"/>
      <c r="N44" s="56"/>
      <c r="O44" s="6"/>
      <c r="Q44" s="5"/>
    </row>
    <row r="45" spans="1:17" x14ac:dyDescent="0.2">
      <c r="A45" s="96" t="s">
        <v>70</v>
      </c>
      <c r="B45" s="97" t="s">
        <v>71</v>
      </c>
      <c r="C45" s="98">
        <f t="shared" si="0"/>
        <v>0</v>
      </c>
      <c r="D45" s="73"/>
      <c r="E45" s="90"/>
      <c r="F45" s="91"/>
      <c r="G45" s="73"/>
      <c r="H45" s="91"/>
      <c r="I45" s="13"/>
      <c r="J45" s="5"/>
      <c r="K45" s="5"/>
      <c r="N45" s="56"/>
      <c r="O45" s="6"/>
      <c r="Q45" s="5"/>
    </row>
    <row r="46" spans="1:17" x14ac:dyDescent="0.2">
      <c r="A46" s="99" t="s">
        <v>72</v>
      </c>
      <c r="B46" s="100" t="s">
        <v>73</v>
      </c>
      <c r="C46" s="70">
        <f t="shared" si="0"/>
        <v>0</v>
      </c>
      <c r="D46" s="73"/>
      <c r="E46" s="72"/>
      <c r="F46" s="73"/>
      <c r="G46" s="73"/>
      <c r="H46" s="73"/>
      <c r="I46" s="13"/>
      <c r="J46" s="5"/>
      <c r="K46" s="5"/>
      <c r="N46" s="56"/>
      <c r="O46" s="6"/>
      <c r="Q46" s="5"/>
    </row>
    <row r="47" spans="1:17" x14ac:dyDescent="0.2">
      <c r="A47" s="99" t="s">
        <v>74</v>
      </c>
      <c r="B47" s="100" t="s">
        <v>75</v>
      </c>
      <c r="C47" s="70">
        <f t="shared" si="0"/>
        <v>0</v>
      </c>
      <c r="D47" s="73"/>
      <c r="E47" s="72"/>
      <c r="F47" s="73"/>
      <c r="G47" s="73"/>
      <c r="H47" s="73"/>
      <c r="I47" s="13"/>
      <c r="J47" s="5"/>
      <c r="K47" s="5"/>
      <c r="N47" s="56"/>
      <c r="O47" s="6"/>
      <c r="Q47" s="5"/>
    </row>
    <row r="48" spans="1:17" x14ac:dyDescent="0.2">
      <c r="A48" s="99" t="s">
        <v>76</v>
      </c>
      <c r="B48" s="100" t="s">
        <v>77</v>
      </c>
      <c r="C48" s="70">
        <f t="shared" si="0"/>
        <v>0</v>
      </c>
      <c r="D48" s="73"/>
      <c r="E48" s="72"/>
      <c r="F48" s="73"/>
      <c r="G48" s="73"/>
      <c r="H48" s="73"/>
      <c r="I48" s="13"/>
      <c r="J48" s="5"/>
      <c r="K48" s="5"/>
      <c r="N48" s="56"/>
      <c r="O48" s="6"/>
      <c r="Q48" s="5"/>
    </row>
    <row r="49" spans="1:17" x14ac:dyDescent="0.2">
      <c r="A49" s="99" t="s">
        <v>78</v>
      </c>
      <c r="B49" s="100" t="s">
        <v>79</v>
      </c>
      <c r="C49" s="70">
        <f t="shared" si="0"/>
        <v>0</v>
      </c>
      <c r="D49" s="73"/>
      <c r="E49" s="72"/>
      <c r="F49" s="73"/>
      <c r="G49" s="73"/>
      <c r="H49" s="73"/>
      <c r="I49" s="13"/>
      <c r="J49" s="5"/>
      <c r="K49" s="5"/>
      <c r="N49" s="56"/>
      <c r="O49" s="6"/>
      <c r="Q49" s="5"/>
    </row>
    <row r="50" spans="1:17" x14ac:dyDescent="0.2">
      <c r="A50" s="99" t="s">
        <v>80</v>
      </c>
      <c r="B50" s="100" t="s">
        <v>81</v>
      </c>
      <c r="C50" s="70">
        <f t="shared" si="0"/>
        <v>0</v>
      </c>
      <c r="D50" s="73"/>
      <c r="E50" s="72"/>
      <c r="F50" s="73"/>
      <c r="G50" s="73"/>
      <c r="H50" s="73"/>
      <c r="I50" s="13"/>
      <c r="J50" s="5"/>
      <c r="K50" s="5"/>
      <c r="N50" s="56"/>
      <c r="O50" s="6"/>
      <c r="Q50" s="5"/>
    </row>
    <row r="51" spans="1:17" x14ac:dyDescent="0.2">
      <c r="A51" s="99" t="s">
        <v>82</v>
      </c>
      <c r="B51" s="100" t="s">
        <v>83</v>
      </c>
      <c r="C51" s="70">
        <f t="shared" si="0"/>
        <v>0</v>
      </c>
      <c r="D51" s="73"/>
      <c r="E51" s="72"/>
      <c r="F51" s="73"/>
      <c r="G51" s="73"/>
      <c r="H51" s="73"/>
      <c r="I51" s="13"/>
      <c r="J51" s="5"/>
      <c r="K51" s="5"/>
      <c r="N51" s="56"/>
      <c r="O51" s="6"/>
      <c r="Q51" s="5"/>
    </row>
    <row r="52" spans="1:17" x14ac:dyDescent="0.2">
      <c r="A52" s="99" t="s">
        <v>84</v>
      </c>
      <c r="B52" s="100" t="s">
        <v>85</v>
      </c>
      <c r="C52" s="70">
        <f t="shared" si="0"/>
        <v>0</v>
      </c>
      <c r="D52" s="73"/>
      <c r="E52" s="72"/>
      <c r="F52" s="73"/>
      <c r="G52" s="73"/>
      <c r="H52" s="73"/>
      <c r="I52" s="13"/>
      <c r="J52" s="5"/>
      <c r="K52" s="5"/>
      <c r="N52" s="56"/>
      <c r="O52" s="6"/>
      <c r="Q52" s="5"/>
    </row>
    <row r="53" spans="1:17" x14ac:dyDescent="0.2">
      <c r="A53" s="99" t="s">
        <v>86</v>
      </c>
      <c r="B53" s="100" t="s">
        <v>87</v>
      </c>
      <c r="C53" s="70">
        <f t="shared" si="0"/>
        <v>0</v>
      </c>
      <c r="D53" s="73"/>
      <c r="E53" s="72"/>
      <c r="F53" s="73"/>
      <c r="G53" s="73"/>
      <c r="H53" s="73"/>
      <c r="I53" s="13"/>
      <c r="J53" s="5"/>
      <c r="K53" s="5"/>
      <c r="N53" s="56"/>
      <c r="O53" s="6"/>
      <c r="Q53" s="5"/>
    </row>
    <row r="54" spans="1:17" x14ac:dyDescent="0.2">
      <c r="A54" s="99" t="s">
        <v>88</v>
      </c>
      <c r="B54" s="100" t="s">
        <v>89</v>
      </c>
      <c r="C54" s="70">
        <f t="shared" si="0"/>
        <v>0</v>
      </c>
      <c r="D54" s="73"/>
      <c r="E54" s="72"/>
      <c r="F54" s="73"/>
      <c r="G54" s="73"/>
      <c r="H54" s="73"/>
      <c r="I54" s="13"/>
      <c r="J54" s="5"/>
      <c r="K54" s="5"/>
      <c r="N54" s="56"/>
      <c r="O54" s="6"/>
      <c r="Q54" s="5"/>
    </row>
    <row r="55" spans="1:17" x14ac:dyDescent="0.2">
      <c r="A55" s="99" t="s">
        <v>90</v>
      </c>
      <c r="B55" s="100" t="s">
        <v>91</v>
      </c>
      <c r="C55" s="70">
        <f t="shared" si="0"/>
        <v>0</v>
      </c>
      <c r="D55" s="73"/>
      <c r="E55" s="72"/>
      <c r="F55" s="73"/>
      <c r="G55" s="73"/>
      <c r="H55" s="73"/>
      <c r="I55" s="13"/>
      <c r="J55" s="5"/>
      <c r="K55" s="5"/>
      <c r="N55" s="56"/>
      <c r="O55" s="6"/>
      <c r="Q55" s="5"/>
    </row>
    <row r="56" spans="1:17" x14ac:dyDescent="0.2">
      <c r="A56" s="99" t="s">
        <v>92</v>
      </c>
      <c r="B56" s="100" t="s">
        <v>93</v>
      </c>
      <c r="C56" s="70">
        <f t="shared" si="0"/>
        <v>0</v>
      </c>
      <c r="D56" s="73"/>
      <c r="E56" s="72"/>
      <c r="F56" s="73"/>
      <c r="G56" s="73"/>
      <c r="H56" s="73"/>
      <c r="I56" s="13"/>
      <c r="J56" s="5"/>
      <c r="K56" s="5"/>
      <c r="N56" s="56"/>
      <c r="O56" s="6"/>
      <c r="Q56" s="5"/>
    </row>
    <row r="57" spans="1:17" x14ac:dyDescent="0.2">
      <c r="A57" s="99" t="s">
        <v>94</v>
      </c>
      <c r="B57" s="100" t="s">
        <v>95</v>
      </c>
      <c r="C57" s="70">
        <f t="shared" si="0"/>
        <v>0</v>
      </c>
      <c r="D57" s="73"/>
      <c r="E57" s="72"/>
      <c r="F57" s="73"/>
      <c r="G57" s="73"/>
      <c r="H57" s="73"/>
      <c r="I57" s="13"/>
      <c r="J57" s="5"/>
      <c r="K57" s="5"/>
      <c r="N57" s="56"/>
      <c r="O57" s="6"/>
      <c r="Q57" s="5"/>
    </row>
    <row r="58" spans="1:17" x14ac:dyDescent="0.2">
      <c r="A58" s="99" t="s">
        <v>96</v>
      </c>
      <c r="B58" s="100" t="s">
        <v>97</v>
      </c>
      <c r="C58" s="70">
        <f t="shared" si="0"/>
        <v>0</v>
      </c>
      <c r="D58" s="73"/>
      <c r="E58" s="72"/>
      <c r="F58" s="73"/>
      <c r="G58" s="73"/>
      <c r="H58" s="73"/>
      <c r="I58" s="13"/>
      <c r="J58" s="5"/>
      <c r="K58" s="5"/>
      <c r="N58" s="56"/>
      <c r="O58" s="6"/>
      <c r="Q58" s="5"/>
    </row>
    <row r="59" spans="1:17" ht="34.5" x14ac:dyDescent="0.2">
      <c r="A59" s="99" t="s">
        <v>98</v>
      </c>
      <c r="B59" s="93" t="s">
        <v>99</v>
      </c>
      <c r="C59" s="70">
        <f t="shared" si="0"/>
        <v>0</v>
      </c>
      <c r="D59" s="73"/>
      <c r="E59" s="72"/>
      <c r="F59" s="73"/>
      <c r="G59" s="73"/>
      <c r="H59" s="73"/>
      <c r="I59" s="13"/>
      <c r="J59" s="5"/>
      <c r="K59" s="5"/>
      <c r="N59" s="56"/>
      <c r="O59" s="6"/>
      <c r="Q59" s="5"/>
    </row>
    <row r="60" spans="1:17" x14ac:dyDescent="0.2">
      <c r="A60" s="99" t="s">
        <v>100</v>
      </c>
      <c r="B60" s="100" t="s">
        <v>101</v>
      </c>
      <c r="C60" s="70">
        <f t="shared" si="0"/>
        <v>0</v>
      </c>
      <c r="D60" s="73"/>
      <c r="E60" s="72"/>
      <c r="F60" s="73"/>
      <c r="G60" s="73"/>
      <c r="H60" s="73"/>
      <c r="I60" s="13"/>
      <c r="J60" s="5"/>
      <c r="K60" s="5"/>
      <c r="N60" s="56"/>
      <c r="O60" s="6"/>
      <c r="Q60" s="5"/>
    </row>
    <row r="61" spans="1:17" x14ac:dyDescent="0.2">
      <c r="A61" s="99" t="s">
        <v>102</v>
      </c>
      <c r="B61" s="100" t="s">
        <v>103</v>
      </c>
      <c r="C61" s="70">
        <f t="shared" si="0"/>
        <v>0</v>
      </c>
      <c r="D61" s="73"/>
      <c r="E61" s="72"/>
      <c r="F61" s="73"/>
      <c r="G61" s="73"/>
      <c r="H61" s="73"/>
      <c r="I61" s="13"/>
      <c r="J61" s="5"/>
      <c r="K61" s="5"/>
      <c r="N61" s="56"/>
      <c r="O61" s="6"/>
      <c r="Q61" s="5"/>
    </row>
    <row r="62" spans="1:17" x14ac:dyDescent="0.2">
      <c r="A62" s="99" t="s">
        <v>104</v>
      </c>
      <c r="B62" s="93" t="s">
        <v>105</v>
      </c>
      <c r="C62" s="70">
        <f t="shared" si="0"/>
        <v>0</v>
      </c>
      <c r="D62" s="73"/>
      <c r="E62" s="72"/>
      <c r="F62" s="73"/>
      <c r="G62" s="73"/>
      <c r="H62" s="73"/>
      <c r="I62" s="13"/>
      <c r="J62" s="5"/>
      <c r="K62" s="5"/>
      <c r="N62" s="56"/>
      <c r="O62" s="6"/>
      <c r="Q62" s="5"/>
    </row>
    <row r="63" spans="1:17" x14ac:dyDescent="0.2">
      <c r="A63" s="99" t="s">
        <v>106</v>
      </c>
      <c r="B63" s="100" t="s">
        <v>107</v>
      </c>
      <c r="C63" s="70">
        <f t="shared" si="0"/>
        <v>0</v>
      </c>
      <c r="D63" s="73"/>
      <c r="E63" s="72"/>
      <c r="F63" s="73"/>
      <c r="G63" s="73"/>
      <c r="H63" s="73"/>
      <c r="I63" s="13"/>
      <c r="J63" s="5"/>
      <c r="K63" s="5"/>
      <c r="N63" s="56"/>
      <c r="O63" s="6"/>
      <c r="Q63" s="5"/>
    </row>
    <row r="64" spans="1:17" x14ac:dyDescent="0.2">
      <c r="A64" s="99" t="s">
        <v>108</v>
      </c>
      <c r="B64" s="100" t="s">
        <v>109</v>
      </c>
      <c r="C64" s="70">
        <f t="shared" si="0"/>
        <v>0</v>
      </c>
      <c r="D64" s="73"/>
      <c r="E64" s="72"/>
      <c r="F64" s="73"/>
      <c r="G64" s="73"/>
      <c r="H64" s="73"/>
      <c r="I64" s="13"/>
      <c r="J64" s="5"/>
      <c r="K64" s="5"/>
      <c r="N64" s="56"/>
      <c r="O64" s="6"/>
      <c r="Q64" s="5"/>
    </row>
    <row r="65" spans="1:17" x14ac:dyDescent="0.2">
      <c r="A65" s="99" t="s">
        <v>110</v>
      </c>
      <c r="B65" s="100" t="s">
        <v>111</v>
      </c>
      <c r="C65" s="70">
        <f t="shared" si="0"/>
        <v>0</v>
      </c>
      <c r="D65" s="73"/>
      <c r="E65" s="72"/>
      <c r="F65" s="73"/>
      <c r="G65" s="73"/>
      <c r="H65" s="73"/>
      <c r="I65" s="13"/>
      <c r="J65" s="5"/>
      <c r="K65" s="5"/>
      <c r="N65" s="56"/>
      <c r="O65" s="6"/>
      <c r="Q65" s="5"/>
    </row>
    <row r="66" spans="1:17" x14ac:dyDescent="0.2">
      <c r="A66" s="99" t="s">
        <v>112</v>
      </c>
      <c r="B66" s="100" t="s">
        <v>113</v>
      </c>
      <c r="C66" s="70">
        <f t="shared" si="0"/>
        <v>0</v>
      </c>
      <c r="D66" s="73"/>
      <c r="E66" s="72"/>
      <c r="F66" s="73"/>
      <c r="G66" s="73"/>
      <c r="H66" s="73"/>
      <c r="I66" s="13"/>
      <c r="J66" s="5"/>
      <c r="K66" s="5"/>
      <c r="N66" s="56"/>
      <c r="O66" s="6"/>
      <c r="Q66" s="5"/>
    </row>
    <row r="67" spans="1:17" ht="25.5" customHeight="1" x14ac:dyDescent="0.2">
      <c r="A67" s="99" t="s">
        <v>114</v>
      </c>
      <c r="B67" s="93" t="s">
        <v>115</v>
      </c>
      <c r="C67" s="70">
        <f t="shared" si="0"/>
        <v>0</v>
      </c>
      <c r="D67" s="73"/>
      <c r="E67" s="72"/>
      <c r="F67" s="73"/>
      <c r="G67" s="73"/>
      <c r="H67" s="73"/>
      <c r="I67" s="13"/>
      <c r="J67" s="5"/>
      <c r="K67" s="5"/>
      <c r="N67" s="56"/>
      <c r="O67" s="6"/>
      <c r="Q67" s="5"/>
    </row>
    <row r="68" spans="1:17" x14ac:dyDescent="0.2">
      <c r="A68" s="99" t="s">
        <v>116</v>
      </c>
      <c r="B68" s="100" t="s">
        <v>117</v>
      </c>
      <c r="C68" s="70">
        <f t="shared" si="0"/>
        <v>0</v>
      </c>
      <c r="D68" s="73"/>
      <c r="E68" s="72"/>
      <c r="F68" s="73"/>
      <c r="G68" s="73"/>
      <c r="H68" s="73"/>
      <c r="I68" s="13"/>
      <c r="J68" s="5"/>
      <c r="K68" s="5"/>
      <c r="N68" s="56"/>
      <c r="O68" s="6"/>
      <c r="Q68" s="5"/>
    </row>
    <row r="69" spans="1:17" x14ac:dyDescent="0.2">
      <c r="A69" s="99" t="s">
        <v>118</v>
      </c>
      <c r="B69" s="100" t="s">
        <v>119</v>
      </c>
      <c r="C69" s="70">
        <f t="shared" si="0"/>
        <v>0</v>
      </c>
      <c r="D69" s="73"/>
      <c r="E69" s="72"/>
      <c r="F69" s="73"/>
      <c r="G69" s="73"/>
      <c r="H69" s="73"/>
      <c r="I69" s="13"/>
      <c r="J69" s="5"/>
      <c r="K69" s="5"/>
      <c r="N69" s="56"/>
      <c r="O69" s="6"/>
      <c r="Q69" s="5"/>
    </row>
    <row r="70" spans="1:17" x14ac:dyDescent="0.2">
      <c r="A70" s="99" t="s">
        <v>120</v>
      </c>
      <c r="B70" s="100" t="s">
        <v>121</v>
      </c>
      <c r="C70" s="70">
        <f t="shared" si="0"/>
        <v>0</v>
      </c>
      <c r="D70" s="73"/>
      <c r="E70" s="72"/>
      <c r="F70" s="73"/>
      <c r="G70" s="73"/>
      <c r="H70" s="73"/>
      <c r="I70" s="13"/>
      <c r="J70" s="5"/>
      <c r="K70" s="5"/>
      <c r="N70" s="56"/>
      <c r="O70" s="6"/>
      <c r="Q70" s="5"/>
    </row>
    <row r="71" spans="1:17" x14ac:dyDescent="0.2">
      <c r="A71" s="99" t="s">
        <v>122</v>
      </c>
      <c r="B71" s="100" t="s">
        <v>123</v>
      </c>
      <c r="C71" s="70">
        <f t="shared" si="0"/>
        <v>0</v>
      </c>
      <c r="D71" s="73"/>
      <c r="E71" s="72"/>
      <c r="F71" s="73"/>
      <c r="G71" s="73"/>
      <c r="H71" s="73"/>
      <c r="I71" s="13"/>
      <c r="J71" s="5"/>
      <c r="K71" s="5"/>
      <c r="N71" s="56"/>
      <c r="O71" s="6"/>
      <c r="Q71" s="5"/>
    </row>
    <row r="72" spans="1:17" x14ac:dyDescent="0.2">
      <c r="A72" s="99" t="s">
        <v>124</v>
      </c>
      <c r="B72" s="100" t="s">
        <v>125</v>
      </c>
      <c r="C72" s="70">
        <f t="shared" si="0"/>
        <v>0</v>
      </c>
      <c r="D72" s="73"/>
      <c r="E72" s="72"/>
      <c r="F72" s="73"/>
      <c r="G72" s="73"/>
      <c r="H72" s="73"/>
      <c r="I72" s="13"/>
      <c r="J72" s="5"/>
      <c r="K72" s="5"/>
      <c r="N72" s="56"/>
      <c r="O72" s="6"/>
      <c r="Q72" s="5"/>
    </row>
    <row r="73" spans="1:17" x14ac:dyDescent="0.2">
      <c r="A73" s="99" t="s">
        <v>126</v>
      </c>
      <c r="B73" s="100" t="s">
        <v>127</v>
      </c>
      <c r="C73" s="70">
        <f t="shared" si="0"/>
        <v>0</v>
      </c>
      <c r="D73" s="73"/>
      <c r="E73" s="72"/>
      <c r="F73" s="73"/>
      <c r="G73" s="73"/>
      <c r="H73" s="73"/>
      <c r="I73" s="13"/>
      <c r="J73" s="5"/>
      <c r="K73" s="5"/>
      <c r="N73" s="56"/>
      <c r="O73" s="6"/>
      <c r="Q73" s="5"/>
    </row>
    <row r="74" spans="1:17" x14ac:dyDescent="0.2">
      <c r="A74" s="99" t="s">
        <v>128</v>
      </c>
      <c r="B74" s="100" t="s">
        <v>129</v>
      </c>
      <c r="C74" s="70">
        <f t="shared" si="0"/>
        <v>0</v>
      </c>
      <c r="D74" s="73"/>
      <c r="E74" s="72"/>
      <c r="F74" s="73"/>
      <c r="G74" s="73"/>
      <c r="H74" s="73"/>
      <c r="I74" s="13"/>
      <c r="J74" s="5"/>
      <c r="K74" s="5"/>
      <c r="N74" s="56"/>
      <c r="O74" s="6"/>
      <c r="Q74" s="5"/>
    </row>
    <row r="75" spans="1:17" x14ac:dyDescent="0.2">
      <c r="A75" s="99" t="s">
        <v>130</v>
      </c>
      <c r="B75" s="100" t="s">
        <v>131</v>
      </c>
      <c r="C75" s="70">
        <f t="shared" si="0"/>
        <v>0</v>
      </c>
      <c r="D75" s="73"/>
      <c r="E75" s="72"/>
      <c r="F75" s="73"/>
      <c r="G75" s="73"/>
      <c r="H75" s="73"/>
      <c r="I75" s="13"/>
      <c r="J75" s="5"/>
      <c r="K75" s="5"/>
      <c r="N75" s="56"/>
      <c r="O75" s="6"/>
      <c r="Q75" s="5"/>
    </row>
    <row r="76" spans="1:17" x14ac:dyDescent="0.2">
      <c r="A76" s="99" t="s">
        <v>132</v>
      </c>
      <c r="B76" s="100" t="s">
        <v>133</v>
      </c>
      <c r="C76" s="70">
        <f t="shared" si="0"/>
        <v>0</v>
      </c>
      <c r="D76" s="73"/>
      <c r="E76" s="72"/>
      <c r="F76" s="73"/>
      <c r="G76" s="73"/>
      <c r="H76" s="73"/>
      <c r="I76" s="13"/>
      <c r="J76" s="5"/>
      <c r="K76" s="5"/>
      <c r="N76" s="56"/>
      <c r="O76" s="6"/>
      <c r="Q76" s="5"/>
    </row>
    <row r="77" spans="1:17" x14ac:dyDescent="0.2">
      <c r="A77" s="99" t="s">
        <v>134</v>
      </c>
      <c r="B77" s="100" t="s">
        <v>135</v>
      </c>
      <c r="C77" s="70">
        <f t="shared" si="0"/>
        <v>0</v>
      </c>
      <c r="D77" s="73"/>
      <c r="E77" s="72"/>
      <c r="F77" s="73"/>
      <c r="G77" s="73"/>
      <c r="H77" s="73"/>
      <c r="I77" s="13"/>
      <c r="J77" s="5"/>
      <c r="K77" s="5"/>
      <c r="N77" s="56"/>
      <c r="O77" s="6"/>
      <c r="Q77" s="5"/>
    </row>
    <row r="78" spans="1:17" x14ac:dyDescent="0.2">
      <c r="A78" s="101" t="s">
        <v>136</v>
      </c>
      <c r="B78" s="102" t="s">
        <v>137</v>
      </c>
      <c r="C78" s="103">
        <f t="shared" si="0"/>
        <v>0</v>
      </c>
      <c r="D78" s="104"/>
      <c r="E78" s="105"/>
      <c r="F78" s="106"/>
      <c r="G78" s="104"/>
      <c r="H78" s="106"/>
      <c r="I78" s="13"/>
      <c r="J78" s="5"/>
      <c r="K78" s="5"/>
      <c r="N78" s="56"/>
      <c r="O78" s="6"/>
      <c r="Q78" s="5"/>
    </row>
    <row r="79" spans="1:17" x14ac:dyDescent="0.2">
      <c r="A79" s="59"/>
      <c r="B79" s="107"/>
      <c r="C79" s="15"/>
      <c r="D79" s="16"/>
      <c r="E79" s="16"/>
      <c r="F79" s="16"/>
      <c r="G79" s="16"/>
      <c r="H79" s="16"/>
      <c r="I79" s="13"/>
      <c r="J79" s="5"/>
      <c r="K79" s="5"/>
      <c r="N79" s="56"/>
      <c r="O79" s="6"/>
      <c r="Q79" s="5"/>
    </row>
    <row r="80" spans="1:17" x14ac:dyDescent="0.2">
      <c r="A80" s="211" t="s">
        <v>138</v>
      </c>
      <c r="B80" s="234"/>
      <c r="C80" s="63">
        <f t="shared" ref="C80:C145" si="1">+SUM(D80:F80)</f>
        <v>1195</v>
      </c>
      <c r="D80" s="108">
        <f>+SUM(D81:D120)</f>
        <v>2</v>
      </c>
      <c r="E80" s="108">
        <f>+SUM(E81:E120)</f>
        <v>1144</v>
      </c>
      <c r="F80" s="109">
        <f>+SUM(F81:F120)</f>
        <v>49</v>
      </c>
      <c r="G80" s="110">
        <f>+SUM(G81:G120)</f>
        <v>0</v>
      </c>
      <c r="H80" s="110">
        <f>+SUM(H81:H120)</f>
        <v>0</v>
      </c>
      <c r="I80" s="13"/>
      <c r="J80" s="5"/>
      <c r="K80" s="5"/>
      <c r="N80" s="56"/>
      <c r="O80" s="6"/>
      <c r="Q80" s="5"/>
    </row>
    <row r="81" spans="1:17" x14ac:dyDescent="0.2">
      <c r="A81" s="96" t="s">
        <v>139</v>
      </c>
      <c r="B81" s="111" t="s">
        <v>140</v>
      </c>
      <c r="C81" s="88">
        <f t="shared" si="1"/>
        <v>0</v>
      </c>
      <c r="D81" s="71"/>
      <c r="E81" s="71"/>
      <c r="F81" s="71"/>
      <c r="G81" s="71"/>
      <c r="H81" s="71"/>
      <c r="I81" s="13"/>
      <c r="J81" s="5"/>
      <c r="K81" s="5"/>
      <c r="N81" s="56"/>
      <c r="O81" s="6"/>
      <c r="Q81" s="5"/>
    </row>
    <row r="82" spans="1:17" x14ac:dyDescent="0.2">
      <c r="A82" s="99" t="s">
        <v>141</v>
      </c>
      <c r="B82" s="100" t="s">
        <v>142</v>
      </c>
      <c r="C82" s="70">
        <f t="shared" si="1"/>
        <v>131</v>
      </c>
      <c r="D82" s="71"/>
      <c r="E82" s="71">
        <v>131</v>
      </c>
      <c r="F82" s="71"/>
      <c r="G82" s="71"/>
      <c r="H82" s="71"/>
      <c r="I82" s="13"/>
      <c r="J82" s="5"/>
      <c r="K82" s="5"/>
      <c r="N82" s="56"/>
      <c r="O82" s="6"/>
      <c r="Q82" s="5"/>
    </row>
    <row r="83" spans="1:17" x14ac:dyDescent="0.2">
      <c r="A83" s="99" t="s">
        <v>143</v>
      </c>
      <c r="B83" s="100" t="s">
        <v>144</v>
      </c>
      <c r="C83" s="70">
        <f t="shared" si="1"/>
        <v>0</v>
      </c>
      <c r="D83" s="71"/>
      <c r="E83" s="71"/>
      <c r="F83" s="71"/>
      <c r="G83" s="71"/>
      <c r="H83" s="71"/>
      <c r="I83" s="13"/>
      <c r="J83" s="5"/>
      <c r="K83" s="5"/>
      <c r="N83" s="56"/>
      <c r="O83" s="6"/>
      <c r="Q83" s="5"/>
    </row>
    <row r="84" spans="1:17" x14ac:dyDescent="0.2">
      <c r="A84" s="99" t="s">
        <v>145</v>
      </c>
      <c r="B84" s="100" t="s">
        <v>146</v>
      </c>
      <c r="C84" s="70">
        <f t="shared" si="1"/>
        <v>0</v>
      </c>
      <c r="D84" s="71"/>
      <c r="E84" s="71"/>
      <c r="F84" s="71"/>
      <c r="G84" s="71"/>
      <c r="H84" s="71"/>
      <c r="I84" s="13"/>
      <c r="J84" s="5"/>
      <c r="K84" s="5"/>
      <c r="N84" s="56"/>
      <c r="O84" s="6"/>
      <c r="Q84" s="5"/>
    </row>
    <row r="85" spans="1:17" x14ac:dyDescent="0.2">
      <c r="A85" s="99" t="s">
        <v>147</v>
      </c>
      <c r="B85" s="100" t="s">
        <v>148</v>
      </c>
      <c r="C85" s="70">
        <f t="shared" si="1"/>
        <v>134</v>
      </c>
      <c r="D85" s="71"/>
      <c r="E85" s="71">
        <v>134</v>
      </c>
      <c r="F85" s="71"/>
      <c r="G85" s="71"/>
      <c r="H85" s="71"/>
      <c r="I85" s="13"/>
      <c r="J85" s="5"/>
      <c r="K85" s="5"/>
      <c r="N85" s="56"/>
      <c r="O85" s="6"/>
      <c r="Q85" s="5"/>
    </row>
    <row r="86" spans="1:17" x14ac:dyDescent="0.2">
      <c r="A86" s="99" t="s">
        <v>149</v>
      </c>
      <c r="B86" s="100" t="s">
        <v>150</v>
      </c>
      <c r="C86" s="70">
        <f t="shared" si="1"/>
        <v>0</v>
      </c>
      <c r="D86" s="71"/>
      <c r="E86" s="71"/>
      <c r="F86" s="71"/>
      <c r="G86" s="71"/>
      <c r="H86" s="71"/>
      <c r="I86" s="13"/>
      <c r="J86" s="5"/>
      <c r="K86" s="5"/>
      <c r="N86" s="56"/>
      <c r="O86" s="6"/>
      <c r="Q86" s="5"/>
    </row>
    <row r="87" spans="1:17" x14ac:dyDescent="0.2">
      <c r="A87" s="99" t="s">
        <v>151</v>
      </c>
      <c r="B87" s="100" t="s">
        <v>152</v>
      </c>
      <c r="C87" s="70">
        <f t="shared" si="1"/>
        <v>0</v>
      </c>
      <c r="D87" s="71"/>
      <c r="E87" s="71"/>
      <c r="F87" s="71"/>
      <c r="G87" s="71"/>
      <c r="H87" s="71"/>
      <c r="I87" s="13"/>
      <c r="J87" s="5"/>
      <c r="K87" s="5"/>
      <c r="N87" s="56"/>
      <c r="O87" s="6"/>
      <c r="Q87" s="5"/>
    </row>
    <row r="88" spans="1:17" x14ac:dyDescent="0.2">
      <c r="A88" s="99" t="s">
        <v>153</v>
      </c>
      <c r="B88" s="100" t="s">
        <v>154</v>
      </c>
      <c r="C88" s="70">
        <f t="shared" si="1"/>
        <v>0</v>
      </c>
      <c r="D88" s="71"/>
      <c r="E88" s="71"/>
      <c r="F88" s="71"/>
      <c r="G88" s="71"/>
      <c r="H88" s="71"/>
      <c r="I88" s="13"/>
      <c r="J88" s="5"/>
      <c r="K88" s="5"/>
      <c r="N88" s="56"/>
      <c r="O88" s="6"/>
      <c r="Q88" s="5"/>
    </row>
    <row r="89" spans="1:17" x14ac:dyDescent="0.2">
      <c r="A89" s="99" t="s">
        <v>155</v>
      </c>
      <c r="B89" s="100" t="s">
        <v>156</v>
      </c>
      <c r="C89" s="70">
        <f t="shared" si="1"/>
        <v>0</v>
      </c>
      <c r="D89" s="71"/>
      <c r="E89" s="71"/>
      <c r="F89" s="71"/>
      <c r="G89" s="71"/>
      <c r="H89" s="71"/>
      <c r="I89" s="13"/>
      <c r="J89" s="5"/>
      <c r="K89" s="5"/>
      <c r="N89" s="56"/>
      <c r="O89" s="6"/>
      <c r="Q89" s="5"/>
    </row>
    <row r="90" spans="1:17" x14ac:dyDescent="0.2">
      <c r="A90" s="99" t="s">
        <v>157</v>
      </c>
      <c r="B90" s="100" t="s">
        <v>158</v>
      </c>
      <c r="C90" s="70">
        <f t="shared" si="1"/>
        <v>15</v>
      </c>
      <c r="D90" s="71"/>
      <c r="E90" s="71">
        <v>15</v>
      </c>
      <c r="F90" s="71"/>
      <c r="G90" s="71"/>
      <c r="H90" s="71"/>
      <c r="I90" s="13"/>
      <c r="J90" s="5"/>
      <c r="K90" s="5"/>
      <c r="N90" s="56"/>
      <c r="O90" s="6"/>
      <c r="Q90" s="5"/>
    </row>
    <row r="91" spans="1:17" x14ac:dyDescent="0.2">
      <c r="A91" s="99" t="s">
        <v>159</v>
      </c>
      <c r="B91" s="100" t="s">
        <v>160</v>
      </c>
      <c r="C91" s="70">
        <f t="shared" si="1"/>
        <v>0</v>
      </c>
      <c r="D91" s="71"/>
      <c r="E91" s="71"/>
      <c r="F91" s="71"/>
      <c r="G91" s="71"/>
      <c r="H91" s="71"/>
      <c r="I91" s="13"/>
      <c r="J91" s="5"/>
      <c r="K91" s="5"/>
      <c r="N91" s="56"/>
      <c r="O91" s="6"/>
      <c r="Q91" s="5"/>
    </row>
    <row r="92" spans="1:17" x14ac:dyDescent="0.2">
      <c r="A92" s="99" t="s">
        <v>161</v>
      </c>
      <c r="B92" s="100" t="s">
        <v>162</v>
      </c>
      <c r="C92" s="70">
        <f t="shared" si="1"/>
        <v>0</v>
      </c>
      <c r="D92" s="71"/>
      <c r="E92" s="71"/>
      <c r="F92" s="71"/>
      <c r="G92" s="71"/>
      <c r="H92" s="71"/>
      <c r="I92" s="13"/>
      <c r="J92" s="5"/>
      <c r="K92" s="5"/>
      <c r="N92" s="56"/>
      <c r="O92" s="6"/>
      <c r="Q92" s="5"/>
    </row>
    <row r="93" spans="1:17" x14ac:dyDescent="0.2">
      <c r="A93" s="99" t="s">
        <v>163</v>
      </c>
      <c r="B93" s="100" t="s">
        <v>164</v>
      </c>
      <c r="C93" s="70">
        <f t="shared" si="1"/>
        <v>0</v>
      </c>
      <c r="D93" s="71"/>
      <c r="E93" s="71"/>
      <c r="F93" s="71"/>
      <c r="G93" s="71"/>
      <c r="H93" s="71"/>
      <c r="I93" s="13"/>
      <c r="J93" s="5"/>
      <c r="K93" s="5"/>
      <c r="N93" s="56"/>
      <c r="O93" s="6"/>
      <c r="Q93" s="5"/>
    </row>
    <row r="94" spans="1:17" x14ac:dyDescent="0.2">
      <c r="A94" s="99" t="s">
        <v>165</v>
      </c>
      <c r="B94" s="100" t="s">
        <v>166</v>
      </c>
      <c r="C94" s="70">
        <f t="shared" si="1"/>
        <v>0</v>
      </c>
      <c r="D94" s="71"/>
      <c r="E94" s="71"/>
      <c r="F94" s="71"/>
      <c r="G94" s="71"/>
      <c r="H94" s="71"/>
      <c r="I94" s="13"/>
      <c r="J94" s="5"/>
      <c r="K94" s="5"/>
      <c r="N94" s="56"/>
      <c r="O94" s="6"/>
      <c r="Q94" s="5"/>
    </row>
    <row r="95" spans="1:17" x14ac:dyDescent="0.2">
      <c r="A95" s="99" t="s">
        <v>167</v>
      </c>
      <c r="B95" s="100" t="s">
        <v>168</v>
      </c>
      <c r="C95" s="70">
        <f t="shared" si="1"/>
        <v>523</v>
      </c>
      <c r="D95" s="71"/>
      <c r="E95" s="71">
        <v>523</v>
      </c>
      <c r="F95" s="71"/>
      <c r="G95" s="71"/>
      <c r="H95" s="71"/>
      <c r="I95" s="13"/>
      <c r="J95" s="5"/>
      <c r="K95" s="5"/>
      <c r="N95" s="56"/>
      <c r="O95" s="6"/>
      <c r="Q95" s="5"/>
    </row>
    <row r="96" spans="1:17" x14ac:dyDescent="0.2">
      <c r="A96" s="99" t="s">
        <v>169</v>
      </c>
      <c r="B96" s="100" t="s">
        <v>170</v>
      </c>
      <c r="C96" s="70">
        <f t="shared" si="1"/>
        <v>38</v>
      </c>
      <c r="D96" s="71"/>
      <c r="E96" s="71">
        <v>38</v>
      </c>
      <c r="F96" s="71"/>
      <c r="G96" s="71"/>
      <c r="H96" s="71"/>
      <c r="I96" s="13"/>
      <c r="J96" s="5"/>
      <c r="K96" s="5"/>
      <c r="N96" s="56"/>
      <c r="O96" s="6"/>
      <c r="Q96" s="5"/>
    </row>
    <row r="97" spans="1:17" x14ac:dyDescent="0.2">
      <c r="A97" s="99" t="s">
        <v>171</v>
      </c>
      <c r="B97" s="100" t="s">
        <v>172</v>
      </c>
      <c r="C97" s="70">
        <f t="shared" si="1"/>
        <v>0</v>
      </c>
      <c r="D97" s="71"/>
      <c r="E97" s="71"/>
      <c r="F97" s="71"/>
      <c r="G97" s="71"/>
      <c r="H97" s="71"/>
      <c r="I97" s="13"/>
      <c r="J97" s="5"/>
      <c r="K97" s="5"/>
      <c r="N97" s="56"/>
      <c r="O97" s="6"/>
      <c r="Q97" s="5"/>
    </row>
    <row r="98" spans="1:17" x14ac:dyDescent="0.2">
      <c r="A98" s="99" t="s">
        <v>173</v>
      </c>
      <c r="B98" s="100" t="s">
        <v>174</v>
      </c>
      <c r="C98" s="70">
        <f t="shared" si="1"/>
        <v>0</v>
      </c>
      <c r="D98" s="71"/>
      <c r="E98" s="71"/>
      <c r="F98" s="71"/>
      <c r="G98" s="71"/>
      <c r="H98" s="71"/>
      <c r="I98" s="13"/>
      <c r="J98" s="5"/>
      <c r="K98" s="5"/>
      <c r="N98" s="56"/>
      <c r="O98" s="6"/>
      <c r="Q98" s="5"/>
    </row>
    <row r="99" spans="1:17" x14ac:dyDescent="0.2">
      <c r="A99" s="99" t="s">
        <v>175</v>
      </c>
      <c r="B99" s="100" t="s">
        <v>176</v>
      </c>
      <c r="C99" s="70">
        <f t="shared" si="1"/>
        <v>0</v>
      </c>
      <c r="D99" s="71"/>
      <c r="E99" s="71"/>
      <c r="F99" s="71"/>
      <c r="G99" s="71"/>
      <c r="H99" s="71"/>
      <c r="I99" s="13"/>
      <c r="J99" s="5"/>
      <c r="K99" s="5"/>
      <c r="N99" s="56"/>
      <c r="O99" s="6"/>
      <c r="Q99" s="5"/>
    </row>
    <row r="100" spans="1:17" x14ac:dyDescent="0.2">
      <c r="A100" s="99" t="s">
        <v>177</v>
      </c>
      <c r="B100" s="100" t="s">
        <v>178</v>
      </c>
      <c r="C100" s="70">
        <f t="shared" si="1"/>
        <v>279</v>
      </c>
      <c r="D100" s="71"/>
      <c r="E100" s="71">
        <v>279</v>
      </c>
      <c r="F100" s="71"/>
      <c r="G100" s="71"/>
      <c r="H100" s="71"/>
      <c r="I100" s="13"/>
      <c r="J100" s="5"/>
      <c r="K100" s="5"/>
      <c r="N100" s="56"/>
      <c r="O100" s="6"/>
      <c r="Q100" s="5"/>
    </row>
    <row r="101" spans="1:17" x14ac:dyDescent="0.2">
      <c r="A101" s="99" t="s">
        <v>179</v>
      </c>
      <c r="B101" s="100" t="s">
        <v>180</v>
      </c>
      <c r="C101" s="70">
        <f t="shared" si="1"/>
        <v>24</v>
      </c>
      <c r="D101" s="71"/>
      <c r="E101" s="71">
        <v>24</v>
      </c>
      <c r="F101" s="71"/>
      <c r="G101" s="71"/>
      <c r="H101" s="71"/>
      <c r="I101" s="13"/>
      <c r="J101" s="5"/>
      <c r="K101" s="5"/>
      <c r="N101" s="56"/>
      <c r="O101" s="6"/>
      <c r="Q101" s="5"/>
    </row>
    <row r="102" spans="1:17" x14ac:dyDescent="0.2">
      <c r="A102" s="99" t="s">
        <v>181</v>
      </c>
      <c r="B102" s="100" t="s">
        <v>182</v>
      </c>
      <c r="C102" s="70">
        <f t="shared" si="1"/>
        <v>0</v>
      </c>
      <c r="D102" s="71"/>
      <c r="E102" s="71"/>
      <c r="F102" s="71"/>
      <c r="G102" s="71"/>
      <c r="H102" s="71"/>
      <c r="I102" s="13"/>
      <c r="J102" s="5"/>
      <c r="K102" s="5"/>
      <c r="N102" s="56"/>
      <c r="O102" s="6"/>
      <c r="Q102" s="5"/>
    </row>
    <row r="103" spans="1:17" x14ac:dyDescent="0.2">
      <c r="A103" s="99" t="s">
        <v>183</v>
      </c>
      <c r="B103" s="100" t="s">
        <v>184</v>
      </c>
      <c r="C103" s="70">
        <f t="shared" si="1"/>
        <v>0</v>
      </c>
      <c r="D103" s="71"/>
      <c r="E103" s="71"/>
      <c r="F103" s="71"/>
      <c r="G103" s="71"/>
      <c r="H103" s="71"/>
      <c r="I103" s="13"/>
      <c r="J103" s="5"/>
      <c r="K103" s="5"/>
      <c r="N103" s="56"/>
      <c r="O103" s="6"/>
      <c r="Q103" s="5"/>
    </row>
    <row r="104" spans="1:17" x14ac:dyDescent="0.2">
      <c r="A104" s="99" t="s">
        <v>185</v>
      </c>
      <c r="B104" s="100" t="s">
        <v>186</v>
      </c>
      <c r="C104" s="70">
        <f t="shared" si="1"/>
        <v>0</v>
      </c>
      <c r="D104" s="71"/>
      <c r="E104" s="71"/>
      <c r="F104" s="71"/>
      <c r="G104" s="71"/>
      <c r="H104" s="71"/>
      <c r="I104" s="13"/>
      <c r="J104" s="5"/>
      <c r="K104" s="5"/>
      <c r="N104" s="56"/>
      <c r="O104" s="6"/>
      <c r="Q104" s="5"/>
    </row>
    <row r="105" spans="1:17" x14ac:dyDescent="0.2">
      <c r="A105" s="99" t="s">
        <v>187</v>
      </c>
      <c r="B105" s="100" t="s">
        <v>188</v>
      </c>
      <c r="C105" s="70">
        <f t="shared" si="1"/>
        <v>0</v>
      </c>
      <c r="D105" s="71"/>
      <c r="E105" s="71"/>
      <c r="F105" s="71"/>
      <c r="G105" s="71"/>
      <c r="H105" s="71"/>
      <c r="I105" s="13"/>
      <c r="J105" s="5"/>
      <c r="K105" s="5"/>
      <c r="N105" s="56"/>
      <c r="O105" s="6"/>
      <c r="Q105" s="5"/>
    </row>
    <row r="106" spans="1:17" x14ac:dyDescent="0.2">
      <c r="A106" s="99" t="s">
        <v>189</v>
      </c>
      <c r="B106" s="100" t="s">
        <v>190</v>
      </c>
      <c r="C106" s="70">
        <f t="shared" si="1"/>
        <v>48</v>
      </c>
      <c r="D106" s="71"/>
      <c r="E106" s="71"/>
      <c r="F106" s="71">
        <v>48</v>
      </c>
      <c r="G106" s="71"/>
      <c r="H106" s="71"/>
      <c r="I106" s="13"/>
      <c r="J106" s="5"/>
      <c r="K106" s="5"/>
      <c r="N106" s="56"/>
      <c r="O106" s="6"/>
      <c r="Q106" s="5"/>
    </row>
    <row r="107" spans="1:17" x14ac:dyDescent="0.2">
      <c r="A107" s="99" t="s">
        <v>191</v>
      </c>
      <c r="B107" s="100" t="s">
        <v>192</v>
      </c>
      <c r="C107" s="70">
        <f t="shared" si="1"/>
        <v>1</v>
      </c>
      <c r="D107" s="71"/>
      <c r="E107" s="71"/>
      <c r="F107" s="71">
        <v>1</v>
      </c>
      <c r="G107" s="71"/>
      <c r="H107" s="71"/>
      <c r="I107" s="13"/>
      <c r="J107" s="5"/>
      <c r="K107" s="5"/>
      <c r="N107" s="56"/>
      <c r="O107" s="6"/>
      <c r="Q107" s="5"/>
    </row>
    <row r="108" spans="1:17" x14ac:dyDescent="0.2">
      <c r="A108" s="99" t="s">
        <v>193</v>
      </c>
      <c r="B108" s="100" t="s">
        <v>194</v>
      </c>
      <c r="C108" s="70">
        <f t="shared" si="1"/>
        <v>0</v>
      </c>
      <c r="D108" s="71"/>
      <c r="E108" s="71"/>
      <c r="F108" s="71"/>
      <c r="G108" s="71"/>
      <c r="H108" s="71"/>
      <c r="I108" s="13"/>
      <c r="J108" s="5"/>
      <c r="K108" s="5"/>
      <c r="N108" s="56"/>
      <c r="O108" s="6"/>
      <c r="Q108" s="5"/>
    </row>
    <row r="109" spans="1:17" x14ac:dyDescent="0.2">
      <c r="A109" s="99" t="s">
        <v>195</v>
      </c>
      <c r="B109" s="100" t="s">
        <v>196</v>
      </c>
      <c r="C109" s="70">
        <f t="shared" si="1"/>
        <v>0</v>
      </c>
      <c r="D109" s="71"/>
      <c r="E109" s="71"/>
      <c r="F109" s="71"/>
      <c r="G109" s="71"/>
      <c r="H109" s="71"/>
      <c r="I109" s="13"/>
      <c r="J109" s="5"/>
      <c r="K109" s="5"/>
      <c r="N109" s="56"/>
      <c r="O109" s="6"/>
      <c r="Q109" s="5"/>
    </row>
    <row r="110" spans="1:17" x14ac:dyDescent="0.2">
      <c r="A110" s="99" t="s">
        <v>197</v>
      </c>
      <c r="B110" s="100" t="s">
        <v>198</v>
      </c>
      <c r="C110" s="70">
        <f t="shared" si="1"/>
        <v>0</v>
      </c>
      <c r="D110" s="71"/>
      <c r="E110" s="71"/>
      <c r="F110" s="71"/>
      <c r="G110" s="71"/>
      <c r="H110" s="71"/>
      <c r="I110" s="13"/>
      <c r="J110" s="5"/>
      <c r="K110" s="5"/>
      <c r="N110" s="56"/>
      <c r="O110" s="6"/>
      <c r="Q110" s="5"/>
    </row>
    <row r="111" spans="1:17" x14ac:dyDescent="0.2">
      <c r="A111" s="99" t="s">
        <v>199</v>
      </c>
      <c r="B111" s="100" t="s">
        <v>200</v>
      </c>
      <c r="C111" s="70">
        <f t="shared" si="1"/>
        <v>0</v>
      </c>
      <c r="D111" s="71"/>
      <c r="E111" s="71"/>
      <c r="F111" s="71"/>
      <c r="G111" s="71"/>
      <c r="H111" s="71"/>
      <c r="I111" s="13"/>
      <c r="J111" s="5"/>
      <c r="K111" s="5"/>
      <c r="N111" s="56"/>
      <c r="O111" s="6"/>
      <c r="Q111" s="5"/>
    </row>
    <row r="112" spans="1:17" x14ac:dyDescent="0.2">
      <c r="A112" s="99" t="s">
        <v>201</v>
      </c>
      <c r="B112" s="100" t="s">
        <v>202</v>
      </c>
      <c r="C112" s="70">
        <f t="shared" si="1"/>
        <v>0</v>
      </c>
      <c r="D112" s="71"/>
      <c r="E112" s="71"/>
      <c r="F112" s="71"/>
      <c r="G112" s="71"/>
      <c r="H112" s="71"/>
      <c r="I112" s="13"/>
      <c r="J112" s="5"/>
      <c r="K112" s="5"/>
      <c r="N112" s="56"/>
      <c r="O112" s="6"/>
      <c r="Q112" s="5"/>
    </row>
    <row r="113" spans="1:17" x14ac:dyDescent="0.2">
      <c r="A113" s="99" t="s">
        <v>203</v>
      </c>
      <c r="B113" s="100" t="s">
        <v>204</v>
      </c>
      <c r="C113" s="70">
        <f t="shared" si="1"/>
        <v>0</v>
      </c>
      <c r="D113" s="71"/>
      <c r="E113" s="71"/>
      <c r="F113" s="71"/>
      <c r="G113" s="71"/>
      <c r="H113" s="71"/>
      <c r="I113" s="13"/>
      <c r="J113" s="5"/>
      <c r="K113" s="5"/>
      <c r="N113" s="56"/>
      <c r="O113" s="6"/>
      <c r="Q113" s="5"/>
    </row>
    <row r="114" spans="1:17" x14ac:dyDescent="0.2">
      <c r="A114" s="99" t="s">
        <v>205</v>
      </c>
      <c r="B114" s="100" t="s">
        <v>206</v>
      </c>
      <c r="C114" s="70">
        <f t="shared" si="1"/>
        <v>0</v>
      </c>
      <c r="D114" s="71"/>
      <c r="E114" s="71"/>
      <c r="F114" s="71"/>
      <c r="G114" s="71"/>
      <c r="H114" s="71"/>
      <c r="I114" s="13"/>
      <c r="J114" s="5"/>
      <c r="K114" s="5"/>
      <c r="N114" s="56"/>
      <c r="O114" s="6"/>
      <c r="Q114" s="5"/>
    </row>
    <row r="115" spans="1:17" x14ac:dyDescent="0.2">
      <c r="A115" s="99" t="s">
        <v>207</v>
      </c>
      <c r="B115" s="100" t="s">
        <v>208</v>
      </c>
      <c r="C115" s="70">
        <f t="shared" si="1"/>
        <v>2</v>
      </c>
      <c r="D115" s="71">
        <v>2</v>
      </c>
      <c r="E115" s="71"/>
      <c r="F115" s="71"/>
      <c r="G115" s="71"/>
      <c r="H115" s="71"/>
      <c r="I115" s="13"/>
      <c r="J115" s="5"/>
      <c r="K115" s="5"/>
      <c r="N115" s="56"/>
      <c r="O115" s="6"/>
      <c r="Q115" s="5"/>
    </row>
    <row r="116" spans="1:17" x14ac:dyDescent="0.2">
      <c r="A116" s="99" t="s">
        <v>209</v>
      </c>
      <c r="B116" s="100" t="s">
        <v>210</v>
      </c>
      <c r="C116" s="70">
        <f t="shared" si="1"/>
        <v>0</v>
      </c>
      <c r="D116" s="71"/>
      <c r="E116" s="71"/>
      <c r="F116" s="71"/>
      <c r="G116" s="71"/>
      <c r="H116" s="71"/>
      <c r="I116" s="13"/>
      <c r="J116" s="5"/>
      <c r="K116" s="5"/>
      <c r="N116" s="56"/>
      <c r="O116" s="6"/>
      <c r="Q116" s="5"/>
    </row>
    <row r="117" spans="1:17" x14ac:dyDescent="0.2">
      <c r="A117" s="99" t="s">
        <v>211</v>
      </c>
      <c r="B117" s="100" t="s">
        <v>212</v>
      </c>
      <c r="C117" s="70">
        <f t="shared" si="1"/>
        <v>0</v>
      </c>
      <c r="D117" s="71"/>
      <c r="E117" s="71"/>
      <c r="F117" s="71"/>
      <c r="G117" s="71"/>
      <c r="H117" s="71"/>
      <c r="I117" s="13"/>
      <c r="J117" s="5"/>
      <c r="K117" s="5"/>
      <c r="N117" s="56"/>
      <c r="O117" s="6"/>
      <c r="Q117" s="5"/>
    </row>
    <row r="118" spans="1:17" x14ac:dyDescent="0.2">
      <c r="A118" s="99" t="s">
        <v>213</v>
      </c>
      <c r="B118" s="100" t="s">
        <v>214</v>
      </c>
      <c r="C118" s="70">
        <f>+SUM(D118:F118)</f>
        <v>0</v>
      </c>
      <c r="D118" s="71"/>
      <c r="E118" s="71"/>
      <c r="F118" s="71"/>
      <c r="G118" s="71"/>
      <c r="H118" s="71"/>
      <c r="I118" s="13"/>
      <c r="J118" s="5"/>
      <c r="K118" s="5"/>
      <c r="N118" s="56"/>
      <c r="O118" s="6"/>
      <c r="Q118" s="5"/>
    </row>
    <row r="119" spans="1:17" x14ac:dyDescent="0.2">
      <c r="A119" s="99" t="s">
        <v>141</v>
      </c>
      <c r="B119" s="100" t="s">
        <v>215</v>
      </c>
      <c r="C119" s="70">
        <f>+SUM(D119:F119)</f>
        <v>0</v>
      </c>
      <c r="D119" s="71"/>
      <c r="E119" s="71"/>
      <c r="F119" s="71"/>
      <c r="G119" s="71"/>
      <c r="H119" s="71"/>
      <c r="I119" s="13"/>
      <c r="J119" s="5"/>
      <c r="K119" s="5"/>
      <c r="N119" s="56"/>
      <c r="O119" s="6"/>
      <c r="Q119" s="5"/>
    </row>
    <row r="120" spans="1:17" x14ac:dyDescent="0.2">
      <c r="A120" s="101" t="s">
        <v>141</v>
      </c>
      <c r="B120" s="102" t="s">
        <v>216</v>
      </c>
      <c r="C120" s="103">
        <f t="shared" si="1"/>
        <v>0</v>
      </c>
      <c r="D120" s="71"/>
      <c r="E120" s="71"/>
      <c r="F120" s="71"/>
      <c r="G120" s="71"/>
      <c r="H120" s="71"/>
      <c r="I120" s="13"/>
      <c r="J120" s="5"/>
      <c r="K120" s="5"/>
      <c r="N120" s="56"/>
      <c r="O120" s="6"/>
      <c r="Q120" s="5"/>
    </row>
    <row r="121" spans="1:17" x14ac:dyDescent="0.2">
      <c r="A121" s="59"/>
      <c r="B121" s="107"/>
      <c r="C121" s="15"/>
      <c r="D121" s="16"/>
      <c r="E121" s="16"/>
      <c r="F121" s="16"/>
      <c r="G121" s="16"/>
      <c r="H121" s="16"/>
      <c r="I121" s="13"/>
      <c r="J121" s="5"/>
      <c r="K121" s="5"/>
      <c r="N121" s="56"/>
      <c r="O121" s="6"/>
      <c r="Q121" s="5"/>
    </row>
    <row r="122" spans="1:17" x14ac:dyDescent="0.2">
      <c r="A122" s="211" t="s">
        <v>217</v>
      </c>
      <c r="B122" s="234"/>
      <c r="C122" s="63">
        <f t="shared" si="1"/>
        <v>388</v>
      </c>
      <c r="D122" s="108">
        <f>+SUM(D123:D162)</f>
        <v>0</v>
      </c>
      <c r="E122" s="112">
        <f>+SUM(E123:E162)</f>
        <v>372</v>
      </c>
      <c r="F122" s="113">
        <f>+SUM(F123:F162)</f>
        <v>16</v>
      </c>
      <c r="G122" s="113">
        <f>+SUM(G123:G162)</f>
        <v>0</v>
      </c>
      <c r="H122" s="113">
        <f>+SUM(H123:H162)</f>
        <v>0</v>
      </c>
      <c r="I122" s="13"/>
      <c r="J122" s="5"/>
      <c r="K122" s="5"/>
      <c r="N122" s="56"/>
      <c r="O122" s="6"/>
      <c r="Q122" s="5"/>
    </row>
    <row r="123" spans="1:17" x14ac:dyDescent="0.2">
      <c r="A123" s="96" t="s">
        <v>218</v>
      </c>
      <c r="B123" s="111" t="s">
        <v>219</v>
      </c>
      <c r="C123" s="88">
        <f t="shared" si="1"/>
        <v>0</v>
      </c>
      <c r="D123" s="73"/>
      <c r="E123" s="90"/>
      <c r="F123" s="91"/>
      <c r="G123" s="73"/>
      <c r="H123" s="91"/>
      <c r="I123" s="13"/>
      <c r="J123" s="5"/>
      <c r="K123" s="5"/>
      <c r="N123" s="56"/>
      <c r="O123" s="6"/>
      <c r="Q123" s="5"/>
    </row>
    <row r="124" spans="1:17" x14ac:dyDescent="0.2">
      <c r="A124" s="99" t="s">
        <v>220</v>
      </c>
      <c r="B124" s="100" t="s">
        <v>221</v>
      </c>
      <c r="C124" s="70">
        <f t="shared" si="1"/>
        <v>0</v>
      </c>
      <c r="D124" s="73"/>
      <c r="E124" s="72"/>
      <c r="F124" s="73"/>
      <c r="G124" s="73"/>
      <c r="H124" s="73"/>
      <c r="I124" s="13"/>
      <c r="J124" s="5"/>
      <c r="K124" s="5"/>
      <c r="N124" s="56"/>
      <c r="O124" s="6"/>
      <c r="Q124" s="5"/>
    </row>
    <row r="125" spans="1:17" x14ac:dyDescent="0.2">
      <c r="A125" s="99" t="s">
        <v>222</v>
      </c>
      <c r="B125" s="100" t="s">
        <v>223</v>
      </c>
      <c r="C125" s="70">
        <f t="shared" si="1"/>
        <v>2</v>
      </c>
      <c r="D125" s="73"/>
      <c r="E125" s="72">
        <v>2</v>
      </c>
      <c r="F125" s="73"/>
      <c r="G125" s="73"/>
      <c r="H125" s="73"/>
      <c r="I125" s="13"/>
      <c r="J125" s="5"/>
      <c r="K125" s="5"/>
      <c r="N125" s="56"/>
      <c r="O125" s="6"/>
      <c r="Q125" s="5"/>
    </row>
    <row r="126" spans="1:17" x14ac:dyDescent="0.2">
      <c r="A126" s="99" t="s">
        <v>224</v>
      </c>
      <c r="B126" s="100" t="s">
        <v>225</v>
      </c>
      <c r="C126" s="70">
        <f t="shared" si="1"/>
        <v>0</v>
      </c>
      <c r="D126" s="73"/>
      <c r="E126" s="72"/>
      <c r="F126" s="73"/>
      <c r="G126" s="73"/>
      <c r="H126" s="73"/>
      <c r="I126" s="13"/>
      <c r="J126" s="5"/>
      <c r="K126" s="5"/>
      <c r="N126" s="56"/>
      <c r="O126" s="6"/>
      <c r="Q126" s="5"/>
    </row>
    <row r="127" spans="1:17" x14ac:dyDescent="0.2">
      <c r="A127" s="99" t="s">
        <v>226</v>
      </c>
      <c r="B127" s="100" t="s">
        <v>227</v>
      </c>
      <c r="C127" s="70">
        <f t="shared" si="1"/>
        <v>0</v>
      </c>
      <c r="D127" s="73"/>
      <c r="E127" s="72"/>
      <c r="F127" s="73"/>
      <c r="G127" s="73"/>
      <c r="H127" s="73"/>
      <c r="I127" s="13"/>
      <c r="J127" s="5"/>
      <c r="K127" s="5"/>
      <c r="N127" s="56"/>
      <c r="O127" s="6"/>
      <c r="Q127" s="5"/>
    </row>
    <row r="128" spans="1:17" x14ac:dyDescent="0.2">
      <c r="A128" s="99" t="s">
        <v>228</v>
      </c>
      <c r="B128" s="100" t="s">
        <v>229</v>
      </c>
      <c r="C128" s="70">
        <f t="shared" si="1"/>
        <v>0</v>
      </c>
      <c r="D128" s="73"/>
      <c r="E128" s="72"/>
      <c r="F128" s="73"/>
      <c r="G128" s="73"/>
      <c r="H128" s="73"/>
      <c r="I128" s="13"/>
      <c r="J128" s="5"/>
      <c r="K128" s="5"/>
      <c r="N128" s="56"/>
      <c r="O128" s="6"/>
      <c r="Q128" s="5"/>
    </row>
    <row r="129" spans="1:17" x14ac:dyDescent="0.2">
      <c r="A129" s="99" t="s">
        <v>230</v>
      </c>
      <c r="B129" s="100" t="s">
        <v>231</v>
      </c>
      <c r="C129" s="70">
        <f t="shared" si="1"/>
        <v>0</v>
      </c>
      <c r="D129" s="73"/>
      <c r="E129" s="72"/>
      <c r="F129" s="73"/>
      <c r="G129" s="73"/>
      <c r="H129" s="73"/>
      <c r="I129" s="13"/>
      <c r="J129" s="5"/>
      <c r="K129" s="5"/>
      <c r="N129" s="56"/>
      <c r="O129" s="6"/>
      <c r="Q129" s="5"/>
    </row>
    <row r="130" spans="1:17" x14ac:dyDescent="0.2">
      <c r="A130" s="99" t="s">
        <v>232</v>
      </c>
      <c r="B130" s="100" t="s">
        <v>233</v>
      </c>
      <c r="C130" s="70">
        <f t="shared" si="1"/>
        <v>36</v>
      </c>
      <c r="D130" s="73"/>
      <c r="E130" s="72">
        <v>36</v>
      </c>
      <c r="F130" s="73"/>
      <c r="G130" s="73"/>
      <c r="H130" s="73"/>
      <c r="I130" s="13"/>
      <c r="J130" s="5"/>
      <c r="K130" s="5"/>
      <c r="N130" s="56"/>
      <c r="O130" s="6"/>
      <c r="Q130" s="5"/>
    </row>
    <row r="131" spans="1:17" x14ac:dyDescent="0.2">
      <c r="A131" s="99" t="s">
        <v>234</v>
      </c>
      <c r="B131" s="100" t="s">
        <v>235</v>
      </c>
      <c r="C131" s="70">
        <f t="shared" si="1"/>
        <v>178</v>
      </c>
      <c r="D131" s="73"/>
      <c r="E131" s="72">
        <v>178</v>
      </c>
      <c r="F131" s="73"/>
      <c r="G131" s="73"/>
      <c r="H131" s="73"/>
      <c r="I131" s="13"/>
      <c r="J131" s="5"/>
      <c r="K131" s="5"/>
      <c r="N131" s="56"/>
      <c r="O131" s="6"/>
      <c r="Q131" s="5"/>
    </row>
    <row r="132" spans="1:17" x14ac:dyDescent="0.2">
      <c r="A132" s="99" t="s">
        <v>236</v>
      </c>
      <c r="B132" s="100" t="s">
        <v>237</v>
      </c>
      <c r="C132" s="70">
        <f t="shared" si="1"/>
        <v>4</v>
      </c>
      <c r="D132" s="73"/>
      <c r="E132" s="72">
        <v>4</v>
      </c>
      <c r="F132" s="73"/>
      <c r="G132" s="73"/>
      <c r="H132" s="73"/>
      <c r="I132" s="13"/>
      <c r="J132" s="5"/>
      <c r="K132" s="5"/>
      <c r="N132" s="56"/>
      <c r="O132" s="6"/>
      <c r="Q132" s="5"/>
    </row>
    <row r="133" spans="1:17" x14ac:dyDescent="0.2">
      <c r="A133" s="99" t="s">
        <v>238</v>
      </c>
      <c r="B133" s="100" t="s">
        <v>239</v>
      </c>
      <c r="C133" s="70">
        <f t="shared" si="1"/>
        <v>5</v>
      </c>
      <c r="D133" s="73"/>
      <c r="E133" s="72">
        <v>5</v>
      </c>
      <c r="F133" s="73"/>
      <c r="G133" s="73"/>
      <c r="H133" s="73"/>
      <c r="I133" s="13"/>
      <c r="J133" s="5"/>
      <c r="K133" s="5"/>
      <c r="N133" s="56"/>
      <c r="O133" s="6"/>
      <c r="Q133" s="5"/>
    </row>
    <row r="134" spans="1:17" x14ac:dyDescent="0.2">
      <c r="A134" s="99" t="s">
        <v>240</v>
      </c>
      <c r="B134" s="100" t="s">
        <v>241</v>
      </c>
      <c r="C134" s="70">
        <f t="shared" si="1"/>
        <v>9</v>
      </c>
      <c r="D134" s="73"/>
      <c r="E134" s="72">
        <v>9</v>
      </c>
      <c r="F134" s="73"/>
      <c r="G134" s="73"/>
      <c r="H134" s="73"/>
      <c r="I134" s="13"/>
      <c r="J134" s="5"/>
      <c r="K134" s="5"/>
      <c r="N134" s="56"/>
      <c r="O134" s="6"/>
      <c r="Q134" s="5"/>
    </row>
    <row r="135" spans="1:17" x14ac:dyDescent="0.2">
      <c r="A135" s="99" t="s">
        <v>242</v>
      </c>
      <c r="B135" s="100" t="s">
        <v>243</v>
      </c>
      <c r="C135" s="70">
        <f t="shared" si="1"/>
        <v>0</v>
      </c>
      <c r="D135" s="73"/>
      <c r="E135" s="72"/>
      <c r="F135" s="73"/>
      <c r="G135" s="73"/>
      <c r="H135" s="73"/>
      <c r="I135" s="13"/>
      <c r="J135" s="5"/>
      <c r="K135" s="5"/>
      <c r="N135" s="56"/>
      <c r="O135" s="6"/>
      <c r="Q135" s="5"/>
    </row>
    <row r="136" spans="1:17" x14ac:dyDescent="0.2">
      <c r="A136" s="99" t="s">
        <v>244</v>
      </c>
      <c r="B136" s="100" t="s">
        <v>245</v>
      </c>
      <c r="C136" s="70">
        <f t="shared" si="1"/>
        <v>0</v>
      </c>
      <c r="D136" s="73"/>
      <c r="E136" s="72"/>
      <c r="F136" s="73"/>
      <c r="G136" s="73"/>
      <c r="H136" s="73"/>
      <c r="I136" s="13"/>
      <c r="J136" s="5"/>
      <c r="K136" s="5"/>
      <c r="N136" s="56"/>
      <c r="O136" s="6"/>
      <c r="Q136" s="5"/>
    </row>
    <row r="137" spans="1:17" x14ac:dyDescent="0.2">
      <c r="A137" s="99" t="s">
        <v>246</v>
      </c>
      <c r="B137" s="100" t="s">
        <v>247</v>
      </c>
      <c r="C137" s="70">
        <f t="shared" si="1"/>
        <v>0</v>
      </c>
      <c r="D137" s="73"/>
      <c r="E137" s="72"/>
      <c r="F137" s="73"/>
      <c r="G137" s="73"/>
      <c r="H137" s="73"/>
      <c r="I137" s="13"/>
      <c r="J137" s="5"/>
      <c r="K137" s="5"/>
      <c r="N137" s="56"/>
      <c r="O137" s="6"/>
      <c r="Q137" s="5"/>
    </row>
    <row r="138" spans="1:17" x14ac:dyDescent="0.2">
      <c r="A138" s="99" t="s">
        <v>248</v>
      </c>
      <c r="B138" s="100" t="s">
        <v>249</v>
      </c>
      <c r="C138" s="70">
        <f t="shared" si="1"/>
        <v>0</v>
      </c>
      <c r="D138" s="73"/>
      <c r="E138" s="72"/>
      <c r="F138" s="73"/>
      <c r="G138" s="73"/>
      <c r="H138" s="73"/>
      <c r="I138" s="13"/>
      <c r="J138" s="5"/>
      <c r="K138" s="5"/>
      <c r="N138" s="56"/>
      <c r="O138" s="6"/>
      <c r="Q138" s="5"/>
    </row>
    <row r="139" spans="1:17" x14ac:dyDescent="0.2">
      <c r="A139" s="99" t="s">
        <v>250</v>
      </c>
      <c r="B139" s="100" t="s">
        <v>251</v>
      </c>
      <c r="C139" s="70">
        <f t="shared" si="1"/>
        <v>0</v>
      </c>
      <c r="D139" s="73"/>
      <c r="E139" s="72"/>
      <c r="F139" s="73"/>
      <c r="G139" s="73"/>
      <c r="H139" s="73"/>
      <c r="I139" s="13"/>
      <c r="J139" s="5"/>
      <c r="K139" s="5"/>
      <c r="N139" s="56"/>
      <c r="O139" s="6"/>
      <c r="Q139" s="5"/>
    </row>
    <row r="140" spans="1:17" x14ac:dyDescent="0.2">
      <c r="A140" s="99" t="s">
        <v>252</v>
      </c>
      <c r="B140" s="100" t="s">
        <v>253</v>
      </c>
      <c r="C140" s="70">
        <f t="shared" si="1"/>
        <v>6</v>
      </c>
      <c r="D140" s="73"/>
      <c r="E140" s="72">
        <v>6</v>
      </c>
      <c r="F140" s="73"/>
      <c r="G140" s="73"/>
      <c r="H140" s="73"/>
      <c r="I140" s="13"/>
      <c r="J140" s="5"/>
      <c r="K140" s="5"/>
      <c r="N140" s="56"/>
      <c r="O140" s="6"/>
      <c r="Q140" s="5"/>
    </row>
    <row r="141" spans="1:17" x14ac:dyDescent="0.2">
      <c r="A141" s="99" t="s">
        <v>254</v>
      </c>
      <c r="B141" s="100" t="s">
        <v>255</v>
      </c>
      <c r="C141" s="70">
        <f t="shared" si="1"/>
        <v>0</v>
      </c>
      <c r="D141" s="73"/>
      <c r="E141" s="72"/>
      <c r="F141" s="73"/>
      <c r="G141" s="73"/>
      <c r="H141" s="73"/>
      <c r="I141" s="13"/>
      <c r="J141" s="5"/>
      <c r="K141" s="5"/>
      <c r="N141" s="56"/>
      <c r="O141" s="6"/>
      <c r="Q141" s="5"/>
    </row>
    <row r="142" spans="1:17" x14ac:dyDescent="0.2">
      <c r="A142" s="99" t="s">
        <v>256</v>
      </c>
      <c r="B142" s="100" t="s">
        <v>257</v>
      </c>
      <c r="C142" s="70">
        <f t="shared" si="1"/>
        <v>4</v>
      </c>
      <c r="D142" s="73"/>
      <c r="E142" s="72"/>
      <c r="F142" s="73">
        <v>4</v>
      </c>
      <c r="G142" s="73"/>
      <c r="H142" s="73"/>
      <c r="I142" s="13"/>
      <c r="J142" s="5"/>
      <c r="K142" s="5"/>
      <c r="N142" s="56"/>
      <c r="O142" s="6"/>
      <c r="Q142" s="5"/>
    </row>
    <row r="143" spans="1:17" x14ac:dyDescent="0.2">
      <c r="A143" s="99" t="s">
        <v>258</v>
      </c>
      <c r="B143" s="100" t="s">
        <v>259</v>
      </c>
      <c r="C143" s="70">
        <f t="shared" si="1"/>
        <v>0</v>
      </c>
      <c r="D143" s="73"/>
      <c r="E143" s="72"/>
      <c r="F143" s="73"/>
      <c r="G143" s="73"/>
      <c r="H143" s="73"/>
      <c r="I143" s="13"/>
      <c r="J143" s="5"/>
      <c r="K143" s="5"/>
      <c r="N143" s="56"/>
      <c r="O143" s="6"/>
      <c r="Q143" s="5"/>
    </row>
    <row r="144" spans="1:17" x14ac:dyDescent="0.2">
      <c r="A144" s="99" t="s">
        <v>260</v>
      </c>
      <c r="B144" s="100" t="s">
        <v>261</v>
      </c>
      <c r="C144" s="70">
        <f t="shared" si="1"/>
        <v>0</v>
      </c>
      <c r="D144" s="73"/>
      <c r="E144" s="72"/>
      <c r="F144" s="73"/>
      <c r="G144" s="73"/>
      <c r="H144" s="73"/>
      <c r="I144" s="13"/>
      <c r="J144" s="5"/>
      <c r="K144" s="5"/>
      <c r="N144" s="56"/>
      <c r="O144" s="6"/>
      <c r="Q144" s="5"/>
    </row>
    <row r="145" spans="1:17" x14ac:dyDescent="0.2">
      <c r="A145" s="99" t="s">
        <v>262</v>
      </c>
      <c r="B145" s="100" t="s">
        <v>263</v>
      </c>
      <c r="C145" s="70">
        <f t="shared" si="1"/>
        <v>0</v>
      </c>
      <c r="D145" s="73"/>
      <c r="E145" s="72"/>
      <c r="F145" s="73"/>
      <c r="G145" s="73"/>
      <c r="H145" s="73"/>
      <c r="I145" s="13"/>
      <c r="J145" s="5"/>
      <c r="K145" s="5"/>
      <c r="N145" s="56"/>
      <c r="O145" s="6"/>
      <c r="Q145" s="5"/>
    </row>
    <row r="146" spans="1:17" x14ac:dyDescent="0.2">
      <c r="A146" s="99" t="s">
        <v>264</v>
      </c>
      <c r="B146" s="100" t="s">
        <v>265</v>
      </c>
      <c r="C146" s="70">
        <f t="shared" ref="C146:C209" si="2">+SUM(D146:F146)</f>
        <v>8</v>
      </c>
      <c r="D146" s="73"/>
      <c r="E146" s="72"/>
      <c r="F146" s="73">
        <v>8</v>
      </c>
      <c r="G146" s="73"/>
      <c r="H146" s="73"/>
      <c r="I146" s="13"/>
      <c r="J146" s="5"/>
      <c r="K146" s="5"/>
      <c r="N146" s="56"/>
      <c r="O146" s="6"/>
      <c r="Q146" s="5"/>
    </row>
    <row r="147" spans="1:17" x14ac:dyDescent="0.2">
      <c r="A147" s="99" t="s">
        <v>266</v>
      </c>
      <c r="B147" s="100" t="s">
        <v>267</v>
      </c>
      <c r="C147" s="70">
        <f t="shared" si="2"/>
        <v>4</v>
      </c>
      <c r="D147" s="73"/>
      <c r="E147" s="72"/>
      <c r="F147" s="73">
        <v>4</v>
      </c>
      <c r="G147" s="73"/>
      <c r="H147" s="73"/>
      <c r="I147" s="13"/>
      <c r="J147" s="5"/>
      <c r="K147" s="5"/>
      <c r="N147" s="56"/>
      <c r="O147" s="6"/>
      <c r="Q147" s="5"/>
    </row>
    <row r="148" spans="1:17" x14ac:dyDescent="0.2">
      <c r="A148" s="99" t="s">
        <v>268</v>
      </c>
      <c r="B148" s="100" t="s">
        <v>269</v>
      </c>
      <c r="C148" s="70">
        <f t="shared" si="2"/>
        <v>0</v>
      </c>
      <c r="D148" s="73"/>
      <c r="E148" s="72"/>
      <c r="F148" s="73"/>
      <c r="G148" s="73"/>
      <c r="H148" s="73"/>
      <c r="I148" s="13"/>
      <c r="J148" s="5"/>
      <c r="K148" s="5"/>
      <c r="N148" s="56"/>
      <c r="O148" s="6"/>
      <c r="Q148" s="5"/>
    </row>
    <row r="149" spans="1:17" x14ac:dyDescent="0.2">
      <c r="A149" s="99" t="s">
        <v>270</v>
      </c>
      <c r="B149" s="100" t="s">
        <v>271</v>
      </c>
      <c r="C149" s="70">
        <f t="shared" si="2"/>
        <v>0</v>
      </c>
      <c r="D149" s="73"/>
      <c r="E149" s="72"/>
      <c r="F149" s="73"/>
      <c r="G149" s="73"/>
      <c r="H149" s="73"/>
      <c r="I149" s="13"/>
      <c r="J149" s="5"/>
      <c r="K149" s="5"/>
      <c r="N149" s="56"/>
      <c r="O149" s="6"/>
      <c r="Q149" s="5"/>
    </row>
    <row r="150" spans="1:17" x14ac:dyDescent="0.2">
      <c r="A150" s="99" t="s">
        <v>272</v>
      </c>
      <c r="B150" s="100" t="s">
        <v>273</v>
      </c>
      <c r="C150" s="70">
        <f t="shared" si="2"/>
        <v>0</v>
      </c>
      <c r="D150" s="73"/>
      <c r="E150" s="72"/>
      <c r="F150" s="73"/>
      <c r="G150" s="73"/>
      <c r="H150" s="73"/>
      <c r="I150" s="13"/>
      <c r="J150" s="5"/>
      <c r="K150" s="5"/>
      <c r="N150" s="56"/>
      <c r="O150" s="6"/>
      <c r="Q150" s="5"/>
    </row>
    <row r="151" spans="1:17" x14ac:dyDescent="0.2">
      <c r="A151" s="99" t="s">
        <v>274</v>
      </c>
      <c r="B151" s="100" t="s">
        <v>275</v>
      </c>
      <c r="C151" s="70">
        <f t="shared" si="2"/>
        <v>0</v>
      </c>
      <c r="D151" s="73"/>
      <c r="E151" s="72"/>
      <c r="F151" s="73"/>
      <c r="G151" s="73"/>
      <c r="H151" s="73"/>
      <c r="I151" s="13"/>
      <c r="J151" s="5"/>
      <c r="K151" s="5"/>
      <c r="N151" s="56"/>
      <c r="O151" s="6"/>
      <c r="Q151" s="5"/>
    </row>
    <row r="152" spans="1:17" x14ac:dyDescent="0.2">
      <c r="A152" s="99" t="s">
        <v>276</v>
      </c>
      <c r="B152" s="100" t="s">
        <v>277</v>
      </c>
      <c r="C152" s="70">
        <f t="shared" si="2"/>
        <v>0</v>
      </c>
      <c r="D152" s="73"/>
      <c r="E152" s="72"/>
      <c r="F152" s="73"/>
      <c r="G152" s="73"/>
      <c r="H152" s="73"/>
      <c r="I152" s="13"/>
      <c r="J152" s="5"/>
      <c r="K152" s="5"/>
      <c r="N152" s="56"/>
      <c r="O152" s="6"/>
      <c r="Q152" s="5"/>
    </row>
    <row r="153" spans="1:17" x14ac:dyDescent="0.2">
      <c r="A153" s="99" t="s">
        <v>278</v>
      </c>
      <c r="B153" s="100" t="s">
        <v>279</v>
      </c>
      <c r="C153" s="70">
        <f t="shared" si="2"/>
        <v>17</v>
      </c>
      <c r="D153" s="73"/>
      <c r="E153" s="72">
        <v>17</v>
      </c>
      <c r="F153" s="73"/>
      <c r="G153" s="73"/>
      <c r="H153" s="73"/>
      <c r="I153" s="13"/>
      <c r="J153" s="5"/>
      <c r="K153" s="5"/>
      <c r="N153" s="56"/>
      <c r="O153" s="6"/>
      <c r="Q153" s="5"/>
    </row>
    <row r="154" spans="1:17" x14ac:dyDescent="0.2">
      <c r="A154" s="99" t="s">
        <v>280</v>
      </c>
      <c r="B154" s="100" t="s">
        <v>281</v>
      </c>
      <c r="C154" s="70">
        <f t="shared" si="2"/>
        <v>0</v>
      </c>
      <c r="D154" s="73"/>
      <c r="E154" s="72"/>
      <c r="F154" s="73"/>
      <c r="G154" s="73"/>
      <c r="H154" s="73"/>
      <c r="I154" s="13"/>
      <c r="J154" s="5"/>
      <c r="K154" s="5"/>
      <c r="N154" s="56"/>
      <c r="O154" s="6"/>
      <c r="Q154" s="5"/>
    </row>
    <row r="155" spans="1:17" x14ac:dyDescent="0.2">
      <c r="A155" s="99" t="s">
        <v>282</v>
      </c>
      <c r="B155" s="100" t="s">
        <v>277</v>
      </c>
      <c r="C155" s="70">
        <f t="shared" si="2"/>
        <v>0</v>
      </c>
      <c r="D155" s="73"/>
      <c r="E155" s="72"/>
      <c r="F155" s="73"/>
      <c r="G155" s="73"/>
      <c r="H155" s="73"/>
      <c r="I155" s="13"/>
      <c r="J155" s="5"/>
      <c r="K155" s="5"/>
      <c r="N155" s="56"/>
      <c r="O155" s="6"/>
      <c r="Q155" s="5"/>
    </row>
    <row r="156" spans="1:17" x14ac:dyDescent="0.2">
      <c r="A156" s="99" t="s">
        <v>283</v>
      </c>
      <c r="B156" s="100" t="s">
        <v>275</v>
      </c>
      <c r="C156" s="70">
        <f t="shared" si="2"/>
        <v>0</v>
      </c>
      <c r="D156" s="73"/>
      <c r="E156" s="72"/>
      <c r="F156" s="73"/>
      <c r="G156" s="73"/>
      <c r="H156" s="73"/>
      <c r="I156" s="13"/>
      <c r="J156" s="5"/>
      <c r="K156" s="5"/>
      <c r="N156" s="56"/>
      <c r="O156" s="6"/>
      <c r="Q156" s="5"/>
    </row>
    <row r="157" spans="1:17" x14ac:dyDescent="0.2">
      <c r="A157" s="99" t="s">
        <v>284</v>
      </c>
      <c r="B157" s="100" t="s">
        <v>285</v>
      </c>
      <c r="C157" s="70">
        <f t="shared" si="2"/>
        <v>0</v>
      </c>
      <c r="D157" s="73"/>
      <c r="E157" s="72"/>
      <c r="F157" s="73"/>
      <c r="G157" s="73"/>
      <c r="H157" s="73"/>
      <c r="I157" s="13"/>
      <c r="J157" s="5"/>
      <c r="K157" s="5"/>
      <c r="N157" s="56"/>
      <c r="O157" s="6"/>
      <c r="Q157" s="5"/>
    </row>
    <row r="158" spans="1:17" x14ac:dyDescent="0.2">
      <c r="A158" s="99" t="s">
        <v>286</v>
      </c>
      <c r="B158" s="100" t="s">
        <v>287</v>
      </c>
      <c r="C158" s="70">
        <f t="shared" si="2"/>
        <v>0</v>
      </c>
      <c r="D158" s="73"/>
      <c r="E158" s="72"/>
      <c r="F158" s="73"/>
      <c r="G158" s="73"/>
      <c r="H158" s="73"/>
      <c r="I158" s="13"/>
      <c r="J158" s="5"/>
      <c r="K158" s="5"/>
      <c r="N158" s="56"/>
      <c r="O158" s="6"/>
      <c r="Q158" s="5"/>
    </row>
    <row r="159" spans="1:17" x14ac:dyDescent="0.2">
      <c r="A159" s="99" t="s">
        <v>288</v>
      </c>
      <c r="B159" s="100" t="s">
        <v>289</v>
      </c>
      <c r="C159" s="70">
        <f t="shared" si="2"/>
        <v>40</v>
      </c>
      <c r="D159" s="73"/>
      <c r="E159" s="72">
        <v>40</v>
      </c>
      <c r="F159" s="73"/>
      <c r="G159" s="73"/>
      <c r="H159" s="73"/>
      <c r="I159" s="13"/>
      <c r="J159" s="5"/>
      <c r="K159" s="5"/>
      <c r="N159" s="56"/>
      <c r="O159" s="6"/>
      <c r="Q159" s="5"/>
    </row>
    <row r="160" spans="1:17" x14ac:dyDescent="0.2">
      <c r="A160" s="99" t="s">
        <v>290</v>
      </c>
      <c r="B160" s="100" t="s">
        <v>291</v>
      </c>
      <c r="C160" s="70">
        <f t="shared" si="2"/>
        <v>51</v>
      </c>
      <c r="D160" s="73"/>
      <c r="E160" s="72">
        <v>51</v>
      </c>
      <c r="F160" s="73"/>
      <c r="G160" s="73"/>
      <c r="H160" s="73"/>
      <c r="I160" s="13"/>
      <c r="J160" s="5"/>
      <c r="K160" s="5"/>
      <c r="N160" s="56"/>
      <c r="O160" s="6"/>
      <c r="Q160" s="5"/>
    </row>
    <row r="161" spans="1:17" x14ac:dyDescent="0.2">
      <c r="A161" s="99" t="s">
        <v>292</v>
      </c>
      <c r="B161" s="93" t="s">
        <v>293</v>
      </c>
      <c r="C161" s="70">
        <f t="shared" si="2"/>
        <v>10</v>
      </c>
      <c r="D161" s="73"/>
      <c r="E161" s="72">
        <v>10</v>
      </c>
      <c r="F161" s="83"/>
      <c r="G161" s="73"/>
      <c r="H161" s="73"/>
      <c r="I161" s="13"/>
      <c r="J161" s="5"/>
      <c r="K161" s="5"/>
      <c r="N161" s="56"/>
      <c r="O161" s="6"/>
      <c r="Q161" s="5"/>
    </row>
    <row r="162" spans="1:17" x14ac:dyDescent="0.2">
      <c r="A162" s="101" t="s">
        <v>294</v>
      </c>
      <c r="B162" s="114" t="s">
        <v>295</v>
      </c>
      <c r="C162" s="103">
        <f t="shared" si="2"/>
        <v>14</v>
      </c>
      <c r="D162" s="104"/>
      <c r="E162" s="105">
        <v>14</v>
      </c>
      <c r="F162" s="106"/>
      <c r="G162" s="104"/>
      <c r="H162" s="106"/>
      <c r="I162" s="13"/>
      <c r="J162" s="5"/>
      <c r="K162" s="5"/>
      <c r="N162" s="56"/>
      <c r="O162" s="6"/>
      <c r="Q162" s="5"/>
    </row>
    <row r="163" spans="1:17" x14ac:dyDescent="0.2">
      <c r="A163" s="115"/>
      <c r="B163" s="116"/>
      <c r="C163" s="15"/>
      <c r="D163" s="16"/>
      <c r="E163" s="16"/>
      <c r="F163" s="16"/>
      <c r="G163" s="16"/>
      <c r="H163" s="16"/>
      <c r="I163" s="13"/>
      <c r="J163" s="5"/>
      <c r="K163" s="5"/>
      <c r="N163" s="56"/>
      <c r="O163" s="6"/>
      <c r="Q163" s="5"/>
    </row>
    <row r="164" spans="1:17" ht="15" customHeight="1" x14ac:dyDescent="0.2">
      <c r="A164" s="213" t="s">
        <v>296</v>
      </c>
      <c r="B164" s="250"/>
      <c r="C164" s="63">
        <f t="shared" si="2"/>
        <v>91</v>
      </c>
      <c r="D164" s="108">
        <f>+SUM(D165:D179)</f>
        <v>91</v>
      </c>
      <c r="E164" s="112">
        <f>+SUM(E165:E179)</f>
        <v>0</v>
      </c>
      <c r="F164" s="113">
        <f>+SUM(F165:F179)</f>
        <v>0</v>
      </c>
      <c r="G164" s="113">
        <f>+SUM(G165:G179)</f>
        <v>0</v>
      </c>
      <c r="H164" s="113">
        <f>+SUM(H165:H179)</f>
        <v>0</v>
      </c>
      <c r="I164" s="13"/>
      <c r="J164" s="5"/>
      <c r="K164" s="5"/>
      <c r="N164" s="56"/>
      <c r="O164" s="6"/>
      <c r="Q164" s="5"/>
    </row>
    <row r="165" spans="1:17" x14ac:dyDescent="0.2">
      <c r="A165" s="96" t="s">
        <v>297</v>
      </c>
      <c r="B165" s="111" t="s">
        <v>298</v>
      </c>
      <c r="C165" s="88">
        <f t="shared" si="2"/>
        <v>0</v>
      </c>
      <c r="D165" s="89"/>
      <c r="E165" s="90"/>
      <c r="F165" s="91"/>
      <c r="G165" s="117"/>
      <c r="H165" s="91"/>
      <c r="I165" s="13"/>
      <c r="J165" s="5"/>
      <c r="K165" s="5"/>
      <c r="N165" s="56"/>
      <c r="O165" s="6"/>
      <c r="Q165" s="5"/>
    </row>
    <row r="166" spans="1:17" x14ac:dyDescent="0.2">
      <c r="A166" s="99" t="s">
        <v>299</v>
      </c>
      <c r="B166" s="118" t="s">
        <v>300</v>
      </c>
      <c r="C166" s="70">
        <f t="shared" si="2"/>
        <v>0</v>
      </c>
      <c r="D166" s="71"/>
      <c r="E166" s="72"/>
      <c r="F166" s="73"/>
      <c r="G166" s="86"/>
      <c r="H166" s="73"/>
      <c r="I166" s="13"/>
      <c r="J166" s="5"/>
      <c r="K166" s="5"/>
      <c r="N166" s="56"/>
      <c r="O166" s="6"/>
      <c r="Q166" s="5"/>
    </row>
    <row r="167" spans="1:17" x14ac:dyDescent="0.2">
      <c r="A167" s="99" t="s">
        <v>301</v>
      </c>
      <c r="B167" s="93" t="s">
        <v>302</v>
      </c>
      <c r="C167" s="70">
        <f t="shared" si="2"/>
        <v>88</v>
      </c>
      <c r="D167" s="71">
        <v>88</v>
      </c>
      <c r="E167" s="72"/>
      <c r="F167" s="73"/>
      <c r="G167" s="86"/>
      <c r="H167" s="73"/>
      <c r="I167" s="13"/>
      <c r="J167" s="5"/>
      <c r="K167" s="5"/>
      <c r="N167" s="56"/>
      <c r="O167" s="6"/>
      <c r="Q167" s="5"/>
    </row>
    <row r="168" spans="1:17" x14ac:dyDescent="0.2">
      <c r="A168" s="119" t="s">
        <v>303</v>
      </c>
      <c r="B168" s="93" t="s">
        <v>304</v>
      </c>
      <c r="C168" s="70">
        <f t="shared" si="2"/>
        <v>0</v>
      </c>
      <c r="D168" s="71"/>
      <c r="E168" s="72"/>
      <c r="F168" s="73"/>
      <c r="G168" s="86"/>
      <c r="H168" s="73"/>
      <c r="I168" s="13"/>
      <c r="J168" s="5"/>
      <c r="K168" s="5"/>
      <c r="N168" s="56"/>
      <c r="O168" s="6"/>
      <c r="Q168" s="5"/>
    </row>
    <row r="169" spans="1:17" x14ac:dyDescent="0.2">
      <c r="A169" s="99" t="s">
        <v>305</v>
      </c>
      <c r="B169" s="100" t="s">
        <v>306</v>
      </c>
      <c r="C169" s="70">
        <f t="shared" si="2"/>
        <v>3</v>
      </c>
      <c r="D169" s="71">
        <v>3</v>
      </c>
      <c r="E169" s="72"/>
      <c r="F169" s="73"/>
      <c r="G169" s="86"/>
      <c r="H169" s="73"/>
      <c r="I169" s="13"/>
      <c r="J169" s="5"/>
      <c r="K169" s="5"/>
      <c r="N169" s="56"/>
      <c r="O169" s="6"/>
      <c r="Q169" s="5"/>
    </row>
    <row r="170" spans="1:17" x14ac:dyDescent="0.2">
      <c r="A170" s="99" t="s">
        <v>307</v>
      </c>
      <c r="B170" s="100" t="s">
        <v>308</v>
      </c>
      <c r="C170" s="70">
        <f t="shared" si="2"/>
        <v>0</v>
      </c>
      <c r="D170" s="71"/>
      <c r="E170" s="72"/>
      <c r="F170" s="73"/>
      <c r="G170" s="86"/>
      <c r="H170" s="73"/>
      <c r="I170" s="13"/>
      <c r="J170" s="5"/>
      <c r="K170" s="5"/>
      <c r="N170" s="56"/>
      <c r="O170" s="6"/>
      <c r="Q170" s="5"/>
    </row>
    <row r="171" spans="1:17" x14ac:dyDescent="0.2">
      <c r="A171" s="99" t="s">
        <v>309</v>
      </c>
      <c r="B171" s="100" t="s">
        <v>310</v>
      </c>
      <c r="C171" s="70">
        <f t="shared" si="2"/>
        <v>0</v>
      </c>
      <c r="D171" s="71"/>
      <c r="E171" s="72"/>
      <c r="F171" s="73"/>
      <c r="G171" s="86"/>
      <c r="H171" s="73"/>
      <c r="I171" s="13"/>
      <c r="J171" s="5"/>
      <c r="K171" s="5"/>
      <c r="N171" s="56"/>
      <c r="O171" s="6"/>
      <c r="Q171" s="5"/>
    </row>
    <row r="172" spans="1:17" x14ac:dyDescent="0.2">
      <c r="A172" s="99" t="s">
        <v>311</v>
      </c>
      <c r="B172" s="100" t="s">
        <v>312</v>
      </c>
      <c r="C172" s="70">
        <f t="shared" si="2"/>
        <v>0</v>
      </c>
      <c r="D172" s="71"/>
      <c r="E172" s="72"/>
      <c r="F172" s="73"/>
      <c r="G172" s="86"/>
      <c r="H172" s="73"/>
      <c r="I172" s="13"/>
      <c r="J172" s="5"/>
      <c r="K172" s="5"/>
      <c r="N172" s="56"/>
      <c r="O172" s="6"/>
      <c r="Q172" s="5"/>
    </row>
    <row r="173" spans="1:17" x14ac:dyDescent="0.2">
      <c r="A173" s="99" t="s">
        <v>313</v>
      </c>
      <c r="B173" s="100" t="s">
        <v>314</v>
      </c>
      <c r="C173" s="70">
        <f t="shared" si="2"/>
        <v>0</v>
      </c>
      <c r="D173" s="71"/>
      <c r="E173" s="72"/>
      <c r="F173" s="73"/>
      <c r="G173" s="86"/>
      <c r="H173" s="73"/>
      <c r="I173" s="13"/>
      <c r="J173" s="5"/>
      <c r="K173" s="5"/>
      <c r="N173" s="56"/>
      <c r="O173" s="6"/>
      <c r="Q173" s="5"/>
    </row>
    <row r="174" spans="1:17" x14ac:dyDescent="0.2">
      <c r="A174" s="99" t="s">
        <v>315</v>
      </c>
      <c r="B174" s="100" t="s">
        <v>316</v>
      </c>
      <c r="C174" s="70">
        <f t="shared" si="2"/>
        <v>0</v>
      </c>
      <c r="D174" s="71"/>
      <c r="E174" s="72"/>
      <c r="F174" s="73"/>
      <c r="G174" s="86"/>
      <c r="H174" s="73"/>
      <c r="I174" s="13"/>
      <c r="J174" s="5"/>
      <c r="K174" s="5"/>
      <c r="N174" s="56"/>
      <c r="O174" s="6"/>
      <c r="Q174" s="5"/>
    </row>
    <row r="175" spans="1:17" x14ac:dyDescent="0.2">
      <c r="A175" s="99" t="s">
        <v>317</v>
      </c>
      <c r="B175" s="100" t="s">
        <v>318</v>
      </c>
      <c r="C175" s="70">
        <f t="shared" si="2"/>
        <v>0</v>
      </c>
      <c r="D175" s="71"/>
      <c r="E175" s="72"/>
      <c r="F175" s="73"/>
      <c r="G175" s="86"/>
      <c r="H175" s="73"/>
      <c r="I175" s="13"/>
      <c r="J175" s="5"/>
      <c r="K175" s="5"/>
      <c r="N175" s="56"/>
      <c r="O175" s="6"/>
      <c r="Q175" s="5"/>
    </row>
    <row r="176" spans="1:17" x14ac:dyDescent="0.2">
      <c r="A176" s="99" t="s">
        <v>319</v>
      </c>
      <c r="B176" s="100" t="s">
        <v>320</v>
      </c>
      <c r="C176" s="70">
        <f t="shared" si="2"/>
        <v>0</v>
      </c>
      <c r="D176" s="71"/>
      <c r="E176" s="72"/>
      <c r="F176" s="73"/>
      <c r="G176" s="86"/>
      <c r="H176" s="73"/>
      <c r="I176" s="13"/>
      <c r="J176" s="5"/>
      <c r="K176" s="5"/>
      <c r="N176" s="56"/>
      <c r="O176" s="6"/>
      <c r="Q176" s="5"/>
    </row>
    <row r="177" spans="1:17" x14ac:dyDescent="0.2">
      <c r="A177" s="99" t="s">
        <v>321</v>
      </c>
      <c r="B177" s="100" t="s">
        <v>322</v>
      </c>
      <c r="C177" s="70">
        <f t="shared" si="2"/>
        <v>0</v>
      </c>
      <c r="D177" s="71"/>
      <c r="E177" s="72"/>
      <c r="F177" s="73"/>
      <c r="G177" s="86"/>
      <c r="H177" s="73"/>
      <c r="I177" s="13"/>
      <c r="J177" s="5"/>
      <c r="K177" s="5"/>
      <c r="N177" s="56"/>
      <c r="O177" s="6"/>
      <c r="Q177" s="5"/>
    </row>
    <row r="178" spans="1:17" x14ac:dyDescent="0.2">
      <c r="A178" s="99" t="s">
        <v>323</v>
      </c>
      <c r="B178" s="100" t="s">
        <v>324</v>
      </c>
      <c r="C178" s="70">
        <f t="shared" si="2"/>
        <v>0</v>
      </c>
      <c r="D178" s="71"/>
      <c r="E178" s="72"/>
      <c r="F178" s="73"/>
      <c r="G178" s="86"/>
      <c r="H178" s="73"/>
      <c r="I178" s="13"/>
      <c r="J178" s="5"/>
      <c r="K178" s="5"/>
      <c r="N178" s="56"/>
      <c r="O178" s="6"/>
      <c r="Q178" s="5"/>
    </row>
    <row r="179" spans="1:17" x14ac:dyDescent="0.2">
      <c r="A179" s="120" t="s">
        <v>325</v>
      </c>
      <c r="B179" s="121" t="s">
        <v>326</v>
      </c>
      <c r="C179" s="103">
        <f t="shared" si="2"/>
        <v>0</v>
      </c>
      <c r="D179" s="122"/>
      <c r="E179" s="105"/>
      <c r="F179" s="106"/>
      <c r="G179" s="104"/>
      <c r="H179" s="106"/>
      <c r="I179" s="13"/>
      <c r="J179" s="5"/>
      <c r="K179" s="5"/>
      <c r="N179" s="56"/>
      <c r="O179" s="6"/>
      <c r="Q179" s="5"/>
    </row>
    <row r="180" spans="1:17" x14ac:dyDescent="0.2">
      <c r="A180" s="59"/>
      <c r="B180" s="107"/>
      <c r="C180" s="15"/>
      <c r="D180" s="16"/>
      <c r="E180" s="16"/>
      <c r="F180" s="16"/>
      <c r="G180" s="16"/>
      <c r="H180" s="16"/>
      <c r="I180" s="13"/>
      <c r="J180" s="5"/>
      <c r="K180" s="5"/>
      <c r="N180" s="56"/>
      <c r="O180" s="6"/>
      <c r="Q180" s="5"/>
    </row>
    <row r="181" spans="1:17" x14ac:dyDescent="0.2">
      <c r="A181" s="211" t="s">
        <v>327</v>
      </c>
      <c r="B181" s="234"/>
      <c r="C181" s="63">
        <f t="shared" si="2"/>
        <v>17422</v>
      </c>
      <c r="D181" s="123">
        <f>+SUM(D182:D250)</f>
        <v>16858</v>
      </c>
      <c r="E181" s="65">
        <f>+SUM(E182:E250)</f>
        <v>306</v>
      </c>
      <c r="F181" s="124">
        <f>+SUM(F182:F250)</f>
        <v>258</v>
      </c>
      <c r="G181" s="63">
        <f>+SUM(G182:G250)</f>
        <v>0</v>
      </c>
      <c r="H181" s="63">
        <f>+SUM(H182:H250)</f>
        <v>0</v>
      </c>
      <c r="I181" s="13"/>
      <c r="J181" s="5"/>
      <c r="K181" s="5"/>
      <c r="N181" s="56"/>
      <c r="O181" s="6"/>
      <c r="Q181" s="5"/>
    </row>
    <row r="182" spans="1:17" x14ac:dyDescent="0.2">
      <c r="A182" s="99" t="s">
        <v>328</v>
      </c>
      <c r="B182" s="125" t="s">
        <v>329</v>
      </c>
      <c r="C182" s="70">
        <f t="shared" si="2"/>
        <v>0</v>
      </c>
      <c r="D182" s="71"/>
      <c r="E182" s="72"/>
      <c r="F182" s="73"/>
      <c r="G182" s="117"/>
      <c r="H182" s="73"/>
      <c r="I182" s="13"/>
      <c r="J182" s="5"/>
      <c r="K182" s="5"/>
      <c r="N182" s="56"/>
      <c r="O182" s="6"/>
      <c r="Q182" s="5"/>
    </row>
    <row r="183" spans="1:17" x14ac:dyDescent="0.2">
      <c r="A183" s="99" t="s">
        <v>330</v>
      </c>
      <c r="B183" s="126" t="s">
        <v>331</v>
      </c>
      <c r="C183" s="70">
        <f t="shared" si="2"/>
        <v>0</v>
      </c>
      <c r="D183" s="71"/>
      <c r="E183" s="72"/>
      <c r="F183" s="73"/>
      <c r="G183" s="86"/>
      <c r="H183" s="73"/>
      <c r="I183" s="13"/>
      <c r="J183" s="5"/>
      <c r="K183" s="5"/>
      <c r="N183" s="56"/>
      <c r="O183" s="6"/>
      <c r="Q183" s="5"/>
    </row>
    <row r="184" spans="1:17" x14ac:dyDescent="0.2">
      <c r="A184" s="99" t="s">
        <v>332</v>
      </c>
      <c r="B184" s="126" t="s">
        <v>333</v>
      </c>
      <c r="C184" s="70">
        <f t="shared" si="2"/>
        <v>0</v>
      </c>
      <c r="D184" s="71"/>
      <c r="E184" s="72"/>
      <c r="F184" s="73"/>
      <c r="G184" s="86"/>
      <c r="H184" s="73"/>
      <c r="I184" s="13"/>
      <c r="J184" s="5"/>
      <c r="K184" s="5"/>
      <c r="N184" s="56"/>
      <c r="O184" s="6"/>
      <c r="Q184" s="5"/>
    </row>
    <row r="185" spans="1:17" ht="13.5" customHeight="1" x14ac:dyDescent="0.2">
      <c r="A185" s="99" t="s">
        <v>334</v>
      </c>
      <c r="B185" s="126" t="s">
        <v>335</v>
      </c>
      <c r="C185" s="70">
        <f t="shared" si="2"/>
        <v>3</v>
      </c>
      <c r="D185" s="71"/>
      <c r="E185" s="72">
        <v>3</v>
      </c>
      <c r="F185" s="73"/>
      <c r="G185" s="86"/>
      <c r="H185" s="73"/>
      <c r="I185" s="13"/>
      <c r="J185" s="5"/>
      <c r="K185" s="5"/>
      <c r="N185" s="56"/>
      <c r="O185" s="6"/>
      <c r="Q185" s="5"/>
    </row>
    <row r="186" spans="1:17" x14ac:dyDescent="0.2">
      <c r="A186" s="99" t="s">
        <v>336</v>
      </c>
      <c r="B186" s="100" t="s">
        <v>337</v>
      </c>
      <c r="C186" s="70">
        <f t="shared" si="2"/>
        <v>3399</v>
      </c>
      <c r="D186" s="71">
        <v>3399</v>
      </c>
      <c r="E186" s="72"/>
      <c r="F186" s="73"/>
      <c r="G186" s="86"/>
      <c r="H186" s="73"/>
      <c r="I186" s="13"/>
      <c r="J186" s="5"/>
      <c r="K186" s="5"/>
      <c r="N186" s="56"/>
      <c r="O186" s="6"/>
      <c r="Q186" s="5"/>
    </row>
    <row r="187" spans="1:17" x14ac:dyDescent="0.2">
      <c r="A187" s="99" t="s">
        <v>338</v>
      </c>
      <c r="B187" s="100" t="s">
        <v>339</v>
      </c>
      <c r="C187" s="70">
        <f t="shared" si="2"/>
        <v>0</v>
      </c>
      <c r="D187" s="71"/>
      <c r="E187" s="72"/>
      <c r="F187" s="73"/>
      <c r="G187" s="86"/>
      <c r="H187" s="73"/>
      <c r="I187" s="13"/>
      <c r="J187" s="5"/>
      <c r="K187" s="5"/>
      <c r="N187" s="56"/>
      <c r="O187" s="6"/>
      <c r="Q187" s="5"/>
    </row>
    <row r="188" spans="1:17" x14ac:dyDescent="0.2">
      <c r="A188" s="99" t="s">
        <v>340</v>
      </c>
      <c r="B188" s="100" t="s">
        <v>341</v>
      </c>
      <c r="C188" s="70">
        <f t="shared" si="2"/>
        <v>6</v>
      </c>
      <c r="D188" s="71">
        <v>6</v>
      </c>
      <c r="E188" s="72"/>
      <c r="F188" s="73"/>
      <c r="G188" s="86"/>
      <c r="H188" s="73"/>
      <c r="I188" s="13"/>
      <c r="J188" s="5"/>
      <c r="K188" s="5"/>
      <c r="N188" s="56"/>
      <c r="O188" s="6"/>
      <c r="Q188" s="5"/>
    </row>
    <row r="189" spans="1:17" x14ac:dyDescent="0.2">
      <c r="A189" s="99" t="s">
        <v>342</v>
      </c>
      <c r="B189" s="100" t="s">
        <v>343</v>
      </c>
      <c r="C189" s="70">
        <f t="shared" si="2"/>
        <v>0</v>
      </c>
      <c r="D189" s="71"/>
      <c r="E189" s="72"/>
      <c r="F189" s="73"/>
      <c r="G189" s="86"/>
      <c r="H189" s="73"/>
      <c r="I189" s="13"/>
      <c r="J189" s="5"/>
      <c r="K189" s="5"/>
      <c r="N189" s="56"/>
      <c r="O189" s="6"/>
      <c r="Q189" s="5"/>
    </row>
    <row r="190" spans="1:17" x14ac:dyDescent="0.2">
      <c r="A190" s="99" t="s">
        <v>344</v>
      </c>
      <c r="B190" s="100" t="s">
        <v>345</v>
      </c>
      <c r="C190" s="70">
        <f t="shared" si="2"/>
        <v>0</v>
      </c>
      <c r="D190" s="71"/>
      <c r="E190" s="72"/>
      <c r="F190" s="73"/>
      <c r="G190" s="86"/>
      <c r="H190" s="73"/>
      <c r="I190" s="13"/>
      <c r="J190" s="5"/>
      <c r="K190" s="5"/>
      <c r="N190" s="56"/>
      <c r="O190" s="6"/>
      <c r="Q190" s="5"/>
    </row>
    <row r="191" spans="1:17" x14ac:dyDescent="0.2">
      <c r="A191" s="99" t="s">
        <v>346</v>
      </c>
      <c r="B191" s="100" t="s">
        <v>347</v>
      </c>
      <c r="C191" s="70">
        <f t="shared" si="2"/>
        <v>0</v>
      </c>
      <c r="D191" s="71"/>
      <c r="E191" s="72"/>
      <c r="F191" s="73"/>
      <c r="G191" s="86"/>
      <c r="H191" s="73"/>
      <c r="I191" s="13"/>
      <c r="J191" s="5"/>
      <c r="K191" s="5"/>
      <c r="N191" s="56"/>
      <c r="O191" s="6"/>
      <c r="Q191" s="5"/>
    </row>
    <row r="192" spans="1:17" x14ac:dyDescent="0.2">
      <c r="A192" s="99" t="s">
        <v>348</v>
      </c>
      <c r="B192" s="100" t="s">
        <v>349</v>
      </c>
      <c r="C192" s="70">
        <f t="shared" si="2"/>
        <v>0</v>
      </c>
      <c r="D192" s="71"/>
      <c r="E192" s="72"/>
      <c r="F192" s="73"/>
      <c r="G192" s="86"/>
      <c r="H192" s="73"/>
      <c r="I192" s="13"/>
      <c r="J192" s="5"/>
      <c r="K192" s="5"/>
      <c r="N192" s="56"/>
      <c r="O192" s="6"/>
      <c r="Q192" s="5"/>
    </row>
    <row r="193" spans="1:17" x14ac:dyDescent="0.2">
      <c r="A193" s="99" t="s">
        <v>350</v>
      </c>
      <c r="B193" s="100" t="s">
        <v>351</v>
      </c>
      <c r="C193" s="70">
        <f t="shared" si="2"/>
        <v>0</v>
      </c>
      <c r="D193" s="71"/>
      <c r="E193" s="72"/>
      <c r="F193" s="73"/>
      <c r="G193" s="86"/>
      <c r="H193" s="73"/>
      <c r="I193" s="13"/>
      <c r="J193" s="5"/>
      <c r="K193" s="5"/>
      <c r="N193" s="56"/>
      <c r="O193" s="6"/>
      <c r="Q193" s="5"/>
    </row>
    <row r="194" spans="1:17" x14ac:dyDescent="0.2">
      <c r="A194" s="99" t="s">
        <v>352</v>
      </c>
      <c r="B194" s="100" t="s">
        <v>353</v>
      </c>
      <c r="C194" s="70">
        <f t="shared" si="2"/>
        <v>0</v>
      </c>
      <c r="D194" s="71"/>
      <c r="E194" s="72"/>
      <c r="F194" s="73"/>
      <c r="G194" s="86"/>
      <c r="H194" s="73"/>
      <c r="I194" s="13"/>
      <c r="J194" s="5"/>
      <c r="K194" s="5"/>
      <c r="N194" s="56"/>
      <c r="O194" s="6"/>
      <c r="Q194" s="5"/>
    </row>
    <row r="195" spans="1:17" ht="23.25" x14ac:dyDescent="0.2">
      <c r="A195" s="99" t="s">
        <v>354</v>
      </c>
      <c r="B195" s="93" t="s">
        <v>355</v>
      </c>
      <c r="C195" s="70">
        <f t="shared" si="2"/>
        <v>0</v>
      </c>
      <c r="D195" s="71"/>
      <c r="E195" s="72"/>
      <c r="F195" s="73"/>
      <c r="G195" s="86"/>
      <c r="H195" s="73"/>
      <c r="I195" s="13"/>
      <c r="J195" s="5"/>
      <c r="K195" s="5"/>
      <c r="N195" s="56"/>
      <c r="O195" s="6"/>
      <c r="Q195" s="5"/>
    </row>
    <row r="196" spans="1:17" x14ac:dyDescent="0.2">
      <c r="A196" s="99" t="s">
        <v>356</v>
      </c>
      <c r="B196" s="93" t="s">
        <v>357</v>
      </c>
      <c r="C196" s="70">
        <f t="shared" si="2"/>
        <v>0</v>
      </c>
      <c r="D196" s="71"/>
      <c r="E196" s="72"/>
      <c r="F196" s="73"/>
      <c r="G196" s="86"/>
      <c r="H196" s="73"/>
      <c r="I196" s="13"/>
      <c r="J196" s="5"/>
      <c r="K196" s="5"/>
      <c r="N196" s="56"/>
      <c r="O196" s="6"/>
      <c r="Q196" s="5"/>
    </row>
    <row r="197" spans="1:17" x14ac:dyDescent="0.2">
      <c r="A197" s="99" t="s">
        <v>358</v>
      </c>
      <c r="B197" s="100" t="s">
        <v>359</v>
      </c>
      <c r="C197" s="70">
        <f t="shared" si="2"/>
        <v>0</v>
      </c>
      <c r="D197" s="71"/>
      <c r="E197" s="72"/>
      <c r="F197" s="73"/>
      <c r="G197" s="86"/>
      <c r="H197" s="73"/>
      <c r="I197" s="13"/>
      <c r="J197" s="5"/>
      <c r="K197" s="5"/>
      <c r="N197" s="56"/>
      <c r="O197" s="6"/>
      <c r="Q197" s="5"/>
    </row>
    <row r="198" spans="1:17" x14ac:dyDescent="0.2">
      <c r="A198" s="99" t="s">
        <v>360</v>
      </c>
      <c r="B198" s="100" t="s">
        <v>361</v>
      </c>
      <c r="C198" s="70">
        <f t="shared" si="2"/>
        <v>0</v>
      </c>
      <c r="D198" s="71"/>
      <c r="E198" s="72"/>
      <c r="F198" s="73"/>
      <c r="G198" s="86"/>
      <c r="H198" s="73"/>
      <c r="I198" s="13"/>
      <c r="J198" s="5"/>
      <c r="K198" s="5"/>
      <c r="N198" s="56"/>
      <c r="O198" s="6"/>
      <c r="Q198" s="5"/>
    </row>
    <row r="199" spans="1:17" x14ac:dyDescent="0.2">
      <c r="A199" s="99" t="s">
        <v>362</v>
      </c>
      <c r="B199" s="100" t="s">
        <v>363</v>
      </c>
      <c r="C199" s="70">
        <f t="shared" si="2"/>
        <v>2</v>
      </c>
      <c r="D199" s="71">
        <v>2</v>
      </c>
      <c r="E199" s="72"/>
      <c r="F199" s="73"/>
      <c r="G199" s="86"/>
      <c r="H199" s="73"/>
      <c r="I199" s="13"/>
      <c r="J199" s="5"/>
      <c r="K199" s="5"/>
      <c r="N199" s="56"/>
      <c r="O199" s="6"/>
      <c r="Q199" s="5"/>
    </row>
    <row r="200" spans="1:17" x14ac:dyDescent="0.2">
      <c r="A200" s="99" t="s">
        <v>364</v>
      </c>
      <c r="B200" s="100" t="s">
        <v>365</v>
      </c>
      <c r="C200" s="70">
        <f t="shared" si="2"/>
        <v>0</v>
      </c>
      <c r="D200" s="71"/>
      <c r="E200" s="72"/>
      <c r="F200" s="73"/>
      <c r="G200" s="86"/>
      <c r="H200" s="73"/>
      <c r="I200" s="13"/>
      <c r="J200" s="5"/>
      <c r="K200" s="5"/>
      <c r="N200" s="56"/>
      <c r="O200" s="6"/>
      <c r="Q200" s="5"/>
    </row>
    <row r="201" spans="1:17" x14ac:dyDescent="0.2">
      <c r="A201" s="99" t="s">
        <v>366</v>
      </c>
      <c r="B201" s="100" t="s">
        <v>367</v>
      </c>
      <c r="C201" s="70">
        <f t="shared" si="2"/>
        <v>38</v>
      </c>
      <c r="D201" s="71">
        <v>37</v>
      </c>
      <c r="E201" s="72"/>
      <c r="F201" s="73">
        <v>1</v>
      </c>
      <c r="G201" s="86"/>
      <c r="H201" s="73"/>
      <c r="I201" s="13"/>
      <c r="J201" s="5"/>
      <c r="K201" s="5"/>
      <c r="N201" s="56"/>
      <c r="O201" s="6"/>
      <c r="Q201" s="5"/>
    </row>
    <row r="202" spans="1:17" x14ac:dyDescent="0.2">
      <c r="A202" s="99" t="s">
        <v>368</v>
      </c>
      <c r="B202" s="100" t="s">
        <v>369</v>
      </c>
      <c r="C202" s="70">
        <f t="shared" si="2"/>
        <v>0</v>
      </c>
      <c r="D202" s="71"/>
      <c r="E202" s="72"/>
      <c r="F202" s="73"/>
      <c r="G202" s="86"/>
      <c r="H202" s="73"/>
      <c r="I202" s="13"/>
      <c r="J202" s="5"/>
      <c r="K202" s="5"/>
      <c r="N202" s="56"/>
      <c r="O202" s="6"/>
      <c r="Q202" s="5"/>
    </row>
    <row r="203" spans="1:17" x14ac:dyDescent="0.2">
      <c r="A203" s="99" t="s">
        <v>370</v>
      </c>
      <c r="B203" s="100" t="s">
        <v>371</v>
      </c>
      <c r="C203" s="70">
        <f t="shared" si="2"/>
        <v>11</v>
      </c>
      <c r="D203" s="71"/>
      <c r="E203" s="72"/>
      <c r="F203" s="73">
        <v>11</v>
      </c>
      <c r="G203" s="86"/>
      <c r="H203" s="73"/>
      <c r="I203" s="13"/>
      <c r="J203" s="5"/>
      <c r="K203" s="5"/>
      <c r="N203" s="56"/>
      <c r="O203" s="6"/>
      <c r="Q203" s="5"/>
    </row>
    <row r="204" spans="1:17" x14ac:dyDescent="0.2">
      <c r="A204" s="99" t="s">
        <v>372</v>
      </c>
      <c r="B204" s="100" t="s">
        <v>373</v>
      </c>
      <c r="C204" s="70">
        <f t="shared" si="2"/>
        <v>0</v>
      </c>
      <c r="D204" s="71"/>
      <c r="E204" s="72"/>
      <c r="F204" s="73"/>
      <c r="G204" s="86"/>
      <c r="H204" s="73"/>
      <c r="I204" s="13"/>
      <c r="J204" s="5"/>
      <c r="K204" s="5"/>
      <c r="N204" s="56"/>
      <c r="O204" s="6"/>
      <c r="Q204" s="5"/>
    </row>
    <row r="205" spans="1:17" x14ac:dyDescent="0.2">
      <c r="A205" s="99" t="s">
        <v>374</v>
      </c>
      <c r="B205" s="100" t="s">
        <v>375</v>
      </c>
      <c r="C205" s="70">
        <f t="shared" si="2"/>
        <v>0</v>
      </c>
      <c r="D205" s="71"/>
      <c r="E205" s="72"/>
      <c r="F205" s="73"/>
      <c r="G205" s="86"/>
      <c r="H205" s="73"/>
      <c r="I205" s="13"/>
      <c r="J205" s="5"/>
      <c r="K205" s="5"/>
      <c r="N205" s="56"/>
      <c r="O205" s="6"/>
      <c r="Q205" s="5"/>
    </row>
    <row r="206" spans="1:17" x14ac:dyDescent="0.2">
      <c r="A206" s="99" t="s">
        <v>376</v>
      </c>
      <c r="B206" s="100" t="s">
        <v>377</v>
      </c>
      <c r="C206" s="70">
        <f t="shared" si="2"/>
        <v>0</v>
      </c>
      <c r="D206" s="71"/>
      <c r="E206" s="72"/>
      <c r="F206" s="73"/>
      <c r="G206" s="86"/>
      <c r="H206" s="73"/>
      <c r="I206" s="13"/>
      <c r="J206" s="5"/>
      <c r="K206" s="5"/>
      <c r="N206" s="56"/>
      <c r="O206" s="6"/>
      <c r="Q206" s="5"/>
    </row>
    <row r="207" spans="1:17" x14ac:dyDescent="0.2">
      <c r="A207" s="99" t="s">
        <v>378</v>
      </c>
      <c r="B207" s="100" t="s">
        <v>379</v>
      </c>
      <c r="C207" s="70">
        <f t="shared" si="2"/>
        <v>0</v>
      </c>
      <c r="D207" s="71"/>
      <c r="E207" s="72"/>
      <c r="F207" s="73"/>
      <c r="G207" s="86"/>
      <c r="H207" s="73"/>
      <c r="I207" s="13"/>
      <c r="J207" s="5"/>
      <c r="K207" s="5"/>
      <c r="N207" s="56"/>
      <c r="O207" s="6"/>
      <c r="Q207" s="5"/>
    </row>
    <row r="208" spans="1:17" x14ac:dyDescent="0.2">
      <c r="A208" s="99" t="s">
        <v>380</v>
      </c>
      <c r="B208" s="93" t="s">
        <v>381</v>
      </c>
      <c r="C208" s="70">
        <f t="shared" si="2"/>
        <v>0</v>
      </c>
      <c r="D208" s="71"/>
      <c r="E208" s="72"/>
      <c r="F208" s="73"/>
      <c r="G208" s="86"/>
      <c r="H208" s="73"/>
      <c r="I208" s="13"/>
      <c r="J208" s="5"/>
      <c r="K208" s="5"/>
      <c r="N208" s="56"/>
      <c r="O208" s="6"/>
      <c r="Q208" s="5"/>
    </row>
    <row r="209" spans="1:17" x14ac:dyDescent="0.2">
      <c r="A209" s="99" t="s">
        <v>382</v>
      </c>
      <c r="B209" s="100" t="s">
        <v>383</v>
      </c>
      <c r="C209" s="70">
        <f t="shared" si="2"/>
        <v>35</v>
      </c>
      <c r="D209" s="71">
        <v>3</v>
      </c>
      <c r="E209" s="72">
        <v>32</v>
      </c>
      <c r="F209" s="73"/>
      <c r="G209" s="86"/>
      <c r="H209" s="73"/>
      <c r="I209" s="13"/>
      <c r="J209" s="5"/>
      <c r="K209" s="5"/>
      <c r="N209" s="56"/>
      <c r="O209" s="6"/>
      <c r="Q209" s="5"/>
    </row>
    <row r="210" spans="1:17" x14ac:dyDescent="0.2">
      <c r="A210" s="99" t="s">
        <v>384</v>
      </c>
      <c r="B210" s="100" t="s">
        <v>385</v>
      </c>
      <c r="C210" s="70">
        <f t="shared" ref="C210:C273" si="3">+SUM(D210:F210)</f>
        <v>0</v>
      </c>
      <c r="D210" s="71"/>
      <c r="E210" s="72"/>
      <c r="F210" s="73"/>
      <c r="G210" s="86"/>
      <c r="H210" s="73"/>
      <c r="I210" s="13"/>
      <c r="J210" s="5"/>
      <c r="K210" s="5"/>
      <c r="N210" s="56"/>
      <c r="O210" s="6"/>
      <c r="Q210" s="5"/>
    </row>
    <row r="211" spans="1:17" x14ac:dyDescent="0.2">
      <c r="A211" s="99" t="s">
        <v>386</v>
      </c>
      <c r="B211" s="100" t="s">
        <v>387</v>
      </c>
      <c r="C211" s="70">
        <f t="shared" si="3"/>
        <v>0</v>
      </c>
      <c r="D211" s="71"/>
      <c r="E211" s="72"/>
      <c r="F211" s="73"/>
      <c r="G211" s="86"/>
      <c r="H211" s="73"/>
      <c r="I211" s="13"/>
      <c r="J211" s="5"/>
      <c r="K211" s="5"/>
      <c r="N211" s="56"/>
      <c r="O211" s="6"/>
      <c r="Q211" s="5"/>
    </row>
    <row r="212" spans="1:17" x14ac:dyDescent="0.2">
      <c r="A212" s="99" t="s">
        <v>388</v>
      </c>
      <c r="B212" s="100" t="s">
        <v>389</v>
      </c>
      <c r="C212" s="70">
        <f t="shared" si="3"/>
        <v>0</v>
      </c>
      <c r="D212" s="71"/>
      <c r="E212" s="72"/>
      <c r="F212" s="73"/>
      <c r="G212" s="86"/>
      <c r="H212" s="73"/>
      <c r="I212" s="13"/>
      <c r="J212" s="5"/>
      <c r="K212" s="5"/>
      <c r="N212" s="56"/>
      <c r="O212" s="6"/>
      <c r="Q212" s="5"/>
    </row>
    <row r="213" spans="1:17" ht="23.25" x14ac:dyDescent="0.2">
      <c r="A213" s="99" t="s">
        <v>390</v>
      </c>
      <c r="B213" s="93" t="s">
        <v>391</v>
      </c>
      <c r="C213" s="70">
        <f t="shared" si="3"/>
        <v>0</v>
      </c>
      <c r="D213" s="71"/>
      <c r="E213" s="72"/>
      <c r="F213" s="73"/>
      <c r="G213" s="86"/>
      <c r="H213" s="73"/>
      <c r="I213" s="13"/>
      <c r="J213" s="5"/>
      <c r="K213" s="5"/>
      <c r="N213" s="56"/>
      <c r="O213" s="6"/>
      <c r="Q213" s="5"/>
    </row>
    <row r="214" spans="1:17" x14ac:dyDescent="0.2">
      <c r="A214" s="99" t="s">
        <v>392</v>
      </c>
      <c r="B214" s="100" t="s">
        <v>393</v>
      </c>
      <c r="C214" s="70">
        <f t="shared" si="3"/>
        <v>0</v>
      </c>
      <c r="D214" s="71"/>
      <c r="E214" s="72"/>
      <c r="F214" s="73"/>
      <c r="G214" s="86"/>
      <c r="H214" s="73"/>
      <c r="I214" s="13"/>
      <c r="J214" s="5"/>
      <c r="K214" s="5"/>
      <c r="N214" s="56"/>
      <c r="O214" s="6"/>
      <c r="Q214" s="5"/>
    </row>
    <row r="215" spans="1:17" x14ac:dyDescent="0.2">
      <c r="A215" s="99" t="s">
        <v>394</v>
      </c>
      <c r="B215" s="100" t="s">
        <v>395</v>
      </c>
      <c r="C215" s="70">
        <f t="shared" si="3"/>
        <v>0</v>
      </c>
      <c r="D215" s="71"/>
      <c r="E215" s="72"/>
      <c r="F215" s="73"/>
      <c r="G215" s="86"/>
      <c r="H215" s="73"/>
      <c r="I215" s="13"/>
      <c r="J215" s="5"/>
      <c r="K215" s="5"/>
      <c r="N215" s="56"/>
      <c r="O215" s="6"/>
      <c r="Q215" s="5"/>
    </row>
    <row r="216" spans="1:17" x14ac:dyDescent="0.2">
      <c r="A216" s="99" t="s">
        <v>396</v>
      </c>
      <c r="B216" s="100" t="s">
        <v>397</v>
      </c>
      <c r="C216" s="70">
        <f t="shared" si="3"/>
        <v>0</v>
      </c>
      <c r="D216" s="71"/>
      <c r="E216" s="72"/>
      <c r="F216" s="73"/>
      <c r="G216" s="86"/>
      <c r="H216" s="73"/>
      <c r="I216" s="13"/>
      <c r="J216" s="5"/>
      <c r="K216" s="5"/>
      <c r="N216" s="56"/>
      <c r="O216" s="6"/>
      <c r="Q216" s="5"/>
    </row>
    <row r="217" spans="1:17" x14ac:dyDescent="0.2">
      <c r="A217" s="99" t="s">
        <v>398</v>
      </c>
      <c r="B217" s="100" t="s">
        <v>399</v>
      </c>
      <c r="C217" s="70">
        <f t="shared" si="3"/>
        <v>0</v>
      </c>
      <c r="D217" s="71"/>
      <c r="E217" s="72"/>
      <c r="F217" s="73"/>
      <c r="G217" s="86"/>
      <c r="H217" s="73"/>
      <c r="I217" s="13"/>
      <c r="J217" s="5"/>
      <c r="K217" s="5"/>
      <c r="N217" s="56"/>
      <c r="O217" s="6"/>
      <c r="Q217" s="5"/>
    </row>
    <row r="218" spans="1:17" x14ac:dyDescent="0.2">
      <c r="A218" s="99" t="s">
        <v>400</v>
      </c>
      <c r="B218" s="100" t="s">
        <v>401</v>
      </c>
      <c r="C218" s="70">
        <f t="shared" si="3"/>
        <v>0</v>
      </c>
      <c r="D218" s="71"/>
      <c r="E218" s="72"/>
      <c r="F218" s="73"/>
      <c r="G218" s="86"/>
      <c r="H218" s="73"/>
      <c r="I218" s="13"/>
      <c r="J218" s="5"/>
      <c r="K218" s="5"/>
      <c r="N218" s="56"/>
      <c r="O218" s="6"/>
      <c r="Q218" s="5"/>
    </row>
    <row r="219" spans="1:17" x14ac:dyDescent="0.2">
      <c r="A219" s="99" t="s">
        <v>402</v>
      </c>
      <c r="B219" s="100" t="s">
        <v>403</v>
      </c>
      <c r="C219" s="70">
        <f t="shared" si="3"/>
        <v>0</v>
      </c>
      <c r="D219" s="71"/>
      <c r="E219" s="72"/>
      <c r="F219" s="73"/>
      <c r="G219" s="86"/>
      <c r="H219" s="73"/>
      <c r="I219" s="13"/>
      <c r="J219" s="5"/>
      <c r="K219" s="5"/>
      <c r="N219" s="56"/>
      <c r="O219" s="6"/>
      <c r="Q219" s="5"/>
    </row>
    <row r="220" spans="1:17" x14ac:dyDescent="0.2">
      <c r="A220" s="99" t="s">
        <v>404</v>
      </c>
      <c r="B220" s="100" t="s">
        <v>405</v>
      </c>
      <c r="C220" s="70">
        <f t="shared" si="3"/>
        <v>0</v>
      </c>
      <c r="D220" s="71"/>
      <c r="E220" s="72"/>
      <c r="F220" s="73"/>
      <c r="G220" s="86"/>
      <c r="H220" s="73"/>
      <c r="I220" s="13"/>
      <c r="J220" s="5"/>
      <c r="K220" s="5"/>
      <c r="N220" s="56"/>
      <c r="O220" s="6"/>
      <c r="Q220" s="5"/>
    </row>
    <row r="221" spans="1:17" x14ac:dyDescent="0.2">
      <c r="A221" s="99" t="s">
        <v>406</v>
      </c>
      <c r="B221" s="100" t="s">
        <v>407</v>
      </c>
      <c r="C221" s="70">
        <f t="shared" si="3"/>
        <v>0</v>
      </c>
      <c r="D221" s="71"/>
      <c r="E221" s="72"/>
      <c r="F221" s="73"/>
      <c r="G221" s="86"/>
      <c r="H221" s="73"/>
      <c r="I221" s="13"/>
      <c r="J221" s="5"/>
      <c r="K221" s="5"/>
      <c r="N221" s="56"/>
      <c r="O221" s="6"/>
      <c r="Q221" s="5"/>
    </row>
    <row r="222" spans="1:17" x14ac:dyDescent="0.2">
      <c r="A222" s="99" t="s">
        <v>408</v>
      </c>
      <c r="B222" s="100" t="s">
        <v>409</v>
      </c>
      <c r="C222" s="70">
        <f t="shared" si="3"/>
        <v>0</v>
      </c>
      <c r="D222" s="71"/>
      <c r="E222" s="72"/>
      <c r="F222" s="73"/>
      <c r="G222" s="86"/>
      <c r="H222" s="73"/>
      <c r="I222" s="13"/>
      <c r="J222" s="5"/>
      <c r="K222" s="5"/>
      <c r="N222" s="56"/>
      <c r="O222" s="6"/>
      <c r="Q222" s="5"/>
    </row>
    <row r="223" spans="1:17" x14ac:dyDescent="0.2">
      <c r="A223" s="99" t="s">
        <v>410</v>
      </c>
      <c r="B223" s="100" t="s">
        <v>411</v>
      </c>
      <c r="C223" s="70">
        <f t="shared" si="3"/>
        <v>0</v>
      </c>
      <c r="D223" s="71"/>
      <c r="E223" s="72"/>
      <c r="F223" s="73"/>
      <c r="G223" s="86"/>
      <c r="H223" s="73"/>
      <c r="I223" s="13"/>
      <c r="J223" s="5"/>
      <c r="K223" s="5"/>
      <c r="N223" s="56"/>
      <c r="O223" s="6"/>
      <c r="Q223" s="5"/>
    </row>
    <row r="224" spans="1:17" x14ac:dyDescent="0.2">
      <c r="A224" s="99" t="s">
        <v>412</v>
      </c>
      <c r="B224" s="100" t="s">
        <v>413</v>
      </c>
      <c r="C224" s="70">
        <f t="shared" si="3"/>
        <v>0</v>
      </c>
      <c r="D224" s="71"/>
      <c r="E224" s="72"/>
      <c r="F224" s="73"/>
      <c r="G224" s="86"/>
      <c r="H224" s="73"/>
      <c r="I224" s="13"/>
      <c r="J224" s="5"/>
      <c r="K224" s="5"/>
      <c r="N224" s="56"/>
      <c r="O224" s="6"/>
      <c r="Q224" s="5"/>
    </row>
    <row r="225" spans="1:17" x14ac:dyDescent="0.2">
      <c r="A225" s="99" t="s">
        <v>414</v>
      </c>
      <c r="B225" s="100" t="s">
        <v>415</v>
      </c>
      <c r="C225" s="70">
        <f t="shared" si="3"/>
        <v>0</v>
      </c>
      <c r="D225" s="71"/>
      <c r="E225" s="72"/>
      <c r="F225" s="73"/>
      <c r="G225" s="86"/>
      <c r="H225" s="73"/>
      <c r="I225" s="13"/>
      <c r="J225" s="5"/>
      <c r="K225" s="5"/>
      <c r="N225" s="56"/>
      <c r="O225" s="6"/>
      <c r="Q225" s="5"/>
    </row>
    <row r="226" spans="1:17" x14ac:dyDescent="0.2">
      <c r="A226" s="99" t="s">
        <v>416</v>
      </c>
      <c r="B226" s="100" t="s">
        <v>417</v>
      </c>
      <c r="C226" s="70">
        <f t="shared" si="3"/>
        <v>0</v>
      </c>
      <c r="D226" s="71"/>
      <c r="E226" s="72"/>
      <c r="F226" s="73"/>
      <c r="G226" s="86"/>
      <c r="H226" s="73"/>
      <c r="I226" s="13"/>
      <c r="J226" s="5"/>
      <c r="K226" s="5"/>
      <c r="N226" s="56"/>
      <c r="O226" s="6"/>
      <c r="Q226" s="5"/>
    </row>
    <row r="227" spans="1:17" x14ac:dyDescent="0.2">
      <c r="A227" s="99" t="s">
        <v>418</v>
      </c>
      <c r="B227" s="100" t="s">
        <v>419</v>
      </c>
      <c r="C227" s="70">
        <f t="shared" si="3"/>
        <v>0</v>
      </c>
      <c r="D227" s="71"/>
      <c r="E227" s="72"/>
      <c r="F227" s="73"/>
      <c r="G227" s="86"/>
      <c r="H227" s="73"/>
      <c r="I227" s="13"/>
      <c r="J227" s="5"/>
      <c r="K227" s="5"/>
      <c r="N227" s="56"/>
      <c r="O227" s="6"/>
      <c r="Q227" s="5"/>
    </row>
    <row r="228" spans="1:17" x14ac:dyDescent="0.2">
      <c r="A228" s="99" t="s">
        <v>420</v>
      </c>
      <c r="B228" s="100" t="s">
        <v>421</v>
      </c>
      <c r="C228" s="70">
        <f t="shared" si="3"/>
        <v>0</v>
      </c>
      <c r="D228" s="71"/>
      <c r="E228" s="72"/>
      <c r="F228" s="73"/>
      <c r="G228" s="86"/>
      <c r="H228" s="73"/>
      <c r="I228" s="13"/>
      <c r="J228" s="5"/>
      <c r="K228" s="5"/>
      <c r="N228" s="56"/>
      <c r="O228" s="6"/>
      <c r="Q228" s="5"/>
    </row>
    <row r="229" spans="1:17" x14ac:dyDescent="0.2">
      <c r="A229" s="99" t="s">
        <v>422</v>
      </c>
      <c r="B229" s="100" t="s">
        <v>423</v>
      </c>
      <c r="C229" s="70">
        <f t="shared" si="3"/>
        <v>0</v>
      </c>
      <c r="D229" s="71"/>
      <c r="E229" s="72"/>
      <c r="F229" s="73"/>
      <c r="G229" s="86"/>
      <c r="H229" s="73"/>
      <c r="I229" s="13"/>
      <c r="J229" s="5"/>
      <c r="K229" s="5"/>
      <c r="N229" s="56"/>
      <c r="O229" s="6"/>
      <c r="Q229" s="5"/>
    </row>
    <row r="230" spans="1:17" ht="23.25" x14ac:dyDescent="0.2">
      <c r="A230" s="99" t="s">
        <v>424</v>
      </c>
      <c r="B230" s="93" t="s">
        <v>425</v>
      </c>
      <c r="C230" s="70">
        <f t="shared" si="3"/>
        <v>0</v>
      </c>
      <c r="D230" s="71"/>
      <c r="E230" s="72"/>
      <c r="F230" s="73"/>
      <c r="G230" s="86"/>
      <c r="H230" s="73"/>
      <c r="I230" s="13"/>
      <c r="J230" s="5"/>
      <c r="K230" s="5"/>
      <c r="N230" s="56"/>
      <c r="O230" s="6"/>
      <c r="Q230" s="5"/>
    </row>
    <row r="231" spans="1:17" x14ac:dyDescent="0.2">
      <c r="A231" s="99" t="s">
        <v>426</v>
      </c>
      <c r="B231" s="100" t="s">
        <v>427</v>
      </c>
      <c r="C231" s="70">
        <f t="shared" si="3"/>
        <v>0</v>
      </c>
      <c r="D231" s="71"/>
      <c r="E231" s="72"/>
      <c r="F231" s="73"/>
      <c r="G231" s="86"/>
      <c r="H231" s="73"/>
      <c r="I231" s="13"/>
      <c r="J231" s="5"/>
      <c r="K231" s="5"/>
      <c r="N231" s="56"/>
      <c r="O231" s="6"/>
      <c r="Q231" s="5"/>
    </row>
    <row r="232" spans="1:17" x14ac:dyDescent="0.2">
      <c r="A232" s="99" t="s">
        <v>428</v>
      </c>
      <c r="B232" s="100" t="s">
        <v>429</v>
      </c>
      <c r="C232" s="70">
        <f t="shared" si="3"/>
        <v>0</v>
      </c>
      <c r="D232" s="71"/>
      <c r="E232" s="72"/>
      <c r="F232" s="73"/>
      <c r="G232" s="86"/>
      <c r="H232" s="73"/>
      <c r="I232" s="13"/>
      <c r="J232" s="5"/>
      <c r="K232" s="5"/>
      <c r="N232" s="56"/>
      <c r="O232" s="6"/>
      <c r="Q232" s="5"/>
    </row>
    <row r="233" spans="1:17" x14ac:dyDescent="0.2">
      <c r="A233" s="99" t="s">
        <v>430</v>
      </c>
      <c r="B233" s="100" t="s">
        <v>431</v>
      </c>
      <c r="C233" s="70">
        <f t="shared" si="3"/>
        <v>0</v>
      </c>
      <c r="D233" s="71"/>
      <c r="E233" s="72"/>
      <c r="F233" s="73"/>
      <c r="G233" s="86"/>
      <c r="H233" s="73"/>
      <c r="I233" s="13"/>
      <c r="J233" s="5"/>
      <c r="K233" s="5"/>
      <c r="N233" s="56"/>
      <c r="O233" s="6"/>
      <c r="Q233" s="5"/>
    </row>
    <row r="234" spans="1:17" x14ac:dyDescent="0.2">
      <c r="A234" s="99" t="s">
        <v>432</v>
      </c>
      <c r="B234" s="100" t="s">
        <v>433</v>
      </c>
      <c r="C234" s="70">
        <f t="shared" si="3"/>
        <v>0</v>
      </c>
      <c r="D234" s="71"/>
      <c r="E234" s="72"/>
      <c r="F234" s="73"/>
      <c r="G234" s="86"/>
      <c r="H234" s="73"/>
      <c r="I234" s="13"/>
      <c r="J234" s="5"/>
      <c r="K234" s="5"/>
      <c r="N234" s="56"/>
      <c r="O234" s="6"/>
      <c r="Q234" s="5"/>
    </row>
    <row r="235" spans="1:17" x14ac:dyDescent="0.2">
      <c r="A235" s="99" t="s">
        <v>434</v>
      </c>
      <c r="B235" s="100" t="s">
        <v>435</v>
      </c>
      <c r="C235" s="70">
        <f t="shared" si="3"/>
        <v>248</v>
      </c>
      <c r="D235" s="71">
        <v>248</v>
      </c>
      <c r="E235" s="72"/>
      <c r="F235" s="73"/>
      <c r="G235" s="86"/>
      <c r="H235" s="73"/>
      <c r="I235" s="13"/>
      <c r="J235" s="5"/>
      <c r="K235" s="5"/>
      <c r="N235" s="56"/>
      <c r="O235" s="6"/>
      <c r="Q235" s="5"/>
    </row>
    <row r="236" spans="1:17" x14ac:dyDescent="0.2">
      <c r="A236" s="99" t="s">
        <v>436</v>
      </c>
      <c r="B236" s="100" t="s">
        <v>437</v>
      </c>
      <c r="C236" s="70">
        <f t="shared" si="3"/>
        <v>0</v>
      </c>
      <c r="D236" s="71"/>
      <c r="E236" s="72"/>
      <c r="F236" s="73"/>
      <c r="G236" s="86"/>
      <c r="H236" s="73"/>
      <c r="I236" s="13"/>
      <c r="J236" s="5"/>
      <c r="K236" s="5"/>
      <c r="N236" s="56"/>
      <c r="O236" s="6"/>
      <c r="Q236" s="5"/>
    </row>
    <row r="237" spans="1:17" x14ac:dyDescent="0.2">
      <c r="A237" s="99" t="s">
        <v>438</v>
      </c>
      <c r="B237" s="100" t="s">
        <v>439</v>
      </c>
      <c r="C237" s="70">
        <f t="shared" si="3"/>
        <v>5116</v>
      </c>
      <c r="D237" s="71">
        <v>4845</v>
      </c>
      <c r="E237" s="72">
        <v>271</v>
      </c>
      <c r="F237" s="73"/>
      <c r="G237" s="86"/>
      <c r="H237" s="73"/>
      <c r="I237" s="13"/>
      <c r="J237" s="5"/>
      <c r="K237" s="5"/>
      <c r="N237" s="56"/>
      <c r="O237" s="6"/>
      <c r="Q237" s="5"/>
    </row>
    <row r="238" spans="1:17" x14ac:dyDescent="0.2">
      <c r="A238" s="99" t="s">
        <v>440</v>
      </c>
      <c r="B238" s="100" t="s">
        <v>441</v>
      </c>
      <c r="C238" s="70">
        <f t="shared" si="3"/>
        <v>2908</v>
      </c>
      <c r="D238" s="71">
        <v>2908</v>
      </c>
      <c r="E238" s="72"/>
      <c r="F238" s="73"/>
      <c r="G238" s="86"/>
      <c r="H238" s="73"/>
      <c r="I238" s="13"/>
      <c r="J238" s="5"/>
      <c r="K238" s="5"/>
      <c r="N238" s="56"/>
      <c r="O238" s="6"/>
      <c r="Q238" s="5"/>
    </row>
    <row r="239" spans="1:17" ht="23.25" x14ac:dyDescent="0.2">
      <c r="A239" s="99" t="s">
        <v>442</v>
      </c>
      <c r="B239" s="93" t="s">
        <v>443</v>
      </c>
      <c r="C239" s="70">
        <f t="shared" si="3"/>
        <v>0</v>
      </c>
      <c r="D239" s="71"/>
      <c r="E239" s="72"/>
      <c r="F239" s="73"/>
      <c r="G239" s="86"/>
      <c r="H239" s="73"/>
      <c r="I239" s="13"/>
      <c r="J239" s="5"/>
      <c r="K239" s="5"/>
      <c r="N239" s="56"/>
      <c r="O239" s="6"/>
      <c r="Q239" s="5"/>
    </row>
    <row r="240" spans="1:17" x14ac:dyDescent="0.2">
      <c r="A240" s="99" t="s">
        <v>444</v>
      </c>
      <c r="B240" s="100" t="s">
        <v>445</v>
      </c>
      <c r="C240" s="70">
        <f t="shared" si="3"/>
        <v>2</v>
      </c>
      <c r="D240" s="71">
        <v>1</v>
      </c>
      <c r="E240" s="72"/>
      <c r="F240" s="73">
        <v>1</v>
      </c>
      <c r="G240" s="86"/>
      <c r="H240" s="73"/>
      <c r="I240" s="13"/>
      <c r="J240" s="5"/>
      <c r="K240" s="5"/>
      <c r="N240" s="56"/>
      <c r="O240" s="6"/>
      <c r="Q240" s="5"/>
    </row>
    <row r="241" spans="1:17" x14ac:dyDescent="0.2">
      <c r="A241" s="99" t="s">
        <v>446</v>
      </c>
      <c r="B241" s="93" t="s">
        <v>447</v>
      </c>
      <c r="C241" s="70">
        <f t="shared" si="3"/>
        <v>5302</v>
      </c>
      <c r="D241" s="71">
        <v>5060</v>
      </c>
      <c r="E241" s="72"/>
      <c r="F241" s="73">
        <v>242</v>
      </c>
      <c r="G241" s="86"/>
      <c r="H241" s="73"/>
      <c r="I241" s="13"/>
      <c r="J241" s="5"/>
      <c r="K241" s="5"/>
      <c r="N241" s="56"/>
      <c r="O241" s="6"/>
      <c r="Q241" s="5"/>
    </row>
    <row r="242" spans="1:17" x14ac:dyDescent="0.2">
      <c r="A242" s="99" t="s">
        <v>448</v>
      </c>
      <c r="B242" s="100" t="s">
        <v>449</v>
      </c>
      <c r="C242" s="70">
        <f t="shared" si="3"/>
        <v>0</v>
      </c>
      <c r="D242" s="71"/>
      <c r="E242" s="72"/>
      <c r="F242" s="73"/>
      <c r="G242" s="86"/>
      <c r="H242" s="73"/>
      <c r="I242" s="13"/>
      <c r="J242" s="5"/>
      <c r="K242" s="5"/>
      <c r="N242" s="56"/>
      <c r="O242" s="6"/>
      <c r="Q242" s="5"/>
    </row>
    <row r="243" spans="1:17" x14ac:dyDescent="0.2">
      <c r="A243" s="99" t="s">
        <v>450</v>
      </c>
      <c r="B243" s="100" t="s">
        <v>451</v>
      </c>
      <c r="C243" s="70">
        <f t="shared" si="3"/>
        <v>0</v>
      </c>
      <c r="D243" s="71"/>
      <c r="E243" s="72"/>
      <c r="F243" s="73"/>
      <c r="G243" s="86"/>
      <c r="H243" s="73"/>
      <c r="I243" s="13"/>
      <c r="J243" s="5"/>
      <c r="K243" s="5"/>
      <c r="N243" s="56"/>
      <c r="O243" s="6"/>
      <c r="Q243" s="5"/>
    </row>
    <row r="244" spans="1:17" x14ac:dyDescent="0.2">
      <c r="A244" s="99" t="s">
        <v>452</v>
      </c>
      <c r="B244" s="100" t="s">
        <v>453</v>
      </c>
      <c r="C244" s="70">
        <f t="shared" si="3"/>
        <v>0</v>
      </c>
      <c r="D244" s="71"/>
      <c r="E244" s="72"/>
      <c r="F244" s="73"/>
      <c r="G244" s="86"/>
      <c r="H244" s="73"/>
      <c r="I244" s="13"/>
      <c r="J244" s="5"/>
      <c r="K244" s="5"/>
      <c r="N244" s="56"/>
      <c r="O244" s="6"/>
      <c r="Q244" s="5"/>
    </row>
    <row r="245" spans="1:17" x14ac:dyDescent="0.2">
      <c r="A245" s="99" t="s">
        <v>454</v>
      </c>
      <c r="B245" s="100" t="s">
        <v>455</v>
      </c>
      <c r="C245" s="70">
        <f t="shared" si="3"/>
        <v>0</v>
      </c>
      <c r="D245" s="71"/>
      <c r="E245" s="72"/>
      <c r="F245" s="73"/>
      <c r="G245" s="86"/>
      <c r="H245" s="73"/>
      <c r="I245" s="13"/>
      <c r="J245" s="5"/>
      <c r="K245" s="5"/>
      <c r="N245" s="56"/>
      <c r="O245" s="6"/>
      <c r="Q245" s="5"/>
    </row>
    <row r="246" spans="1:17" x14ac:dyDescent="0.2">
      <c r="A246" s="99" t="s">
        <v>456</v>
      </c>
      <c r="B246" s="100" t="s">
        <v>457</v>
      </c>
      <c r="C246" s="70">
        <f t="shared" si="3"/>
        <v>0</v>
      </c>
      <c r="D246" s="71"/>
      <c r="E246" s="72"/>
      <c r="F246" s="73"/>
      <c r="G246" s="86"/>
      <c r="H246" s="73"/>
      <c r="I246" s="13"/>
      <c r="J246" s="5"/>
      <c r="K246" s="5"/>
      <c r="N246" s="56"/>
      <c r="O246" s="6"/>
      <c r="Q246" s="5"/>
    </row>
    <row r="247" spans="1:17" x14ac:dyDescent="0.2">
      <c r="A247" s="99" t="s">
        <v>458</v>
      </c>
      <c r="B247" s="100" t="s">
        <v>459</v>
      </c>
      <c r="C247" s="70">
        <f t="shared" si="3"/>
        <v>5</v>
      </c>
      <c r="D247" s="71">
        <v>2</v>
      </c>
      <c r="E247" s="72"/>
      <c r="F247" s="73">
        <v>3</v>
      </c>
      <c r="G247" s="86"/>
      <c r="H247" s="73"/>
      <c r="I247" s="13"/>
      <c r="J247" s="5"/>
      <c r="K247" s="5"/>
      <c r="N247" s="56"/>
      <c r="O247" s="6"/>
      <c r="Q247" s="5"/>
    </row>
    <row r="248" spans="1:17" x14ac:dyDescent="0.2">
      <c r="A248" s="99" t="s">
        <v>460</v>
      </c>
      <c r="B248" s="100" t="s">
        <v>461</v>
      </c>
      <c r="C248" s="70">
        <f t="shared" si="3"/>
        <v>125</v>
      </c>
      <c r="D248" s="71">
        <v>125</v>
      </c>
      <c r="E248" s="72"/>
      <c r="F248" s="73"/>
      <c r="G248" s="86"/>
      <c r="H248" s="73"/>
      <c r="I248" s="13"/>
      <c r="J248" s="5"/>
      <c r="K248" s="5"/>
      <c r="N248" s="56"/>
      <c r="O248" s="6"/>
      <c r="Q248" s="5"/>
    </row>
    <row r="249" spans="1:17" x14ac:dyDescent="0.2">
      <c r="A249" s="99" t="s">
        <v>462</v>
      </c>
      <c r="B249" s="100" t="s">
        <v>463</v>
      </c>
      <c r="C249" s="70">
        <f t="shared" si="3"/>
        <v>222</v>
      </c>
      <c r="D249" s="71">
        <v>222</v>
      </c>
      <c r="E249" s="72"/>
      <c r="F249" s="73"/>
      <c r="G249" s="86"/>
      <c r="H249" s="73"/>
      <c r="I249" s="13"/>
      <c r="J249" s="5"/>
      <c r="K249" s="5"/>
      <c r="N249" s="56"/>
      <c r="O249" s="6"/>
      <c r="Q249" s="5"/>
    </row>
    <row r="250" spans="1:17" x14ac:dyDescent="0.2">
      <c r="A250" s="101" t="s">
        <v>464</v>
      </c>
      <c r="B250" s="114" t="s">
        <v>465</v>
      </c>
      <c r="C250" s="103">
        <f t="shared" si="3"/>
        <v>0</v>
      </c>
      <c r="D250" s="122"/>
      <c r="E250" s="105"/>
      <c r="F250" s="106"/>
      <c r="G250" s="104"/>
      <c r="H250" s="106"/>
      <c r="I250" s="13"/>
      <c r="J250" s="5"/>
      <c r="K250" s="5"/>
      <c r="N250" s="56"/>
      <c r="O250" s="6"/>
      <c r="Q250" s="5"/>
    </row>
    <row r="251" spans="1:17" x14ac:dyDescent="0.2">
      <c r="A251" s="127"/>
      <c r="B251" s="128"/>
      <c r="C251" s="129"/>
      <c r="D251" s="129"/>
      <c r="E251" s="129"/>
      <c r="F251" s="129"/>
      <c r="G251" s="129"/>
      <c r="H251" s="129"/>
      <c r="I251" s="13"/>
      <c r="J251" s="5"/>
      <c r="K251" s="5"/>
      <c r="N251" s="56"/>
      <c r="O251" s="6"/>
      <c r="Q251" s="5"/>
    </row>
    <row r="252" spans="1:17" x14ac:dyDescent="0.2">
      <c r="A252" s="209" t="s">
        <v>466</v>
      </c>
      <c r="B252" s="249"/>
      <c r="C252" s="63">
        <f t="shared" si="3"/>
        <v>264</v>
      </c>
      <c r="D252" s="123">
        <f>+SUM(D253:D290)</f>
        <v>123</v>
      </c>
      <c r="E252" s="65">
        <f>+SUM(E253:E290)</f>
        <v>136</v>
      </c>
      <c r="F252" s="124">
        <f>+SUM(F253:F290)</f>
        <v>5</v>
      </c>
      <c r="G252" s="63">
        <f>+SUM(G253:G290)</f>
        <v>0</v>
      </c>
      <c r="H252" s="63">
        <f>+SUM(H253:H290)</f>
        <v>0</v>
      </c>
      <c r="I252" s="13"/>
      <c r="J252" s="5"/>
      <c r="K252" s="5"/>
      <c r="N252" s="56"/>
      <c r="O252" s="6"/>
      <c r="Q252" s="5"/>
    </row>
    <row r="253" spans="1:17" x14ac:dyDescent="0.2">
      <c r="A253" s="96" t="s">
        <v>467</v>
      </c>
      <c r="B253" s="111" t="s">
        <v>468</v>
      </c>
      <c r="C253" s="70">
        <f t="shared" si="3"/>
        <v>98</v>
      </c>
      <c r="D253" s="71"/>
      <c r="E253" s="72">
        <v>98</v>
      </c>
      <c r="F253" s="73"/>
      <c r="G253" s="73"/>
      <c r="H253" s="73"/>
      <c r="I253" s="13"/>
      <c r="J253" s="5"/>
      <c r="K253" s="5"/>
      <c r="N253" s="56"/>
      <c r="O253" s="6"/>
      <c r="Q253" s="5"/>
    </row>
    <row r="254" spans="1:17" x14ac:dyDescent="0.2">
      <c r="A254" s="99" t="s">
        <v>469</v>
      </c>
      <c r="B254" s="100" t="s">
        <v>470</v>
      </c>
      <c r="C254" s="70">
        <f t="shared" si="3"/>
        <v>0</v>
      </c>
      <c r="D254" s="71"/>
      <c r="E254" s="72"/>
      <c r="F254" s="73"/>
      <c r="G254" s="73"/>
      <c r="H254" s="73"/>
      <c r="I254" s="13"/>
      <c r="J254" s="5"/>
      <c r="K254" s="5"/>
      <c r="N254" s="56"/>
      <c r="O254" s="6"/>
      <c r="Q254" s="5"/>
    </row>
    <row r="255" spans="1:17" x14ac:dyDescent="0.2">
      <c r="A255" s="99" t="s">
        <v>471</v>
      </c>
      <c r="B255" s="100" t="s">
        <v>472</v>
      </c>
      <c r="C255" s="70">
        <f t="shared" si="3"/>
        <v>22</v>
      </c>
      <c r="D255" s="71">
        <v>2</v>
      </c>
      <c r="E255" s="72">
        <v>20</v>
      </c>
      <c r="F255" s="73"/>
      <c r="G255" s="73"/>
      <c r="H255" s="73"/>
      <c r="I255" s="13"/>
      <c r="J255" s="5"/>
      <c r="K255" s="5"/>
      <c r="N255" s="56"/>
      <c r="O255" s="6"/>
      <c r="Q255" s="5"/>
    </row>
    <row r="256" spans="1:17" x14ac:dyDescent="0.2">
      <c r="A256" s="99" t="s">
        <v>473</v>
      </c>
      <c r="B256" s="100" t="s">
        <v>474</v>
      </c>
      <c r="C256" s="70">
        <f t="shared" si="3"/>
        <v>1</v>
      </c>
      <c r="D256" s="71">
        <v>1</v>
      </c>
      <c r="E256" s="72"/>
      <c r="F256" s="73"/>
      <c r="G256" s="73"/>
      <c r="H256" s="73"/>
      <c r="I256" s="13"/>
      <c r="J256" s="5"/>
      <c r="K256" s="5"/>
      <c r="N256" s="56"/>
      <c r="O256" s="6"/>
      <c r="Q256" s="5"/>
    </row>
    <row r="257" spans="1:17" x14ac:dyDescent="0.2">
      <c r="A257" s="99" t="s">
        <v>475</v>
      </c>
      <c r="B257" s="100" t="s">
        <v>476</v>
      </c>
      <c r="C257" s="70">
        <f t="shared" si="3"/>
        <v>0</v>
      </c>
      <c r="D257" s="71"/>
      <c r="E257" s="72"/>
      <c r="F257" s="73"/>
      <c r="G257" s="73"/>
      <c r="H257" s="73"/>
      <c r="I257" s="13"/>
      <c r="J257" s="5"/>
      <c r="K257" s="5"/>
      <c r="N257" s="56"/>
      <c r="O257" s="6"/>
      <c r="Q257" s="5"/>
    </row>
    <row r="258" spans="1:17" x14ac:dyDescent="0.2">
      <c r="A258" s="99" t="s">
        <v>477</v>
      </c>
      <c r="B258" s="100" t="s">
        <v>478</v>
      </c>
      <c r="C258" s="70">
        <f t="shared" si="3"/>
        <v>0</v>
      </c>
      <c r="D258" s="71"/>
      <c r="E258" s="72"/>
      <c r="F258" s="73"/>
      <c r="G258" s="73"/>
      <c r="H258" s="73"/>
      <c r="I258" s="13"/>
      <c r="J258" s="5"/>
      <c r="K258" s="5"/>
      <c r="N258" s="56"/>
      <c r="O258" s="6"/>
      <c r="Q258" s="5"/>
    </row>
    <row r="259" spans="1:17" x14ac:dyDescent="0.2">
      <c r="A259" s="99" t="s">
        <v>479</v>
      </c>
      <c r="B259" s="100" t="s">
        <v>480</v>
      </c>
      <c r="C259" s="70">
        <f t="shared" si="3"/>
        <v>0</v>
      </c>
      <c r="D259" s="71"/>
      <c r="E259" s="72"/>
      <c r="F259" s="73"/>
      <c r="G259" s="73"/>
      <c r="H259" s="73"/>
      <c r="I259" s="13"/>
      <c r="J259" s="5"/>
      <c r="K259" s="5"/>
      <c r="N259" s="56"/>
      <c r="O259" s="6"/>
      <c r="Q259" s="5"/>
    </row>
    <row r="260" spans="1:17" x14ac:dyDescent="0.2">
      <c r="A260" s="99" t="s">
        <v>481</v>
      </c>
      <c r="B260" s="100" t="s">
        <v>482</v>
      </c>
      <c r="C260" s="70">
        <f t="shared" si="3"/>
        <v>0</v>
      </c>
      <c r="D260" s="71"/>
      <c r="E260" s="72"/>
      <c r="F260" s="73"/>
      <c r="G260" s="73"/>
      <c r="H260" s="73"/>
      <c r="I260" s="13"/>
      <c r="J260" s="5"/>
      <c r="K260" s="5"/>
      <c r="N260" s="56"/>
      <c r="O260" s="6"/>
      <c r="Q260" s="5"/>
    </row>
    <row r="261" spans="1:17" x14ac:dyDescent="0.2">
      <c r="A261" s="99" t="s">
        <v>483</v>
      </c>
      <c r="B261" s="100" t="s">
        <v>484</v>
      </c>
      <c r="C261" s="70">
        <f t="shared" si="3"/>
        <v>0</v>
      </c>
      <c r="D261" s="71"/>
      <c r="E261" s="72"/>
      <c r="F261" s="73"/>
      <c r="G261" s="73"/>
      <c r="H261" s="73"/>
      <c r="I261" s="13"/>
      <c r="J261" s="5"/>
      <c r="K261" s="5"/>
      <c r="N261" s="56"/>
      <c r="O261" s="6"/>
      <c r="Q261" s="5"/>
    </row>
    <row r="262" spans="1:17" x14ac:dyDescent="0.2">
      <c r="A262" s="99" t="s">
        <v>485</v>
      </c>
      <c r="B262" s="100" t="s">
        <v>486</v>
      </c>
      <c r="C262" s="70">
        <f t="shared" si="3"/>
        <v>0</v>
      </c>
      <c r="D262" s="71"/>
      <c r="E262" s="72"/>
      <c r="F262" s="73"/>
      <c r="G262" s="73"/>
      <c r="H262" s="73"/>
      <c r="I262" s="13"/>
      <c r="J262" s="5"/>
      <c r="K262" s="5"/>
      <c r="N262" s="56"/>
      <c r="O262" s="6"/>
      <c r="Q262" s="5"/>
    </row>
    <row r="263" spans="1:17" x14ac:dyDescent="0.2">
      <c r="A263" s="99" t="s">
        <v>487</v>
      </c>
      <c r="B263" s="100" t="s">
        <v>488</v>
      </c>
      <c r="C263" s="70">
        <f t="shared" si="3"/>
        <v>0</v>
      </c>
      <c r="D263" s="71"/>
      <c r="E263" s="72"/>
      <c r="F263" s="73"/>
      <c r="G263" s="73"/>
      <c r="H263" s="73"/>
      <c r="I263" s="13"/>
      <c r="J263" s="5"/>
      <c r="K263" s="5"/>
      <c r="N263" s="56"/>
      <c r="O263" s="6"/>
      <c r="Q263" s="5"/>
    </row>
    <row r="264" spans="1:17" x14ac:dyDescent="0.2">
      <c r="A264" s="99" t="s">
        <v>489</v>
      </c>
      <c r="B264" s="100" t="s">
        <v>490</v>
      </c>
      <c r="C264" s="70">
        <f t="shared" si="3"/>
        <v>0</v>
      </c>
      <c r="D264" s="71"/>
      <c r="E264" s="72"/>
      <c r="F264" s="73"/>
      <c r="G264" s="73"/>
      <c r="H264" s="73"/>
      <c r="I264" s="13"/>
      <c r="J264" s="5"/>
      <c r="K264" s="5"/>
      <c r="N264" s="56"/>
      <c r="O264" s="6"/>
      <c r="Q264" s="5"/>
    </row>
    <row r="265" spans="1:17" x14ac:dyDescent="0.2">
      <c r="A265" s="99" t="s">
        <v>491</v>
      </c>
      <c r="B265" s="100" t="s">
        <v>492</v>
      </c>
      <c r="C265" s="70">
        <f t="shared" si="3"/>
        <v>13</v>
      </c>
      <c r="D265" s="71"/>
      <c r="E265" s="72">
        <v>13</v>
      </c>
      <c r="F265" s="73"/>
      <c r="G265" s="73"/>
      <c r="H265" s="73"/>
      <c r="I265" s="13"/>
      <c r="J265" s="5"/>
      <c r="K265" s="5"/>
      <c r="N265" s="56"/>
      <c r="O265" s="6"/>
      <c r="Q265" s="5"/>
    </row>
    <row r="266" spans="1:17" x14ac:dyDescent="0.2">
      <c r="A266" s="99" t="s">
        <v>493</v>
      </c>
      <c r="B266" s="100" t="s">
        <v>494</v>
      </c>
      <c r="C266" s="70">
        <f t="shared" si="3"/>
        <v>0</v>
      </c>
      <c r="D266" s="71"/>
      <c r="E266" s="72"/>
      <c r="F266" s="73"/>
      <c r="G266" s="73"/>
      <c r="H266" s="73"/>
      <c r="I266" s="13"/>
      <c r="J266" s="5"/>
      <c r="K266" s="5"/>
      <c r="N266" s="56"/>
      <c r="O266" s="6"/>
      <c r="Q266" s="5"/>
    </row>
    <row r="267" spans="1:17" ht="23.25" x14ac:dyDescent="0.2">
      <c r="A267" s="99" t="s">
        <v>495</v>
      </c>
      <c r="B267" s="93" t="s">
        <v>496</v>
      </c>
      <c r="C267" s="70">
        <f t="shared" si="3"/>
        <v>5</v>
      </c>
      <c r="D267" s="71">
        <v>5</v>
      </c>
      <c r="E267" s="72"/>
      <c r="F267" s="73"/>
      <c r="G267" s="73"/>
      <c r="H267" s="73"/>
      <c r="I267" s="13"/>
      <c r="J267" s="5"/>
      <c r="K267" s="5"/>
      <c r="N267" s="56"/>
      <c r="O267" s="6"/>
      <c r="Q267" s="5"/>
    </row>
    <row r="268" spans="1:17" x14ac:dyDescent="0.2">
      <c r="A268" s="99" t="s">
        <v>497</v>
      </c>
      <c r="B268" s="100" t="s">
        <v>498</v>
      </c>
      <c r="C268" s="70">
        <f t="shared" si="3"/>
        <v>0</v>
      </c>
      <c r="D268" s="71"/>
      <c r="E268" s="72"/>
      <c r="F268" s="73"/>
      <c r="G268" s="73"/>
      <c r="H268" s="73"/>
      <c r="I268" s="13"/>
      <c r="J268" s="5"/>
      <c r="K268" s="5"/>
      <c r="N268" s="56"/>
      <c r="O268" s="6"/>
      <c r="Q268" s="5"/>
    </row>
    <row r="269" spans="1:17" x14ac:dyDescent="0.2">
      <c r="A269" s="99" t="s">
        <v>499</v>
      </c>
      <c r="B269" s="100" t="s">
        <v>500</v>
      </c>
      <c r="C269" s="70">
        <f t="shared" si="3"/>
        <v>0</v>
      </c>
      <c r="D269" s="71"/>
      <c r="E269" s="72"/>
      <c r="F269" s="73"/>
      <c r="G269" s="73"/>
      <c r="H269" s="73"/>
      <c r="I269" s="13"/>
      <c r="J269" s="5"/>
      <c r="K269" s="5"/>
      <c r="N269" s="56"/>
      <c r="O269" s="6"/>
      <c r="Q269" s="5"/>
    </row>
    <row r="270" spans="1:17" x14ac:dyDescent="0.2">
      <c r="A270" s="99" t="s">
        <v>501</v>
      </c>
      <c r="B270" s="100" t="s">
        <v>502</v>
      </c>
      <c r="C270" s="70">
        <f t="shared" si="3"/>
        <v>0</v>
      </c>
      <c r="D270" s="71"/>
      <c r="E270" s="72"/>
      <c r="F270" s="73"/>
      <c r="G270" s="73"/>
      <c r="H270" s="73"/>
      <c r="I270" s="13"/>
      <c r="J270" s="5"/>
      <c r="K270" s="5"/>
      <c r="N270" s="56"/>
      <c r="O270" s="6"/>
      <c r="Q270" s="5"/>
    </row>
    <row r="271" spans="1:17" x14ac:dyDescent="0.2">
      <c r="A271" s="99" t="s">
        <v>503</v>
      </c>
      <c r="B271" s="100" t="s">
        <v>504</v>
      </c>
      <c r="C271" s="70">
        <f t="shared" si="3"/>
        <v>2</v>
      </c>
      <c r="D271" s="71">
        <v>2</v>
      </c>
      <c r="E271" s="72"/>
      <c r="F271" s="73"/>
      <c r="G271" s="73"/>
      <c r="H271" s="73"/>
      <c r="I271" s="13"/>
      <c r="J271" s="5"/>
      <c r="K271" s="5"/>
      <c r="N271" s="56"/>
      <c r="O271" s="6"/>
      <c r="Q271" s="5"/>
    </row>
    <row r="272" spans="1:17" x14ac:dyDescent="0.2">
      <c r="A272" s="99" t="s">
        <v>505</v>
      </c>
      <c r="B272" s="100" t="s">
        <v>506</v>
      </c>
      <c r="C272" s="70">
        <f t="shared" si="3"/>
        <v>110</v>
      </c>
      <c r="D272" s="71">
        <v>103</v>
      </c>
      <c r="E272" s="72">
        <v>2</v>
      </c>
      <c r="F272" s="73">
        <v>5</v>
      </c>
      <c r="G272" s="73"/>
      <c r="H272" s="73"/>
      <c r="I272" s="13"/>
      <c r="J272" s="5"/>
      <c r="K272" s="5"/>
      <c r="N272" s="56"/>
      <c r="O272" s="6"/>
      <c r="Q272" s="5"/>
    </row>
    <row r="273" spans="1:17" x14ac:dyDescent="0.2">
      <c r="A273" s="99" t="s">
        <v>507</v>
      </c>
      <c r="B273" s="100" t="s">
        <v>508</v>
      </c>
      <c r="C273" s="70">
        <f t="shared" si="3"/>
        <v>0</v>
      </c>
      <c r="D273" s="71"/>
      <c r="E273" s="72"/>
      <c r="F273" s="73"/>
      <c r="G273" s="73"/>
      <c r="H273" s="73"/>
      <c r="I273" s="13"/>
      <c r="J273" s="5"/>
      <c r="K273" s="5"/>
      <c r="N273" s="56"/>
      <c r="O273" s="6"/>
      <c r="Q273" s="5"/>
    </row>
    <row r="274" spans="1:17" x14ac:dyDescent="0.2">
      <c r="A274" s="99" t="s">
        <v>509</v>
      </c>
      <c r="B274" s="100" t="s">
        <v>510</v>
      </c>
      <c r="C274" s="70">
        <f t="shared" ref="C274:C337" si="4">+SUM(D274:F274)</f>
        <v>0</v>
      </c>
      <c r="D274" s="71"/>
      <c r="E274" s="72"/>
      <c r="F274" s="73"/>
      <c r="G274" s="73"/>
      <c r="H274" s="73"/>
      <c r="I274" s="13"/>
      <c r="J274" s="5"/>
      <c r="K274" s="5"/>
      <c r="N274" s="56"/>
      <c r="O274" s="6"/>
      <c r="Q274" s="5"/>
    </row>
    <row r="275" spans="1:17" x14ac:dyDescent="0.2">
      <c r="A275" s="99" t="s">
        <v>511</v>
      </c>
      <c r="B275" s="100" t="s">
        <v>512</v>
      </c>
      <c r="C275" s="70">
        <f t="shared" si="4"/>
        <v>0</v>
      </c>
      <c r="D275" s="71"/>
      <c r="E275" s="72"/>
      <c r="F275" s="73"/>
      <c r="G275" s="73"/>
      <c r="H275" s="73"/>
      <c r="I275" s="13"/>
      <c r="J275" s="5"/>
      <c r="K275" s="5"/>
      <c r="N275" s="56"/>
      <c r="O275" s="6"/>
      <c r="Q275" s="5"/>
    </row>
    <row r="276" spans="1:17" x14ac:dyDescent="0.2">
      <c r="A276" s="99" t="s">
        <v>513</v>
      </c>
      <c r="B276" s="100" t="s">
        <v>514</v>
      </c>
      <c r="C276" s="70">
        <f t="shared" si="4"/>
        <v>0</v>
      </c>
      <c r="D276" s="71"/>
      <c r="E276" s="72"/>
      <c r="F276" s="73"/>
      <c r="G276" s="73"/>
      <c r="H276" s="73"/>
      <c r="I276" s="13"/>
      <c r="J276" s="5"/>
      <c r="K276" s="5"/>
      <c r="N276" s="56"/>
      <c r="O276" s="6"/>
      <c r="Q276" s="5"/>
    </row>
    <row r="277" spans="1:17" x14ac:dyDescent="0.2">
      <c r="A277" s="99" t="s">
        <v>515</v>
      </c>
      <c r="B277" s="100" t="s">
        <v>516</v>
      </c>
      <c r="C277" s="70">
        <f t="shared" si="4"/>
        <v>0</v>
      </c>
      <c r="D277" s="71"/>
      <c r="E277" s="72"/>
      <c r="F277" s="73"/>
      <c r="G277" s="73"/>
      <c r="H277" s="73"/>
      <c r="I277" s="13"/>
      <c r="J277" s="5"/>
      <c r="K277" s="5"/>
      <c r="N277" s="56"/>
      <c r="O277" s="6"/>
      <c r="Q277" s="5"/>
    </row>
    <row r="278" spans="1:17" x14ac:dyDescent="0.2">
      <c r="A278" s="99" t="s">
        <v>517</v>
      </c>
      <c r="B278" s="93" t="s">
        <v>518</v>
      </c>
      <c r="C278" s="70">
        <f t="shared" si="4"/>
        <v>0</v>
      </c>
      <c r="D278" s="71"/>
      <c r="E278" s="72"/>
      <c r="F278" s="73"/>
      <c r="G278" s="73"/>
      <c r="H278" s="73"/>
      <c r="I278" s="13"/>
      <c r="J278" s="5"/>
      <c r="K278" s="5"/>
      <c r="N278" s="56"/>
      <c r="O278" s="6"/>
      <c r="Q278" s="5"/>
    </row>
    <row r="279" spans="1:17" x14ac:dyDescent="0.2">
      <c r="A279" s="99" t="s">
        <v>519</v>
      </c>
      <c r="B279" s="100" t="s">
        <v>520</v>
      </c>
      <c r="C279" s="70">
        <f t="shared" si="4"/>
        <v>0</v>
      </c>
      <c r="D279" s="71"/>
      <c r="E279" s="72"/>
      <c r="F279" s="73"/>
      <c r="G279" s="73"/>
      <c r="H279" s="73"/>
      <c r="I279" s="13"/>
      <c r="J279" s="5"/>
      <c r="K279" s="5"/>
      <c r="N279" s="56"/>
      <c r="O279" s="6"/>
      <c r="Q279" s="5"/>
    </row>
    <row r="280" spans="1:17" x14ac:dyDescent="0.2">
      <c r="A280" s="99" t="s">
        <v>521</v>
      </c>
      <c r="B280" s="100" t="s">
        <v>522</v>
      </c>
      <c r="C280" s="70">
        <f t="shared" si="4"/>
        <v>0</v>
      </c>
      <c r="D280" s="71"/>
      <c r="E280" s="72"/>
      <c r="F280" s="73"/>
      <c r="G280" s="73"/>
      <c r="H280" s="73"/>
      <c r="I280" s="13"/>
      <c r="J280" s="5"/>
      <c r="K280" s="5"/>
      <c r="N280" s="56"/>
      <c r="O280" s="6"/>
      <c r="Q280" s="5"/>
    </row>
    <row r="281" spans="1:17" x14ac:dyDescent="0.2">
      <c r="A281" s="99" t="s">
        <v>523</v>
      </c>
      <c r="B281" s="100" t="s">
        <v>524</v>
      </c>
      <c r="C281" s="70">
        <f t="shared" si="4"/>
        <v>0</v>
      </c>
      <c r="D281" s="71"/>
      <c r="E281" s="72"/>
      <c r="F281" s="73"/>
      <c r="G281" s="73"/>
      <c r="H281" s="73"/>
      <c r="I281" s="13"/>
      <c r="J281" s="5"/>
      <c r="K281" s="5"/>
      <c r="N281" s="56"/>
      <c r="O281" s="6"/>
      <c r="Q281" s="5"/>
    </row>
    <row r="282" spans="1:17" ht="23.25" x14ac:dyDescent="0.2">
      <c r="A282" s="99" t="s">
        <v>525</v>
      </c>
      <c r="B282" s="93" t="s">
        <v>526</v>
      </c>
      <c r="C282" s="70">
        <f t="shared" si="4"/>
        <v>0</v>
      </c>
      <c r="D282" s="71"/>
      <c r="E282" s="72"/>
      <c r="F282" s="73"/>
      <c r="G282" s="73"/>
      <c r="H282" s="73"/>
      <c r="I282" s="13"/>
      <c r="J282" s="5"/>
      <c r="K282" s="5"/>
      <c r="N282" s="56"/>
      <c r="O282" s="6"/>
      <c r="Q282" s="5"/>
    </row>
    <row r="283" spans="1:17" x14ac:dyDescent="0.2">
      <c r="A283" s="99" t="s">
        <v>527</v>
      </c>
      <c r="B283" s="100" t="s">
        <v>528</v>
      </c>
      <c r="C283" s="70">
        <f t="shared" si="4"/>
        <v>3</v>
      </c>
      <c r="D283" s="71"/>
      <c r="E283" s="72">
        <v>3</v>
      </c>
      <c r="F283" s="73"/>
      <c r="G283" s="73"/>
      <c r="H283" s="73"/>
      <c r="I283" s="13"/>
      <c r="J283" s="5"/>
      <c r="K283" s="5"/>
      <c r="N283" s="56"/>
      <c r="O283" s="6"/>
      <c r="Q283" s="5"/>
    </row>
    <row r="284" spans="1:17" x14ac:dyDescent="0.2">
      <c r="A284" s="99" t="s">
        <v>529</v>
      </c>
      <c r="B284" s="100" t="s">
        <v>530</v>
      </c>
      <c r="C284" s="70">
        <f t="shared" si="4"/>
        <v>0</v>
      </c>
      <c r="D284" s="71"/>
      <c r="E284" s="72"/>
      <c r="F284" s="73"/>
      <c r="G284" s="73"/>
      <c r="H284" s="73"/>
      <c r="I284" s="13"/>
      <c r="J284" s="5"/>
      <c r="K284" s="5"/>
      <c r="N284" s="56"/>
      <c r="O284" s="6"/>
      <c r="Q284" s="5"/>
    </row>
    <row r="285" spans="1:17" x14ac:dyDescent="0.2">
      <c r="A285" s="99" t="s">
        <v>531</v>
      </c>
      <c r="B285" s="100" t="s">
        <v>532</v>
      </c>
      <c r="C285" s="70">
        <f t="shared" si="4"/>
        <v>0</v>
      </c>
      <c r="D285" s="71"/>
      <c r="E285" s="72"/>
      <c r="F285" s="73"/>
      <c r="G285" s="73"/>
      <c r="H285" s="73"/>
      <c r="I285" s="13"/>
      <c r="J285" s="5"/>
      <c r="K285" s="5"/>
      <c r="N285" s="56"/>
      <c r="O285" s="6"/>
      <c r="Q285" s="5"/>
    </row>
    <row r="286" spans="1:17" x14ac:dyDescent="0.2">
      <c r="A286" s="99" t="s">
        <v>533</v>
      </c>
      <c r="B286" s="100" t="s">
        <v>534</v>
      </c>
      <c r="C286" s="70">
        <f t="shared" si="4"/>
        <v>0</v>
      </c>
      <c r="D286" s="71"/>
      <c r="E286" s="72"/>
      <c r="F286" s="73"/>
      <c r="G286" s="73"/>
      <c r="H286" s="73"/>
      <c r="I286" s="13"/>
      <c r="J286" s="5"/>
      <c r="K286" s="5"/>
      <c r="N286" s="56"/>
      <c r="O286" s="6"/>
      <c r="Q286" s="5"/>
    </row>
    <row r="287" spans="1:17" ht="23.25" x14ac:dyDescent="0.2">
      <c r="A287" s="99" t="s">
        <v>535</v>
      </c>
      <c r="B287" s="93" t="s">
        <v>536</v>
      </c>
      <c r="C287" s="70">
        <f t="shared" si="4"/>
        <v>0</v>
      </c>
      <c r="D287" s="71"/>
      <c r="E287" s="72"/>
      <c r="F287" s="73"/>
      <c r="G287" s="73"/>
      <c r="H287" s="73"/>
      <c r="I287" s="13"/>
      <c r="J287" s="5"/>
      <c r="K287" s="5"/>
      <c r="N287" s="56"/>
      <c r="O287" s="6"/>
      <c r="Q287" s="5"/>
    </row>
    <row r="288" spans="1:17" ht="34.5" x14ac:dyDescent="0.2">
      <c r="A288" s="99" t="s">
        <v>537</v>
      </c>
      <c r="B288" s="93" t="s">
        <v>538</v>
      </c>
      <c r="C288" s="70">
        <f t="shared" si="4"/>
        <v>6</v>
      </c>
      <c r="D288" s="71">
        <v>6</v>
      </c>
      <c r="E288" s="72"/>
      <c r="F288" s="73"/>
      <c r="G288" s="73"/>
      <c r="H288" s="73"/>
      <c r="I288" s="13"/>
      <c r="J288" s="5"/>
      <c r="K288" s="5"/>
      <c r="N288" s="56"/>
      <c r="O288" s="6"/>
      <c r="Q288" s="5"/>
    </row>
    <row r="289" spans="1:17" x14ac:dyDescent="0.2">
      <c r="A289" s="99" t="s">
        <v>539</v>
      </c>
      <c r="B289" s="100" t="s">
        <v>540</v>
      </c>
      <c r="C289" s="70">
        <f t="shared" si="4"/>
        <v>4</v>
      </c>
      <c r="D289" s="71">
        <v>4</v>
      </c>
      <c r="E289" s="72"/>
      <c r="F289" s="83"/>
      <c r="G289" s="73"/>
      <c r="H289" s="73"/>
      <c r="I289" s="13"/>
      <c r="J289" s="5"/>
      <c r="K289" s="5"/>
      <c r="N289" s="56"/>
      <c r="O289" s="6"/>
      <c r="Q289" s="5"/>
    </row>
    <row r="290" spans="1:17" x14ac:dyDescent="0.2">
      <c r="A290" s="101" t="s">
        <v>541</v>
      </c>
      <c r="B290" s="102" t="s">
        <v>542</v>
      </c>
      <c r="C290" s="103">
        <f t="shared" si="4"/>
        <v>0</v>
      </c>
      <c r="D290" s="81"/>
      <c r="E290" s="82"/>
      <c r="F290" s="83"/>
      <c r="G290" s="83"/>
      <c r="H290" s="83"/>
      <c r="I290" s="13"/>
      <c r="J290" s="5"/>
      <c r="K290" s="5"/>
      <c r="N290" s="56"/>
      <c r="O290" s="6"/>
      <c r="Q290" s="5"/>
    </row>
    <row r="291" spans="1:17" x14ac:dyDescent="0.2">
      <c r="A291" s="59"/>
      <c r="B291" s="107"/>
      <c r="C291" s="17"/>
      <c r="D291" s="18"/>
      <c r="E291" s="18"/>
      <c r="F291" s="18"/>
      <c r="G291" s="18"/>
      <c r="H291" s="18"/>
      <c r="I291" s="13"/>
      <c r="J291" s="5"/>
      <c r="K291" s="5"/>
      <c r="N291" s="56"/>
      <c r="O291" s="6"/>
      <c r="Q291" s="5"/>
    </row>
    <row r="292" spans="1:17" x14ac:dyDescent="0.2">
      <c r="A292" s="211" t="s">
        <v>543</v>
      </c>
      <c r="B292" s="234"/>
      <c r="C292" s="63">
        <f t="shared" si="4"/>
        <v>206</v>
      </c>
      <c r="D292" s="110">
        <f>+SUM(D293:D313)</f>
        <v>145</v>
      </c>
      <c r="E292" s="110">
        <f>+SUM(E293:E313)</f>
        <v>20</v>
      </c>
      <c r="F292" s="110">
        <f>+SUM(F293:F313)</f>
        <v>41</v>
      </c>
      <c r="G292" s="110">
        <f>+SUM(G293:G313)</f>
        <v>0</v>
      </c>
      <c r="H292" s="110">
        <f>+SUM(H293:H313)</f>
        <v>0</v>
      </c>
      <c r="I292" s="13"/>
      <c r="J292" s="5"/>
      <c r="K292" s="5"/>
      <c r="N292" s="56"/>
      <c r="O292" s="6"/>
      <c r="Q292" s="5"/>
    </row>
    <row r="293" spans="1:17" x14ac:dyDescent="0.2">
      <c r="A293" s="96" t="s">
        <v>544</v>
      </c>
      <c r="B293" s="111" t="s">
        <v>545</v>
      </c>
      <c r="C293" s="88">
        <f t="shared" si="4"/>
        <v>0</v>
      </c>
      <c r="D293" s="89"/>
      <c r="E293" s="90"/>
      <c r="F293" s="91"/>
      <c r="G293" s="91"/>
      <c r="H293" s="91"/>
      <c r="I293" s="13"/>
      <c r="J293" s="5"/>
      <c r="K293" s="5"/>
      <c r="N293" s="56"/>
      <c r="O293" s="6"/>
      <c r="Q293" s="5"/>
    </row>
    <row r="294" spans="1:17" x14ac:dyDescent="0.2">
      <c r="A294" s="99" t="s">
        <v>546</v>
      </c>
      <c r="B294" s="100" t="s">
        <v>547</v>
      </c>
      <c r="C294" s="70">
        <f t="shared" si="4"/>
        <v>0</v>
      </c>
      <c r="D294" s="71"/>
      <c r="E294" s="72"/>
      <c r="F294" s="73"/>
      <c r="G294" s="73"/>
      <c r="H294" s="73"/>
      <c r="I294" s="13"/>
      <c r="J294" s="5"/>
      <c r="K294" s="5"/>
      <c r="N294" s="56"/>
      <c r="O294" s="6"/>
      <c r="Q294" s="5"/>
    </row>
    <row r="295" spans="1:17" x14ac:dyDescent="0.2">
      <c r="A295" s="99" t="s">
        <v>548</v>
      </c>
      <c r="B295" s="100" t="s">
        <v>549</v>
      </c>
      <c r="C295" s="70">
        <f t="shared" si="4"/>
        <v>16</v>
      </c>
      <c r="D295" s="71">
        <v>1</v>
      </c>
      <c r="E295" s="72">
        <v>15</v>
      </c>
      <c r="F295" s="73"/>
      <c r="G295" s="73"/>
      <c r="H295" s="73"/>
      <c r="I295" s="13"/>
      <c r="J295" s="5"/>
      <c r="K295" s="5"/>
      <c r="N295" s="56"/>
      <c r="O295" s="6"/>
      <c r="Q295" s="5"/>
    </row>
    <row r="296" spans="1:17" x14ac:dyDescent="0.2">
      <c r="A296" s="99" t="s">
        <v>550</v>
      </c>
      <c r="B296" s="100" t="s">
        <v>551</v>
      </c>
      <c r="C296" s="70">
        <f t="shared" si="4"/>
        <v>0</v>
      </c>
      <c r="D296" s="71"/>
      <c r="E296" s="72"/>
      <c r="F296" s="73"/>
      <c r="G296" s="73"/>
      <c r="H296" s="73"/>
      <c r="I296" s="13"/>
      <c r="J296" s="5"/>
      <c r="K296" s="5"/>
      <c r="N296" s="56"/>
      <c r="O296" s="6"/>
      <c r="Q296" s="5"/>
    </row>
    <row r="297" spans="1:17" x14ac:dyDescent="0.2">
      <c r="A297" s="99" t="s">
        <v>552</v>
      </c>
      <c r="B297" s="100" t="s">
        <v>553</v>
      </c>
      <c r="C297" s="70">
        <f t="shared" si="4"/>
        <v>4</v>
      </c>
      <c r="D297" s="71">
        <v>1</v>
      </c>
      <c r="E297" s="72">
        <v>3</v>
      </c>
      <c r="F297" s="73"/>
      <c r="G297" s="73"/>
      <c r="H297" s="73"/>
      <c r="I297" s="13"/>
      <c r="J297" s="5"/>
      <c r="K297" s="5"/>
      <c r="N297" s="56"/>
      <c r="O297" s="6"/>
      <c r="Q297" s="5"/>
    </row>
    <row r="298" spans="1:17" x14ac:dyDescent="0.2">
      <c r="A298" s="99" t="s">
        <v>554</v>
      </c>
      <c r="B298" s="100" t="s">
        <v>555</v>
      </c>
      <c r="C298" s="70">
        <f t="shared" si="4"/>
        <v>0</v>
      </c>
      <c r="D298" s="71"/>
      <c r="E298" s="72"/>
      <c r="F298" s="73"/>
      <c r="G298" s="73"/>
      <c r="H298" s="73"/>
      <c r="I298" s="13"/>
      <c r="J298" s="5"/>
      <c r="K298" s="5"/>
      <c r="N298" s="56"/>
      <c r="O298" s="6"/>
      <c r="Q298" s="5"/>
    </row>
    <row r="299" spans="1:17" x14ac:dyDescent="0.2">
      <c r="A299" s="99" t="s">
        <v>556</v>
      </c>
      <c r="B299" s="100" t="s">
        <v>557</v>
      </c>
      <c r="C299" s="70">
        <f t="shared" si="4"/>
        <v>0</v>
      </c>
      <c r="D299" s="71"/>
      <c r="E299" s="72"/>
      <c r="F299" s="73"/>
      <c r="G299" s="73"/>
      <c r="H299" s="73"/>
      <c r="I299" s="13"/>
      <c r="J299" s="5"/>
      <c r="K299" s="5"/>
      <c r="N299" s="56"/>
      <c r="O299" s="6"/>
      <c r="Q299" s="5"/>
    </row>
    <row r="300" spans="1:17" x14ac:dyDescent="0.2">
      <c r="A300" s="99" t="s">
        <v>558</v>
      </c>
      <c r="B300" s="100" t="s">
        <v>559</v>
      </c>
      <c r="C300" s="70">
        <f t="shared" si="4"/>
        <v>0</v>
      </c>
      <c r="D300" s="71"/>
      <c r="E300" s="72"/>
      <c r="F300" s="73"/>
      <c r="G300" s="73"/>
      <c r="H300" s="73"/>
      <c r="I300" s="13"/>
      <c r="J300" s="5"/>
      <c r="K300" s="5"/>
      <c r="N300" s="56"/>
      <c r="O300" s="6"/>
      <c r="Q300" s="5"/>
    </row>
    <row r="301" spans="1:17" x14ac:dyDescent="0.2">
      <c r="A301" s="99" t="s">
        <v>560</v>
      </c>
      <c r="B301" s="100" t="s">
        <v>561</v>
      </c>
      <c r="C301" s="70">
        <f t="shared" si="4"/>
        <v>0</v>
      </c>
      <c r="D301" s="71"/>
      <c r="E301" s="72"/>
      <c r="F301" s="73"/>
      <c r="G301" s="73"/>
      <c r="H301" s="73"/>
      <c r="I301" s="13"/>
      <c r="J301" s="5"/>
      <c r="K301" s="5"/>
      <c r="N301" s="56"/>
      <c r="O301" s="6"/>
      <c r="Q301" s="5"/>
    </row>
    <row r="302" spans="1:17" x14ac:dyDescent="0.2">
      <c r="A302" s="99" t="s">
        <v>562</v>
      </c>
      <c r="B302" s="100" t="s">
        <v>563</v>
      </c>
      <c r="C302" s="70">
        <f t="shared" si="4"/>
        <v>0</v>
      </c>
      <c r="D302" s="71"/>
      <c r="E302" s="72"/>
      <c r="F302" s="73"/>
      <c r="G302" s="73"/>
      <c r="H302" s="73"/>
      <c r="I302" s="13"/>
      <c r="J302" s="5"/>
      <c r="K302" s="5"/>
      <c r="N302" s="56"/>
      <c r="O302" s="6"/>
      <c r="Q302" s="5"/>
    </row>
    <row r="303" spans="1:17" x14ac:dyDescent="0.2">
      <c r="A303" s="99" t="s">
        <v>564</v>
      </c>
      <c r="B303" s="100" t="s">
        <v>565</v>
      </c>
      <c r="C303" s="70">
        <f t="shared" si="4"/>
        <v>0</v>
      </c>
      <c r="D303" s="71"/>
      <c r="E303" s="72"/>
      <c r="F303" s="73"/>
      <c r="G303" s="73"/>
      <c r="H303" s="73"/>
      <c r="I303" s="13"/>
      <c r="J303" s="5"/>
      <c r="K303" s="5"/>
      <c r="N303" s="56"/>
      <c r="O303" s="6"/>
      <c r="Q303" s="5"/>
    </row>
    <row r="304" spans="1:17" x14ac:dyDescent="0.2">
      <c r="A304" s="99" t="s">
        <v>566</v>
      </c>
      <c r="B304" s="100" t="s">
        <v>567</v>
      </c>
      <c r="C304" s="70">
        <f t="shared" si="4"/>
        <v>0</v>
      </c>
      <c r="D304" s="71"/>
      <c r="E304" s="72"/>
      <c r="F304" s="73"/>
      <c r="G304" s="73"/>
      <c r="H304" s="73"/>
      <c r="I304" s="13"/>
      <c r="J304" s="5"/>
      <c r="K304" s="5"/>
      <c r="N304" s="56"/>
      <c r="O304" s="6"/>
      <c r="Q304" s="5"/>
    </row>
    <row r="305" spans="1:17" x14ac:dyDescent="0.2">
      <c r="A305" s="99" t="s">
        <v>568</v>
      </c>
      <c r="B305" s="100" t="s">
        <v>569</v>
      </c>
      <c r="C305" s="70">
        <f t="shared" si="4"/>
        <v>0</v>
      </c>
      <c r="D305" s="71"/>
      <c r="E305" s="72"/>
      <c r="F305" s="73"/>
      <c r="G305" s="73"/>
      <c r="H305" s="73"/>
      <c r="I305" s="13"/>
      <c r="J305" s="5"/>
      <c r="K305" s="5"/>
      <c r="N305" s="56"/>
      <c r="O305" s="6"/>
      <c r="Q305" s="5"/>
    </row>
    <row r="306" spans="1:17" x14ac:dyDescent="0.2">
      <c r="A306" s="99" t="s">
        <v>570</v>
      </c>
      <c r="B306" s="100" t="s">
        <v>571</v>
      </c>
      <c r="C306" s="70">
        <f t="shared" si="4"/>
        <v>0</v>
      </c>
      <c r="D306" s="71"/>
      <c r="E306" s="72"/>
      <c r="F306" s="73"/>
      <c r="G306" s="73"/>
      <c r="H306" s="73"/>
      <c r="I306" s="13"/>
      <c r="J306" s="5"/>
      <c r="K306" s="5"/>
      <c r="N306" s="56"/>
      <c r="O306" s="6"/>
      <c r="Q306" s="5"/>
    </row>
    <row r="307" spans="1:17" x14ac:dyDescent="0.2">
      <c r="A307" s="99" t="s">
        <v>572</v>
      </c>
      <c r="B307" s="100" t="s">
        <v>573</v>
      </c>
      <c r="C307" s="70">
        <f t="shared" si="4"/>
        <v>0</v>
      </c>
      <c r="D307" s="71"/>
      <c r="E307" s="72"/>
      <c r="F307" s="73"/>
      <c r="G307" s="73"/>
      <c r="H307" s="73"/>
      <c r="I307" s="13"/>
      <c r="J307" s="5"/>
      <c r="K307" s="5"/>
      <c r="N307" s="56"/>
      <c r="O307" s="6"/>
      <c r="Q307" s="5"/>
    </row>
    <row r="308" spans="1:17" x14ac:dyDescent="0.2">
      <c r="A308" s="99" t="s">
        <v>574</v>
      </c>
      <c r="B308" s="100" t="s">
        <v>575</v>
      </c>
      <c r="C308" s="70">
        <f t="shared" si="4"/>
        <v>0</v>
      </c>
      <c r="D308" s="71"/>
      <c r="E308" s="72"/>
      <c r="F308" s="73"/>
      <c r="G308" s="73"/>
      <c r="H308" s="73"/>
      <c r="I308" s="13"/>
      <c r="J308" s="5"/>
      <c r="K308" s="5"/>
      <c r="N308" s="56"/>
      <c r="O308" s="6"/>
      <c r="Q308" s="5"/>
    </row>
    <row r="309" spans="1:17" x14ac:dyDescent="0.2">
      <c r="A309" s="99" t="s">
        <v>576</v>
      </c>
      <c r="B309" s="100" t="s">
        <v>577</v>
      </c>
      <c r="C309" s="70">
        <f t="shared" si="4"/>
        <v>1</v>
      </c>
      <c r="D309" s="71"/>
      <c r="E309" s="72">
        <v>1</v>
      </c>
      <c r="F309" s="73"/>
      <c r="G309" s="73"/>
      <c r="H309" s="73"/>
      <c r="I309" s="13"/>
      <c r="J309" s="5"/>
      <c r="K309" s="5"/>
      <c r="N309" s="56"/>
      <c r="O309" s="6"/>
      <c r="Q309" s="5"/>
    </row>
    <row r="310" spans="1:17" x14ac:dyDescent="0.2">
      <c r="A310" s="99" t="s">
        <v>578</v>
      </c>
      <c r="B310" s="100" t="s">
        <v>579</v>
      </c>
      <c r="C310" s="70">
        <f t="shared" si="4"/>
        <v>29</v>
      </c>
      <c r="D310" s="71">
        <v>29</v>
      </c>
      <c r="E310" s="72"/>
      <c r="F310" s="73"/>
      <c r="G310" s="73"/>
      <c r="H310" s="73"/>
      <c r="I310" s="13"/>
      <c r="J310" s="5"/>
      <c r="K310" s="5"/>
      <c r="N310" s="56"/>
      <c r="O310" s="6"/>
      <c r="Q310" s="5"/>
    </row>
    <row r="311" spans="1:17" x14ac:dyDescent="0.2">
      <c r="A311" s="99" t="s">
        <v>580</v>
      </c>
      <c r="B311" s="100" t="s">
        <v>581</v>
      </c>
      <c r="C311" s="70">
        <f t="shared" si="4"/>
        <v>0</v>
      </c>
      <c r="D311" s="71"/>
      <c r="E311" s="72"/>
      <c r="F311" s="73"/>
      <c r="G311" s="73"/>
      <c r="H311" s="73"/>
      <c r="I311" s="13"/>
      <c r="J311" s="5"/>
      <c r="K311" s="5"/>
      <c r="N311" s="56"/>
      <c r="O311" s="6"/>
      <c r="Q311" s="5"/>
    </row>
    <row r="312" spans="1:17" x14ac:dyDescent="0.2">
      <c r="A312" s="99" t="s">
        <v>582</v>
      </c>
      <c r="B312" s="100" t="s">
        <v>583</v>
      </c>
      <c r="C312" s="70">
        <f t="shared" si="4"/>
        <v>3</v>
      </c>
      <c r="D312" s="71">
        <v>3</v>
      </c>
      <c r="E312" s="72"/>
      <c r="F312" s="73"/>
      <c r="G312" s="73"/>
      <c r="H312" s="73"/>
      <c r="I312" s="13"/>
      <c r="J312" s="5"/>
      <c r="K312" s="5"/>
      <c r="N312" s="56"/>
      <c r="O312" s="6"/>
      <c r="Q312" s="5"/>
    </row>
    <row r="313" spans="1:17" x14ac:dyDescent="0.2">
      <c r="A313" s="101" t="s">
        <v>584</v>
      </c>
      <c r="B313" s="102" t="s">
        <v>585</v>
      </c>
      <c r="C313" s="103">
        <f t="shared" si="4"/>
        <v>153</v>
      </c>
      <c r="D313" s="122">
        <v>111</v>
      </c>
      <c r="E313" s="105">
        <v>1</v>
      </c>
      <c r="F313" s="106">
        <v>41</v>
      </c>
      <c r="G313" s="106"/>
      <c r="H313" s="106"/>
      <c r="I313" s="13"/>
      <c r="J313" s="5"/>
      <c r="K313" s="5"/>
      <c r="N313" s="56"/>
      <c r="O313" s="6"/>
      <c r="Q313" s="5"/>
    </row>
    <row r="314" spans="1:17" x14ac:dyDescent="0.2">
      <c r="A314" s="130"/>
      <c r="B314" s="107"/>
      <c r="C314" s="131"/>
      <c r="D314" s="16"/>
      <c r="E314" s="16"/>
      <c r="F314" s="16"/>
      <c r="G314" s="16"/>
      <c r="H314" s="16"/>
      <c r="I314" s="13"/>
      <c r="J314" s="5"/>
      <c r="K314" s="5"/>
      <c r="N314" s="56"/>
      <c r="O314" s="6"/>
      <c r="Q314" s="5"/>
    </row>
    <row r="315" spans="1:17" x14ac:dyDescent="0.2">
      <c r="A315" s="211" t="s">
        <v>586</v>
      </c>
      <c r="B315" s="234"/>
      <c r="C315" s="63">
        <f t="shared" si="4"/>
        <v>151</v>
      </c>
      <c r="D315" s="123">
        <f>+SUM(D316:D331)</f>
        <v>0</v>
      </c>
      <c r="E315" s="65">
        <f>+SUM(E316:E331)</f>
        <v>151</v>
      </c>
      <c r="F315" s="124">
        <f>+SUM(F316:F331)</f>
        <v>0</v>
      </c>
      <c r="G315" s="63">
        <f>+SUM(G316:G331)</f>
        <v>0</v>
      </c>
      <c r="H315" s="63">
        <f>+SUM(H316:H331)</f>
        <v>0</v>
      </c>
      <c r="I315" s="13"/>
      <c r="J315" s="5"/>
      <c r="K315" s="5"/>
      <c r="N315" s="56"/>
      <c r="O315" s="6"/>
      <c r="Q315" s="5"/>
    </row>
    <row r="316" spans="1:17" x14ac:dyDescent="0.2">
      <c r="A316" s="132" t="s">
        <v>587</v>
      </c>
      <c r="B316" s="133" t="s">
        <v>588</v>
      </c>
      <c r="C316" s="88">
        <f t="shared" si="4"/>
        <v>45</v>
      </c>
      <c r="D316" s="71"/>
      <c r="E316" s="72">
        <v>45</v>
      </c>
      <c r="F316" s="73"/>
      <c r="G316" s="73"/>
      <c r="H316" s="73"/>
      <c r="I316" s="13"/>
      <c r="J316" s="5"/>
      <c r="K316" s="5"/>
      <c r="N316" s="56"/>
      <c r="O316" s="6"/>
      <c r="Q316" s="5"/>
    </row>
    <row r="317" spans="1:17" ht="23.25" x14ac:dyDescent="0.2">
      <c r="A317" s="99" t="s">
        <v>589</v>
      </c>
      <c r="B317" s="93" t="s">
        <v>590</v>
      </c>
      <c r="C317" s="70">
        <f t="shared" si="4"/>
        <v>0</v>
      </c>
      <c r="D317" s="71"/>
      <c r="E317" s="72"/>
      <c r="F317" s="73"/>
      <c r="G317" s="73"/>
      <c r="H317" s="73"/>
      <c r="I317" s="13"/>
      <c r="J317" s="5"/>
      <c r="K317" s="5"/>
      <c r="N317" s="56"/>
      <c r="O317" s="6"/>
      <c r="Q317" s="5"/>
    </row>
    <row r="318" spans="1:17" x14ac:dyDescent="0.2">
      <c r="A318" s="99" t="s">
        <v>591</v>
      </c>
      <c r="B318" s="100" t="s">
        <v>592</v>
      </c>
      <c r="C318" s="70">
        <f t="shared" si="4"/>
        <v>0</v>
      </c>
      <c r="D318" s="71"/>
      <c r="E318" s="72"/>
      <c r="F318" s="73"/>
      <c r="G318" s="73"/>
      <c r="H318" s="73"/>
      <c r="I318" s="13"/>
      <c r="J318" s="5"/>
      <c r="K318" s="5"/>
      <c r="N318" s="56"/>
      <c r="O318" s="6"/>
      <c r="Q318" s="5"/>
    </row>
    <row r="319" spans="1:17" x14ac:dyDescent="0.2">
      <c r="A319" s="99" t="s">
        <v>593</v>
      </c>
      <c r="B319" s="100" t="s">
        <v>594</v>
      </c>
      <c r="C319" s="70">
        <f t="shared" si="4"/>
        <v>0</v>
      </c>
      <c r="D319" s="71"/>
      <c r="E319" s="72"/>
      <c r="F319" s="73"/>
      <c r="G319" s="73"/>
      <c r="H319" s="73"/>
      <c r="I319" s="13"/>
      <c r="J319" s="5"/>
      <c r="K319" s="5"/>
      <c r="N319" s="56"/>
      <c r="O319" s="6"/>
      <c r="Q319" s="5"/>
    </row>
    <row r="320" spans="1:17" x14ac:dyDescent="0.2">
      <c r="A320" s="99" t="s">
        <v>595</v>
      </c>
      <c r="B320" s="100" t="s">
        <v>596</v>
      </c>
      <c r="C320" s="70">
        <f t="shared" si="4"/>
        <v>0</v>
      </c>
      <c r="D320" s="71"/>
      <c r="E320" s="72"/>
      <c r="F320" s="73"/>
      <c r="G320" s="73"/>
      <c r="H320" s="73"/>
      <c r="I320" s="13"/>
      <c r="J320" s="5"/>
      <c r="K320" s="5"/>
      <c r="N320" s="56"/>
      <c r="O320" s="6"/>
      <c r="Q320" s="5"/>
    </row>
    <row r="321" spans="1:17" x14ac:dyDescent="0.2">
      <c r="A321" s="99" t="s">
        <v>597</v>
      </c>
      <c r="B321" s="100" t="s">
        <v>598</v>
      </c>
      <c r="C321" s="70">
        <f t="shared" si="4"/>
        <v>0</v>
      </c>
      <c r="D321" s="71"/>
      <c r="E321" s="72"/>
      <c r="F321" s="73"/>
      <c r="G321" s="73"/>
      <c r="H321" s="73"/>
      <c r="I321" s="13"/>
      <c r="J321" s="5"/>
      <c r="K321" s="5"/>
      <c r="N321" s="56"/>
      <c r="O321" s="6"/>
      <c r="Q321" s="5"/>
    </row>
    <row r="322" spans="1:17" x14ac:dyDescent="0.2">
      <c r="A322" s="99" t="s">
        <v>599</v>
      </c>
      <c r="B322" s="100" t="s">
        <v>600</v>
      </c>
      <c r="C322" s="70">
        <f t="shared" si="4"/>
        <v>44</v>
      </c>
      <c r="D322" s="71"/>
      <c r="E322" s="72">
        <v>44</v>
      </c>
      <c r="F322" s="73"/>
      <c r="G322" s="73"/>
      <c r="H322" s="73"/>
      <c r="I322" s="13"/>
      <c r="J322" s="5"/>
      <c r="K322" s="5"/>
      <c r="N322" s="56"/>
      <c r="O322" s="6"/>
      <c r="Q322" s="5"/>
    </row>
    <row r="323" spans="1:17" x14ac:dyDescent="0.2">
      <c r="A323" s="99" t="s">
        <v>601</v>
      </c>
      <c r="B323" s="100" t="s">
        <v>602</v>
      </c>
      <c r="C323" s="70">
        <f t="shared" si="4"/>
        <v>1</v>
      </c>
      <c r="D323" s="71"/>
      <c r="E323" s="72">
        <v>1</v>
      </c>
      <c r="F323" s="73"/>
      <c r="G323" s="73"/>
      <c r="H323" s="73"/>
      <c r="I323" s="13"/>
      <c r="J323" s="5"/>
      <c r="K323" s="5"/>
      <c r="N323" s="56"/>
      <c r="O323" s="6"/>
      <c r="Q323" s="5"/>
    </row>
    <row r="324" spans="1:17" x14ac:dyDescent="0.2">
      <c r="A324" s="99" t="s">
        <v>603</v>
      </c>
      <c r="B324" s="100" t="s">
        <v>604</v>
      </c>
      <c r="C324" s="70">
        <f t="shared" si="4"/>
        <v>44</v>
      </c>
      <c r="D324" s="71"/>
      <c r="E324" s="72">
        <v>44</v>
      </c>
      <c r="F324" s="73"/>
      <c r="G324" s="73"/>
      <c r="H324" s="73"/>
      <c r="I324" s="13"/>
      <c r="J324" s="5"/>
      <c r="K324" s="5"/>
      <c r="N324" s="56"/>
      <c r="O324" s="6"/>
      <c r="Q324" s="5"/>
    </row>
    <row r="325" spans="1:17" x14ac:dyDescent="0.2">
      <c r="A325" s="99" t="s">
        <v>605</v>
      </c>
      <c r="B325" s="100" t="s">
        <v>606</v>
      </c>
      <c r="C325" s="70">
        <f t="shared" si="4"/>
        <v>17</v>
      </c>
      <c r="D325" s="71"/>
      <c r="E325" s="72">
        <v>17</v>
      </c>
      <c r="F325" s="73"/>
      <c r="G325" s="73"/>
      <c r="H325" s="73"/>
      <c r="I325" s="13"/>
      <c r="J325" s="5"/>
      <c r="K325" s="5"/>
      <c r="N325" s="56"/>
      <c r="O325" s="6"/>
      <c r="Q325" s="5"/>
    </row>
    <row r="326" spans="1:17" x14ac:dyDescent="0.2">
      <c r="A326" s="99" t="s">
        <v>607</v>
      </c>
      <c r="B326" s="100" t="s">
        <v>608</v>
      </c>
      <c r="C326" s="70">
        <f t="shared" si="4"/>
        <v>0</v>
      </c>
      <c r="D326" s="71"/>
      <c r="E326" s="72"/>
      <c r="F326" s="73"/>
      <c r="G326" s="73"/>
      <c r="H326" s="73"/>
      <c r="I326" s="13"/>
      <c r="J326" s="5"/>
      <c r="K326" s="5"/>
      <c r="N326" s="56"/>
      <c r="O326" s="6"/>
      <c r="Q326" s="5"/>
    </row>
    <row r="327" spans="1:17" x14ac:dyDescent="0.2">
      <c r="A327" s="99" t="s">
        <v>609</v>
      </c>
      <c r="B327" s="100" t="s">
        <v>610</v>
      </c>
      <c r="C327" s="70">
        <f t="shared" si="4"/>
        <v>0</v>
      </c>
      <c r="D327" s="71"/>
      <c r="E327" s="72"/>
      <c r="F327" s="73"/>
      <c r="G327" s="73"/>
      <c r="H327" s="73"/>
      <c r="I327" s="13"/>
      <c r="J327" s="5"/>
      <c r="K327" s="5"/>
      <c r="N327" s="56"/>
      <c r="O327" s="6"/>
      <c r="Q327" s="5"/>
    </row>
    <row r="328" spans="1:17" x14ac:dyDescent="0.2">
      <c r="A328" s="99" t="s">
        <v>611</v>
      </c>
      <c r="B328" s="100" t="s">
        <v>612</v>
      </c>
      <c r="C328" s="70">
        <f t="shared" si="4"/>
        <v>0</v>
      </c>
      <c r="D328" s="71"/>
      <c r="E328" s="72"/>
      <c r="F328" s="73"/>
      <c r="G328" s="73"/>
      <c r="H328" s="73"/>
      <c r="I328" s="13"/>
      <c r="J328" s="5"/>
      <c r="K328" s="5"/>
      <c r="N328" s="56"/>
      <c r="O328" s="6"/>
      <c r="Q328" s="5"/>
    </row>
    <row r="329" spans="1:17" x14ac:dyDescent="0.2">
      <c r="A329" s="99" t="s">
        <v>613</v>
      </c>
      <c r="B329" s="100" t="s">
        <v>614</v>
      </c>
      <c r="C329" s="70">
        <f t="shared" si="4"/>
        <v>0</v>
      </c>
      <c r="D329" s="71"/>
      <c r="E329" s="72"/>
      <c r="F329" s="73"/>
      <c r="G329" s="73"/>
      <c r="H329" s="73"/>
      <c r="I329" s="13"/>
      <c r="J329" s="5"/>
      <c r="K329" s="5"/>
      <c r="N329" s="56"/>
      <c r="O329" s="6"/>
      <c r="Q329" s="5"/>
    </row>
    <row r="330" spans="1:17" x14ac:dyDescent="0.2">
      <c r="A330" s="99" t="s">
        <v>615</v>
      </c>
      <c r="B330" s="100" t="s">
        <v>616</v>
      </c>
      <c r="C330" s="70">
        <f t="shared" si="4"/>
        <v>0</v>
      </c>
      <c r="D330" s="71"/>
      <c r="E330" s="72"/>
      <c r="F330" s="73"/>
      <c r="G330" s="73"/>
      <c r="H330" s="73"/>
      <c r="I330" s="13"/>
      <c r="J330" s="5"/>
      <c r="K330" s="5"/>
      <c r="N330" s="56"/>
      <c r="O330" s="6"/>
      <c r="Q330" s="5"/>
    </row>
    <row r="331" spans="1:17" x14ac:dyDescent="0.2">
      <c r="A331" s="120" t="s">
        <v>617</v>
      </c>
      <c r="B331" s="121" t="s">
        <v>618</v>
      </c>
      <c r="C331" s="103">
        <f t="shared" si="4"/>
        <v>0</v>
      </c>
      <c r="D331" s="122"/>
      <c r="E331" s="105"/>
      <c r="F331" s="106"/>
      <c r="G331" s="106"/>
      <c r="H331" s="106"/>
      <c r="I331" s="13"/>
      <c r="J331" s="5"/>
      <c r="K331" s="5"/>
      <c r="N331" s="56"/>
      <c r="O331" s="6"/>
      <c r="Q331" s="5"/>
    </row>
    <row r="332" spans="1:17" x14ac:dyDescent="0.2">
      <c r="A332" s="211" t="s">
        <v>619</v>
      </c>
      <c r="B332" s="234"/>
      <c r="C332" s="63">
        <f t="shared" si="4"/>
        <v>0</v>
      </c>
      <c r="D332" s="123">
        <f>+SUM(D333:D340)</f>
        <v>0</v>
      </c>
      <c r="E332" s="65">
        <f>+SUM(E333:E340)</f>
        <v>0</v>
      </c>
      <c r="F332" s="124">
        <f>+SUM(F333:F340)</f>
        <v>0</v>
      </c>
      <c r="G332" s="63">
        <f>+SUM(G333:G340)</f>
        <v>0</v>
      </c>
      <c r="H332" s="63">
        <f>+SUM(H333:H340)</f>
        <v>0</v>
      </c>
      <c r="I332" s="13"/>
      <c r="J332" s="5"/>
      <c r="K332" s="5"/>
      <c r="N332" s="56"/>
      <c r="O332" s="6"/>
      <c r="Q332" s="5"/>
    </row>
    <row r="333" spans="1:17" x14ac:dyDescent="0.2">
      <c r="A333" s="134" t="s">
        <v>620</v>
      </c>
      <c r="B333" s="94" t="s">
        <v>621</v>
      </c>
      <c r="C333" s="95">
        <f t="shared" si="4"/>
        <v>0</v>
      </c>
      <c r="D333" s="81"/>
      <c r="E333" s="82"/>
      <c r="F333" s="83"/>
      <c r="G333" s="83"/>
      <c r="H333" s="83"/>
      <c r="I333" s="13"/>
      <c r="J333" s="5"/>
      <c r="K333" s="5"/>
      <c r="N333" s="56"/>
      <c r="O333" s="6"/>
      <c r="Q333" s="5"/>
    </row>
    <row r="334" spans="1:17" x14ac:dyDescent="0.2">
      <c r="A334" s="134" t="s">
        <v>622</v>
      </c>
      <c r="B334" s="94" t="s">
        <v>623</v>
      </c>
      <c r="C334" s="95">
        <f t="shared" si="4"/>
        <v>0</v>
      </c>
      <c r="D334" s="81"/>
      <c r="E334" s="82"/>
      <c r="F334" s="83"/>
      <c r="G334" s="83"/>
      <c r="H334" s="83"/>
      <c r="I334" s="13"/>
      <c r="J334" s="5"/>
      <c r="K334" s="5"/>
      <c r="N334" s="56"/>
      <c r="O334" s="6"/>
      <c r="Q334" s="5"/>
    </row>
    <row r="335" spans="1:17" x14ac:dyDescent="0.2">
      <c r="A335" s="99" t="s">
        <v>624</v>
      </c>
      <c r="B335" s="93" t="s">
        <v>625</v>
      </c>
      <c r="C335" s="70">
        <f t="shared" si="4"/>
        <v>0</v>
      </c>
      <c r="D335" s="71"/>
      <c r="E335" s="72"/>
      <c r="F335" s="73"/>
      <c r="G335" s="73"/>
      <c r="H335" s="73"/>
      <c r="I335" s="13"/>
      <c r="J335" s="5"/>
      <c r="K335" s="5"/>
      <c r="N335" s="56"/>
      <c r="O335" s="6"/>
      <c r="Q335" s="5"/>
    </row>
    <row r="336" spans="1:17" x14ac:dyDescent="0.2">
      <c r="A336" s="135" t="s">
        <v>626</v>
      </c>
      <c r="B336" s="136" t="s">
        <v>627</v>
      </c>
      <c r="C336" s="88">
        <f t="shared" si="4"/>
        <v>0</v>
      </c>
      <c r="D336" s="89"/>
      <c r="E336" s="90"/>
      <c r="F336" s="91"/>
      <c r="G336" s="91"/>
      <c r="H336" s="91"/>
      <c r="I336" s="13"/>
      <c r="J336" s="5"/>
      <c r="K336" s="5"/>
      <c r="N336" s="56"/>
      <c r="O336" s="6"/>
      <c r="Q336" s="5"/>
    </row>
    <row r="337" spans="1:17" x14ac:dyDescent="0.2">
      <c r="A337" s="99" t="s">
        <v>628</v>
      </c>
      <c r="B337" s="93" t="s">
        <v>629</v>
      </c>
      <c r="C337" s="70">
        <f t="shared" si="4"/>
        <v>0</v>
      </c>
      <c r="D337" s="71"/>
      <c r="E337" s="72"/>
      <c r="F337" s="73"/>
      <c r="G337" s="73"/>
      <c r="H337" s="73"/>
      <c r="I337" s="13"/>
      <c r="J337" s="5"/>
      <c r="K337" s="5"/>
      <c r="N337" s="56"/>
      <c r="O337" s="6"/>
      <c r="Q337" s="5"/>
    </row>
    <row r="338" spans="1:17" x14ac:dyDescent="0.2">
      <c r="A338" s="99" t="s">
        <v>630</v>
      </c>
      <c r="B338" s="100" t="s">
        <v>631</v>
      </c>
      <c r="C338" s="70">
        <f t="shared" ref="C338:C401" si="5">+SUM(D338:F338)</f>
        <v>0</v>
      </c>
      <c r="D338" s="71"/>
      <c r="E338" s="72"/>
      <c r="F338" s="73"/>
      <c r="G338" s="73"/>
      <c r="H338" s="73"/>
      <c r="I338" s="13"/>
      <c r="J338" s="5"/>
      <c r="K338" s="5"/>
      <c r="N338" s="56"/>
      <c r="O338" s="6"/>
      <c r="Q338" s="5"/>
    </row>
    <row r="339" spans="1:17" x14ac:dyDescent="0.2">
      <c r="A339" s="99" t="s">
        <v>632</v>
      </c>
      <c r="B339" s="100" t="s">
        <v>633</v>
      </c>
      <c r="C339" s="70">
        <f t="shared" si="5"/>
        <v>0</v>
      </c>
      <c r="D339" s="71"/>
      <c r="E339" s="72"/>
      <c r="F339" s="73"/>
      <c r="G339" s="73"/>
      <c r="H339" s="73"/>
      <c r="I339" s="13"/>
      <c r="J339" s="5"/>
      <c r="K339" s="5"/>
      <c r="N339" s="56"/>
      <c r="O339" s="6"/>
      <c r="Q339" s="5"/>
    </row>
    <row r="340" spans="1:17" x14ac:dyDescent="0.2">
      <c r="A340" s="120" t="s">
        <v>634</v>
      </c>
      <c r="B340" s="121" t="s">
        <v>635</v>
      </c>
      <c r="C340" s="103">
        <f t="shared" si="5"/>
        <v>0</v>
      </c>
      <c r="D340" s="122"/>
      <c r="E340" s="105"/>
      <c r="F340" s="106"/>
      <c r="G340" s="106"/>
      <c r="H340" s="106"/>
      <c r="I340" s="13"/>
      <c r="J340" s="5"/>
      <c r="K340" s="5"/>
      <c r="N340" s="56"/>
      <c r="O340" s="6"/>
      <c r="Q340" s="5"/>
    </row>
    <row r="341" spans="1:17" x14ac:dyDescent="0.2">
      <c r="A341" s="137" t="s">
        <v>636</v>
      </c>
      <c r="B341" s="138"/>
      <c r="C341" s="63">
        <f t="shared" si="5"/>
        <v>13222</v>
      </c>
      <c r="D341" s="64">
        <f>+SUM(D342:D528)</f>
        <v>10015</v>
      </c>
      <c r="E341" s="123">
        <f>+SUM(E342:E528)</f>
        <v>2692</v>
      </c>
      <c r="F341" s="139">
        <f>+SUM(F342:F528)</f>
        <v>515</v>
      </c>
      <c r="G341" s="63">
        <f>+SUM(G342:G528)</f>
        <v>0</v>
      </c>
      <c r="H341" s="63">
        <f>+SUM(H342:H528)</f>
        <v>0</v>
      </c>
      <c r="I341" s="13"/>
      <c r="J341" s="5"/>
      <c r="K341" s="5"/>
      <c r="N341" s="56"/>
      <c r="O341" s="6"/>
      <c r="Q341" s="5"/>
    </row>
    <row r="342" spans="1:17" x14ac:dyDescent="0.2">
      <c r="A342" s="132" t="s">
        <v>637</v>
      </c>
      <c r="B342" s="136" t="s">
        <v>638</v>
      </c>
      <c r="C342" s="70">
        <f t="shared" si="5"/>
        <v>4472</v>
      </c>
      <c r="D342" s="71">
        <v>2709</v>
      </c>
      <c r="E342" s="72">
        <v>1687</v>
      </c>
      <c r="F342" s="73">
        <v>76</v>
      </c>
      <c r="G342" s="73"/>
      <c r="H342" s="73"/>
      <c r="I342" s="13"/>
      <c r="J342" s="5"/>
      <c r="K342" s="5"/>
      <c r="N342" s="56"/>
      <c r="O342" s="6"/>
      <c r="Q342" s="5"/>
    </row>
    <row r="343" spans="1:17" x14ac:dyDescent="0.2">
      <c r="A343" s="135" t="s">
        <v>639</v>
      </c>
      <c r="B343" s="136" t="s">
        <v>640</v>
      </c>
      <c r="C343" s="70">
        <f t="shared" si="5"/>
        <v>517</v>
      </c>
      <c r="D343" s="71">
        <v>369</v>
      </c>
      <c r="E343" s="72">
        <v>109</v>
      </c>
      <c r="F343" s="73">
        <v>39</v>
      </c>
      <c r="G343" s="73"/>
      <c r="H343" s="73"/>
      <c r="I343" s="13"/>
      <c r="J343" s="5"/>
      <c r="K343" s="5"/>
      <c r="N343" s="56"/>
      <c r="O343" s="6"/>
      <c r="Q343" s="5"/>
    </row>
    <row r="344" spans="1:17" x14ac:dyDescent="0.2">
      <c r="A344" s="135" t="s">
        <v>641</v>
      </c>
      <c r="B344" s="140" t="s">
        <v>642</v>
      </c>
      <c r="C344" s="70">
        <f t="shared" si="5"/>
        <v>69</v>
      </c>
      <c r="D344" s="71"/>
      <c r="E344" s="72">
        <v>69</v>
      </c>
      <c r="F344" s="73"/>
      <c r="G344" s="73"/>
      <c r="H344" s="73"/>
      <c r="I344" s="13"/>
      <c r="J344" s="5"/>
      <c r="K344" s="5"/>
      <c r="N344" s="56"/>
      <c r="O344" s="6"/>
      <c r="Q344" s="5"/>
    </row>
    <row r="345" spans="1:17" x14ac:dyDescent="0.2">
      <c r="A345" s="99" t="s">
        <v>643</v>
      </c>
      <c r="B345" s="141" t="s">
        <v>644</v>
      </c>
      <c r="C345" s="70">
        <f t="shared" si="5"/>
        <v>0</v>
      </c>
      <c r="D345" s="71"/>
      <c r="E345" s="72"/>
      <c r="F345" s="73"/>
      <c r="G345" s="73"/>
      <c r="H345" s="73"/>
      <c r="I345" s="13"/>
      <c r="J345" s="5"/>
      <c r="K345" s="5"/>
      <c r="N345" s="56"/>
      <c r="O345" s="6"/>
      <c r="Q345" s="5"/>
    </row>
    <row r="346" spans="1:17" x14ac:dyDescent="0.2">
      <c r="A346" s="99" t="s">
        <v>645</v>
      </c>
      <c r="B346" s="100" t="s">
        <v>646</v>
      </c>
      <c r="C346" s="70">
        <f t="shared" si="5"/>
        <v>0</v>
      </c>
      <c r="D346" s="71"/>
      <c r="E346" s="72"/>
      <c r="F346" s="73"/>
      <c r="G346" s="73"/>
      <c r="H346" s="73"/>
      <c r="I346" s="13"/>
      <c r="J346" s="5"/>
      <c r="K346" s="5"/>
      <c r="N346" s="56"/>
      <c r="O346" s="6"/>
      <c r="Q346" s="5"/>
    </row>
    <row r="347" spans="1:17" x14ac:dyDescent="0.2">
      <c r="A347" s="99" t="s">
        <v>647</v>
      </c>
      <c r="B347" s="100" t="s">
        <v>648</v>
      </c>
      <c r="C347" s="70">
        <f t="shared" si="5"/>
        <v>0</v>
      </c>
      <c r="D347" s="71"/>
      <c r="E347" s="72"/>
      <c r="F347" s="73"/>
      <c r="G347" s="73"/>
      <c r="H347" s="73"/>
      <c r="I347" s="13"/>
      <c r="J347" s="5"/>
      <c r="K347" s="5"/>
      <c r="N347" s="56"/>
      <c r="O347" s="6"/>
      <c r="Q347" s="5"/>
    </row>
    <row r="348" spans="1:17" x14ac:dyDescent="0.2">
      <c r="A348" s="99" t="s">
        <v>649</v>
      </c>
      <c r="B348" s="100" t="s">
        <v>650</v>
      </c>
      <c r="C348" s="70">
        <f t="shared" si="5"/>
        <v>0</v>
      </c>
      <c r="D348" s="71"/>
      <c r="E348" s="72"/>
      <c r="F348" s="73"/>
      <c r="G348" s="73"/>
      <c r="H348" s="73"/>
      <c r="I348" s="13"/>
      <c r="J348" s="5"/>
      <c r="K348" s="5"/>
      <c r="N348" s="56"/>
      <c r="O348" s="6"/>
      <c r="Q348" s="5"/>
    </row>
    <row r="349" spans="1:17" x14ac:dyDescent="0.2">
      <c r="A349" s="99" t="s">
        <v>651</v>
      </c>
      <c r="B349" s="100" t="s">
        <v>652</v>
      </c>
      <c r="C349" s="70">
        <f t="shared" si="5"/>
        <v>0</v>
      </c>
      <c r="D349" s="71"/>
      <c r="E349" s="72"/>
      <c r="F349" s="73"/>
      <c r="G349" s="73"/>
      <c r="H349" s="73"/>
      <c r="I349" s="13"/>
      <c r="J349" s="5"/>
      <c r="K349" s="5"/>
      <c r="N349" s="56"/>
      <c r="O349" s="6"/>
      <c r="Q349" s="5"/>
    </row>
    <row r="350" spans="1:17" x14ac:dyDescent="0.2">
      <c r="A350" s="134" t="s">
        <v>653</v>
      </c>
      <c r="B350" s="142" t="s">
        <v>654</v>
      </c>
      <c r="C350" s="95">
        <f t="shared" si="5"/>
        <v>0</v>
      </c>
      <c r="D350" s="81"/>
      <c r="E350" s="82"/>
      <c r="F350" s="83"/>
      <c r="G350" s="83"/>
      <c r="H350" s="83"/>
      <c r="I350" s="13"/>
      <c r="J350" s="5"/>
      <c r="K350" s="5"/>
      <c r="N350" s="56"/>
      <c r="O350" s="6"/>
      <c r="Q350" s="5"/>
    </row>
    <row r="351" spans="1:17" x14ac:dyDescent="0.2">
      <c r="A351" s="99" t="s">
        <v>655</v>
      </c>
      <c r="B351" s="142" t="s">
        <v>656</v>
      </c>
      <c r="C351" s="95">
        <f t="shared" si="5"/>
        <v>0</v>
      </c>
      <c r="D351" s="81"/>
      <c r="E351" s="82"/>
      <c r="F351" s="83"/>
      <c r="G351" s="83"/>
      <c r="H351" s="83"/>
      <c r="I351" s="13"/>
      <c r="J351" s="5"/>
      <c r="K351" s="5"/>
      <c r="N351" s="56"/>
      <c r="O351" s="6"/>
      <c r="Q351" s="5"/>
    </row>
    <row r="352" spans="1:17" x14ac:dyDescent="0.2">
      <c r="A352" s="99" t="s">
        <v>657</v>
      </c>
      <c r="B352" s="143" t="s">
        <v>658</v>
      </c>
      <c r="C352" s="70">
        <f t="shared" si="5"/>
        <v>0</v>
      </c>
      <c r="D352" s="71"/>
      <c r="E352" s="72"/>
      <c r="F352" s="73"/>
      <c r="G352" s="73"/>
      <c r="H352" s="73"/>
      <c r="I352" s="13"/>
      <c r="J352" s="5"/>
      <c r="K352" s="5"/>
      <c r="N352" s="56"/>
      <c r="O352" s="6"/>
      <c r="Q352" s="5"/>
    </row>
    <row r="353" spans="1:17" x14ac:dyDescent="0.2">
      <c r="A353" s="99" t="s">
        <v>659</v>
      </c>
      <c r="B353" s="143" t="s">
        <v>660</v>
      </c>
      <c r="C353" s="70">
        <f t="shared" si="5"/>
        <v>0</v>
      </c>
      <c r="D353" s="71"/>
      <c r="E353" s="72"/>
      <c r="F353" s="73"/>
      <c r="G353" s="73"/>
      <c r="H353" s="73"/>
      <c r="I353" s="13"/>
      <c r="J353" s="5"/>
      <c r="K353" s="5"/>
      <c r="N353" s="56"/>
      <c r="O353" s="6"/>
      <c r="Q353" s="5"/>
    </row>
    <row r="354" spans="1:17" x14ac:dyDescent="0.2">
      <c r="A354" s="99" t="s">
        <v>661</v>
      </c>
      <c r="B354" s="143" t="s">
        <v>662</v>
      </c>
      <c r="C354" s="70">
        <f t="shared" si="5"/>
        <v>0</v>
      </c>
      <c r="D354" s="71"/>
      <c r="E354" s="72"/>
      <c r="F354" s="73"/>
      <c r="G354" s="73"/>
      <c r="H354" s="73"/>
      <c r="I354" s="13"/>
      <c r="J354" s="5"/>
      <c r="K354" s="5"/>
      <c r="N354" s="56"/>
      <c r="O354" s="6"/>
      <c r="Q354" s="5"/>
    </row>
    <row r="355" spans="1:17" x14ac:dyDescent="0.2">
      <c r="A355" s="99" t="s">
        <v>663</v>
      </c>
      <c r="B355" s="143" t="s">
        <v>664</v>
      </c>
      <c r="C355" s="70">
        <f t="shared" si="5"/>
        <v>0</v>
      </c>
      <c r="D355" s="71"/>
      <c r="E355" s="72"/>
      <c r="F355" s="73"/>
      <c r="G355" s="73"/>
      <c r="H355" s="73"/>
      <c r="I355" s="13"/>
      <c r="J355" s="5"/>
      <c r="K355" s="5"/>
      <c r="N355" s="56"/>
      <c r="O355" s="6"/>
      <c r="Q355" s="5"/>
    </row>
    <row r="356" spans="1:17" x14ac:dyDescent="0.2">
      <c r="A356" s="99" t="s">
        <v>665</v>
      </c>
      <c r="B356" s="143" t="s">
        <v>666</v>
      </c>
      <c r="C356" s="70">
        <f t="shared" si="5"/>
        <v>0</v>
      </c>
      <c r="D356" s="71"/>
      <c r="E356" s="72"/>
      <c r="F356" s="73"/>
      <c r="G356" s="73"/>
      <c r="H356" s="73"/>
      <c r="I356" s="13"/>
      <c r="J356" s="5"/>
      <c r="K356" s="5"/>
      <c r="N356" s="56"/>
      <c r="O356" s="6"/>
      <c r="Q356" s="5"/>
    </row>
    <row r="357" spans="1:17" x14ac:dyDescent="0.2">
      <c r="A357" s="99" t="s">
        <v>667</v>
      </c>
      <c r="B357" s="143" t="s">
        <v>668</v>
      </c>
      <c r="C357" s="70">
        <f t="shared" si="5"/>
        <v>0</v>
      </c>
      <c r="D357" s="71"/>
      <c r="E357" s="72"/>
      <c r="F357" s="73"/>
      <c r="G357" s="73"/>
      <c r="H357" s="73"/>
      <c r="I357" s="13"/>
      <c r="J357" s="5"/>
      <c r="K357" s="5"/>
      <c r="N357" s="56"/>
      <c r="O357" s="6"/>
      <c r="Q357" s="5"/>
    </row>
    <row r="358" spans="1:17" x14ac:dyDescent="0.2">
      <c r="A358" s="99" t="s">
        <v>669</v>
      </c>
      <c r="B358" s="143" t="s">
        <v>670</v>
      </c>
      <c r="C358" s="70">
        <f t="shared" si="5"/>
        <v>2</v>
      </c>
      <c r="D358" s="71">
        <v>2</v>
      </c>
      <c r="E358" s="72"/>
      <c r="F358" s="73"/>
      <c r="G358" s="73"/>
      <c r="H358" s="73"/>
      <c r="I358" s="13"/>
      <c r="J358" s="5"/>
      <c r="K358" s="5"/>
      <c r="N358" s="56"/>
      <c r="O358" s="6"/>
      <c r="Q358" s="5"/>
    </row>
    <row r="359" spans="1:17" x14ac:dyDescent="0.2">
      <c r="A359" s="99" t="s">
        <v>671</v>
      </c>
      <c r="B359" s="143" t="s">
        <v>672</v>
      </c>
      <c r="C359" s="70">
        <f t="shared" si="5"/>
        <v>0</v>
      </c>
      <c r="D359" s="71"/>
      <c r="E359" s="72"/>
      <c r="F359" s="73"/>
      <c r="G359" s="73"/>
      <c r="H359" s="73"/>
      <c r="I359" s="13"/>
      <c r="J359" s="5"/>
      <c r="K359" s="5"/>
      <c r="N359" s="56"/>
      <c r="O359" s="6"/>
      <c r="Q359" s="5"/>
    </row>
    <row r="360" spans="1:17" x14ac:dyDescent="0.2">
      <c r="A360" s="99" t="s">
        <v>673</v>
      </c>
      <c r="B360" s="143" t="s">
        <v>674</v>
      </c>
      <c r="C360" s="70">
        <f t="shared" si="5"/>
        <v>0</v>
      </c>
      <c r="D360" s="71"/>
      <c r="E360" s="72"/>
      <c r="F360" s="73"/>
      <c r="G360" s="73"/>
      <c r="H360" s="73"/>
      <c r="I360" s="13"/>
      <c r="J360" s="5"/>
      <c r="K360" s="5"/>
      <c r="N360" s="56"/>
      <c r="O360" s="6"/>
      <c r="Q360" s="5"/>
    </row>
    <row r="361" spans="1:17" x14ac:dyDescent="0.2">
      <c r="A361" s="99" t="s">
        <v>675</v>
      </c>
      <c r="B361" s="143" t="s">
        <v>676</v>
      </c>
      <c r="C361" s="70">
        <f t="shared" si="5"/>
        <v>0</v>
      </c>
      <c r="D361" s="71"/>
      <c r="E361" s="72"/>
      <c r="F361" s="73"/>
      <c r="G361" s="73"/>
      <c r="H361" s="73"/>
      <c r="I361" s="13"/>
      <c r="J361" s="5"/>
      <c r="K361" s="5"/>
      <c r="N361" s="56"/>
      <c r="O361" s="6"/>
      <c r="Q361" s="5"/>
    </row>
    <row r="362" spans="1:17" s="6" customFormat="1" x14ac:dyDescent="0.2">
      <c r="A362" s="99" t="s">
        <v>677</v>
      </c>
      <c r="B362" s="100" t="s">
        <v>678</v>
      </c>
      <c r="C362" s="70">
        <f t="shared" si="5"/>
        <v>0</v>
      </c>
      <c r="D362" s="71"/>
      <c r="E362" s="72"/>
      <c r="F362" s="73"/>
      <c r="G362" s="73"/>
      <c r="H362" s="86"/>
      <c r="I362" s="14"/>
      <c r="N362" s="87"/>
    </row>
    <row r="363" spans="1:17" x14ac:dyDescent="0.2">
      <c r="A363" s="134" t="s">
        <v>679</v>
      </c>
      <c r="B363" s="100" t="s">
        <v>680</v>
      </c>
      <c r="C363" s="88">
        <f t="shared" si="5"/>
        <v>0</v>
      </c>
      <c r="D363" s="89"/>
      <c r="E363" s="90"/>
      <c r="F363" s="91"/>
      <c r="G363" s="91"/>
      <c r="H363" s="91"/>
      <c r="I363" s="13"/>
      <c r="J363" s="5"/>
      <c r="K363" s="5"/>
      <c r="N363" s="56"/>
      <c r="O363" s="6"/>
      <c r="Q363" s="5"/>
    </row>
    <row r="364" spans="1:17" x14ac:dyDescent="0.2">
      <c r="A364" s="99" t="s">
        <v>681</v>
      </c>
      <c r="B364" s="100" t="s">
        <v>682</v>
      </c>
      <c r="C364" s="70">
        <f t="shared" si="5"/>
        <v>0</v>
      </c>
      <c r="D364" s="71"/>
      <c r="E364" s="72"/>
      <c r="F364" s="73"/>
      <c r="G364" s="73"/>
      <c r="H364" s="73"/>
      <c r="I364" s="13"/>
      <c r="J364" s="5"/>
      <c r="K364" s="5"/>
      <c r="N364" s="56"/>
      <c r="O364" s="6"/>
      <c r="Q364" s="5"/>
    </row>
    <row r="365" spans="1:17" x14ac:dyDescent="0.2">
      <c r="A365" s="134" t="s">
        <v>683</v>
      </c>
      <c r="B365" s="100" t="s">
        <v>684</v>
      </c>
      <c r="C365" s="70">
        <f t="shared" si="5"/>
        <v>0</v>
      </c>
      <c r="D365" s="71"/>
      <c r="E365" s="72"/>
      <c r="F365" s="73"/>
      <c r="G365" s="73"/>
      <c r="H365" s="73"/>
      <c r="I365" s="13"/>
      <c r="J365" s="5"/>
      <c r="K365" s="5"/>
      <c r="N365" s="56"/>
      <c r="O365" s="6"/>
      <c r="Q365" s="5"/>
    </row>
    <row r="366" spans="1:17" x14ac:dyDescent="0.2">
      <c r="A366" s="99" t="s">
        <v>685</v>
      </c>
      <c r="B366" s="143" t="s">
        <v>686</v>
      </c>
      <c r="C366" s="70">
        <f t="shared" si="5"/>
        <v>0</v>
      </c>
      <c r="D366" s="71"/>
      <c r="E366" s="72"/>
      <c r="F366" s="73"/>
      <c r="G366" s="73"/>
      <c r="H366" s="73"/>
      <c r="I366" s="13"/>
      <c r="J366" s="5"/>
      <c r="K366" s="5"/>
      <c r="N366" s="56"/>
      <c r="O366" s="6"/>
      <c r="Q366" s="5"/>
    </row>
    <row r="367" spans="1:17" x14ac:dyDescent="0.2">
      <c r="A367" s="99" t="s">
        <v>687</v>
      </c>
      <c r="B367" s="143" t="s">
        <v>688</v>
      </c>
      <c r="C367" s="70">
        <f t="shared" si="5"/>
        <v>0</v>
      </c>
      <c r="D367" s="71"/>
      <c r="E367" s="72"/>
      <c r="F367" s="73"/>
      <c r="G367" s="73"/>
      <c r="H367" s="73"/>
      <c r="I367" s="13"/>
      <c r="J367" s="5"/>
      <c r="K367" s="5"/>
      <c r="N367" s="56"/>
      <c r="O367" s="6"/>
      <c r="Q367" s="5"/>
    </row>
    <row r="368" spans="1:17" x14ac:dyDescent="0.2">
      <c r="A368" s="99" t="s">
        <v>689</v>
      </c>
      <c r="B368" s="143" t="s">
        <v>690</v>
      </c>
      <c r="C368" s="70">
        <f t="shared" si="5"/>
        <v>0</v>
      </c>
      <c r="D368" s="71"/>
      <c r="E368" s="72"/>
      <c r="F368" s="73"/>
      <c r="G368" s="73"/>
      <c r="H368" s="73"/>
      <c r="I368" s="13"/>
      <c r="J368" s="5"/>
      <c r="K368" s="5"/>
      <c r="N368" s="56"/>
      <c r="O368" s="6"/>
      <c r="Q368" s="5"/>
    </row>
    <row r="369" spans="1:17" x14ac:dyDescent="0.2">
      <c r="A369" s="99" t="s">
        <v>691</v>
      </c>
      <c r="B369" s="143" t="s">
        <v>692</v>
      </c>
      <c r="C369" s="70">
        <f t="shared" si="5"/>
        <v>0</v>
      </c>
      <c r="D369" s="71"/>
      <c r="E369" s="72"/>
      <c r="F369" s="73"/>
      <c r="G369" s="73"/>
      <c r="H369" s="73"/>
      <c r="I369" s="13"/>
      <c r="J369" s="5"/>
      <c r="K369" s="5"/>
      <c r="N369" s="56"/>
      <c r="O369" s="6"/>
      <c r="Q369" s="5"/>
    </row>
    <row r="370" spans="1:17" x14ac:dyDescent="0.2">
      <c r="A370" s="99" t="s">
        <v>693</v>
      </c>
      <c r="B370" s="143" t="s">
        <v>694</v>
      </c>
      <c r="C370" s="70">
        <f t="shared" si="5"/>
        <v>0</v>
      </c>
      <c r="D370" s="71"/>
      <c r="E370" s="72"/>
      <c r="F370" s="73"/>
      <c r="G370" s="73"/>
      <c r="H370" s="73"/>
      <c r="I370" s="13"/>
      <c r="J370" s="5"/>
      <c r="K370" s="5"/>
      <c r="N370" s="56"/>
      <c r="O370" s="6"/>
      <c r="Q370" s="5"/>
    </row>
    <row r="371" spans="1:17" x14ac:dyDescent="0.2">
      <c r="A371" s="99" t="s">
        <v>695</v>
      </c>
      <c r="B371" s="143" t="s">
        <v>696</v>
      </c>
      <c r="C371" s="70">
        <f t="shared" si="5"/>
        <v>0</v>
      </c>
      <c r="D371" s="71"/>
      <c r="E371" s="72"/>
      <c r="F371" s="73"/>
      <c r="G371" s="73"/>
      <c r="H371" s="73"/>
      <c r="I371" s="13"/>
      <c r="J371" s="5"/>
      <c r="K371" s="5"/>
      <c r="N371" s="56"/>
      <c r="O371" s="6"/>
      <c r="Q371" s="5"/>
    </row>
    <row r="372" spans="1:17" x14ac:dyDescent="0.2">
      <c r="A372" s="99" t="s">
        <v>697</v>
      </c>
      <c r="B372" s="143" t="s">
        <v>698</v>
      </c>
      <c r="C372" s="70">
        <f t="shared" si="5"/>
        <v>0</v>
      </c>
      <c r="D372" s="71"/>
      <c r="E372" s="72"/>
      <c r="F372" s="73"/>
      <c r="G372" s="73"/>
      <c r="H372" s="73"/>
      <c r="I372" s="13"/>
      <c r="J372" s="5"/>
      <c r="K372" s="5"/>
      <c r="N372" s="56"/>
      <c r="O372" s="6"/>
      <c r="Q372" s="5"/>
    </row>
    <row r="373" spans="1:17" x14ac:dyDescent="0.2">
      <c r="A373" s="99" t="s">
        <v>699</v>
      </c>
      <c r="B373" s="143" t="s">
        <v>700</v>
      </c>
      <c r="C373" s="70">
        <f t="shared" si="5"/>
        <v>0</v>
      </c>
      <c r="D373" s="71"/>
      <c r="E373" s="72"/>
      <c r="F373" s="73"/>
      <c r="G373" s="73"/>
      <c r="H373" s="73"/>
      <c r="I373" s="13"/>
      <c r="J373" s="5"/>
      <c r="K373" s="5"/>
      <c r="N373" s="56"/>
      <c r="O373" s="6"/>
      <c r="Q373" s="5"/>
    </row>
    <row r="374" spans="1:17" x14ac:dyDescent="0.2">
      <c r="A374" s="99" t="s">
        <v>701</v>
      </c>
      <c r="B374" s="143" t="s">
        <v>702</v>
      </c>
      <c r="C374" s="70">
        <f t="shared" si="5"/>
        <v>0</v>
      </c>
      <c r="D374" s="71"/>
      <c r="E374" s="72"/>
      <c r="F374" s="73"/>
      <c r="G374" s="73"/>
      <c r="H374" s="73"/>
      <c r="I374" s="13"/>
      <c r="J374" s="5"/>
      <c r="K374" s="5"/>
      <c r="N374" s="56"/>
      <c r="O374" s="6"/>
      <c r="Q374" s="5"/>
    </row>
    <row r="375" spans="1:17" x14ac:dyDescent="0.2">
      <c r="A375" s="99" t="s">
        <v>703</v>
      </c>
      <c r="B375" s="143" t="s">
        <v>704</v>
      </c>
      <c r="C375" s="70">
        <f t="shared" si="5"/>
        <v>0</v>
      </c>
      <c r="D375" s="71"/>
      <c r="E375" s="72"/>
      <c r="F375" s="73"/>
      <c r="G375" s="73"/>
      <c r="H375" s="73"/>
      <c r="I375" s="13"/>
      <c r="J375" s="5"/>
      <c r="K375" s="5"/>
      <c r="N375" s="56"/>
      <c r="O375" s="6"/>
      <c r="Q375" s="5"/>
    </row>
    <row r="376" spans="1:17" x14ac:dyDescent="0.2">
      <c r="A376" s="99" t="s">
        <v>705</v>
      </c>
      <c r="B376" s="143" t="s">
        <v>706</v>
      </c>
      <c r="C376" s="70">
        <f t="shared" si="5"/>
        <v>0</v>
      </c>
      <c r="D376" s="71"/>
      <c r="E376" s="72"/>
      <c r="F376" s="73"/>
      <c r="G376" s="73"/>
      <c r="H376" s="73"/>
      <c r="I376" s="13"/>
      <c r="J376" s="5"/>
      <c r="K376" s="5"/>
      <c r="N376" s="56"/>
      <c r="O376" s="6"/>
      <c r="Q376" s="5"/>
    </row>
    <row r="377" spans="1:17" x14ac:dyDescent="0.2">
      <c r="A377" s="99" t="s">
        <v>707</v>
      </c>
      <c r="B377" s="143" t="s">
        <v>708</v>
      </c>
      <c r="C377" s="70">
        <f t="shared" si="5"/>
        <v>0</v>
      </c>
      <c r="D377" s="71"/>
      <c r="E377" s="72"/>
      <c r="F377" s="73"/>
      <c r="G377" s="73"/>
      <c r="H377" s="73"/>
      <c r="I377" s="13"/>
      <c r="J377" s="5"/>
      <c r="K377" s="5"/>
      <c r="N377" s="56"/>
      <c r="O377" s="6"/>
      <c r="Q377" s="5"/>
    </row>
    <row r="378" spans="1:17" x14ac:dyDescent="0.2">
      <c r="A378" s="99" t="s">
        <v>709</v>
      </c>
      <c r="B378" s="143" t="s">
        <v>710</v>
      </c>
      <c r="C378" s="70">
        <f t="shared" si="5"/>
        <v>0</v>
      </c>
      <c r="D378" s="71"/>
      <c r="E378" s="72"/>
      <c r="F378" s="73"/>
      <c r="G378" s="73"/>
      <c r="H378" s="73"/>
      <c r="I378" s="13"/>
      <c r="J378" s="5"/>
      <c r="K378" s="5"/>
      <c r="N378" s="56"/>
      <c r="O378" s="6"/>
      <c r="Q378" s="5"/>
    </row>
    <row r="379" spans="1:17" x14ac:dyDescent="0.2">
      <c r="A379" s="99" t="s">
        <v>711</v>
      </c>
      <c r="B379" s="143" t="s">
        <v>712</v>
      </c>
      <c r="C379" s="70">
        <f t="shared" si="5"/>
        <v>0</v>
      </c>
      <c r="D379" s="71"/>
      <c r="E379" s="72"/>
      <c r="F379" s="73"/>
      <c r="G379" s="73"/>
      <c r="H379" s="73"/>
      <c r="I379" s="13"/>
      <c r="J379" s="5"/>
      <c r="K379" s="5"/>
      <c r="N379" s="56"/>
      <c r="O379" s="6"/>
      <c r="Q379" s="5"/>
    </row>
    <row r="380" spans="1:17" x14ac:dyDescent="0.2">
      <c r="A380" s="99" t="s">
        <v>713</v>
      </c>
      <c r="B380" s="143" t="s">
        <v>714</v>
      </c>
      <c r="C380" s="70">
        <f t="shared" si="5"/>
        <v>0</v>
      </c>
      <c r="D380" s="71"/>
      <c r="E380" s="72"/>
      <c r="F380" s="73"/>
      <c r="G380" s="73"/>
      <c r="H380" s="73"/>
      <c r="I380" s="13"/>
      <c r="J380" s="5"/>
      <c r="K380" s="5"/>
      <c r="N380" s="56"/>
      <c r="O380" s="6"/>
      <c r="Q380" s="5"/>
    </row>
    <row r="381" spans="1:17" x14ac:dyDescent="0.2">
      <c r="A381" s="99" t="s">
        <v>715</v>
      </c>
      <c r="B381" s="143" t="s">
        <v>716</v>
      </c>
      <c r="C381" s="70">
        <f t="shared" si="5"/>
        <v>0</v>
      </c>
      <c r="D381" s="71"/>
      <c r="E381" s="72"/>
      <c r="F381" s="73"/>
      <c r="G381" s="73"/>
      <c r="H381" s="73"/>
      <c r="I381" s="13"/>
      <c r="J381" s="5"/>
      <c r="K381" s="5"/>
      <c r="N381" s="56"/>
      <c r="O381" s="6"/>
      <c r="Q381" s="5"/>
    </row>
    <row r="382" spans="1:17" x14ac:dyDescent="0.2">
      <c r="A382" s="99" t="s">
        <v>717</v>
      </c>
      <c r="B382" s="143" t="s">
        <v>718</v>
      </c>
      <c r="C382" s="70">
        <f t="shared" si="5"/>
        <v>0</v>
      </c>
      <c r="D382" s="71"/>
      <c r="E382" s="72"/>
      <c r="F382" s="73"/>
      <c r="G382" s="73"/>
      <c r="H382" s="73"/>
      <c r="I382" s="13"/>
      <c r="J382" s="5"/>
      <c r="K382" s="5"/>
      <c r="N382" s="56"/>
      <c r="O382" s="6"/>
      <c r="Q382" s="5"/>
    </row>
    <row r="383" spans="1:17" x14ac:dyDescent="0.2">
      <c r="A383" s="99" t="s">
        <v>719</v>
      </c>
      <c r="B383" s="143" t="s">
        <v>720</v>
      </c>
      <c r="C383" s="70">
        <f t="shared" si="5"/>
        <v>0</v>
      </c>
      <c r="D383" s="71"/>
      <c r="E383" s="72"/>
      <c r="F383" s="73"/>
      <c r="G383" s="73"/>
      <c r="H383" s="73"/>
      <c r="I383" s="13"/>
      <c r="J383" s="5"/>
      <c r="K383" s="5"/>
      <c r="N383" s="56"/>
      <c r="O383" s="6"/>
      <c r="Q383" s="5"/>
    </row>
    <row r="384" spans="1:17" x14ac:dyDescent="0.2">
      <c r="A384" s="99" t="s">
        <v>721</v>
      </c>
      <c r="B384" s="143" t="s">
        <v>722</v>
      </c>
      <c r="C384" s="70">
        <f t="shared" si="5"/>
        <v>0</v>
      </c>
      <c r="D384" s="71"/>
      <c r="E384" s="72"/>
      <c r="F384" s="73"/>
      <c r="G384" s="73"/>
      <c r="H384" s="73"/>
      <c r="I384" s="13"/>
      <c r="J384" s="5"/>
      <c r="K384" s="5"/>
      <c r="N384" s="56"/>
      <c r="O384" s="6"/>
      <c r="Q384" s="5"/>
    </row>
    <row r="385" spans="1:17" x14ac:dyDescent="0.2">
      <c r="A385" s="99" t="s">
        <v>723</v>
      </c>
      <c r="B385" s="143" t="s">
        <v>724</v>
      </c>
      <c r="C385" s="70">
        <f t="shared" si="5"/>
        <v>0</v>
      </c>
      <c r="D385" s="71"/>
      <c r="E385" s="72"/>
      <c r="F385" s="73"/>
      <c r="G385" s="73"/>
      <c r="H385" s="73"/>
      <c r="I385" s="13"/>
      <c r="J385" s="5"/>
      <c r="K385" s="5"/>
      <c r="N385" s="56"/>
      <c r="O385" s="6"/>
      <c r="Q385" s="5"/>
    </row>
    <row r="386" spans="1:17" x14ac:dyDescent="0.2">
      <c r="A386" s="99" t="s">
        <v>725</v>
      </c>
      <c r="B386" s="143" t="s">
        <v>726</v>
      </c>
      <c r="C386" s="70">
        <f t="shared" si="5"/>
        <v>0</v>
      </c>
      <c r="D386" s="71"/>
      <c r="E386" s="72"/>
      <c r="F386" s="73"/>
      <c r="G386" s="73"/>
      <c r="H386" s="73"/>
      <c r="I386" s="13"/>
      <c r="J386" s="5"/>
      <c r="K386" s="5"/>
      <c r="N386" s="56"/>
      <c r="O386" s="6"/>
      <c r="Q386" s="5"/>
    </row>
    <row r="387" spans="1:17" x14ac:dyDescent="0.2">
      <c r="A387" s="99" t="s">
        <v>727</v>
      </c>
      <c r="B387" s="143" t="s">
        <v>728</v>
      </c>
      <c r="C387" s="70">
        <f t="shared" si="5"/>
        <v>0</v>
      </c>
      <c r="D387" s="71"/>
      <c r="E387" s="72"/>
      <c r="F387" s="73"/>
      <c r="G387" s="73"/>
      <c r="H387" s="73"/>
      <c r="I387" s="13"/>
      <c r="J387" s="5"/>
      <c r="K387" s="5"/>
      <c r="N387" s="56"/>
      <c r="O387" s="6"/>
      <c r="Q387" s="5"/>
    </row>
    <row r="388" spans="1:17" x14ac:dyDescent="0.2">
      <c r="A388" s="99" t="s">
        <v>729</v>
      </c>
      <c r="B388" s="143" t="s">
        <v>730</v>
      </c>
      <c r="C388" s="70">
        <f t="shared" si="5"/>
        <v>0</v>
      </c>
      <c r="D388" s="71"/>
      <c r="E388" s="72"/>
      <c r="F388" s="73"/>
      <c r="G388" s="73"/>
      <c r="H388" s="73"/>
      <c r="I388" s="13"/>
      <c r="J388" s="5"/>
      <c r="K388" s="5"/>
      <c r="N388" s="56"/>
      <c r="O388" s="6"/>
      <c r="Q388" s="5"/>
    </row>
    <row r="389" spans="1:17" x14ac:dyDescent="0.2">
      <c r="A389" s="99" t="s">
        <v>731</v>
      </c>
      <c r="B389" s="143" t="s">
        <v>732</v>
      </c>
      <c r="C389" s="70">
        <f t="shared" si="5"/>
        <v>0</v>
      </c>
      <c r="D389" s="71"/>
      <c r="E389" s="72"/>
      <c r="F389" s="73"/>
      <c r="G389" s="73"/>
      <c r="H389" s="73"/>
      <c r="I389" s="13"/>
      <c r="J389" s="5"/>
      <c r="K389" s="5"/>
      <c r="N389" s="56"/>
      <c r="O389" s="6"/>
      <c r="Q389" s="5"/>
    </row>
    <row r="390" spans="1:17" x14ac:dyDescent="0.2">
      <c r="A390" s="99" t="s">
        <v>733</v>
      </c>
      <c r="B390" s="143" t="s">
        <v>734</v>
      </c>
      <c r="C390" s="70">
        <f t="shared" si="5"/>
        <v>0</v>
      </c>
      <c r="D390" s="71"/>
      <c r="E390" s="72"/>
      <c r="F390" s="73"/>
      <c r="G390" s="73"/>
      <c r="H390" s="73"/>
      <c r="I390" s="13"/>
      <c r="J390" s="5"/>
      <c r="K390" s="5"/>
      <c r="N390" s="56"/>
      <c r="O390" s="6"/>
      <c r="Q390" s="5"/>
    </row>
    <row r="391" spans="1:17" x14ac:dyDescent="0.2">
      <c r="A391" s="99" t="s">
        <v>735</v>
      </c>
      <c r="B391" s="143" t="s">
        <v>736</v>
      </c>
      <c r="C391" s="70">
        <f t="shared" si="5"/>
        <v>0</v>
      </c>
      <c r="D391" s="71"/>
      <c r="E391" s="72"/>
      <c r="F391" s="73"/>
      <c r="G391" s="73"/>
      <c r="H391" s="73"/>
      <c r="I391" s="13"/>
      <c r="J391" s="5"/>
      <c r="K391" s="5"/>
      <c r="N391" s="56"/>
      <c r="O391" s="6"/>
      <c r="Q391" s="5"/>
    </row>
    <row r="392" spans="1:17" x14ac:dyDescent="0.2">
      <c r="A392" s="99" t="s">
        <v>737</v>
      </c>
      <c r="B392" s="143" t="s">
        <v>738</v>
      </c>
      <c r="C392" s="70">
        <f t="shared" si="5"/>
        <v>0</v>
      </c>
      <c r="D392" s="71"/>
      <c r="E392" s="72"/>
      <c r="F392" s="73"/>
      <c r="G392" s="73"/>
      <c r="H392" s="73"/>
      <c r="I392" s="13"/>
      <c r="J392" s="5"/>
      <c r="K392" s="5"/>
      <c r="N392" s="56"/>
      <c r="O392" s="6"/>
      <c r="Q392" s="5"/>
    </row>
    <row r="393" spans="1:17" x14ac:dyDescent="0.2">
      <c r="A393" s="99" t="s">
        <v>739</v>
      </c>
      <c r="B393" s="143" t="s">
        <v>740</v>
      </c>
      <c r="C393" s="70">
        <f t="shared" si="5"/>
        <v>0</v>
      </c>
      <c r="D393" s="71"/>
      <c r="E393" s="72"/>
      <c r="F393" s="73"/>
      <c r="G393" s="73"/>
      <c r="H393" s="73"/>
      <c r="I393" s="13"/>
      <c r="J393" s="5"/>
      <c r="K393" s="5"/>
      <c r="N393" s="56"/>
      <c r="O393" s="6"/>
      <c r="Q393" s="5"/>
    </row>
    <row r="394" spans="1:17" x14ac:dyDescent="0.2">
      <c r="A394" s="99" t="s">
        <v>741</v>
      </c>
      <c r="B394" s="143" t="s">
        <v>742</v>
      </c>
      <c r="C394" s="70">
        <f t="shared" si="5"/>
        <v>0</v>
      </c>
      <c r="D394" s="71"/>
      <c r="E394" s="72"/>
      <c r="F394" s="73"/>
      <c r="G394" s="73"/>
      <c r="H394" s="73"/>
      <c r="I394" s="13"/>
      <c r="J394" s="5"/>
      <c r="K394" s="5"/>
      <c r="N394" s="56"/>
      <c r="O394" s="6"/>
      <c r="Q394" s="5"/>
    </row>
    <row r="395" spans="1:17" x14ac:dyDescent="0.2">
      <c r="A395" s="99" t="s">
        <v>743</v>
      </c>
      <c r="B395" s="143" t="s">
        <v>744</v>
      </c>
      <c r="C395" s="70">
        <f t="shared" si="5"/>
        <v>0</v>
      </c>
      <c r="D395" s="71"/>
      <c r="E395" s="72"/>
      <c r="F395" s="73"/>
      <c r="G395" s="73"/>
      <c r="H395" s="73"/>
      <c r="I395" s="13"/>
      <c r="J395" s="5"/>
      <c r="K395" s="5"/>
      <c r="N395" s="56"/>
      <c r="O395" s="6"/>
      <c r="Q395" s="5"/>
    </row>
    <row r="396" spans="1:17" x14ac:dyDescent="0.2">
      <c r="A396" s="99" t="s">
        <v>745</v>
      </c>
      <c r="B396" s="100" t="s">
        <v>746</v>
      </c>
      <c r="C396" s="70">
        <f t="shared" si="5"/>
        <v>0</v>
      </c>
      <c r="D396" s="71"/>
      <c r="E396" s="72"/>
      <c r="F396" s="73"/>
      <c r="G396" s="73"/>
      <c r="H396" s="73"/>
      <c r="I396" s="13"/>
      <c r="J396" s="5"/>
      <c r="K396" s="5"/>
      <c r="N396" s="56"/>
      <c r="O396" s="6"/>
      <c r="Q396" s="5"/>
    </row>
    <row r="397" spans="1:17" x14ac:dyDescent="0.2">
      <c r="A397" s="134" t="s">
        <v>747</v>
      </c>
      <c r="B397" s="100" t="s">
        <v>748</v>
      </c>
      <c r="C397" s="70">
        <f t="shared" si="5"/>
        <v>0</v>
      </c>
      <c r="D397" s="71"/>
      <c r="E397" s="72"/>
      <c r="F397" s="73"/>
      <c r="G397" s="73"/>
      <c r="H397" s="73"/>
      <c r="I397" s="13"/>
      <c r="J397" s="5"/>
      <c r="K397" s="5"/>
      <c r="N397" s="56"/>
      <c r="O397" s="6"/>
      <c r="Q397" s="5"/>
    </row>
    <row r="398" spans="1:17" x14ac:dyDescent="0.2">
      <c r="A398" s="99" t="s">
        <v>749</v>
      </c>
      <c r="B398" s="100" t="s">
        <v>750</v>
      </c>
      <c r="C398" s="70">
        <f t="shared" si="5"/>
        <v>264</v>
      </c>
      <c r="D398" s="71"/>
      <c r="E398" s="72">
        <v>264</v>
      </c>
      <c r="F398" s="73"/>
      <c r="G398" s="73"/>
      <c r="H398" s="73"/>
      <c r="I398" s="13"/>
      <c r="J398" s="5"/>
      <c r="K398" s="5"/>
      <c r="N398" s="56"/>
      <c r="O398" s="6"/>
      <c r="Q398" s="5"/>
    </row>
    <row r="399" spans="1:17" x14ac:dyDescent="0.2">
      <c r="A399" s="134" t="s">
        <v>751</v>
      </c>
      <c r="B399" s="100" t="s">
        <v>752</v>
      </c>
      <c r="C399" s="95">
        <f t="shared" si="5"/>
        <v>264</v>
      </c>
      <c r="D399" s="81"/>
      <c r="E399" s="82">
        <v>264</v>
      </c>
      <c r="F399" s="83"/>
      <c r="G399" s="83"/>
      <c r="H399" s="83"/>
      <c r="I399" s="13"/>
      <c r="J399" s="5"/>
      <c r="K399" s="5"/>
      <c r="N399" s="56"/>
      <c r="O399" s="6"/>
      <c r="Q399" s="5"/>
    </row>
    <row r="400" spans="1:17" x14ac:dyDescent="0.2">
      <c r="A400" s="99" t="s">
        <v>753</v>
      </c>
      <c r="B400" s="100" t="s">
        <v>754</v>
      </c>
      <c r="C400" s="95">
        <f t="shared" si="5"/>
        <v>0</v>
      </c>
      <c r="D400" s="81"/>
      <c r="E400" s="82"/>
      <c r="F400" s="83"/>
      <c r="G400" s="83"/>
      <c r="H400" s="83"/>
      <c r="I400" s="13"/>
      <c r="J400" s="5"/>
      <c r="K400" s="5"/>
      <c r="N400" s="56"/>
      <c r="O400" s="6"/>
      <c r="Q400" s="5"/>
    </row>
    <row r="401" spans="1:17" x14ac:dyDescent="0.2">
      <c r="A401" s="99" t="s">
        <v>755</v>
      </c>
      <c r="B401" s="143" t="s">
        <v>756</v>
      </c>
      <c r="C401" s="70">
        <f t="shared" si="5"/>
        <v>0</v>
      </c>
      <c r="D401" s="71"/>
      <c r="E401" s="72"/>
      <c r="F401" s="73"/>
      <c r="G401" s="73"/>
      <c r="H401" s="73"/>
      <c r="I401" s="13"/>
      <c r="J401" s="5"/>
      <c r="K401" s="5"/>
      <c r="N401" s="56"/>
      <c r="O401" s="6"/>
      <c r="Q401" s="5"/>
    </row>
    <row r="402" spans="1:17" x14ac:dyDescent="0.2">
      <c r="A402" s="99" t="s">
        <v>757</v>
      </c>
      <c r="B402" s="143" t="s">
        <v>758</v>
      </c>
      <c r="C402" s="70">
        <f t="shared" ref="C402:C466" si="6">+SUM(D402:F402)</f>
        <v>0</v>
      </c>
      <c r="D402" s="71"/>
      <c r="E402" s="72"/>
      <c r="F402" s="73"/>
      <c r="G402" s="73"/>
      <c r="H402" s="73"/>
      <c r="I402" s="13"/>
      <c r="J402" s="5"/>
      <c r="K402" s="5"/>
      <c r="N402" s="56"/>
      <c r="O402" s="6"/>
      <c r="Q402" s="5"/>
    </row>
    <row r="403" spans="1:17" x14ac:dyDescent="0.2">
      <c r="A403" s="99" t="s">
        <v>759</v>
      </c>
      <c r="B403" s="143" t="s">
        <v>760</v>
      </c>
      <c r="C403" s="70">
        <f t="shared" si="6"/>
        <v>0</v>
      </c>
      <c r="D403" s="71"/>
      <c r="E403" s="72"/>
      <c r="F403" s="73"/>
      <c r="G403" s="73"/>
      <c r="H403" s="73"/>
      <c r="I403" s="13"/>
      <c r="J403" s="5"/>
      <c r="K403" s="5"/>
      <c r="N403" s="56"/>
      <c r="O403" s="6"/>
      <c r="Q403" s="5"/>
    </row>
    <row r="404" spans="1:17" x14ac:dyDescent="0.2">
      <c r="A404" s="99" t="s">
        <v>761</v>
      </c>
      <c r="B404" s="143" t="s">
        <v>762</v>
      </c>
      <c r="C404" s="70">
        <f t="shared" si="6"/>
        <v>0</v>
      </c>
      <c r="D404" s="71"/>
      <c r="E404" s="72"/>
      <c r="F404" s="73"/>
      <c r="G404" s="73"/>
      <c r="H404" s="73"/>
      <c r="I404" s="13"/>
      <c r="J404" s="5"/>
      <c r="K404" s="5"/>
      <c r="N404" s="56"/>
      <c r="O404" s="6"/>
      <c r="Q404" s="5"/>
    </row>
    <row r="405" spans="1:17" x14ac:dyDescent="0.2">
      <c r="A405" s="134" t="s">
        <v>763</v>
      </c>
      <c r="B405" s="100" t="s">
        <v>764</v>
      </c>
      <c r="C405" s="95">
        <f t="shared" si="6"/>
        <v>0</v>
      </c>
      <c r="D405" s="81"/>
      <c r="E405" s="82"/>
      <c r="F405" s="83"/>
      <c r="G405" s="83"/>
      <c r="H405" s="83"/>
      <c r="I405" s="13"/>
      <c r="J405" s="5"/>
      <c r="K405" s="5"/>
      <c r="N405" s="56"/>
      <c r="O405" s="6"/>
      <c r="Q405" s="5"/>
    </row>
    <row r="406" spans="1:17" x14ac:dyDescent="0.2">
      <c r="A406" s="99" t="s">
        <v>765</v>
      </c>
      <c r="B406" s="143" t="s">
        <v>766</v>
      </c>
      <c r="C406" s="70">
        <f t="shared" si="6"/>
        <v>0</v>
      </c>
      <c r="D406" s="71"/>
      <c r="E406" s="72"/>
      <c r="F406" s="73"/>
      <c r="G406" s="73"/>
      <c r="H406" s="73"/>
      <c r="I406" s="13"/>
      <c r="J406" s="5"/>
      <c r="K406" s="5"/>
      <c r="N406" s="56"/>
      <c r="O406" s="6"/>
      <c r="Q406" s="5"/>
    </row>
    <row r="407" spans="1:17" x14ac:dyDescent="0.2">
      <c r="A407" s="99" t="s">
        <v>767</v>
      </c>
      <c r="B407" s="142" t="s">
        <v>768</v>
      </c>
      <c r="C407" s="95">
        <f t="shared" si="6"/>
        <v>0</v>
      </c>
      <c r="D407" s="81"/>
      <c r="E407" s="82"/>
      <c r="F407" s="83"/>
      <c r="G407" s="83"/>
      <c r="H407" s="83"/>
      <c r="I407" s="13"/>
      <c r="J407" s="5"/>
      <c r="K407" s="5"/>
      <c r="N407" s="56"/>
      <c r="O407" s="6"/>
      <c r="Q407" s="5"/>
    </row>
    <row r="408" spans="1:17" x14ac:dyDescent="0.2">
      <c r="A408" s="134" t="s">
        <v>769</v>
      </c>
      <c r="B408" s="142" t="s">
        <v>770</v>
      </c>
      <c r="C408" s="95">
        <f t="shared" si="6"/>
        <v>0</v>
      </c>
      <c r="D408" s="81"/>
      <c r="E408" s="82"/>
      <c r="F408" s="83"/>
      <c r="G408" s="83"/>
      <c r="H408" s="83"/>
      <c r="I408" s="13"/>
      <c r="J408" s="5"/>
      <c r="K408" s="5"/>
      <c r="N408" s="56"/>
      <c r="O408" s="6"/>
      <c r="Q408" s="5"/>
    </row>
    <row r="409" spans="1:17" x14ac:dyDescent="0.2">
      <c r="A409" s="99" t="s">
        <v>771</v>
      </c>
      <c r="B409" s="143" t="s">
        <v>772</v>
      </c>
      <c r="C409" s="70">
        <f t="shared" si="6"/>
        <v>5</v>
      </c>
      <c r="D409" s="71">
        <v>5</v>
      </c>
      <c r="E409" s="72"/>
      <c r="F409" s="73"/>
      <c r="G409" s="73"/>
      <c r="H409" s="73"/>
      <c r="I409" s="13"/>
      <c r="J409" s="5"/>
      <c r="K409" s="5"/>
      <c r="N409" s="56"/>
      <c r="O409" s="6"/>
      <c r="Q409" s="5"/>
    </row>
    <row r="410" spans="1:17" x14ac:dyDescent="0.2">
      <c r="A410" s="134" t="s">
        <v>773</v>
      </c>
      <c r="B410" s="142" t="s">
        <v>774</v>
      </c>
      <c r="C410" s="95">
        <f t="shared" si="6"/>
        <v>0</v>
      </c>
      <c r="D410" s="81"/>
      <c r="E410" s="82"/>
      <c r="F410" s="83"/>
      <c r="G410" s="83"/>
      <c r="H410" s="83"/>
      <c r="I410" s="13"/>
      <c r="J410" s="5"/>
      <c r="K410" s="5"/>
      <c r="N410" s="56"/>
      <c r="O410" s="6"/>
      <c r="Q410" s="5"/>
    </row>
    <row r="411" spans="1:17" x14ac:dyDescent="0.2">
      <c r="A411" s="99" t="s">
        <v>775</v>
      </c>
      <c r="B411" s="143" t="s">
        <v>776</v>
      </c>
      <c r="C411" s="70">
        <f t="shared" si="6"/>
        <v>148</v>
      </c>
      <c r="D411" s="71">
        <v>148</v>
      </c>
      <c r="E411" s="72"/>
      <c r="F411" s="73"/>
      <c r="G411" s="73"/>
      <c r="H411" s="73"/>
      <c r="I411" s="13"/>
      <c r="J411" s="5"/>
      <c r="K411" s="5"/>
      <c r="N411" s="56"/>
      <c r="O411" s="6"/>
      <c r="Q411" s="5"/>
    </row>
    <row r="412" spans="1:17" x14ac:dyDescent="0.2">
      <c r="A412" s="99" t="s">
        <v>777</v>
      </c>
      <c r="B412" s="142" t="s">
        <v>778</v>
      </c>
      <c r="C412" s="95">
        <f t="shared" si="6"/>
        <v>1</v>
      </c>
      <c r="D412" s="81"/>
      <c r="E412" s="82">
        <v>1</v>
      </c>
      <c r="F412" s="83"/>
      <c r="G412" s="83"/>
      <c r="H412" s="83"/>
      <c r="I412" s="13"/>
      <c r="J412" s="5"/>
      <c r="K412" s="5"/>
      <c r="N412" s="56"/>
      <c r="O412" s="6"/>
      <c r="Q412" s="5"/>
    </row>
    <row r="413" spans="1:17" x14ac:dyDescent="0.2">
      <c r="A413" s="134" t="s">
        <v>779</v>
      </c>
      <c r="B413" s="142" t="s">
        <v>780</v>
      </c>
      <c r="C413" s="95">
        <f t="shared" si="6"/>
        <v>0</v>
      </c>
      <c r="D413" s="81"/>
      <c r="E413" s="82"/>
      <c r="F413" s="83"/>
      <c r="G413" s="83"/>
      <c r="H413" s="83"/>
      <c r="I413" s="13"/>
      <c r="J413" s="5"/>
      <c r="K413" s="5"/>
      <c r="N413" s="56"/>
      <c r="O413" s="6"/>
      <c r="Q413" s="5"/>
    </row>
    <row r="414" spans="1:17" x14ac:dyDescent="0.2">
      <c r="A414" s="99" t="s">
        <v>781</v>
      </c>
      <c r="B414" s="142" t="s">
        <v>782</v>
      </c>
      <c r="C414" s="95">
        <f t="shared" si="6"/>
        <v>1</v>
      </c>
      <c r="D414" s="81"/>
      <c r="E414" s="82">
        <v>1</v>
      </c>
      <c r="F414" s="83"/>
      <c r="G414" s="83"/>
      <c r="H414" s="83"/>
      <c r="I414" s="13"/>
      <c r="J414" s="5"/>
      <c r="K414" s="5"/>
      <c r="N414" s="56"/>
      <c r="O414" s="6"/>
      <c r="Q414" s="5"/>
    </row>
    <row r="415" spans="1:17" x14ac:dyDescent="0.2">
      <c r="A415" s="134" t="s">
        <v>783</v>
      </c>
      <c r="B415" s="142" t="s">
        <v>784</v>
      </c>
      <c r="C415" s="95">
        <f t="shared" si="6"/>
        <v>0</v>
      </c>
      <c r="D415" s="81"/>
      <c r="E415" s="82"/>
      <c r="F415" s="83"/>
      <c r="G415" s="83"/>
      <c r="H415" s="83"/>
      <c r="I415" s="13"/>
      <c r="J415" s="5"/>
      <c r="K415" s="5"/>
      <c r="N415" s="56"/>
      <c r="O415" s="6"/>
      <c r="Q415" s="5"/>
    </row>
    <row r="416" spans="1:17" x14ac:dyDescent="0.2">
      <c r="A416" s="99" t="s">
        <v>785</v>
      </c>
      <c r="B416" s="142" t="s">
        <v>786</v>
      </c>
      <c r="C416" s="95">
        <f t="shared" si="6"/>
        <v>0</v>
      </c>
      <c r="D416" s="81"/>
      <c r="E416" s="82"/>
      <c r="F416" s="83"/>
      <c r="G416" s="83"/>
      <c r="H416" s="83"/>
      <c r="I416" s="13"/>
      <c r="J416" s="5"/>
      <c r="K416" s="5"/>
      <c r="N416" s="56"/>
      <c r="O416" s="6"/>
      <c r="Q416" s="5"/>
    </row>
    <row r="417" spans="1:17" x14ac:dyDescent="0.2">
      <c r="A417" s="99" t="s">
        <v>787</v>
      </c>
      <c r="B417" s="94" t="s">
        <v>788</v>
      </c>
      <c r="C417" s="95">
        <f t="shared" si="6"/>
        <v>0</v>
      </c>
      <c r="D417" s="81"/>
      <c r="E417" s="82"/>
      <c r="F417" s="83"/>
      <c r="G417" s="83"/>
      <c r="H417" s="83"/>
      <c r="I417" s="13"/>
      <c r="J417" s="5"/>
      <c r="K417" s="5"/>
      <c r="N417" s="56"/>
      <c r="O417" s="6"/>
      <c r="Q417" s="5"/>
    </row>
    <row r="418" spans="1:17" ht="17.25" customHeight="1" x14ac:dyDescent="0.2">
      <c r="A418" s="134" t="s">
        <v>789</v>
      </c>
      <c r="B418" s="94" t="s">
        <v>790</v>
      </c>
      <c r="C418" s="95">
        <f t="shared" si="6"/>
        <v>0</v>
      </c>
      <c r="D418" s="81"/>
      <c r="E418" s="82"/>
      <c r="F418" s="83"/>
      <c r="G418" s="83"/>
      <c r="H418" s="83"/>
      <c r="I418" s="13"/>
      <c r="J418" s="5"/>
      <c r="K418" s="5"/>
      <c r="N418" s="56"/>
      <c r="O418" s="6"/>
      <c r="Q418" s="5"/>
    </row>
    <row r="419" spans="1:17" x14ac:dyDescent="0.2">
      <c r="A419" s="99" t="s">
        <v>791</v>
      </c>
      <c r="B419" s="94" t="s">
        <v>792</v>
      </c>
      <c r="C419" s="95">
        <f t="shared" si="6"/>
        <v>0</v>
      </c>
      <c r="D419" s="81"/>
      <c r="E419" s="82"/>
      <c r="F419" s="83"/>
      <c r="G419" s="83"/>
      <c r="H419" s="83"/>
      <c r="I419" s="13"/>
      <c r="J419" s="5"/>
      <c r="K419" s="5"/>
      <c r="N419" s="56"/>
      <c r="O419" s="6"/>
      <c r="Q419" s="5"/>
    </row>
    <row r="420" spans="1:17" x14ac:dyDescent="0.2">
      <c r="A420" s="134" t="s">
        <v>793</v>
      </c>
      <c r="B420" s="94" t="s">
        <v>794</v>
      </c>
      <c r="C420" s="95">
        <f t="shared" si="6"/>
        <v>0</v>
      </c>
      <c r="D420" s="81"/>
      <c r="E420" s="82"/>
      <c r="F420" s="83"/>
      <c r="G420" s="83"/>
      <c r="H420" s="83"/>
      <c r="I420" s="13"/>
      <c r="J420" s="5"/>
      <c r="K420" s="5"/>
      <c r="N420" s="56"/>
      <c r="O420" s="6"/>
      <c r="Q420" s="5"/>
    </row>
    <row r="421" spans="1:17" x14ac:dyDescent="0.2">
      <c r="A421" s="99" t="s">
        <v>795</v>
      </c>
      <c r="B421" s="142" t="s">
        <v>796</v>
      </c>
      <c r="C421" s="95">
        <f t="shared" si="6"/>
        <v>0</v>
      </c>
      <c r="D421" s="81"/>
      <c r="E421" s="82"/>
      <c r="F421" s="83"/>
      <c r="G421" s="83"/>
      <c r="H421" s="83"/>
      <c r="I421" s="13"/>
      <c r="J421" s="5"/>
      <c r="K421" s="5"/>
      <c r="N421" s="56"/>
      <c r="O421" s="6"/>
      <c r="Q421" s="5"/>
    </row>
    <row r="422" spans="1:17" x14ac:dyDescent="0.2">
      <c r="A422" s="134" t="s">
        <v>797</v>
      </c>
      <c r="B422" s="142" t="s">
        <v>798</v>
      </c>
      <c r="C422" s="95">
        <f t="shared" si="6"/>
        <v>0</v>
      </c>
      <c r="D422" s="81"/>
      <c r="E422" s="82"/>
      <c r="F422" s="83"/>
      <c r="G422" s="83"/>
      <c r="H422" s="83"/>
      <c r="I422" s="13"/>
      <c r="J422" s="5"/>
      <c r="K422" s="5"/>
      <c r="N422" s="56"/>
      <c r="O422" s="6"/>
      <c r="Q422" s="5"/>
    </row>
    <row r="423" spans="1:17" x14ac:dyDescent="0.2">
      <c r="A423" s="99" t="s">
        <v>799</v>
      </c>
      <c r="B423" s="94" t="s">
        <v>800</v>
      </c>
      <c r="C423" s="95">
        <f t="shared" si="6"/>
        <v>0</v>
      </c>
      <c r="D423" s="81"/>
      <c r="E423" s="82"/>
      <c r="F423" s="83"/>
      <c r="G423" s="83"/>
      <c r="H423" s="83"/>
      <c r="I423" s="13"/>
      <c r="J423" s="5"/>
      <c r="K423" s="5"/>
      <c r="N423" s="56"/>
      <c r="O423" s="6"/>
      <c r="Q423" s="5"/>
    </row>
    <row r="424" spans="1:17" x14ac:dyDescent="0.2">
      <c r="A424" s="134" t="s">
        <v>801</v>
      </c>
      <c r="B424" s="94" t="s">
        <v>802</v>
      </c>
      <c r="C424" s="95">
        <f t="shared" si="6"/>
        <v>0</v>
      </c>
      <c r="D424" s="81"/>
      <c r="E424" s="82"/>
      <c r="F424" s="83"/>
      <c r="G424" s="83"/>
      <c r="H424" s="83"/>
      <c r="I424" s="13"/>
      <c r="J424" s="5"/>
      <c r="K424" s="5"/>
      <c r="N424" s="56"/>
      <c r="O424" s="6"/>
      <c r="Q424" s="5"/>
    </row>
    <row r="425" spans="1:17" x14ac:dyDescent="0.2">
      <c r="A425" s="99" t="s">
        <v>803</v>
      </c>
      <c r="B425" s="94" t="s">
        <v>804</v>
      </c>
      <c r="C425" s="95">
        <f t="shared" si="6"/>
        <v>0</v>
      </c>
      <c r="D425" s="81"/>
      <c r="E425" s="82"/>
      <c r="F425" s="83"/>
      <c r="G425" s="83"/>
      <c r="H425" s="83"/>
      <c r="I425" s="13"/>
      <c r="J425" s="5"/>
      <c r="K425" s="5"/>
      <c r="N425" s="56"/>
      <c r="O425" s="6"/>
      <c r="Q425" s="5"/>
    </row>
    <row r="426" spans="1:17" x14ac:dyDescent="0.2">
      <c r="A426" s="134" t="s">
        <v>805</v>
      </c>
      <c r="B426" s="94" t="s">
        <v>806</v>
      </c>
      <c r="C426" s="95">
        <f t="shared" si="6"/>
        <v>0</v>
      </c>
      <c r="D426" s="81"/>
      <c r="E426" s="82"/>
      <c r="F426" s="83"/>
      <c r="G426" s="83"/>
      <c r="H426" s="83"/>
      <c r="I426" s="13"/>
      <c r="J426" s="5"/>
      <c r="K426" s="5"/>
      <c r="N426" s="56"/>
      <c r="O426" s="6"/>
      <c r="Q426" s="5"/>
    </row>
    <row r="427" spans="1:17" x14ac:dyDescent="0.2">
      <c r="A427" s="99" t="s">
        <v>807</v>
      </c>
      <c r="B427" s="94" t="s">
        <v>808</v>
      </c>
      <c r="C427" s="95">
        <f t="shared" si="6"/>
        <v>0</v>
      </c>
      <c r="D427" s="81"/>
      <c r="E427" s="82"/>
      <c r="F427" s="83"/>
      <c r="G427" s="83"/>
      <c r="H427" s="83"/>
      <c r="I427" s="13"/>
      <c r="J427" s="5"/>
      <c r="K427" s="5"/>
      <c r="N427" s="56"/>
      <c r="O427" s="6"/>
      <c r="Q427" s="5"/>
    </row>
    <row r="428" spans="1:17" ht="12.75" customHeight="1" x14ac:dyDescent="0.2">
      <c r="A428" s="134" t="s">
        <v>809</v>
      </c>
      <c r="B428" s="94" t="s">
        <v>810</v>
      </c>
      <c r="C428" s="95">
        <f t="shared" si="6"/>
        <v>0</v>
      </c>
      <c r="D428" s="81"/>
      <c r="E428" s="82"/>
      <c r="F428" s="83"/>
      <c r="G428" s="83"/>
      <c r="H428" s="83"/>
      <c r="I428" s="13"/>
      <c r="J428" s="5"/>
      <c r="K428" s="5"/>
      <c r="N428" s="56"/>
      <c r="O428" s="6"/>
      <c r="Q428" s="5"/>
    </row>
    <row r="429" spans="1:17" x14ac:dyDescent="0.2">
      <c r="A429" s="134" t="s">
        <v>811</v>
      </c>
      <c r="B429" s="142" t="s">
        <v>812</v>
      </c>
      <c r="C429" s="95">
        <f t="shared" si="6"/>
        <v>0</v>
      </c>
      <c r="D429" s="81"/>
      <c r="E429" s="82"/>
      <c r="F429" s="83"/>
      <c r="G429" s="83"/>
      <c r="H429" s="83"/>
      <c r="I429" s="13"/>
      <c r="J429" s="5"/>
      <c r="K429" s="5"/>
      <c r="N429" s="56"/>
      <c r="O429" s="6"/>
      <c r="Q429" s="5"/>
    </row>
    <row r="430" spans="1:17" x14ac:dyDescent="0.2">
      <c r="A430" s="99" t="s">
        <v>813</v>
      </c>
      <c r="B430" s="142" t="s">
        <v>814</v>
      </c>
      <c r="C430" s="95">
        <f t="shared" si="6"/>
        <v>0</v>
      </c>
      <c r="D430" s="81"/>
      <c r="E430" s="82"/>
      <c r="F430" s="83"/>
      <c r="G430" s="83"/>
      <c r="H430" s="83"/>
      <c r="I430" s="13"/>
      <c r="J430" s="5"/>
      <c r="K430" s="5"/>
      <c r="N430" s="56"/>
      <c r="O430" s="6"/>
      <c r="Q430" s="5"/>
    </row>
    <row r="431" spans="1:17" x14ac:dyDescent="0.2">
      <c r="A431" s="134" t="s">
        <v>815</v>
      </c>
      <c r="B431" s="142" t="s">
        <v>816</v>
      </c>
      <c r="C431" s="95">
        <f t="shared" si="6"/>
        <v>0</v>
      </c>
      <c r="D431" s="81"/>
      <c r="E431" s="82"/>
      <c r="F431" s="83"/>
      <c r="G431" s="83"/>
      <c r="H431" s="83"/>
      <c r="I431" s="13"/>
      <c r="J431" s="5"/>
      <c r="K431" s="5"/>
      <c r="N431" s="56"/>
      <c r="O431" s="6"/>
      <c r="Q431" s="5"/>
    </row>
    <row r="432" spans="1:17" x14ac:dyDescent="0.2">
      <c r="A432" s="99" t="s">
        <v>817</v>
      </c>
      <c r="B432" s="143" t="s">
        <v>818</v>
      </c>
      <c r="C432" s="70">
        <f t="shared" si="6"/>
        <v>0</v>
      </c>
      <c r="D432" s="71"/>
      <c r="E432" s="72"/>
      <c r="F432" s="73"/>
      <c r="G432" s="73"/>
      <c r="H432" s="73"/>
      <c r="I432" s="13"/>
      <c r="J432" s="5"/>
      <c r="K432" s="5"/>
      <c r="N432" s="56"/>
      <c r="O432" s="6"/>
      <c r="Q432" s="5"/>
    </row>
    <row r="433" spans="1:17" x14ac:dyDescent="0.2">
      <c r="A433" s="99" t="s">
        <v>819</v>
      </c>
      <c r="B433" s="143" t="s">
        <v>820</v>
      </c>
      <c r="C433" s="70">
        <f t="shared" si="6"/>
        <v>0</v>
      </c>
      <c r="D433" s="71"/>
      <c r="E433" s="72"/>
      <c r="F433" s="73"/>
      <c r="G433" s="73"/>
      <c r="H433" s="73"/>
      <c r="I433" s="13"/>
      <c r="J433" s="5"/>
      <c r="K433" s="5"/>
      <c r="N433" s="56"/>
      <c r="O433" s="6"/>
      <c r="Q433" s="5"/>
    </row>
    <row r="434" spans="1:17" x14ac:dyDescent="0.2">
      <c r="A434" s="99" t="s">
        <v>821</v>
      </c>
      <c r="B434" s="143" t="s">
        <v>822</v>
      </c>
      <c r="C434" s="70">
        <f t="shared" si="6"/>
        <v>0</v>
      </c>
      <c r="D434" s="71"/>
      <c r="E434" s="72"/>
      <c r="F434" s="73"/>
      <c r="G434" s="73"/>
      <c r="H434" s="73"/>
      <c r="I434" s="13"/>
      <c r="J434" s="5"/>
      <c r="K434" s="5"/>
      <c r="N434" s="56"/>
      <c r="O434" s="6"/>
      <c r="Q434" s="5"/>
    </row>
    <row r="435" spans="1:17" x14ac:dyDescent="0.2">
      <c r="A435" s="99" t="s">
        <v>823</v>
      </c>
      <c r="B435" s="143" t="s">
        <v>824</v>
      </c>
      <c r="C435" s="70">
        <f t="shared" si="6"/>
        <v>0</v>
      </c>
      <c r="D435" s="71"/>
      <c r="E435" s="72"/>
      <c r="F435" s="73"/>
      <c r="G435" s="73"/>
      <c r="H435" s="73"/>
      <c r="I435" s="13"/>
      <c r="J435" s="5"/>
      <c r="K435" s="5"/>
      <c r="N435" s="56"/>
      <c r="O435" s="6"/>
      <c r="Q435" s="5"/>
    </row>
    <row r="436" spans="1:17" x14ac:dyDescent="0.2">
      <c r="A436" s="99" t="s">
        <v>825</v>
      </c>
      <c r="B436" s="143" t="s">
        <v>826</v>
      </c>
      <c r="C436" s="70">
        <f t="shared" si="6"/>
        <v>0</v>
      </c>
      <c r="D436" s="71"/>
      <c r="E436" s="72"/>
      <c r="F436" s="73"/>
      <c r="G436" s="73"/>
      <c r="H436" s="73"/>
      <c r="I436" s="13"/>
      <c r="J436" s="5"/>
      <c r="K436" s="5"/>
      <c r="N436" s="56"/>
      <c r="O436" s="6"/>
      <c r="Q436" s="5"/>
    </row>
    <row r="437" spans="1:17" x14ac:dyDescent="0.2">
      <c r="A437" s="134" t="s">
        <v>827</v>
      </c>
      <c r="B437" s="142" t="s">
        <v>828</v>
      </c>
      <c r="C437" s="95">
        <f t="shared" si="6"/>
        <v>0</v>
      </c>
      <c r="D437" s="81"/>
      <c r="E437" s="82"/>
      <c r="F437" s="83"/>
      <c r="G437" s="83"/>
      <c r="H437" s="83"/>
      <c r="I437" s="13"/>
      <c r="J437" s="5"/>
      <c r="K437" s="5"/>
      <c r="N437" s="56"/>
      <c r="O437" s="6"/>
      <c r="Q437" s="5"/>
    </row>
    <row r="438" spans="1:17" x14ac:dyDescent="0.2">
      <c r="A438" s="99" t="s">
        <v>829</v>
      </c>
      <c r="B438" s="142" t="s">
        <v>830</v>
      </c>
      <c r="C438" s="95">
        <f t="shared" si="6"/>
        <v>0</v>
      </c>
      <c r="D438" s="81"/>
      <c r="E438" s="82"/>
      <c r="F438" s="83"/>
      <c r="G438" s="83"/>
      <c r="H438" s="83"/>
      <c r="I438" s="13"/>
      <c r="J438" s="5"/>
      <c r="K438" s="5"/>
      <c r="N438" s="56"/>
      <c r="O438" s="6"/>
      <c r="Q438" s="5"/>
    </row>
    <row r="439" spans="1:17" x14ac:dyDescent="0.2">
      <c r="A439" s="144" t="s">
        <v>831</v>
      </c>
      <c r="B439" s="145" t="s">
        <v>832</v>
      </c>
      <c r="C439" s="95">
        <f t="shared" si="6"/>
        <v>0</v>
      </c>
      <c r="D439" s="81"/>
      <c r="E439" s="82"/>
      <c r="F439" s="83"/>
      <c r="G439" s="83"/>
      <c r="H439" s="83"/>
      <c r="I439" s="13"/>
      <c r="J439" s="5"/>
      <c r="K439" s="5"/>
      <c r="N439" s="56"/>
      <c r="O439" s="6"/>
      <c r="Q439" s="5"/>
    </row>
    <row r="440" spans="1:17" x14ac:dyDescent="0.2">
      <c r="A440" s="99" t="s">
        <v>833</v>
      </c>
      <c r="B440" s="143" t="s">
        <v>834</v>
      </c>
      <c r="C440" s="95">
        <f t="shared" si="6"/>
        <v>6871</v>
      </c>
      <c r="D440" s="81">
        <v>6405</v>
      </c>
      <c r="E440" s="82">
        <v>70</v>
      </c>
      <c r="F440" s="83">
        <v>396</v>
      </c>
      <c r="G440" s="83"/>
      <c r="H440" s="83"/>
      <c r="I440" s="13"/>
      <c r="J440" s="5"/>
      <c r="K440" s="5"/>
      <c r="N440" s="56"/>
      <c r="O440" s="6"/>
      <c r="Q440" s="5"/>
    </row>
    <row r="441" spans="1:17" x14ac:dyDescent="0.2">
      <c r="A441" s="99" t="s">
        <v>835</v>
      </c>
      <c r="B441" s="143" t="s">
        <v>836</v>
      </c>
      <c r="C441" s="95">
        <f t="shared" si="6"/>
        <v>13</v>
      </c>
      <c r="D441" s="81">
        <v>13</v>
      </c>
      <c r="E441" s="82"/>
      <c r="F441" s="83"/>
      <c r="G441" s="83"/>
      <c r="H441" s="83"/>
      <c r="I441" s="13"/>
      <c r="J441" s="5"/>
      <c r="K441" s="5"/>
      <c r="N441" s="56"/>
      <c r="O441" s="6"/>
      <c r="Q441" s="5"/>
    </row>
    <row r="442" spans="1:17" x14ac:dyDescent="0.2">
      <c r="A442" s="99" t="s">
        <v>837</v>
      </c>
      <c r="B442" s="143" t="s">
        <v>838</v>
      </c>
      <c r="C442" s="95">
        <f t="shared" si="6"/>
        <v>0</v>
      </c>
      <c r="D442" s="81"/>
      <c r="E442" s="82"/>
      <c r="F442" s="83"/>
      <c r="G442" s="83"/>
      <c r="H442" s="83"/>
      <c r="I442" s="13"/>
      <c r="J442" s="5"/>
      <c r="K442" s="5"/>
      <c r="N442" s="56"/>
      <c r="O442" s="6"/>
      <c r="Q442" s="5"/>
    </row>
    <row r="443" spans="1:17" x14ac:dyDescent="0.2">
      <c r="A443" s="99" t="s">
        <v>839</v>
      </c>
      <c r="B443" s="143" t="s">
        <v>840</v>
      </c>
      <c r="C443" s="95">
        <f t="shared" si="6"/>
        <v>0</v>
      </c>
      <c r="D443" s="81"/>
      <c r="E443" s="82"/>
      <c r="F443" s="83"/>
      <c r="G443" s="83"/>
      <c r="H443" s="83"/>
      <c r="I443" s="13"/>
      <c r="J443" s="5"/>
      <c r="K443" s="5"/>
      <c r="N443" s="56"/>
      <c r="O443" s="6"/>
      <c r="Q443" s="5"/>
    </row>
    <row r="444" spans="1:17" x14ac:dyDescent="0.2">
      <c r="A444" s="99" t="s">
        <v>841</v>
      </c>
      <c r="B444" s="143" t="s">
        <v>842</v>
      </c>
      <c r="C444" s="95">
        <f t="shared" si="6"/>
        <v>0</v>
      </c>
      <c r="D444" s="81"/>
      <c r="E444" s="82"/>
      <c r="F444" s="83"/>
      <c r="G444" s="83"/>
      <c r="H444" s="83"/>
      <c r="I444" s="13"/>
      <c r="J444" s="5"/>
      <c r="K444" s="5"/>
      <c r="N444" s="56"/>
      <c r="O444" s="6"/>
      <c r="Q444" s="5"/>
    </row>
    <row r="445" spans="1:17" x14ac:dyDescent="0.2">
      <c r="A445" s="99" t="s">
        <v>843</v>
      </c>
      <c r="B445" s="143" t="s">
        <v>844</v>
      </c>
      <c r="C445" s="95">
        <f t="shared" si="6"/>
        <v>0</v>
      </c>
      <c r="D445" s="81"/>
      <c r="E445" s="82"/>
      <c r="F445" s="83"/>
      <c r="G445" s="83"/>
      <c r="H445" s="83"/>
      <c r="I445" s="13"/>
      <c r="J445" s="5"/>
      <c r="K445" s="5"/>
      <c r="N445" s="56"/>
      <c r="O445" s="6"/>
      <c r="Q445" s="5"/>
    </row>
    <row r="446" spans="1:17" x14ac:dyDescent="0.2">
      <c r="A446" s="99" t="s">
        <v>845</v>
      </c>
      <c r="B446" s="143" t="s">
        <v>846</v>
      </c>
      <c r="C446" s="95">
        <f t="shared" si="6"/>
        <v>0</v>
      </c>
      <c r="D446" s="81"/>
      <c r="E446" s="82"/>
      <c r="F446" s="83"/>
      <c r="G446" s="83"/>
      <c r="H446" s="83"/>
      <c r="I446" s="13"/>
      <c r="J446" s="5"/>
      <c r="K446" s="5"/>
      <c r="N446" s="56"/>
      <c r="O446" s="6"/>
      <c r="Q446" s="5"/>
    </row>
    <row r="447" spans="1:17" x14ac:dyDescent="0.2">
      <c r="A447" s="99" t="s">
        <v>847</v>
      </c>
      <c r="B447" s="143" t="s">
        <v>848</v>
      </c>
      <c r="C447" s="95">
        <f t="shared" si="6"/>
        <v>0</v>
      </c>
      <c r="D447" s="81"/>
      <c r="E447" s="82"/>
      <c r="F447" s="83"/>
      <c r="G447" s="83"/>
      <c r="H447" s="83"/>
      <c r="I447" s="13"/>
      <c r="J447" s="5"/>
      <c r="K447" s="5"/>
      <c r="N447" s="56"/>
      <c r="O447" s="6"/>
      <c r="Q447" s="5"/>
    </row>
    <row r="448" spans="1:17" x14ac:dyDescent="0.2">
      <c r="A448" s="99" t="s">
        <v>849</v>
      </c>
      <c r="B448" s="143" t="s">
        <v>850</v>
      </c>
      <c r="C448" s="95">
        <f t="shared" si="6"/>
        <v>0</v>
      </c>
      <c r="D448" s="81"/>
      <c r="E448" s="82"/>
      <c r="F448" s="83"/>
      <c r="G448" s="83"/>
      <c r="H448" s="83"/>
      <c r="I448" s="13"/>
      <c r="J448" s="5"/>
      <c r="K448" s="5"/>
      <c r="N448" s="56"/>
      <c r="O448" s="6"/>
      <c r="Q448" s="5"/>
    </row>
    <row r="449" spans="1:17" x14ac:dyDescent="0.2">
      <c r="A449" s="99" t="s">
        <v>851</v>
      </c>
      <c r="B449" s="143" t="s">
        <v>852</v>
      </c>
      <c r="C449" s="95">
        <f t="shared" si="6"/>
        <v>590</v>
      </c>
      <c r="D449" s="81">
        <v>364</v>
      </c>
      <c r="E449" s="82">
        <v>226</v>
      </c>
      <c r="F449" s="83"/>
      <c r="G449" s="83"/>
      <c r="H449" s="83"/>
      <c r="I449" s="13"/>
      <c r="J449" s="5"/>
      <c r="K449" s="5"/>
      <c r="N449" s="56"/>
      <c r="O449" s="6"/>
      <c r="Q449" s="5"/>
    </row>
    <row r="450" spans="1:17" x14ac:dyDescent="0.2">
      <c r="A450" s="99" t="s">
        <v>853</v>
      </c>
      <c r="B450" s="143" t="s">
        <v>854</v>
      </c>
      <c r="C450" s="95">
        <f t="shared" si="6"/>
        <v>0</v>
      </c>
      <c r="D450" s="81"/>
      <c r="E450" s="82"/>
      <c r="F450" s="83"/>
      <c r="G450" s="83"/>
      <c r="H450" s="83"/>
      <c r="I450" s="13"/>
      <c r="J450" s="5"/>
      <c r="K450" s="5"/>
      <c r="N450" s="56"/>
      <c r="O450" s="6"/>
      <c r="Q450" s="5"/>
    </row>
    <row r="451" spans="1:17" x14ac:dyDescent="0.2">
      <c r="A451" s="99" t="s">
        <v>855</v>
      </c>
      <c r="B451" s="143" t="s">
        <v>856</v>
      </c>
      <c r="C451" s="95">
        <f t="shared" si="6"/>
        <v>0</v>
      </c>
      <c r="D451" s="81"/>
      <c r="E451" s="82"/>
      <c r="F451" s="83"/>
      <c r="G451" s="83"/>
      <c r="H451" s="83"/>
      <c r="I451" s="13"/>
      <c r="J451" s="5"/>
      <c r="K451" s="5"/>
      <c r="N451" s="56"/>
      <c r="O451" s="6"/>
      <c r="Q451" s="5"/>
    </row>
    <row r="452" spans="1:17" ht="15" customHeight="1" x14ac:dyDescent="0.2">
      <c r="A452" s="99" t="s">
        <v>857</v>
      </c>
      <c r="B452" s="143" t="s">
        <v>858</v>
      </c>
      <c r="C452" s="95">
        <f t="shared" si="6"/>
        <v>0</v>
      </c>
      <c r="D452" s="81"/>
      <c r="E452" s="82"/>
      <c r="F452" s="83"/>
      <c r="G452" s="83"/>
      <c r="H452" s="83"/>
      <c r="I452" s="13"/>
      <c r="J452" s="5"/>
      <c r="K452" s="5"/>
      <c r="N452" s="56"/>
      <c r="O452" s="6"/>
      <c r="Q452" s="5"/>
    </row>
    <row r="453" spans="1:17" ht="16.5" customHeight="1" x14ac:dyDescent="0.2">
      <c r="A453" s="134" t="s">
        <v>859</v>
      </c>
      <c r="B453" s="146" t="s">
        <v>1037</v>
      </c>
      <c r="C453" s="95">
        <f t="shared" si="6"/>
        <v>0</v>
      </c>
      <c r="D453" s="81"/>
      <c r="E453" s="82"/>
      <c r="F453" s="83"/>
      <c r="G453" s="83"/>
      <c r="H453" s="83"/>
      <c r="I453" s="13"/>
      <c r="J453" s="5"/>
      <c r="K453" s="5"/>
      <c r="N453" s="56"/>
      <c r="O453" s="6"/>
      <c r="Q453" s="5"/>
    </row>
    <row r="454" spans="1:17" x14ac:dyDescent="0.2">
      <c r="A454" s="144" t="s">
        <v>860</v>
      </c>
      <c r="B454" s="147" t="s">
        <v>861</v>
      </c>
      <c r="C454" s="95">
        <f>+SUM(D454:F454)</f>
        <v>0</v>
      </c>
      <c r="D454" s="81"/>
      <c r="E454" s="82"/>
      <c r="F454" s="83"/>
      <c r="G454" s="83"/>
      <c r="H454" s="83"/>
      <c r="I454" s="13"/>
      <c r="J454" s="5"/>
      <c r="K454" s="5"/>
      <c r="N454" s="56"/>
      <c r="O454" s="6"/>
      <c r="Q454" s="5"/>
    </row>
    <row r="455" spans="1:17" ht="13.5" customHeight="1" x14ac:dyDescent="0.2">
      <c r="A455" s="207" t="s">
        <v>1031</v>
      </c>
      <c r="B455" s="208" t="s">
        <v>1032</v>
      </c>
      <c r="C455" s="95">
        <f>+SUM(D455:F455)</f>
        <v>0</v>
      </c>
      <c r="D455" s="81"/>
      <c r="E455" s="82"/>
      <c r="F455" s="83"/>
      <c r="G455" s="83"/>
      <c r="H455" s="83"/>
      <c r="I455" s="13"/>
      <c r="J455" s="5"/>
      <c r="K455" s="5"/>
      <c r="N455" s="56"/>
      <c r="O455" s="6"/>
      <c r="Q455" s="5"/>
    </row>
    <row r="456" spans="1:17" x14ac:dyDescent="0.2">
      <c r="A456" s="99" t="s">
        <v>862</v>
      </c>
      <c r="B456" s="147" t="s">
        <v>863</v>
      </c>
      <c r="C456" s="95">
        <f t="shared" si="6"/>
        <v>0</v>
      </c>
      <c r="D456" s="81"/>
      <c r="E456" s="82"/>
      <c r="F456" s="83"/>
      <c r="G456" s="83"/>
      <c r="H456" s="83"/>
      <c r="I456" s="13"/>
      <c r="J456" s="5"/>
      <c r="K456" s="5"/>
      <c r="N456" s="56"/>
      <c r="O456" s="6"/>
      <c r="Q456" s="5"/>
    </row>
    <row r="457" spans="1:17" x14ac:dyDescent="0.2">
      <c r="A457" s="134" t="s">
        <v>864</v>
      </c>
      <c r="B457" s="147" t="s">
        <v>865</v>
      </c>
      <c r="C457" s="95">
        <f t="shared" si="6"/>
        <v>0</v>
      </c>
      <c r="D457" s="81"/>
      <c r="E457" s="82"/>
      <c r="F457" s="83"/>
      <c r="G457" s="83"/>
      <c r="H457" s="83"/>
      <c r="I457" s="13"/>
      <c r="J457" s="5"/>
      <c r="K457" s="5"/>
      <c r="N457" s="56"/>
      <c r="O457" s="6"/>
      <c r="Q457" s="5"/>
    </row>
    <row r="458" spans="1:17" x14ac:dyDescent="0.2">
      <c r="A458" s="144" t="s">
        <v>866</v>
      </c>
      <c r="B458" s="147" t="s">
        <v>867</v>
      </c>
      <c r="C458" s="95">
        <f t="shared" si="6"/>
        <v>0</v>
      </c>
      <c r="D458" s="81"/>
      <c r="E458" s="82"/>
      <c r="F458" s="83"/>
      <c r="G458" s="83"/>
      <c r="H458" s="83"/>
      <c r="I458" s="13"/>
      <c r="J458" s="5"/>
      <c r="K458" s="5"/>
      <c r="N458" s="56"/>
      <c r="O458" s="6"/>
      <c r="Q458" s="5"/>
    </row>
    <row r="459" spans="1:17" x14ac:dyDescent="0.2">
      <c r="A459" s="99" t="s">
        <v>868</v>
      </c>
      <c r="B459" s="147" t="s">
        <v>869</v>
      </c>
      <c r="C459" s="95">
        <f t="shared" si="6"/>
        <v>0</v>
      </c>
      <c r="D459" s="81"/>
      <c r="E459" s="82"/>
      <c r="F459" s="83"/>
      <c r="G459" s="83"/>
      <c r="H459" s="83"/>
      <c r="I459" s="13"/>
      <c r="J459" s="5"/>
      <c r="K459" s="5"/>
      <c r="N459" s="56"/>
      <c r="O459" s="6"/>
      <c r="Q459" s="5"/>
    </row>
    <row r="460" spans="1:17" x14ac:dyDescent="0.2">
      <c r="A460" s="134" t="s">
        <v>870</v>
      </c>
      <c r="B460" s="147" t="s">
        <v>871</v>
      </c>
      <c r="C460" s="95">
        <f t="shared" si="6"/>
        <v>0</v>
      </c>
      <c r="D460" s="81"/>
      <c r="E460" s="82"/>
      <c r="F460" s="83"/>
      <c r="G460" s="83"/>
      <c r="H460" s="83"/>
      <c r="I460" s="13"/>
      <c r="J460" s="5"/>
      <c r="K460" s="5"/>
      <c r="N460" s="56"/>
      <c r="O460" s="6"/>
      <c r="Q460" s="5"/>
    </row>
    <row r="461" spans="1:17" x14ac:dyDescent="0.2">
      <c r="A461" s="144" t="s">
        <v>872</v>
      </c>
      <c r="B461" s="147" t="s">
        <v>873</v>
      </c>
      <c r="C461" s="95">
        <f t="shared" si="6"/>
        <v>0</v>
      </c>
      <c r="D461" s="81"/>
      <c r="E461" s="82"/>
      <c r="F461" s="83"/>
      <c r="G461" s="83"/>
      <c r="H461" s="83"/>
      <c r="I461" s="13"/>
      <c r="J461" s="5"/>
      <c r="K461" s="5"/>
      <c r="N461" s="56"/>
      <c r="O461" s="6"/>
      <c r="Q461" s="5"/>
    </row>
    <row r="462" spans="1:17" x14ac:dyDescent="0.2">
      <c r="A462" s="99" t="s">
        <v>874</v>
      </c>
      <c r="B462" s="147" t="s">
        <v>875</v>
      </c>
      <c r="C462" s="95">
        <f t="shared" si="6"/>
        <v>0</v>
      </c>
      <c r="D462" s="81"/>
      <c r="E462" s="82"/>
      <c r="F462" s="83"/>
      <c r="G462" s="83"/>
      <c r="H462" s="83"/>
      <c r="I462" s="13"/>
      <c r="J462" s="5"/>
      <c r="K462" s="5"/>
      <c r="N462" s="56"/>
      <c r="O462" s="6"/>
      <c r="Q462" s="5"/>
    </row>
    <row r="463" spans="1:17" x14ac:dyDescent="0.2">
      <c r="A463" s="134" t="s">
        <v>876</v>
      </c>
      <c r="B463" s="147" t="s">
        <v>877</v>
      </c>
      <c r="C463" s="95">
        <f t="shared" si="6"/>
        <v>0</v>
      </c>
      <c r="D463" s="81"/>
      <c r="E463" s="82"/>
      <c r="F463" s="83"/>
      <c r="G463" s="83"/>
      <c r="H463" s="83"/>
      <c r="I463" s="13"/>
      <c r="J463" s="5"/>
      <c r="K463" s="5"/>
      <c r="N463" s="56"/>
      <c r="O463" s="6"/>
      <c r="Q463" s="5"/>
    </row>
    <row r="464" spans="1:17" x14ac:dyDescent="0.2">
      <c r="A464" s="144" t="s">
        <v>878</v>
      </c>
      <c r="B464" s="147" t="s">
        <v>879</v>
      </c>
      <c r="C464" s="95">
        <f t="shared" si="6"/>
        <v>0</v>
      </c>
      <c r="D464" s="81"/>
      <c r="E464" s="82"/>
      <c r="F464" s="83"/>
      <c r="G464" s="83"/>
      <c r="H464" s="83"/>
      <c r="I464" s="13"/>
      <c r="J464" s="5"/>
      <c r="K464" s="5"/>
      <c r="N464" s="56"/>
      <c r="O464" s="6"/>
      <c r="Q464" s="5"/>
    </row>
    <row r="465" spans="1:17" x14ac:dyDescent="0.2">
      <c r="A465" s="99" t="s">
        <v>880</v>
      </c>
      <c r="B465" s="147" t="s">
        <v>881</v>
      </c>
      <c r="C465" s="95">
        <f t="shared" si="6"/>
        <v>0</v>
      </c>
      <c r="D465" s="81"/>
      <c r="E465" s="82"/>
      <c r="F465" s="83"/>
      <c r="G465" s="83"/>
      <c r="H465" s="83"/>
      <c r="I465" s="13"/>
      <c r="J465" s="5"/>
      <c r="K465" s="5"/>
      <c r="N465" s="56"/>
      <c r="O465" s="6"/>
      <c r="Q465" s="5"/>
    </row>
    <row r="466" spans="1:17" ht="23.25" x14ac:dyDescent="0.2">
      <c r="A466" s="134" t="s">
        <v>882</v>
      </c>
      <c r="B466" s="147" t="s">
        <v>883</v>
      </c>
      <c r="C466" s="95">
        <f t="shared" si="6"/>
        <v>0</v>
      </c>
      <c r="D466" s="81"/>
      <c r="E466" s="82"/>
      <c r="F466" s="83"/>
      <c r="G466" s="83"/>
      <c r="H466" s="83"/>
      <c r="I466" s="13"/>
      <c r="J466" s="5"/>
      <c r="K466" s="5"/>
      <c r="N466" s="56"/>
      <c r="O466" s="6"/>
      <c r="Q466" s="5"/>
    </row>
    <row r="467" spans="1:17" x14ac:dyDescent="0.2">
      <c r="A467" s="144" t="s">
        <v>884</v>
      </c>
      <c r="B467" s="147" t="s">
        <v>885</v>
      </c>
      <c r="C467" s="95">
        <f t="shared" ref="C467:C528" si="7">+SUM(D467:F467)</f>
        <v>0</v>
      </c>
      <c r="D467" s="81"/>
      <c r="E467" s="82"/>
      <c r="F467" s="83"/>
      <c r="G467" s="83"/>
      <c r="H467" s="83"/>
      <c r="I467" s="13"/>
      <c r="J467" s="5"/>
      <c r="K467" s="5"/>
      <c r="N467" s="56"/>
      <c r="O467" s="6"/>
      <c r="Q467" s="5"/>
    </row>
    <row r="468" spans="1:17" x14ac:dyDescent="0.2">
      <c r="A468" s="99" t="s">
        <v>886</v>
      </c>
      <c r="B468" s="147" t="s">
        <v>887</v>
      </c>
      <c r="C468" s="95">
        <f t="shared" si="7"/>
        <v>0</v>
      </c>
      <c r="D468" s="81"/>
      <c r="E468" s="82"/>
      <c r="F468" s="83"/>
      <c r="G468" s="83"/>
      <c r="H468" s="83"/>
      <c r="I468" s="13"/>
      <c r="J468" s="5"/>
      <c r="K468" s="5"/>
      <c r="N468" s="56"/>
      <c r="O468" s="6"/>
      <c r="Q468" s="5"/>
    </row>
    <row r="469" spans="1:17" x14ac:dyDescent="0.2">
      <c r="A469" s="134" t="s">
        <v>888</v>
      </c>
      <c r="B469" s="147" t="s">
        <v>889</v>
      </c>
      <c r="C469" s="95">
        <f t="shared" si="7"/>
        <v>0</v>
      </c>
      <c r="D469" s="81"/>
      <c r="E469" s="82"/>
      <c r="F469" s="83"/>
      <c r="G469" s="83"/>
      <c r="H469" s="83"/>
      <c r="I469" s="13"/>
      <c r="J469" s="5"/>
      <c r="K469" s="5"/>
      <c r="N469" s="56"/>
      <c r="O469" s="6"/>
      <c r="Q469" s="5"/>
    </row>
    <row r="470" spans="1:17" x14ac:dyDescent="0.2">
      <c r="A470" s="144" t="s">
        <v>890</v>
      </c>
      <c r="B470" s="147" t="s">
        <v>891</v>
      </c>
      <c r="C470" s="95">
        <f t="shared" si="7"/>
        <v>5</v>
      </c>
      <c r="D470" s="81"/>
      <c r="E470" s="82">
        <v>1</v>
      </c>
      <c r="F470" s="83">
        <v>4</v>
      </c>
      <c r="G470" s="83"/>
      <c r="H470" s="83"/>
      <c r="I470" s="13"/>
      <c r="J470" s="5"/>
      <c r="K470" s="5"/>
      <c r="N470" s="56"/>
      <c r="O470" s="6"/>
      <c r="Q470" s="5"/>
    </row>
    <row r="471" spans="1:17" x14ac:dyDescent="0.2">
      <c r="A471" s="99" t="s">
        <v>892</v>
      </c>
      <c r="B471" s="147" t="s">
        <v>893</v>
      </c>
      <c r="C471" s="95">
        <f t="shared" si="7"/>
        <v>0</v>
      </c>
      <c r="D471" s="81"/>
      <c r="E471" s="82"/>
      <c r="F471" s="83"/>
      <c r="G471" s="83"/>
      <c r="H471" s="83"/>
      <c r="I471" s="13"/>
      <c r="J471" s="5"/>
      <c r="K471" s="5"/>
      <c r="N471" s="56"/>
      <c r="O471" s="6"/>
      <c r="Q471" s="5"/>
    </row>
    <row r="472" spans="1:17" x14ac:dyDescent="0.2">
      <c r="A472" s="134" t="s">
        <v>894</v>
      </c>
      <c r="B472" s="147" t="s">
        <v>895</v>
      </c>
      <c r="C472" s="95">
        <f t="shared" si="7"/>
        <v>0</v>
      </c>
      <c r="D472" s="81"/>
      <c r="E472" s="82"/>
      <c r="F472" s="83"/>
      <c r="G472" s="83"/>
      <c r="H472" s="83"/>
      <c r="I472" s="13"/>
      <c r="J472" s="5"/>
      <c r="K472" s="5"/>
      <c r="N472" s="56"/>
      <c r="O472" s="6"/>
      <c r="Q472" s="5"/>
    </row>
    <row r="473" spans="1:17" x14ac:dyDescent="0.2">
      <c r="A473" s="144" t="s">
        <v>896</v>
      </c>
      <c r="B473" s="147" t="s">
        <v>897</v>
      </c>
      <c r="C473" s="95">
        <f t="shared" si="7"/>
        <v>0</v>
      </c>
      <c r="D473" s="81"/>
      <c r="E473" s="82"/>
      <c r="F473" s="83"/>
      <c r="G473" s="83"/>
      <c r="H473" s="83"/>
      <c r="I473" s="13"/>
      <c r="J473" s="5"/>
      <c r="K473" s="5"/>
      <c r="N473" s="56"/>
      <c r="O473" s="6"/>
      <c r="Q473" s="5"/>
    </row>
    <row r="474" spans="1:17" x14ac:dyDescent="0.2">
      <c r="A474" s="99" t="s">
        <v>898</v>
      </c>
      <c r="B474" s="147" t="s">
        <v>899</v>
      </c>
      <c r="C474" s="95">
        <f t="shared" si="7"/>
        <v>0</v>
      </c>
      <c r="D474" s="81"/>
      <c r="E474" s="82"/>
      <c r="F474" s="83"/>
      <c r="G474" s="83"/>
      <c r="H474" s="83"/>
      <c r="I474" s="13"/>
      <c r="J474" s="5"/>
      <c r="K474" s="5"/>
      <c r="N474" s="56"/>
      <c r="O474" s="6"/>
      <c r="Q474" s="5"/>
    </row>
    <row r="475" spans="1:17" x14ac:dyDescent="0.2">
      <c r="A475" s="134" t="s">
        <v>900</v>
      </c>
      <c r="B475" s="147" t="s">
        <v>901</v>
      </c>
      <c r="C475" s="95">
        <f t="shared" si="7"/>
        <v>0</v>
      </c>
      <c r="D475" s="81"/>
      <c r="E475" s="82"/>
      <c r="F475" s="83"/>
      <c r="G475" s="83"/>
      <c r="H475" s="83"/>
      <c r="I475" s="13"/>
      <c r="J475" s="5"/>
      <c r="K475" s="5"/>
      <c r="N475" s="56"/>
      <c r="O475" s="6"/>
      <c r="Q475" s="5"/>
    </row>
    <row r="476" spans="1:17" x14ac:dyDescent="0.2">
      <c r="A476" s="144" t="s">
        <v>902</v>
      </c>
      <c r="B476" s="147" t="s">
        <v>903</v>
      </c>
      <c r="C476" s="95">
        <f t="shared" si="7"/>
        <v>0</v>
      </c>
      <c r="D476" s="81"/>
      <c r="E476" s="82"/>
      <c r="F476" s="83"/>
      <c r="G476" s="83"/>
      <c r="H476" s="83"/>
      <c r="I476" s="13"/>
      <c r="J476" s="5"/>
      <c r="K476" s="5"/>
      <c r="N476" s="56"/>
      <c r="O476" s="6"/>
      <c r="Q476" s="5"/>
    </row>
    <row r="477" spans="1:17" x14ac:dyDescent="0.2">
      <c r="A477" s="99" t="s">
        <v>904</v>
      </c>
      <c r="B477" s="147" t="s">
        <v>905</v>
      </c>
      <c r="C477" s="95">
        <f t="shared" si="7"/>
        <v>0</v>
      </c>
      <c r="D477" s="81"/>
      <c r="E477" s="82"/>
      <c r="F477" s="83"/>
      <c r="G477" s="83"/>
      <c r="H477" s="83"/>
      <c r="I477" s="13"/>
      <c r="J477" s="5"/>
      <c r="K477" s="5"/>
      <c r="N477" s="56"/>
      <c r="O477" s="6"/>
      <c r="Q477" s="5"/>
    </row>
    <row r="478" spans="1:17" x14ac:dyDescent="0.2">
      <c r="A478" s="134" t="s">
        <v>906</v>
      </c>
      <c r="B478" s="147" t="s">
        <v>907</v>
      </c>
      <c r="C478" s="95">
        <f t="shared" si="7"/>
        <v>0</v>
      </c>
      <c r="D478" s="81"/>
      <c r="E478" s="82"/>
      <c r="F478" s="83"/>
      <c r="G478" s="83"/>
      <c r="H478" s="83"/>
      <c r="I478" s="13"/>
      <c r="J478" s="5"/>
      <c r="K478" s="5"/>
      <c r="N478" s="56"/>
      <c r="O478" s="6"/>
      <c r="Q478" s="5"/>
    </row>
    <row r="479" spans="1:17" x14ac:dyDescent="0.2">
      <c r="A479" s="144" t="s">
        <v>908</v>
      </c>
      <c r="B479" s="147" t="s">
        <v>909</v>
      </c>
      <c r="C479" s="95">
        <f t="shared" si="7"/>
        <v>0</v>
      </c>
      <c r="D479" s="81"/>
      <c r="E479" s="82"/>
      <c r="F479" s="83"/>
      <c r="G479" s="83"/>
      <c r="H479" s="83"/>
      <c r="I479" s="13"/>
      <c r="J479" s="5"/>
      <c r="K479" s="5"/>
      <c r="N479" s="56"/>
      <c r="O479" s="6"/>
      <c r="Q479" s="5"/>
    </row>
    <row r="480" spans="1:17" x14ac:dyDescent="0.2">
      <c r="A480" s="99" t="s">
        <v>910</v>
      </c>
      <c r="B480" s="147" t="s">
        <v>911</v>
      </c>
      <c r="C480" s="95">
        <f t="shared" si="7"/>
        <v>0</v>
      </c>
      <c r="D480" s="81"/>
      <c r="E480" s="82"/>
      <c r="F480" s="83"/>
      <c r="G480" s="83"/>
      <c r="H480" s="83"/>
      <c r="I480" s="13"/>
      <c r="J480" s="5"/>
      <c r="K480" s="5"/>
      <c r="N480" s="56"/>
      <c r="O480" s="6"/>
      <c r="Q480" s="5"/>
    </row>
    <row r="481" spans="1:17" x14ac:dyDescent="0.2">
      <c r="A481" s="134" t="s">
        <v>912</v>
      </c>
      <c r="B481" s="147" t="s">
        <v>913</v>
      </c>
      <c r="C481" s="95">
        <f t="shared" si="7"/>
        <v>0</v>
      </c>
      <c r="D481" s="81"/>
      <c r="E481" s="82"/>
      <c r="F481" s="83"/>
      <c r="G481" s="83"/>
      <c r="H481" s="83"/>
      <c r="I481" s="13"/>
      <c r="J481" s="5"/>
      <c r="K481" s="5"/>
      <c r="N481" s="56"/>
      <c r="O481" s="6"/>
      <c r="Q481" s="5"/>
    </row>
    <row r="482" spans="1:17" x14ac:dyDescent="0.2">
      <c r="A482" s="144" t="s">
        <v>914</v>
      </c>
      <c r="B482" s="147" t="s">
        <v>915</v>
      </c>
      <c r="C482" s="95">
        <f t="shared" si="7"/>
        <v>0</v>
      </c>
      <c r="D482" s="81"/>
      <c r="E482" s="82"/>
      <c r="F482" s="83"/>
      <c r="G482" s="83"/>
      <c r="H482" s="83"/>
      <c r="I482" s="13"/>
      <c r="J482" s="5"/>
      <c r="K482" s="5"/>
      <c r="N482" s="56"/>
      <c r="O482" s="6"/>
      <c r="Q482" s="5"/>
    </row>
    <row r="483" spans="1:17" x14ac:dyDescent="0.2">
      <c r="A483" s="99" t="s">
        <v>916</v>
      </c>
      <c r="B483" s="147" t="s">
        <v>917</v>
      </c>
      <c r="C483" s="95">
        <f t="shared" si="7"/>
        <v>0</v>
      </c>
      <c r="D483" s="81"/>
      <c r="E483" s="82"/>
      <c r="F483" s="83"/>
      <c r="G483" s="83"/>
      <c r="H483" s="83"/>
      <c r="I483" s="13"/>
      <c r="J483" s="5"/>
      <c r="K483" s="5"/>
      <c r="N483" s="56"/>
      <c r="O483" s="6"/>
      <c r="Q483" s="5"/>
    </row>
    <row r="484" spans="1:17" x14ac:dyDescent="0.2">
      <c r="A484" s="134" t="s">
        <v>918</v>
      </c>
      <c r="B484" s="147" t="s">
        <v>919</v>
      </c>
      <c r="C484" s="95">
        <f t="shared" si="7"/>
        <v>0</v>
      </c>
      <c r="D484" s="81"/>
      <c r="E484" s="82"/>
      <c r="F484" s="83"/>
      <c r="G484" s="83"/>
      <c r="H484" s="83"/>
      <c r="I484" s="13"/>
      <c r="J484" s="5"/>
      <c r="K484" s="5"/>
      <c r="N484" s="56"/>
      <c r="O484" s="6"/>
      <c r="Q484" s="5"/>
    </row>
    <row r="485" spans="1:17" x14ac:dyDescent="0.2">
      <c r="A485" s="144" t="s">
        <v>920</v>
      </c>
      <c r="B485" s="147" t="s">
        <v>921</v>
      </c>
      <c r="C485" s="95">
        <f t="shared" si="7"/>
        <v>0</v>
      </c>
      <c r="D485" s="81"/>
      <c r="E485" s="82"/>
      <c r="F485" s="83"/>
      <c r="G485" s="83"/>
      <c r="H485" s="83"/>
      <c r="I485" s="13"/>
      <c r="J485" s="5"/>
      <c r="K485" s="5"/>
      <c r="N485" s="56"/>
      <c r="O485" s="6"/>
      <c r="Q485" s="5"/>
    </row>
    <row r="486" spans="1:17" x14ac:dyDescent="0.2">
      <c r="A486" s="99" t="s">
        <v>922</v>
      </c>
      <c r="B486" s="147" t="s">
        <v>923</v>
      </c>
      <c r="C486" s="95">
        <f t="shared" si="7"/>
        <v>0</v>
      </c>
      <c r="D486" s="81"/>
      <c r="E486" s="82"/>
      <c r="F486" s="83"/>
      <c r="G486" s="83"/>
      <c r="H486" s="83"/>
      <c r="I486" s="13"/>
      <c r="J486" s="5"/>
      <c r="K486" s="5"/>
      <c r="N486" s="56"/>
      <c r="O486" s="6"/>
      <c r="Q486" s="5"/>
    </row>
    <row r="487" spans="1:17" x14ac:dyDescent="0.2">
      <c r="A487" s="134" t="s">
        <v>924</v>
      </c>
      <c r="B487" s="147" t="s">
        <v>925</v>
      </c>
      <c r="C487" s="95">
        <f t="shared" si="7"/>
        <v>0</v>
      </c>
      <c r="D487" s="81"/>
      <c r="E487" s="82"/>
      <c r="F487" s="83"/>
      <c r="G487" s="83"/>
      <c r="H487" s="83"/>
      <c r="I487" s="13"/>
      <c r="J487" s="5"/>
      <c r="K487" s="5"/>
      <c r="N487" s="56"/>
      <c r="O487" s="6"/>
      <c r="Q487" s="5"/>
    </row>
    <row r="488" spans="1:17" x14ac:dyDescent="0.2">
      <c r="A488" s="144" t="s">
        <v>926</v>
      </c>
      <c r="B488" s="147" t="s">
        <v>927</v>
      </c>
      <c r="C488" s="95">
        <f t="shared" si="7"/>
        <v>0</v>
      </c>
      <c r="D488" s="81"/>
      <c r="E488" s="82"/>
      <c r="F488" s="83"/>
      <c r="G488" s="83"/>
      <c r="H488" s="83"/>
      <c r="I488" s="13"/>
      <c r="J488" s="5"/>
      <c r="K488" s="5"/>
      <c r="N488" s="56"/>
      <c r="O488" s="6"/>
      <c r="Q488" s="5"/>
    </row>
    <row r="489" spans="1:17" x14ac:dyDescent="0.2">
      <c r="A489" s="99" t="s">
        <v>928</v>
      </c>
      <c r="B489" s="147" t="s">
        <v>929</v>
      </c>
      <c r="C489" s="95">
        <f t="shared" si="7"/>
        <v>0</v>
      </c>
      <c r="D489" s="81"/>
      <c r="E489" s="82"/>
      <c r="F489" s="83"/>
      <c r="G489" s="83"/>
      <c r="H489" s="83"/>
      <c r="I489" s="13"/>
      <c r="J489" s="5"/>
      <c r="K489" s="5"/>
      <c r="N489" s="56"/>
      <c r="O489" s="6"/>
      <c r="Q489" s="5"/>
    </row>
    <row r="490" spans="1:17" x14ac:dyDescent="0.2">
      <c r="A490" s="134" t="s">
        <v>930</v>
      </c>
      <c r="B490" s="147" t="s">
        <v>931</v>
      </c>
      <c r="C490" s="95">
        <f t="shared" si="7"/>
        <v>0</v>
      </c>
      <c r="D490" s="81"/>
      <c r="E490" s="82"/>
      <c r="F490" s="83"/>
      <c r="G490" s="83"/>
      <c r="H490" s="83"/>
      <c r="I490" s="13"/>
      <c r="J490" s="5"/>
      <c r="K490" s="5"/>
      <c r="N490" s="56"/>
      <c r="O490" s="6"/>
      <c r="Q490" s="5"/>
    </row>
    <row r="491" spans="1:17" x14ac:dyDescent="0.2">
      <c r="A491" s="144" t="s">
        <v>932</v>
      </c>
      <c r="B491" s="147" t="s">
        <v>933</v>
      </c>
      <c r="C491" s="95">
        <f t="shared" si="7"/>
        <v>0</v>
      </c>
      <c r="D491" s="81"/>
      <c r="E491" s="82"/>
      <c r="F491" s="83"/>
      <c r="G491" s="83"/>
      <c r="H491" s="83"/>
      <c r="I491" s="13"/>
      <c r="J491" s="5"/>
      <c r="K491" s="5"/>
      <c r="N491" s="56"/>
      <c r="O491" s="6"/>
      <c r="Q491" s="5"/>
    </row>
    <row r="492" spans="1:17" x14ac:dyDescent="0.2">
      <c r="A492" s="99" t="s">
        <v>934</v>
      </c>
      <c r="B492" s="147" t="s">
        <v>935</v>
      </c>
      <c r="C492" s="95">
        <f t="shared" si="7"/>
        <v>0</v>
      </c>
      <c r="D492" s="81"/>
      <c r="E492" s="82"/>
      <c r="F492" s="83"/>
      <c r="G492" s="83"/>
      <c r="H492" s="83"/>
      <c r="I492" s="13"/>
      <c r="J492" s="5"/>
      <c r="K492" s="5"/>
      <c r="N492" s="56"/>
      <c r="O492" s="6"/>
      <c r="Q492" s="5"/>
    </row>
    <row r="493" spans="1:17" x14ac:dyDescent="0.2">
      <c r="A493" s="134" t="s">
        <v>936</v>
      </c>
      <c r="B493" s="147" t="s">
        <v>937</v>
      </c>
      <c r="C493" s="95">
        <f t="shared" si="7"/>
        <v>0</v>
      </c>
      <c r="D493" s="81"/>
      <c r="E493" s="82"/>
      <c r="F493" s="83"/>
      <c r="G493" s="83"/>
      <c r="H493" s="83"/>
      <c r="I493" s="13"/>
      <c r="J493" s="5"/>
      <c r="K493" s="5"/>
      <c r="N493" s="56"/>
      <c r="O493" s="6"/>
      <c r="Q493" s="5"/>
    </row>
    <row r="494" spans="1:17" x14ac:dyDescent="0.2">
      <c r="A494" s="144" t="s">
        <v>938</v>
      </c>
      <c r="B494" s="147" t="s">
        <v>939</v>
      </c>
      <c r="C494" s="95">
        <f t="shared" si="7"/>
        <v>0</v>
      </c>
      <c r="D494" s="81"/>
      <c r="E494" s="82"/>
      <c r="F494" s="83"/>
      <c r="G494" s="83"/>
      <c r="H494" s="83"/>
      <c r="I494" s="13"/>
      <c r="J494" s="5"/>
      <c r="K494" s="5"/>
      <c r="N494" s="56"/>
      <c r="O494" s="6"/>
      <c r="Q494" s="5"/>
    </row>
    <row r="495" spans="1:17" x14ac:dyDescent="0.2">
      <c r="A495" s="99" t="s">
        <v>940</v>
      </c>
      <c r="B495" s="147" t="s">
        <v>941</v>
      </c>
      <c r="C495" s="95">
        <f t="shared" si="7"/>
        <v>0</v>
      </c>
      <c r="D495" s="81"/>
      <c r="E495" s="82"/>
      <c r="F495" s="83"/>
      <c r="G495" s="83"/>
      <c r="H495" s="83"/>
      <c r="I495" s="13"/>
      <c r="J495" s="5"/>
      <c r="K495" s="5"/>
      <c r="N495" s="56"/>
      <c r="O495" s="6"/>
      <c r="Q495" s="5"/>
    </row>
    <row r="496" spans="1:17" x14ac:dyDescent="0.2">
      <c r="A496" s="134" t="s">
        <v>942</v>
      </c>
      <c r="B496" s="147" t="s">
        <v>943</v>
      </c>
      <c r="C496" s="95">
        <f t="shared" si="7"/>
        <v>0</v>
      </c>
      <c r="D496" s="81"/>
      <c r="E496" s="82"/>
      <c r="F496" s="83"/>
      <c r="G496" s="83"/>
      <c r="H496" s="83"/>
      <c r="I496" s="13"/>
      <c r="J496" s="5"/>
      <c r="K496" s="5"/>
      <c r="N496" s="56"/>
      <c r="O496" s="6"/>
      <c r="Q496" s="5"/>
    </row>
    <row r="497" spans="1:17" x14ac:dyDescent="0.2">
      <c r="A497" s="144" t="s">
        <v>944</v>
      </c>
      <c r="B497" s="147" t="s">
        <v>945</v>
      </c>
      <c r="C497" s="95">
        <f t="shared" si="7"/>
        <v>0</v>
      </c>
      <c r="D497" s="81"/>
      <c r="E497" s="82"/>
      <c r="F497" s="83"/>
      <c r="G497" s="83"/>
      <c r="H497" s="83"/>
      <c r="I497" s="13"/>
      <c r="J497" s="5"/>
      <c r="K497" s="5"/>
      <c r="N497" s="56"/>
      <c r="O497" s="6"/>
      <c r="Q497" s="5"/>
    </row>
    <row r="498" spans="1:17" x14ac:dyDescent="0.2">
      <c r="A498" s="99" t="s">
        <v>946</v>
      </c>
      <c r="B498" s="147" t="s">
        <v>947</v>
      </c>
      <c r="C498" s="95">
        <f t="shared" si="7"/>
        <v>0</v>
      </c>
      <c r="D498" s="81"/>
      <c r="E498" s="82"/>
      <c r="F498" s="83"/>
      <c r="G498" s="83"/>
      <c r="H498" s="83"/>
      <c r="I498" s="13"/>
      <c r="J498" s="5"/>
      <c r="K498" s="5"/>
      <c r="N498" s="56"/>
      <c r="O498" s="6"/>
      <c r="Q498" s="5"/>
    </row>
    <row r="499" spans="1:17" x14ac:dyDescent="0.2">
      <c r="A499" s="134" t="s">
        <v>948</v>
      </c>
      <c r="B499" s="147" t="s">
        <v>949</v>
      </c>
      <c r="C499" s="95">
        <f t="shared" si="7"/>
        <v>0</v>
      </c>
      <c r="D499" s="81"/>
      <c r="E499" s="82"/>
      <c r="F499" s="83"/>
      <c r="G499" s="83"/>
      <c r="H499" s="83"/>
      <c r="I499" s="13"/>
      <c r="J499" s="5"/>
      <c r="K499" s="5"/>
      <c r="N499" s="56"/>
      <c r="O499" s="6"/>
      <c r="Q499" s="5"/>
    </row>
    <row r="500" spans="1:17" x14ac:dyDescent="0.2">
      <c r="A500" s="144" t="s">
        <v>950</v>
      </c>
      <c r="B500" s="147" t="s">
        <v>951</v>
      </c>
      <c r="C500" s="95">
        <f t="shared" si="7"/>
        <v>0</v>
      </c>
      <c r="D500" s="81"/>
      <c r="E500" s="82"/>
      <c r="F500" s="83"/>
      <c r="G500" s="83"/>
      <c r="H500" s="83"/>
      <c r="I500" s="13"/>
      <c r="J500" s="5"/>
      <c r="K500" s="5"/>
      <c r="N500" s="56"/>
      <c r="O500" s="6"/>
      <c r="Q500" s="5"/>
    </row>
    <row r="501" spans="1:17" x14ac:dyDescent="0.2">
      <c r="A501" s="99" t="s">
        <v>952</v>
      </c>
      <c r="B501" s="147" t="s">
        <v>953</v>
      </c>
      <c r="C501" s="95">
        <f t="shared" si="7"/>
        <v>0</v>
      </c>
      <c r="D501" s="81"/>
      <c r="E501" s="82"/>
      <c r="F501" s="83"/>
      <c r="G501" s="83"/>
      <c r="H501" s="83"/>
      <c r="I501" s="13"/>
      <c r="J501" s="5"/>
      <c r="K501" s="5"/>
      <c r="N501" s="56"/>
      <c r="O501" s="6"/>
      <c r="Q501" s="5"/>
    </row>
    <row r="502" spans="1:17" x14ac:dyDescent="0.2">
      <c r="A502" s="134" t="s">
        <v>954</v>
      </c>
      <c r="B502" s="147" t="s">
        <v>955</v>
      </c>
      <c r="C502" s="95">
        <f t="shared" si="7"/>
        <v>0</v>
      </c>
      <c r="D502" s="81"/>
      <c r="E502" s="82"/>
      <c r="F502" s="83"/>
      <c r="G502" s="83"/>
      <c r="H502" s="83"/>
      <c r="I502" s="13"/>
      <c r="J502" s="5"/>
      <c r="K502" s="5"/>
      <c r="N502" s="56"/>
      <c r="O502" s="6"/>
      <c r="Q502" s="5"/>
    </row>
    <row r="503" spans="1:17" x14ac:dyDescent="0.2">
      <c r="A503" s="144" t="s">
        <v>956</v>
      </c>
      <c r="B503" s="147" t="s">
        <v>957</v>
      </c>
      <c r="C503" s="95">
        <f t="shared" si="7"/>
        <v>0</v>
      </c>
      <c r="D503" s="81"/>
      <c r="E503" s="82"/>
      <c r="F503" s="83"/>
      <c r="G503" s="83"/>
      <c r="H503" s="83"/>
      <c r="I503" s="13"/>
      <c r="J503" s="5"/>
      <c r="K503" s="5"/>
      <c r="N503" s="56"/>
      <c r="O503" s="6"/>
      <c r="Q503" s="5"/>
    </row>
    <row r="504" spans="1:17" x14ac:dyDescent="0.2">
      <c r="A504" s="99" t="s">
        <v>958</v>
      </c>
      <c r="B504" s="147" t="s">
        <v>959</v>
      </c>
      <c r="C504" s="95">
        <f t="shared" si="7"/>
        <v>0</v>
      </c>
      <c r="D504" s="81"/>
      <c r="E504" s="82"/>
      <c r="F504" s="83"/>
      <c r="G504" s="83"/>
      <c r="H504" s="83"/>
      <c r="I504" s="13"/>
      <c r="J504" s="5"/>
      <c r="K504" s="5"/>
      <c r="N504" s="56"/>
      <c r="O504" s="6"/>
      <c r="Q504" s="5"/>
    </row>
    <row r="505" spans="1:17" x14ac:dyDescent="0.2">
      <c r="A505" s="134" t="s">
        <v>960</v>
      </c>
      <c r="B505" s="143" t="s">
        <v>961</v>
      </c>
      <c r="C505" s="95">
        <f t="shared" si="7"/>
        <v>0</v>
      </c>
      <c r="D505" s="81"/>
      <c r="E505" s="82"/>
      <c r="F505" s="83"/>
      <c r="G505" s="83"/>
      <c r="H505" s="83"/>
      <c r="I505" s="13"/>
      <c r="J505" s="5"/>
      <c r="K505" s="5"/>
      <c r="N505" s="56"/>
      <c r="O505" s="6"/>
      <c r="Q505" s="5"/>
    </row>
    <row r="506" spans="1:17" x14ac:dyDescent="0.2">
      <c r="A506" s="144" t="s">
        <v>962</v>
      </c>
      <c r="B506" s="145" t="s">
        <v>963</v>
      </c>
      <c r="C506" s="95">
        <f t="shared" si="7"/>
        <v>0</v>
      </c>
      <c r="D506" s="81"/>
      <c r="E506" s="82"/>
      <c r="F506" s="83"/>
      <c r="G506" s="83"/>
      <c r="H506" s="83"/>
      <c r="I506" s="13"/>
      <c r="J506" s="5"/>
      <c r="K506" s="5"/>
      <c r="N506" s="56"/>
      <c r="O506" s="6"/>
      <c r="Q506" s="5"/>
    </row>
    <row r="507" spans="1:17" x14ac:dyDescent="0.2">
      <c r="A507" s="99" t="s">
        <v>964</v>
      </c>
      <c r="B507" s="143" t="s">
        <v>965</v>
      </c>
      <c r="C507" s="95">
        <f t="shared" si="7"/>
        <v>0</v>
      </c>
      <c r="D507" s="81"/>
      <c r="E507" s="82"/>
      <c r="F507" s="83"/>
      <c r="G507" s="83"/>
      <c r="H507" s="83"/>
      <c r="I507" s="13"/>
      <c r="J507" s="5"/>
      <c r="K507" s="5"/>
      <c r="N507" s="56"/>
      <c r="O507" s="6"/>
      <c r="Q507" s="5"/>
    </row>
    <row r="508" spans="1:17" x14ac:dyDescent="0.2">
      <c r="A508" s="134" t="s">
        <v>966</v>
      </c>
      <c r="B508" s="143" t="s">
        <v>967</v>
      </c>
      <c r="C508" s="95">
        <f t="shared" si="7"/>
        <v>0</v>
      </c>
      <c r="D508" s="81"/>
      <c r="E508" s="82"/>
      <c r="F508" s="83"/>
      <c r="G508" s="83"/>
      <c r="H508" s="83"/>
      <c r="I508" s="13"/>
      <c r="J508" s="5"/>
      <c r="K508" s="5"/>
      <c r="N508" s="56"/>
      <c r="O508" s="6"/>
      <c r="Q508" s="5"/>
    </row>
    <row r="509" spans="1:17" ht="23.25" x14ac:dyDescent="0.2">
      <c r="A509" s="144" t="s">
        <v>968</v>
      </c>
      <c r="B509" s="147" t="s">
        <v>969</v>
      </c>
      <c r="C509" s="95">
        <f t="shared" si="7"/>
        <v>0</v>
      </c>
      <c r="D509" s="81"/>
      <c r="E509" s="82"/>
      <c r="F509" s="83"/>
      <c r="G509" s="83"/>
      <c r="H509" s="83"/>
      <c r="I509" s="13"/>
      <c r="J509" s="5"/>
      <c r="K509" s="5"/>
      <c r="N509" s="56"/>
      <c r="O509" s="6"/>
      <c r="Q509" s="5"/>
    </row>
    <row r="510" spans="1:17" x14ac:dyDescent="0.2">
      <c r="A510" s="144" t="s">
        <v>970</v>
      </c>
      <c r="B510" s="143" t="s">
        <v>971</v>
      </c>
      <c r="C510" s="95">
        <f t="shared" si="7"/>
        <v>0</v>
      </c>
      <c r="D510" s="81"/>
      <c r="E510" s="82"/>
      <c r="F510" s="83"/>
      <c r="G510" s="83"/>
      <c r="H510" s="83"/>
      <c r="I510" s="13"/>
      <c r="J510" s="5"/>
      <c r="K510" s="5"/>
      <c r="N510" s="56"/>
      <c r="O510" s="6"/>
      <c r="Q510" s="5"/>
    </row>
    <row r="511" spans="1:17" x14ac:dyDescent="0.2">
      <c r="A511" s="144" t="s">
        <v>972</v>
      </c>
      <c r="B511" s="143" t="s">
        <v>973</v>
      </c>
      <c r="C511" s="95">
        <f t="shared" si="7"/>
        <v>0</v>
      </c>
      <c r="D511" s="81"/>
      <c r="E511" s="82"/>
      <c r="F511" s="83"/>
      <c r="G511" s="83"/>
      <c r="H511" s="83"/>
      <c r="I511" s="13"/>
      <c r="J511" s="5"/>
      <c r="K511" s="5"/>
      <c r="N511" s="56"/>
      <c r="O511" s="6"/>
      <c r="Q511" s="5"/>
    </row>
    <row r="512" spans="1:17" x14ac:dyDescent="0.2">
      <c r="A512" s="99" t="s">
        <v>974</v>
      </c>
      <c r="B512" s="143" t="s">
        <v>975</v>
      </c>
      <c r="C512" s="95">
        <f t="shared" si="7"/>
        <v>0</v>
      </c>
      <c r="D512" s="81"/>
      <c r="E512" s="82"/>
      <c r="F512" s="83"/>
      <c r="G512" s="83"/>
      <c r="H512" s="83"/>
      <c r="I512" s="13"/>
      <c r="J512" s="5"/>
      <c r="K512" s="5"/>
      <c r="N512" s="56"/>
      <c r="O512" s="6"/>
      <c r="Q512" s="5"/>
    </row>
    <row r="513" spans="1:17" x14ac:dyDescent="0.2">
      <c r="A513" s="134" t="s">
        <v>976</v>
      </c>
      <c r="B513" s="143" t="s">
        <v>977</v>
      </c>
      <c r="C513" s="95">
        <f t="shared" si="7"/>
        <v>0</v>
      </c>
      <c r="D513" s="81"/>
      <c r="E513" s="82"/>
      <c r="F513" s="83"/>
      <c r="G513" s="83"/>
      <c r="H513" s="83"/>
      <c r="I513" s="13"/>
      <c r="J513" s="5"/>
      <c r="K513" s="5"/>
      <c r="N513" s="56"/>
      <c r="O513" s="6"/>
      <c r="Q513" s="5"/>
    </row>
    <row r="514" spans="1:17" x14ac:dyDescent="0.2">
      <c r="A514" s="144" t="s">
        <v>978</v>
      </c>
      <c r="B514" s="143" t="s">
        <v>979</v>
      </c>
      <c r="C514" s="95">
        <f t="shared" si="7"/>
        <v>0</v>
      </c>
      <c r="D514" s="81"/>
      <c r="E514" s="82"/>
      <c r="F514" s="83"/>
      <c r="G514" s="83"/>
      <c r="H514" s="83"/>
      <c r="I514" s="13"/>
      <c r="J514" s="5"/>
      <c r="K514" s="5"/>
      <c r="N514" s="56"/>
      <c r="O514" s="6"/>
      <c r="Q514" s="5"/>
    </row>
    <row r="515" spans="1:17" x14ac:dyDescent="0.2">
      <c r="A515" s="99" t="s">
        <v>980</v>
      </c>
      <c r="B515" s="143" t="s">
        <v>981</v>
      </c>
      <c r="C515" s="95">
        <f t="shared" si="7"/>
        <v>0</v>
      </c>
      <c r="D515" s="81"/>
      <c r="E515" s="82"/>
      <c r="F515" s="83"/>
      <c r="G515" s="83"/>
      <c r="H515" s="83"/>
      <c r="I515" s="13"/>
      <c r="J515" s="5"/>
      <c r="K515" s="5"/>
      <c r="N515" s="56"/>
      <c r="O515" s="6"/>
      <c r="Q515" s="5"/>
    </row>
    <row r="516" spans="1:17" x14ac:dyDescent="0.2">
      <c r="A516" s="134" t="s">
        <v>982</v>
      </c>
      <c r="B516" s="143" t="s">
        <v>983</v>
      </c>
      <c r="C516" s="95">
        <f t="shared" si="7"/>
        <v>0</v>
      </c>
      <c r="D516" s="81"/>
      <c r="E516" s="82"/>
      <c r="F516" s="83"/>
      <c r="G516" s="83"/>
      <c r="H516" s="83"/>
      <c r="I516" s="13"/>
      <c r="J516" s="5"/>
      <c r="K516" s="5"/>
      <c r="N516" s="56"/>
      <c r="O516" s="6"/>
      <c r="Q516" s="5"/>
    </row>
    <row r="517" spans="1:17" x14ac:dyDescent="0.2">
      <c r="A517" s="144" t="s">
        <v>984</v>
      </c>
      <c r="B517" s="143" t="s">
        <v>985</v>
      </c>
      <c r="C517" s="95">
        <f t="shared" si="7"/>
        <v>0</v>
      </c>
      <c r="D517" s="81"/>
      <c r="E517" s="82"/>
      <c r="F517" s="83"/>
      <c r="G517" s="83"/>
      <c r="H517" s="83"/>
      <c r="I517" s="13"/>
      <c r="J517" s="5"/>
      <c r="K517" s="5"/>
      <c r="N517" s="56"/>
      <c r="O517" s="6"/>
      <c r="Q517" s="5"/>
    </row>
    <row r="518" spans="1:17" x14ac:dyDescent="0.2">
      <c r="A518" s="99" t="s">
        <v>986</v>
      </c>
      <c r="B518" s="143" t="s">
        <v>987</v>
      </c>
      <c r="C518" s="95">
        <f t="shared" si="7"/>
        <v>0</v>
      </c>
      <c r="D518" s="81"/>
      <c r="E518" s="82"/>
      <c r="F518" s="83"/>
      <c r="G518" s="83"/>
      <c r="H518" s="83"/>
      <c r="I518" s="13"/>
      <c r="J518" s="5"/>
      <c r="K518" s="5"/>
      <c r="N518" s="56"/>
      <c r="O518" s="6"/>
      <c r="Q518" s="5"/>
    </row>
    <row r="519" spans="1:17" x14ac:dyDescent="0.2">
      <c r="A519" s="134" t="s">
        <v>988</v>
      </c>
      <c r="B519" s="143" t="s">
        <v>989</v>
      </c>
      <c r="C519" s="95">
        <f t="shared" si="7"/>
        <v>0</v>
      </c>
      <c r="D519" s="81"/>
      <c r="E519" s="82"/>
      <c r="F519" s="83"/>
      <c r="G519" s="83"/>
      <c r="H519" s="83"/>
      <c r="I519" s="13"/>
      <c r="J519" s="5"/>
      <c r="K519" s="5"/>
      <c r="N519" s="56"/>
      <c r="O519" s="6"/>
      <c r="Q519" s="5"/>
    </row>
    <row r="520" spans="1:17" x14ac:dyDescent="0.2">
      <c r="A520" s="144" t="s">
        <v>990</v>
      </c>
      <c r="B520" s="143" t="s">
        <v>991</v>
      </c>
      <c r="C520" s="95">
        <f t="shared" si="7"/>
        <v>0</v>
      </c>
      <c r="D520" s="81"/>
      <c r="E520" s="82"/>
      <c r="F520" s="83"/>
      <c r="G520" s="83"/>
      <c r="H520" s="83"/>
      <c r="I520" s="13"/>
      <c r="J520" s="5"/>
      <c r="K520" s="5"/>
      <c r="N520" s="56"/>
      <c r="O520" s="6"/>
      <c r="Q520" s="5"/>
    </row>
    <row r="521" spans="1:17" x14ac:dyDescent="0.2">
      <c r="A521" s="144" t="s">
        <v>992</v>
      </c>
      <c r="B521" s="143" t="s">
        <v>993</v>
      </c>
      <c r="C521" s="95">
        <f t="shared" si="7"/>
        <v>0</v>
      </c>
      <c r="D521" s="81"/>
      <c r="E521" s="82"/>
      <c r="F521" s="83"/>
      <c r="G521" s="83"/>
      <c r="H521" s="83"/>
      <c r="I521" s="13"/>
      <c r="J521" s="5"/>
      <c r="K521" s="5"/>
      <c r="N521" s="56"/>
      <c r="O521" s="6"/>
      <c r="Q521" s="5"/>
    </row>
    <row r="522" spans="1:17" x14ac:dyDescent="0.2">
      <c r="A522" s="144" t="s">
        <v>994</v>
      </c>
      <c r="B522" s="143" t="s">
        <v>995</v>
      </c>
      <c r="C522" s="95">
        <f t="shared" si="7"/>
        <v>0</v>
      </c>
      <c r="D522" s="81"/>
      <c r="E522" s="82"/>
      <c r="F522" s="83"/>
      <c r="G522" s="83"/>
      <c r="H522" s="83"/>
      <c r="I522" s="13"/>
      <c r="J522" s="5"/>
      <c r="K522" s="5"/>
      <c r="N522" s="56"/>
      <c r="O522" s="6"/>
      <c r="Q522" s="5"/>
    </row>
    <row r="523" spans="1:17" x14ac:dyDescent="0.2">
      <c r="A523" s="99" t="s">
        <v>996</v>
      </c>
      <c r="B523" s="143" t="s">
        <v>997</v>
      </c>
      <c r="C523" s="95">
        <f t="shared" si="7"/>
        <v>0</v>
      </c>
      <c r="D523" s="81"/>
      <c r="E523" s="82"/>
      <c r="F523" s="83"/>
      <c r="G523" s="83"/>
      <c r="H523" s="83"/>
      <c r="I523" s="13"/>
      <c r="J523" s="5"/>
      <c r="K523" s="5"/>
      <c r="N523" s="56"/>
      <c r="O523" s="6"/>
      <c r="Q523" s="5"/>
    </row>
    <row r="524" spans="1:17" x14ac:dyDescent="0.2">
      <c r="A524" s="134" t="s">
        <v>998</v>
      </c>
      <c r="B524" s="143" t="s">
        <v>999</v>
      </c>
      <c r="C524" s="95">
        <f t="shared" si="7"/>
        <v>0</v>
      </c>
      <c r="D524" s="81"/>
      <c r="E524" s="82"/>
      <c r="F524" s="83"/>
      <c r="G524" s="83"/>
      <c r="H524" s="83"/>
      <c r="I524" s="13"/>
      <c r="J524" s="5"/>
      <c r="K524" s="5"/>
      <c r="N524" s="56"/>
      <c r="O524" s="6"/>
      <c r="Q524" s="5"/>
    </row>
    <row r="525" spans="1:17" x14ac:dyDescent="0.2">
      <c r="A525" s="144" t="s">
        <v>1000</v>
      </c>
      <c r="B525" s="143" t="s">
        <v>1001</v>
      </c>
      <c r="C525" s="95">
        <f t="shared" si="7"/>
        <v>0</v>
      </c>
      <c r="D525" s="81"/>
      <c r="E525" s="82"/>
      <c r="F525" s="83"/>
      <c r="G525" s="83"/>
      <c r="H525" s="83"/>
      <c r="I525" s="13"/>
      <c r="J525" s="5"/>
      <c r="K525" s="5"/>
      <c r="N525" s="56"/>
      <c r="O525" s="6"/>
      <c r="Q525" s="5"/>
    </row>
    <row r="526" spans="1:17" x14ac:dyDescent="0.2">
      <c r="A526" s="99" t="s">
        <v>1002</v>
      </c>
      <c r="B526" s="143" t="s">
        <v>1003</v>
      </c>
      <c r="C526" s="95">
        <f t="shared" si="7"/>
        <v>0</v>
      </c>
      <c r="D526" s="81"/>
      <c r="E526" s="82"/>
      <c r="F526" s="83"/>
      <c r="G526" s="83"/>
      <c r="H526" s="83"/>
      <c r="I526" s="13"/>
      <c r="J526" s="5"/>
      <c r="K526" s="5"/>
      <c r="N526" s="56"/>
      <c r="O526" s="6"/>
      <c r="Q526" s="5"/>
    </row>
    <row r="527" spans="1:17" x14ac:dyDescent="0.2">
      <c r="A527" s="134" t="s">
        <v>1004</v>
      </c>
      <c r="B527" s="143" t="s">
        <v>1005</v>
      </c>
      <c r="C527" s="95">
        <f t="shared" si="7"/>
        <v>0</v>
      </c>
      <c r="D527" s="81"/>
      <c r="E527" s="82"/>
      <c r="F527" s="83"/>
      <c r="G527" s="83"/>
      <c r="H527" s="83"/>
      <c r="I527" s="13"/>
      <c r="J527" s="5"/>
      <c r="K527" s="5"/>
      <c r="N527" s="56"/>
      <c r="O527" s="6"/>
      <c r="Q527" s="5"/>
    </row>
    <row r="528" spans="1:17" x14ac:dyDescent="0.2">
      <c r="A528" s="148" t="s">
        <v>1006</v>
      </c>
      <c r="B528" s="149" t="s">
        <v>1007</v>
      </c>
      <c r="C528" s="103">
        <f t="shared" si="7"/>
        <v>0</v>
      </c>
      <c r="D528" s="122"/>
      <c r="E528" s="105"/>
      <c r="F528" s="106"/>
      <c r="G528" s="106"/>
      <c r="H528" s="106"/>
      <c r="I528" s="13"/>
      <c r="J528" s="5"/>
      <c r="K528" s="5"/>
      <c r="N528" s="56"/>
      <c r="O528" s="6"/>
      <c r="Q528" s="5"/>
    </row>
    <row r="529" spans="1:17" x14ac:dyDescent="0.2">
      <c r="A529" s="150"/>
      <c r="B529" s="151"/>
      <c r="C529" s="87"/>
      <c r="D529" s="87"/>
      <c r="E529" s="87"/>
      <c r="F529" s="87"/>
      <c r="G529" s="87"/>
      <c r="H529" s="87"/>
      <c r="I529" s="12"/>
      <c r="J529" s="56"/>
      <c r="K529" s="56"/>
      <c r="L529" s="56"/>
      <c r="M529" s="56"/>
      <c r="N529" s="56"/>
      <c r="O529" s="6"/>
      <c r="Q529" s="5"/>
    </row>
    <row r="530" spans="1:17" x14ac:dyDescent="0.2">
      <c r="A530" s="224" t="s">
        <v>1008</v>
      </c>
      <c r="B530" s="225"/>
      <c r="C530" s="152" t="s">
        <v>1009</v>
      </c>
      <c r="D530" s="153"/>
      <c r="E530" s="154"/>
      <c r="F530" s="56"/>
      <c r="G530" s="87"/>
      <c r="H530" s="87"/>
      <c r="I530" s="12"/>
      <c r="J530" s="56"/>
      <c r="K530" s="56"/>
      <c r="L530" s="56"/>
      <c r="M530" s="56"/>
      <c r="N530" s="56"/>
      <c r="O530" s="6"/>
      <c r="Q530" s="5"/>
    </row>
    <row r="531" spans="1:17" x14ac:dyDescent="0.2">
      <c r="A531" s="232"/>
      <c r="B531" s="233"/>
      <c r="C531" s="222" t="s">
        <v>3</v>
      </c>
      <c r="D531" s="153" t="s">
        <v>1010</v>
      </c>
      <c r="E531" s="154"/>
      <c r="F531" s="56"/>
      <c r="G531" s="87"/>
      <c r="H531" s="87"/>
      <c r="I531" s="12"/>
      <c r="J531" s="56"/>
      <c r="K531" s="56"/>
      <c r="L531" s="56"/>
      <c r="M531" s="56"/>
      <c r="N531" s="56"/>
      <c r="O531" s="6"/>
      <c r="Q531" s="5"/>
    </row>
    <row r="532" spans="1:17" ht="33.75" customHeight="1" x14ac:dyDescent="0.2">
      <c r="A532" s="226"/>
      <c r="B532" s="227"/>
      <c r="C532" s="223"/>
      <c r="D532" s="155" t="s">
        <v>1011</v>
      </c>
      <c r="E532" s="156" t="s">
        <v>1012</v>
      </c>
      <c r="F532" s="56"/>
      <c r="G532" s="87"/>
      <c r="H532" s="87"/>
      <c r="I532" s="12"/>
      <c r="J532" s="56"/>
      <c r="K532" s="56"/>
      <c r="L532" s="56"/>
      <c r="M532" s="56"/>
      <c r="N532" s="56"/>
      <c r="O532" s="6"/>
      <c r="Q532" s="5"/>
    </row>
    <row r="533" spans="1:17" x14ac:dyDescent="0.2">
      <c r="A533" s="157" t="s">
        <v>1013</v>
      </c>
      <c r="B533" s="158" t="s">
        <v>1014</v>
      </c>
      <c r="C533" s="159">
        <f>+SUM(D533:E533)</f>
        <v>0</v>
      </c>
      <c r="D533" s="160"/>
      <c r="E533" s="161"/>
      <c r="F533" s="56"/>
      <c r="G533" s="87"/>
      <c r="H533" s="87"/>
      <c r="I533" s="12"/>
      <c r="J533" s="56"/>
      <c r="K533" s="56"/>
      <c r="L533" s="56"/>
      <c r="M533" s="56"/>
      <c r="N533" s="56"/>
      <c r="O533" s="6"/>
      <c r="Q533" s="5"/>
    </row>
    <row r="534" spans="1:17" x14ac:dyDescent="0.2">
      <c r="A534" s="157" t="s">
        <v>1015</v>
      </c>
      <c r="B534" s="158" t="s">
        <v>1016</v>
      </c>
      <c r="C534" s="162">
        <f>+SUM(D534:E534)</f>
        <v>0</v>
      </c>
      <c r="D534" s="160"/>
      <c r="E534" s="161"/>
      <c r="F534" s="56"/>
      <c r="G534" s="87"/>
      <c r="H534" s="87"/>
      <c r="I534" s="12"/>
      <c r="J534" s="56"/>
      <c r="K534" s="56"/>
      <c r="L534" s="56"/>
      <c r="M534" s="56"/>
      <c r="N534" s="56"/>
      <c r="O534" s="6"/>
      <c r="Q534" s="5"/>
    </row>
    <row r="535" spans="1:17" ht="18" customHeight="1" x14ac:dyDescent="0.2">
      <c r="A535" s="19"/>
      <c r="B535" s="20"/>
      <c r="C535" s="21"/>
    </row>
    <row r="536" spans="1:17" ht="24" customHeight="1" x14ac:dyDescent="0.2">
      <c r="A536" s="224" t="s">
        <v>1017</v>
      </c>
      <c r="B536" s="225"/>
      <c r="C536" s="222" t="s">
        <v>3</v>
      </c>
      <c r="D536" s="235" t="s">
        <v>1018</v>
      </c>
      <c r="E536" s="235" t="s">
        <v>1019</v>
      </c>
      <c r="F536" s="87"/>
      <c r="G536" s="6"/>
      <c r="H536" s="6"/>
      <c r="I536" s="7"/>
      <c r="J536" s="5"/>
      <c r="K536" s="5"/>
      <c r="O536" s="6"/>
      <c r="Q536" s="5"/>
    </row>
    <row r="537" spans="1:17" ht="19.5" customHeight="1" x14ac:dyDescent="0.2">
      <c r="A537" s="226"/>
      <c r="B537" s="227"/>
      <c r="C537" s="228"/>
      <c r="D537" s="235"/>
      <c r="E537" s="235"/>
      <c r="F537" s="87"/>
      <c r="G537" s="6"/>
      <c r="H537" s="6"/>
      <c r="I537" s="7"/>
      <c r="J537" s="5"/>
      <c r="K537" s="5"/>
      <c r="O537" s="6"/>
      <c r="Q537" s="5"/>
    </row>
    <row r="538" spans="1:17" ht="24.75" customHeight="1" x14ac:dyDescent="0.2">
      <c r="A538" s="230" t="s">
        <v>1020</v>
      </c>
      <c r="B538" s="231"/>
      <c r="C538" s="22"/>
      <c r="D538" s="23"/>
      <c r="E538" s="24"/>
      <c r="F538" s="87"/>
      <c r="G538" s="6"/>
      <c r="H538" s="6"/>
      <c r="I538" s="7"/>
      <c r="J538" s="5"/>
      <c r="K538" s="5"/>
      <c r="O538" s="6"/>
      <c r="Q538" s="5"/>
    </row>
    <row r="539" spans="1:17" ht="13.5" customHeight="1" x14ac:dyDescent="0.2">
      <c r="A539" s="25" t="s">
        <v>1021</v>
      </c>
      <c r="B539" s="26"/>
      <c r="C539" s="163">
        <f t="shared" ref="C539:C545" si="8">SUM(D539:E539)</f>
        <v>0</v>
      </c>
      <c r="D539" s="164"/>
      <c r="E539" s="165"/>
      <c r="F539" s="87"/>
      <c r="G539" s="6"/>
      <c r="H539" s="6"/>
      <c r="I539" s="7"/>
      <c r="J539" s="5"/>
      <c r="K539" s="5"/>
      <c r="O539" s="6"/>
      <c r="Q539" s="5"/>
    </row>
    <row r="540" spans="1:17" ht="13.5" customHeight="1" x14ac:dyDescent="0.2">
      <c r="A540" s="27" t="s">
        <v>1022</v>
      </c>
      <c r="B540" s="28"/>
      <c r="C540" s="166">
        <f t="shared" si="8"/>
        <v>0</v>
      </c>
      <c r="D540" s="167"/>
      <c r="E540" s="168"/>
      <c r="F540" s="87"/>
      <c r="G540" s="6"/>
      <c r="H540" s="6"/>
      <c r="I540" s="7"/>
      <c r="J540" s="5"/>
      <c r="K540" s="5"/>
      <c r="O540" s="6"/>
      <c r="Q540" s="5"/>
    </row>
    <row r="541" spans="1:17" s="32" customFormat="1" ht="13.5" customHeight="1" x14ac:dyDescent="0.2">
      <c r="A541" s="27" t="s">
        <v>1023</v>
      </c>
      <c r="B541" s="28"/>
      <c r="C541" s="166">
        <f t="shared" si="8"/>
        <v>0</v>
      </c>
      <c r="D541" s="29"/>
      <c r="E541" s="30"/>
      <c r="F541" s="31"/>
      <c r="G541" s="31"/>
    </row>
    <row r="542" spans="1:17" s="32" customFormat="1" x14ac:dyDescent="0.2">
      <c r="A542" s="27" t="s">
        <v>1024</v>
      </c>
      <c r="B542" s="28"/>
      <c r="C542" s="166">
        <f t="shared" si="8"/>
        <v>0</v>
      </c>
      <c r="D542" s="29"/>
      <c r="E542" s="30"/>
      <c r="F542" s="31"/>
      <c r="G542" s="31"/>
    </row>
    <row r="543" spans="1:17" s="32" customFormat="1" x14ac:dyDescent="0.2">
      <c r="A543" s="27" t="s">
        <v>1025</v>
      </c>
      <c r="B543" s="28"/>
      <c r="C543" s="166">
        <f t="shared" si="8"/>
        <v>0</v>
      </c>
      <c r="D543" s="29"/>
      <c r="E543" s="30"/>
      <c r="F543" s="31"/>
      <c r="G543" s="31"/>
    </row>
    <row r="544" spans="1:17" x14ac:dyDescent="0.2">
      <c r="A544" s="33" t="s">
        <v>1026</v>
      </c>
      <c r="B544" s="34"/>
      <c r="C544" s="35">
        <f t="shared" si="8"/>
        <v>0</v>
      </c>
      <c r="D544" s="36"/>
      <c r="E544" s="37"/>
      <c r="H544" s="6"/>
      <c r="J544" s="7"/>
      <c r="K544" s="5"/>
      <c r="P544" s="6"/>
      <c r="Q544" s="5"/>
    </row>
    <row r="545" spans="1:17" ht="19.5" customHeight="1" x14ac:dyDescent="0.2">
      <c r="A545" s="38" t="s">
        <v>1027</v>
      </c>
      <c r="B545" s="22"/>
      <c r="C545" s="39">
        <f t="shared" si="8"/>
        <v>0</v>
      </c>
      <c r="D545" s="40">
        <f>SUM(D539:D544)</f>
        <v>0</v>
      </c>
      <c r="E545" s="41">
        <f>SUM(E539:E544)</f>
        <v>0</v>
      </c>
      <c r="H545" s="6"/>
      <c r="J545" s="7"/>
      <c r="K545" s="5"/>
      <c r="P545" s="6"/>
      <c r="Q545" s="5"/>
    </row>
    <row r="546" spans="1:17" ht="24.75" customHeight="1" x14ac:dyDescent="0.2">
      <c r="A546" s="38" t="s">
        <v>1028</v>
      </c>
      <c r="B546" s="42"/>
      <c r="C546" s="22"/>
      <c r="D546" s="22"/>
      <c r="E546" s="43"/>
      <c r="F546" s="87"/>
      <c r="G546" s="6"/>
      <c r="H546" s="6"/>
      <c r="I546" s="7"/>
      <c r="J546" s="5"/>
      <c r="K546" s="5"/>
      <c r="O546" s="6"/>
      <c r="Q546" s="5"/>
    </row>
    <row r="547" spans="1:17" x14ac:dyDescent="0.2">
      <c r="A547" s="44" t="s">
        <v>1021</v>
      </c>
      <c r="B547" s="45"/>
      <c r="C547" s="163">
        <f t="shared" ref="C547:C553" si="9">SUM(D547:E547)</f>
        <v>0</v>
      </c>
      <c r="D547" s="164"/>
      <c r="E547" s="165"/>
      <c r="F547" s="87"/>
      <c r="G547" s="6"/>
      <c r="H547" s="6"/>
      <c r="I547" s="7"/>
      <c r="J547" s="5"/>
      <c r="K547" s="5"/>
      <c r="O547" s="6"/>
      <c r="Q547" s="5"/>
    </row>
    <row r="548" spans="1:17" x14ac:dyDescent="0.2">
      <c r="A548" s="46" t="s">
        <v>1022</v>
      </c>
      <c r="B548" s="47"/>
      <c r="C548" s="166">
        <f t="shared" si="9"/>
        <v>0</v>
      </c>
      <c r="D548" s="167"/>
      <c r="E548" s="168"/>
      <c r="F548" s="87"/>
      <c r="G548" s="6"/>
      <c r="H548" s="6"/>
      <c r="I548" s="7"/>
      <c r="J548" s="5"/>
      <c r="K548" s="5"/>
      <c r="O548" s="6"/>
      <c r="Q548" s="5"/>
    </row>
    <row r="549" spans="1:17" s="32" customFormat="1" x14ac:dyDescent="0.2">
      <c r="A549" s="46" t="s">
        <v>1023</v>
      </c>
      <c r="B549" s="47"/>
      <c r="C549" s="166">
        <f t="shared" si="9"/>
        <v>0</v>
      </c>
      <c r="D549" s="29"/>
      <c r="E549" s="30"/>
      <c r="F549" s="31"/>
      <c r="G549" s="31"/>
    </row>
    <row r="550" spans="1:17" s="32" customFormat="1" x14ac:dyDescent="0.2">
      <c r="A550" s="46" t="s">
        <v>1024</v>
      </c>
      <c r="B550" s="47"/>
      <c r="C550" s="166">
        <f t="shared" si="9"/>
        <v>0</v>
      </c>
      <c r="D550" s="29"/>
      <c r="E550" s="30"/>
      <c r="F550" s="31"/>
      <c r="G550" s="31"/>
    </row>
    <row r="551" spans="1:17" s="32" customFormat="1" x14ac:dyDescent="0.2">
      <c r="A551" s="46" t="s">
        <v>1025</v>
      </c>
      <c r="B551" s="47"/>
      <c r="C551" s="166">
        <f t="shared" si="9"/>
        <v>0</v>
      </c>
      <c r="D551" s="29"/>
      <c r="E551" s="30"/>
      <c r="F551" s="31"/>
      <c r="G551" s="31"/>
    </row>
    <row r="552" spans="1:17" x14ac:dyDescent="0.2">
      <c r="A552" s="48" t="s">
        <v>1026</v>
      </c>
      <c r="B552" s="49"/>
      <c r="C552" s="35">
        <f t="shared" si="9"/>
        <v>0</v>
      </c>
      <c r="D552" s="36"/>
      <c r="E552" s="37"/>
      <c r="H552" s="6"/>
      <c r="J552" s="7"/>
      <c r="K552" s="5"/>
      <c r="P552" s="6"/>
      <c r="Q552" s="5"/>
    </row>
    <row r="553" spans="1:17" ht="19.5" customHeight="1" x14ac:dyDescent="0.2">
      <c r="A553" s="50" t="s">
        <v>1029</v>
      </c>
      <c r="B553" s="23"/>
      <c r="C553" s="39">
        <f t="shared" si="9"/>
        <v>0</v>
      </c>
      <c r="D553" s="51">
        <f>SUM(D547:D552)</f>
        <v>0</v>
      </c>
      <c r="E553" s="52">
        <f>SUM(E547:E552)</f>
        <v>0</v>
      </c>
      <c r="H553" s="6"/>
      <c r="J553" s="7"/>
      <c r="K553" s="5"/>
      <c r="P553" s="6"/>
      <c r="Q553" s="5"/>
    </row>
  </sheetData>
  <mergeCells count="24">
    <mergeCell ref="H10:H12"/>
    <mergeCell ref="D11:D12"/>
    <mergeCell ref="E11:E12"/>
    <mergeCell ref="F11:F12"/>
    <mergeCell ref="A252:B252"/>
    <mergeCell ref="A80:B80"/>
    <mergeCell ref="A122:B122"/>
    <mergeCell ref="A164:B164"/>
    <mergeCell ref="A181:B181"/>
    <mergeCell ref="A6:F7"/>
    <mergeCell ref="C10:C12"/>
    <mergeCell ref="D10:F10"/>
    <mergeCell ref="G10:G12"/>
    <mergeCell ref="A44:B44"/>
    <mergeCell ref="C531:C532"/>
    <mergeCell ref="A536:B537"/>
    <mergeCell ref="C536:C537"/>
    <mergeCell ref="D536:D537"/>
    <mergeCell ref="E536:E537"/>
    <mergeCell ref="A538:B538"/>
    <mergeCell ref="A292:B292"/>
    <mergeCell ref="A315:B315"/>
    <mergeCell ref="A332:B332"/>
    <mergeCell ref="A530:B532"/>
  </mergeCells>
  <dataValidations count="2">
    <dataValidation type="whole" allowBlank="1" showInputMessage="1" showErrorMessage="1" errorTitle="Error" error="Por favor ingrese números enteros" sqref="B453:B455 IX453:IX455 ST453:ST455 ACP453:ACP455 AML453:AML455 AWH453:AWH455 BGD453:BGD455 BPZ453:BPZ455 BZV453:BZV455 CJR453:CJR455 CTN453:CTN455 DDJ453:DDJ455 DNF453:DNF455 DXB453:DXB455 EGX453:EGX455 EQT453:EQT455 FAP453:FAP455 FKL453:FKL455 FUH453:FUH455 GED453:GED455 GNZ453:GNZ455 GXV453:GXV455 HHR453:HHR455 HRN453:HRN455 IBJ453:IBJ455 ILF453:ILF455 IVB453:IVB455 JEX453:JEX455 JOT453:JOT455 JYP453:JYP455 KIL453:KIL455 KSH453:KSH455 LCD453:LCD455 LLZ453:LLZ455 LVV453:LVV455 MFR453:MFR455 MPN453:MPN455 MZJ453:MZJ455 NJF453:NJF455 NTB453:NTB455 OCX453:OCX455 OMT453:OMT455 OWP453:OWP455 PGL453:PGL455 PQH453:PQH455 QAD453:QAD455 QJZ453:QJZ455 QTV453:QTV455 RDR453:RDR455 RNN453:RNN455 RXJ453:RXJ455 SHF453:SHF455 SRB453:SRB455 TAX453:TAX455 TKT453:TKT455 TUP453:TUP455 UEL453:UEL455 UOH453:UOH455 UYD453:UYD455 VHZ453:VHZ455 VRV453:VRV455 WBR453:WBR455 WLN453:WLN455 WVJ453:WVJ455 B65989:B65991 IX65989:IX65991 ST65989:ST65991 ACP65989:ACP65991 AML65989:AML65991 AWH65989:AWH65991 BGD65989:BGD65991 BPZ65989:BPZ65991 BZV65989:BZV65991 CJR65989:CJR65991 CTN65989:CTN65991 DDJ65989:DDJ65991 DNF65989:DNF65991 DXB65989:DXB65991 EGX65989:EGX65991 EQT65989:EQT65991 FAP65989:FAP65991 FKL65989:FKL65991 FUH65989:FUH65991 GED65989:GED65991 GNZ65989:GNZ65991 GXV65989:GXV65991 HHR65989:HHR65991 HRN65989:HRN65991 IBJ65989:IBJ65991 ILF65989:ILF65991 IVB65989:IVB65991 JEX65989:JEX65991 JOT65989:JOT65991 JYP65989:JYP65991 KIL65989:KIL65991 KSH65989:KSH65991 LCD65989:LCD65991 LLZ65989:LLZ65991 LVV65989:LVV65991 MFR65989:MFR65991 MPN65989:MPN65991 MZJ65989:MZJ65991 NJF65989:NJF65991 NTB65989:NTB65991 OCX65989:OCX65991 OMT65989:OMT65991 OWP65989:OWP65991 PGL65989:PGL65991 PQH65989:PQH65991 QAD65989:QAD65991 QJZ65989:QJZ65991 QTV65989:QTV65991 RDR65989:RDR65991 RNN65989:RNN65991 RXJ65989:RXJ65991 SHF65989:SHF65991 SRB65989:SRB65991 TAX65989:TAX65991 TKT65989:TKT65991 TUP65989:TUP65991 UEL65989:UEL65991 UOH65989:UOH65991 UYD65989:UYD65991 VHZ65989:VHZ65991 VRV65989:VRV65991 WBR65989:WBR65991 WLN65989:WLN65991 WVJ65989:WVJ65991 B131525:B131527 IX131525:IX131527 ST131525:ST131527 ACP131525:ACP131527 AML131525:AML131527 AWH131525:AWH131527 BGD131525:BGD131527 BPZ131525:BPZ131527 BZV131525:BZV131527 CJR131525:CJR131527 CTN131525:CTN131527 DDJ131525:DDJ131527 DNF131525:DNF131527 DXB131525:DXB131527 EGX131525:EGX131527 EQT131525:EQT131527 FAP131525:FAP131527 FKL131525:FKL131527 FUH131525:FUH131527 GED131525:GED131527 GNZ131525:GNZ131527 GXV131525:GXV131527 HHR131525:HHR131527 HRN131525:HRN131527 IBJ131525:IBJ131527 ILF131525:ILF131527 IVB131525:IVB131527 JEX131525:JEX131527 JOT131525:JOT131527 JYP131525:JYP131527 KIL131525:KIL131527 KSH131525:KSH131527 LCD131525:LCD131527 LLZ131525:LLZ131527 LVV131525:LVV131527 MFR131525:MFR131527 MPN131525:MPN131527 MZJ131525:MZJ131527 NJF131525:NJF131527 NTB131525:NTB131527 OCX131525:OCX131527 OMT131525:OMT131527 OWP131525:OWP131527 PGL131525:PGL131527 PQH131525:PQH131527 QAD131525:QAD131527 QJZ131525:QJZ131527 QTV131525:QTV131527 RDR131525:RDR131527 RNN131525:RNN131527 RXJ131525:RXJ131527 SHF131525:SHF131527 SRB131525:SRB131527 TAX131525:TAX131527 TKT131525:TKT131527 TUP131525:TUP131527 UEL131525:UEL131527 UOH131525:UOH131527 UYD131525:UYD131527 VHZ131525:VHZ131527 VRV131525:VRV131527 WBR131525:WBR131527 WLN131525:WLN131527 WVJ131525:WVJ131527 B197061:B197063 IX197061:IX197063 ST197061:ST197063 ACP197061:ACP197063 AML197061:AML197063 AWH197061:AWH197063 BGD197061:BGD197063 BPZ197061:BPZ197063 BZV197061:BZV197063 CJR197061:CJR197063 CTN197061:CTN197063 DDJ197061:DDJ197063 DNF197061:DNF197063 DXB197061:DXB197063 EGX197061:EGX197063 EQT197061:EQT197063 FAP197061:FAP197063 FKL197061:FKL197063 FUH197061:FUH197063 GED197061:GED197063 GNZ197061:GNZ197063 GXV197061:GXV197063 HHR197061:HHR197063 HRN197061:HRN197063 IBJ197061:IBJ197063 ILF197061:ILF197063 IVB197061:IVB197063 JEX197061:JEX197063 JOT197061:JOT197063 JYP197061:JYP197063 KIL197061:KIL197063 KSH197061:KSH197063 LCD197061:LCD197063 LLZ197061:LLZ197063 LVV197061:LVV197063 MFR197061:MFR197063 MPN197061:MPN197063 MZJ197061:MZJ197063 NJF197061:NJF197063 NTB197061:NTB197063 OCX197061:OCX197063 OMT197061:OMT197063 OWP197061:OWP197063 PGL197061:PGL197063 PQH197061:PQH197063 QAD197061:QAD197063 QJZ197061:QJZ197063 QTV197061:QTV197063 RDR197061:RDR197063 RNN197061:RNN197063 RXJ197061:RXJ197063 SHF197061:SHF197063 SRB197061:SRB197063 TAX197061:TAX197063 TKT197061:TKT197063 TUP197061:TUP197063 UEL197061:UEL197063 UOH197061:UOH197063 UYD197061:UYD197063 VHZ197061:VHZ197063 VRV197061:VRV197063 WBR197061:WBR197063 WLN197061:WLN197063 WVJ197061:WVJ197063 B262597:B262599 IX262597:IX262599 ST262597:ST262599 ACP262597:ACP262599 AML262597:AML262599 AWH262597:AWH262599 BGD262597:BGD262599 BPZ262597:BPZ262599 BZV262597:BZV262599 CJR262597:CJR262599 CTN262597:CTN262599 DDJ262597:DDJ262599 DNF262597:DNF262599 DXB262597:DXB262599 EGX262597:EGX262599 EQT262597:EQT262599 FAP262597:FAP262599 FKL262597:FKL262599 FUH262597:FUH262599 GED262597:GED262599 GNZ262597:GNZ262599 GXV262597:GXV262599 HHR262597:HHR262599 HRN262597:HRN262599 IBJ262597:IBJ262599 ILF262597:ILF262599 IVB262597:IVB262599 JEX262597:JEX262599 JOT262597:JOT262599 JYP262597:JYP262599 KIL262597:KIL262599 KSH262597:KSH262599 LCD262597:LCD262599 LLZ262597:LLZ262599 LVV262597:LVV262599 MFR262597:MFR262599 MPN262597:MPN262599 MZJ262597:MZJ262599 NJF262597:NJF262599 NTB262597:NTB262599 OCX262597:OCX262599 OMT262597:OMT262599 OWP262597:OWP262599 PGL262597:PGL262599 PQH262597:PQH262599 QAD262597:QAD262599 QJZ262597:QJZ262599 QTV262597:QTV262599 RDR262597:RDR262599 RNN262597:RNN262599 RXJ262597:RXJ262599 SHF262597:SHF262599 SRB262597:SRB262599 TAX262597:TAX262599 TKT262597:TKT262599 TUP262597:TUP262599 UEL262597:UEL262599 UOH262597:UOH262599 UYD262597:UYD262599 VHZ262597:VHZ262599 VRV262597:VRV262599 WBR262597:WBR262599 WLN262597:WLN262599 WVJ262597:WVJ262599 B328133:B328135 IX328133:IX328135 ST328133:ST328135 ACP328133:ACP328135 AML328133:AML328135 AWH328133:AWH328135 BGD328133:BGD328135 BPZ328133:BPZ328135 BZV328133:BZV328135 CJR328133:CJR328135 CTN328133:CTN328135 DDJ328133:DDJ328135 DNF328133:DNF328135 DXB328133:DXB328135 EGX328133:EGX328135 EQT328133:EQT328135 FAP328133:FAP328135 FKL328133:FKL328135 FUH328133:FUH328135 GED328133:GED328135 GNZ328133:GNZ328135 GXV328133:GXV328135 HHR328133:HHR328135 HRN328133:HRN328135 IBJ328133:IBJ328135 ILF328133:ILF328135 IVB328133:IVB328135 JEX328133:JEX328135 JOT328133:JOT328135 JYP328133:JYP328135 KIL328133:KIL328135 KSH328133:KSH328135 LCD328133:LCD328135 LLZ328133:LLZ328135 LVV328133:LVV328135 MFR328133:MFR328135 MPN328133:MPN328135 MZJ328133:MZJ328135 NJF328133:NJF328135 NTB328133:NTB328135 OCX328133:OCX328135 OMT328133:OMT328135 OWP328133:OWP328135 PGL328133:PGL328135 PQH328133:PQH328135 QAD328133:QAD328135 QJZ328133:QJZ328135 QTV328133:QTV328135 RDR328133:RDR328135 RNN328133:RNN328135 RXJ328133:RXJ328135 SHF328133:SHF328135 SRB328133:SRB328135 TAX328133:TAX328135 TKT328133:TKT328135 TUP328133:TUP328135 UEL328133:UEL328135 UOH328133:UOH328135 UYD328133:UYD328135 VHZ328133:VHZ328135 VRV328133:VRV328135 WBR328133:WBR328135 WLN328133:WLN328135 WVJ328133:WVJ328135 B393669:B393671 IX393669:IX393671 ST393669:ST393671 ACP393669:ACP393671 AML393669:AML393671 AWH393669:AWH393671 BGD393669:BGD393671 BPZ393669:BPZ393671 BZV393669:BZV393671 CJR393669:CJR393671 CTN393669:CTN393671 DDJ393669:DDJ393671 DNF393669:DNF393671 DXB393669:DXB393671 EGX393669:EGX393671 EQT393669:EQT393671 FAP393669:FAP393671 FKL393669:FKL393671 FUH393669:FUH393671 GED393669:GED393671 GNZ393669:GNZ393671 GXV393669:GXV393671 HHR393669:HHR393671 HRN393669:HRN393671 IBJ393669:IBJ393671 ILF393669:ILF393671 IVB393669:IVB393671 JEX393669:JEX393671 JOT393669:JOT393671 JYP393669:JYP393671 KIL393669:KIL393671 KSH393669:KSH393671 LCD393669:LCD393671 LLZ393669:LLZ393671 LVV393669:LVV393671 MFR393669:MFR393671 MPN393669:MPN393671 MZJ393669:MZJ393671 NJF393669:NJF393671 NTB393669:NTB393671 OCX393669:OCX393671 OMT393669:OMT393671 OWP393669:OWP393671 PGL393669:PGL393671 PQH393669:PQH393671 QAD393669:QAD393671 QJZ393669:QJZ393671 QTV393669:QTV393671 RDR393669:RDR393671 RNN393669:RNN393671 RXJ393669:RXJ393671 SHF393669:SHF393671 SRB393669:SRB393671 TAX393669:TAX393671 TKT393669:TKT393671 TUP393669:TUP393671 UEL393669:UEL393671 UOH393669:UOH393671 UYD393669:UYD393671 VHZ393669:VHZ393671 VRV393669:VRV393671 WBR393669:WBR393671 WLN393669:WLN393671 WVJ393669:WVJ393671 B459205:B459207 IX459205:IX459207 ST459205:ST459207 ACP459205:ACP459207 AML459205:AML459207 AWH459205:AWH459207 BGD459205:BGD459207 BPZ459205:BPZ459207 BZV459205:BZV459207 CJR459205:CJR459207 CTN459205:CTN459207 DDJ459205:DDJ459207 DNF459205:DNF459207 DXB459205:DXB459207 EGX459205:EGX459207 EQT459205:EQT459207 FAP459205:FAP459207 FKL459205:FKL459207 FUH459205:FUH459207 GED459205:GED459207 GNZ459205:GNZ459207 GXV459205:GXV459207 HHR459205:HHR459207 HRN459205:HRN459207 IBJ459205:IBJ459207 ILF459205:ILF459207 IVB459205:IVB459207 JEX459205:JEX459207 JOT459205:JOT459207 JYP459205:JYP459207 KIL459205:KIL459207 KSH459205:KSH459207 LCD459205:LCD459207 LLZ459205:LLZ459207 LVV459205:LVV459207 MFR459205:MFR459207 MPN459205:MPN459207 MZJ459205:MZJ459207 NJF459205:NJF459207 NTB459205:NTB459207 OCX459205:OCX459207 OMT459205:OMT459207 OWP459205:OWP459207 PGL459205:PGL459207 PQH459205:PQH459207 QAD459205:QAD459207 QJZ459205:QJZ459207 QTV459205:QTV459207 RDR459205:RDR459207 RNN459205:RNN459207 RXJ459205:RXJ459207 SHF459205:SHF459207 SRB459205:SRB459207 TAX459205:TAX459207 TKT459205:TKT459207 TUP459205:TUP459207 UEL459205:UEL459207 UOH459205:UOH459207 UYD459205:UYD459207 VHZ459205:VHZ459207 VRV459205:VRV459207 WBR459205:WBR459207 WLN459205:WLN459207 WVJ459205:WVJ459207 B524741:B524743 IX524741:IX524743 ST524741:ST524743 ACP524741:ACP524743 AML524741:AML524743 AWH524741:AWH524743 BGD524741:BGD524743 BPZ524741:BPZ524743 BZV524741:BZV524743 CJR524741:CJR524743 CTN524741:CTN524743 DDJ524741:DDJ524743 DNF524741:DNF524743 DXB524741:DXB524743 EGX524741:EGX524743 EQT524741:EQT524743 FAP524741:FAP524743 FKL524741:FKL524743 FUH524741:FUH524743 GED524741:GED524743 GNZ524741:GNZ524743 GXV524741:GXV524743 HHR524741:HHR524743 HRN524741:HRN524743 IBJ524741:IBJ524743 ILF524741:ILF524743 IVB524741:IVB524743 JEX524741:JEX524743 JOT524741:JOT524743 JYP524741:JYP524743 KIL524741:KIL524743 KSH524741:KSH524743 LCD524741:LCD524743 LLZ524741:LLZ524743 LVV524741:LVV524743 MFR524741:MFR524743 MPN524741:MPN524743 MZJ524741:MZJ524743 NJF524741:NJF524743 NTB524741:NTB524743 OCX524741:OCX524743 OMT524741:OMT524743 OWP524741:OWP524743 PGL524741:PGL524743 PQH524741:PQH524743 QAD524741:QAD524743 QJZ524741:QJZ524743 QTV524741:QTV524743 RDR524741:RDR524743 RNN524741:RNN524743 RXJ524741:RXJ524743 SHF524741:SHF524743 SRB524741:SRB524743 TAX524741:TAX524743 TKT524741:TKT524743 TUP524741:TUP524743 UEL524741:UEL524743 UOH524741:UOH524743 UYD524741:UYD524743 VHZ524741:VHZ524743 VRV524741:VRV524743 WBR524741:WBR524743 WLN524741:WLN524743 WVJ524741:WVJ524743 B590277:B590279 IX590277:IX590279 ST590277:ST590279 ACP590277:ACP590279 AML590277:AML590279 AWH590277:AWH590279 BGD590277:BGD590279 BPZ590277:BPZ590279 BZV590277:BZV590279 CJR590277:CJR590279 CTN590277:CTN590279 DDJ590277:DDJ590279 DNF590277:DNF590279 DXB590277:DXB590279 EGX590277:EGX590279 EQT590277:EQT590279 FAP590277:FAP590279 FKL590277:FKL590279 FUH590277:FUH590279 GED590277:GED590279 GNZ590277:GNZ590279 GXV590277:GXV590279 HHR590277:HHR590279 HRN590277:HRN590279 IBJ590277:IBJ590279 ILF590277:ILF590279 IVB590277:IVB590279 JEX590277:JEX590279 JOT590277:JOT590279 JYP590277:JYP590279 KIL590277:KIL590279 KSH590277:KSH590279 LCD590277:LCD590279 LLZ590277:LLZ590279 LVV590277:LVV590279 MFR590277:MFR590279 MPN590277:MPN590279 MZJ590277:MZJ590279 NJF590277:NJF590279 NTB590277:NTB590279 OCX590277:OCX590279 OMT590277:OMT590279 OWP590277:OWP590279 PGL590277:PGL590279 PQH590277:PQH590279 QAD590277:QAD590279 QJZ590277:QJZ590279 QTV590277:QTV590279 RDR590277:RDR590279 RNN590277:RNN590279 RXJ590277:RXJ590279 SHF590277:SHF590279 SRB590277:SRB590279 TAX590277:TAX590279 TKT590277:TKT590279 TUP590277:TUP590279 UEL590277:UEL590279 UOH590277:UOH590279 UYD590277:UYD590279 VHZ590277:VHZ590279 VRV590277:VRV590279 WBR590277:WBR590279 WLN590277:WLN590279 WVJ590277:WVJ590279 B655813:B655815 IX655813:IX655815 ST655813:ST655815 ACP655813:ACP655815 AML655813:AML655815 AWH655813:AWH655815 BGD655813:BGD655815 BPZ655813:BPZ655815 BZV655813:BZV655815 CJR655813:CJR655815 CTN655813:CTN655815 DDJ655813:DDJ655815 DNF655813:DNF655815 DXB655813:DXB655815 EGX655813:EGX655815 EQT655813:EQT655815 FAP655813:FAP655815 FKL655813:FKL655815 FUH655813:FUH655815 GED655813:GED655815 GNZ655813:GNZ655815 GXV655813:GXV655815 HHR655813:HHR655815 HRN655813:HRN655815 IBJ655813:IBJ655815 ILF655813:ILF655815 IVB655813:IVB655815 JEX655813:JEX655815 JOT655813:JOT655815 JYP655813:JYP655815 KIL655813:KIL655815 KSH655813:KSH655815 LCD655813:LCD655815 LLZ655813:LLZ655815 LVV655813:LVV655815 MFR655813:MFR655815 MPN655813:MPN655815 MZJ655813:MZJ655815 NJF655813:NJF655815 NTB655813:NTB655815 OCX655813:OCX655815 OMT655813:OMT655815 OWP655813:OWP655815 PGL655813:PGL655815 PQH655813:PQH655815 QAD655813:QAD655815 QJZ655813:QJZ655815 QTV655813:QTV655815 RDR655813:RDR655815 RNN655813:RNN655815 RXJ655813:RXJ655815 SHF655813:SHF655815 SRB655813:SRB655815 TAX655813:TAX655815 TKT655813:TKT655815 TUP655813:TUP655815 UEL655813:UEL655815 UOH655813:UOH655815 UYD655813:UYD655815 VHZ655813:VHZ655815 VRV655813:VRV655815 WBR655813:WBR655815 WLN655813:WLN655815 WVJ655813:WVJ655815 B721349:B721351 IX721349:IX721351 ST721349:ST721351 ACP721349:ACP721351 AML721349:AML721351 AWH721349:AWH721351 BGD721349:BGD721351 BPZ721349:BPZ721351 BZV721349:BZV721351 CJR721349:CJR721351 CTN721349:CTN721351 DDJ721349:DDJ721351 DNF721349:DNF721351 DXB721349:DXB721351 EGX721349:EGX721351 EQT721349:EQT721351 FAP721349:FAP721351 FKL721349:FKL721351 FUH721349:FUH721351 GED721349:GED721351 GNZ721349:GNZ721351 GXV721349:GXV721351 HHR721349:HHR721351 HRN721349:HRN721351 IBJ721349:IBJ721351 ILF721349:ILF721351 IVB721349:IVB721351 JEX721349:JEX721351 JOT721349:JOT721351 JYP721349:JYP721351 KIL721349:KIL721351 KSH721349:KSH721351 LCD721349:LCD721351 LLZ721349:LLZ721351 LVV721349:LVV721351 MFR721349:MFR721351 MPN721349:MPN721351 MZJ721349:MZJ721351 NJF721349:NJF721351 NTB721349:NTB721351 OCX721349:OCX721351 OMT721349:OMT721351 OWP721349:OWP721351 PGL721349:PGL721351 PQH721349:PQH721351 QAD721349:QAD721351 QJZ721349:QJZ721351 QTV721349:QTV721351 RDR721349:RDR721351 RNN721349:RNN721351 RXJ721349:RXJ721351 SHF721349:SHF721351 SRB721349:SRB721351 TAX721349:TAX721351 TKT721349:TKT721351 TUP721349:TUP721351 UEL721349:UEL721351 UOH721349:UOH721351 UYD721349:UYD721351 VHZ721349:VHZ721351 VRV721349:VRV721351 WBR721349:WBR721351 WLN721349:WLN721351 WVJ721349:WVJ721351 B786885:B786887 IX786885:IX786887 ST786885:ST786887 ACP786885:ACP786887 AML786885:AML786887 AWH786885:AWH786887 BGD786885:BGD786887 BPZ786885:BPZ786887 BZV786885:BZV786887 CJR786885:CJR786887 CTN786885:CTN786887 DDJ786885:DDJ786887 DNF786885:DNF786887 DXB786885:DXB786887 EGX786885:EGX786887 EQT786885:EQT786887 FAP786885:FAP786887 FKL786885:FKL786887 FUH786885:FUH786887 GED786885:GED786887 GNZ786885:GNZ786887 GXV786885:GXV786887 HHR786885:HHR786887 HRN786885:HRN786887 IBJ786885:IBJ786887 ILF786885:ILF786887 IVB786885:IVB786887 JEX786885:JEX786887 JOT786885:JOT786887 JYP786885:JYP786887 KIL786885:KIL786887 KSH786885:KSH786887 LCD786885:LCD786887 LLZ786885:LLZ786887 LVV786885:LVV786887 MFR786885:MFR786887 MPN786885:MPN786887 MZJ786885:MZJ786887 NJF786885:NJF786887 NTB786885:NTB786887 OCX786885:OCX786887 OMT786885:OMT786887 OWP786885:OWP786887 PGL786885:PGL786887 PQH786885:PQH786887 QAD786885:QAD786887 QJZ786885:QJZ786887 QTV786885:QTV786887 RDR786885:RDR786887 RNN786885:RNN786887 RXJ786885:RXJ786887 SHF786885:SHF786887 SRB786885:SRB786887 TAX786885:TAX786887 TKT786885:TKT786887 TUP786885:TUP786887 UEL786885:UEL786887 UOH786885:UOH786887 UYD786885:UYD786887 VHZ786885:VHZ786887 VRV786885:VRV786887 WBR786885:WBR786887 WLN786885:WLN786887 WVJ786885:WVJ786887 B852421:B852423 IX852421:IX852423 ST852421:ST852423 ACP852421:ACP852423 AML852421:AML852423 AWH852421:AWH852423 BGD852421:BGD852423 BPZ852421:BPZ852423 BZV852421:BZV852423 CJR852421:CJR852423 CTN852421:CTN852423 DDJ852421:DDJ852423 DNF852421:DNF852423 DXB852421:DXB852423 EGX852421:EGX852423 EQT852421:EQT852423 FAP852421:FAP852423 FKL852421:FKL852423 FUH852421:FUH852423 GED852421:GED852423 GNZ852421:GNZ852423 GXV852421:GXV852423 HHR852421:HHR852423 HRN852421:HRN852423 IBJ852421:IBJ852423 ILF852421:ILF852423 IVB852421:IVB852423 JEX852421:JEX852423 JOT852421:JOT852423 JYP852421:JYP852423 KIL852421:KIL852423 KSH852421:KSH852423 LCD852421:LCD852423 LLZ852421:LLZ852423 LVV852421:LVV852423 MFR852421:MFR852423 MPN852421:MPN852423 MZJ852421:MZJ852423 NJF852421:NJF852423 NTB852421:NTB852423 OCX852421:OCX852423 OMT852421:OMT852423 OWP852421:OWP852423 PGL852421:PGL852423 PQH852421:PQH852423 QAD852421:QAD852423 QJZ852421:QJZ852423 QTV852421:QTV852423 RDR852421:RDR852423 RNN852421:RNN852423 RXJ852421:RXJ852423 SHF852421:SHF852423 SRB852421:SRB852423 TAX852421:TAX852423 TKT852421:TKT852423 TUP852421:TUP852423 UEL852421:UEL852423 UOH852421:UOH852423 UYD852421:UYD852423 VHZ852421:VHZ852423 VRV852421:VRV852423 WBR852421:WBR852423 WLN852421:WLN852423 WVJ852421:WVJ852423 B917957:B917959 IX917957:IX917959 ST917957:ST917959 ACP917957:ACP917959 AML917957:AML917959 AWH917957:AWH917959 BGD917957:BGD917959 BPZ917957:BPZ917959 BZV917957:BZV917959 CJR917957:CJR917959 CTN917957:CTN917959 DDJ917957:DDJ917959 DNF917957:DNF917959 DXB917957:DXB917959 EGX917957:EGX917959 EQT917957:EQT917959 FAP917957:FAP917959 FKL917957:FKL917959 FUH917957:FUH917959 GED917957:GED917959 GNZ917957:GNZ917959 GXV917957:GXV917959 HHR917957:HHR917959 HRN917957:HRN917959 IBJ917957:IBJ917959 ILF917957:ILF917959 IVB917957:IVB917959 JEX917957:JEX917959 JOT917957:JOT917959 JYP917957:JYP917959 KIL917957:KIL917959 KSH917957:KSH917959 LCD917957:LCD917959 LLZ917957:LLZ917959 LVV917957:LVV917959 MFR917957:MFR917959 MPN917957:MPN917959 MZJ917957:MZJ917959 NJF917957:NJF917959 NTB917957:NTB917959 OCX917957:OCX917959 OMT917957:OMT917959 OWP917957:OWP917959 PGL917957:PGL917959 PQH917957:PQH917959 QAD917957:QAD917959 QJZ917957:QJZ917959 QTV917957:QTV917959 RDR917957:RDR917959 RNN917957:RNN917959 RXJ917957:RXJ917959 SHF917957:SHF917959 SRB917957:SRB917959 TAX917957:TAX917959 TKT917957:TKT917959 TUP917957:TUP917959 UEL917957:UEL917959 UOH917957:UOH917959 UYD917957:UYD917959 VHZ917957:VHZ917959 VRV917957:VRV917959 WBR917957:WBR917959 WLN917957:WLN917959 WVJ917957:WVJ917959 B983493:B983495 IX983493:IX983495 ST983493:ST983495 ACP983493:ACP983495 AML983493:AML983495 AWH983493:AWH983495 BGD983493:BGD983495 BPZ983493:BPZ983495 BZV983493:BZV983495 CJR983493:CJR983495 CTN983493:CTN983495 DDJ983493:DDJ983495 DNF983493:DNF983495 DXB983493:DXB983495 EGX983493:EGX983495 EQT983493:EQT983495 FAP983493:FAP983495 FKL983493:FKL983495 FUH983493:FUH983495 GED983493:GED983495 GNZ983493:GNZ983495 GXV983493:GXV983495 HHR983493:HHR983495 HRN983493:HRN983495 IBJ983493:IBJ983495 ILF983493:ILF983495 IVB983493:IVB983495 JEX983493:JEX983495 JOT983493:JOT983495 JYP983493:JYP983495 KIL983493:KIL983495 KSH983493:KSH983495 LCD983493:LCD983495 LLZ983493:LLZ983495 LVV983493:LVV983495 MFR983493:MFR983495 MPN983493:MPN983495 MZJ983493:MZJ983495 NJF983493:NJF983495 NTB983493:NTB983495 OCX983493:OCX983495 OMT983493:OMT983495 OWP983493:OWP983495 PGL983493:PGL983495 PQH983493:PQH983495 QAD983493:QAD983495 QJZ983493:QJZ983495 QTV983493:QTV983495 RDR983493:RDR983495 RNN983493:RNN983495 RXJ983493:RXJ983495 SHF983493:SHF983495 SRB983493:SRB983495 TAX983493:TAX983495 TKT983493:TKT983495 TUP983493:TUP983495 UEL983493:UEL983495 UOH983493:UOH983495 UYD983493:UYD983495 VHZ983493:VHZ983495 VRV983493:VRV983495 WBR983493:WBR983495 WLN983493:WLN983495 WVJ983493:WVJ983495">
      <formula1>0</formula1>
      <formula2>1000000000</formula2>
    </dataValidation>
    <dataValidation type="whole" allowBlank="1" showInputMessage="1" showErrorMessage="1" errorTitle="Error" error="Por favor ingrese números enteros" sqref="A1:A1048576 B456:B65988 IX456:IX65988 ST456:ST65988 ACP456:ACP65988 AML456:AML65988 AWH456:AWH65988 BGD456:BGD65988 BPZ456:BPZ65988 BZV456:BZV65988 CJR456:CJR65988 CTN456:CTN65988 DDJ456:DDJ65988 DNF456:DNF65988 DXB456:DXB65988 EGX456:EGX65988 EQT456:EQT65988 FAP456:FAP65988 FKL456:FKL65988 FUH456:FUH65988 GED456:GED65988 GNZ456:GNZ65988 GXV456:GXV65988 HHR456:HHR65988 HRN456:HRN65988 IBJ456:IBJ65988 ILF456:ILF65988 IVB456:IVB65988 JEX456:JEX65988 JOT456:JOT65988 JYP456:JYP65988 KIL456:KIL65988 KSH456:KSH65988 LCD456:LCD65988 LLZ456:LLZ65988 LVV456:LVV65988 MFR456:MFR65988 MPN456:MPN65988 MZJ456:MZJ65988 NJF456:NJF65988 NTB456:NTB65988 OCX456:OCX65988 OMT456:OMT65988 OWP456:OWP65988 PGL456:PGL65988 PQH456:PQH65988 QAD456:QAD65988 QJZ456:QJZ65988 QTV456:QTV65988 RDR456:RDR65988 RNN456:RNN65988 RXJ456:RXJ65988 SHF456:SHF65988 SRB456:SRB65988 TAX456:TAX65988 TKT456:TKT65988 TUP456:TUP65988 UEL456:UEL65988 UOH456:UOH65988 UYD456:UYD65988 VHZ456:VHZ65988 VRV456:VRV65988 WBR456:WBR65988 WLN456:WLN65988 WVJ456:WVJ65988 B65992:B131524 IX65992:IX131524 ST65992:ST131524 ACP65992:ACP131524 AML65992:AML131524 AWH65992:AWH131524 BGD65992:BGD131524 BPZ65992:BPZ131524 BZV65992:BZV131524 CJR65992:CJR131524 CTN65992:CTN131524 DDJ65992:DDJ131524 DNF65992:DNF131524 DXB65992:DXB131524 EGX65992:EGX131524 EQT65992:EQT131524 FAP65992:FAP131524 FKL65992:FKL131524 FUH65992:FUH131524 GED65992:GED131524 GNZ65992:GNZ131524 GXV65992:GXV131524 HHR65992:HHR131524 HRN65992:HRN131524 IBJ65992:IBJ131524 ILF65992:ILF131524 IVB65992:IVB131524 JEX65992:JEX131524 JOT65992:JOT131524 JYP65992:JYP131524 KIL65992:KIL131524 KSH65992:KSH131524 LCD65992:LCD131524 LLZ65992:LLZ131524 LVV65992:LVV131524 MFR65992:MFR131524 MPN65992:MPN131524 MZJ65992:MZJ131524 NJF65992:NJF131524 NTB65992:NTB131524 OCX65992:OCX131524 OMT65992:OMT131524 OWP65992:OWP131524 PGL65992:PGL131524 PQH65992:PQH131524 QAD65992:QAD131524 QJZ65992:QJZ131524 QTV65992:QTV131524 RDR65992:RDR131524 RNN65992:RNN131524 RXJ65992:RXJ131524 SHF65992:SHF131524 SRB65992:SRB131524 TAX65992:TAX131524 TKT65992:TKT131524 TUP65992:TUP131524 UEL65992:UEL131524 UOH65992:UOH131524 UYD65992:UYD131524 VHZ65992:VHZ131524 VRV65992:VRV131524 WBR65992:WBR131524 WLN65992:WLN131524 WVJ65992:WVJ131524 B131528:B197060 IX131528:IX197060 ST131528:ST197060 ACP131528:ACP197060 AML131528:AML197060 AWH131528:AWH197060 BGD131528:BGD197060 BPZ131528:BPZ197060 BZV131528:BZV197060 CJR131528:CJR197060 CTN131528:CTN197060 DDJ131528:DDJ197060 DNF131528:DNF197060 DXB131528:DXB197060 EGX131528:EGX197060 EQT131528:EQT197060 FAP131528:FAP197060 FKL131528:FKL197060 FUH131528:FUH197060 GED131528:GED197060 GNZ131528:GNZ197060 GXV131528:GXV197060 HHR131528:HHR197060 HRN131528:HRN197060 IBJ131528:IBJ197060 ILF131528:ILF197060 IVB131528:IVB197060 JEX131528:JEX197060 JOT131528:JOT197060 JYP131528:JYP197060 KIL131528:KIL197060 KSH131528:KSH197060 LCD131528:LCD197060 LLZ131528:LLZ197060 LVV131528:LVV197060 MFR131528:MFR197060 MPN131528:MPN197060 MZJ131528:MZJ197060 NJF131528:NJF197060 NTB131528:NTB197060 OCX131528:OCX197060 OMT131528:OMT197060 OWP131528:OWP197060 PGL131528:PGL197060 PQH131528:PQH197060 QAD131528:QAD197060 QJZ131528:QJZ197060 QTV131528:QTV197060 RDR131528:RDR197060 RNN131528:RNN197060 RXJ131528:RXJ197060 SHF131528:SHF197060 SRB131528:SRB197060 TAX131528:TAX197060 TKT131528:TKT197060 TUP131528:TUP197060 UEL131528:UEL197060 UOH131528:UOH197060 UYD131528:UYD197060 VHZ131528:VHZ197060 VRV131528:VRV197060 WBR131528:WBR197060 WLN131528:WLN197060 WVJ131528:WVJ197060 B197064:B262596 IX197064:IX262596 ST197064:ST262596 ACP197064:ACP262596 AML197064:AML262596 AWH197064:AWH262596 BGD197064:BGD262596 BPZ197064:BPZ262596 BZV197064:BZV262596 CJR197064:CJR262596 CTN197064:CTN262596 DDJ197064:DDJ262596 DNF197064:DNF262596 DXB197064:DXB262596 EGX197064:EGX262596 EQT197064:EQT262596 FAP197064:FAP262596 FKL197064:FKL262596 FUH197064:FUH262596 GED197064:GED262596 GNZ197064:GNZ262596 GXV197064:GXV262596 HHR197064:HHR262596 HRN197064:HRN262596 IBJ197064:IBJ262596 ILF197064:ILF262596 IVB197064:IVB262596 JEX197064:JEX262596 JOT197064:JOT262596 JYP197064:JYP262596 KIL197064:KIL262596 KSH197064:KSH262596 LCD197064:LCD262596 LLZ197064:LLZ262596 LVV197064:LVV262596 MFR197064:MFR262596 MPN197064:MPN262596 MZJ197064:MZJ262596 NJF197064:NJF262596 NTB197064:NTB262596 OCX197064:OCX262596 OMT197064:OMT262596 OWP197064:OWP262596 PGL197064:PGL262596 PQH197064:PQH262596 QAD197064:QAD262596 QJZ197064:QJZ262596 QTV197064:QTV262596 RDR197064:RDR262596 RNN197064:RNN262596 RXJ197064:RXJ262596 SHF197064:SHF262596 SRB197064:SRB262596 TAX197064:TAX262596 TKT197064:TKT262596 TUP197064:TUP262596 UEL197064:UEL262596 UOH197064:UOH262596 UYD197064:UYD262596 VHZ197064:VHZ262596 VRV197064:VRV262596 WBR197064:WBR262596 WLN197064:WLN262596 WVJ197064:WVJ262596 B262600:B328132 IX262600:IX328132 ST262600:ST328132 ACP262600:ACP328132 AML262600:AML328132 AWH262600:AWH328132 BGD262600:BGD328132 BPZ262600:BPZ328132 BZV262600:BZV328132 CJR262600:CJR328132 CTN262600:CTN328132 DDJ262600:DDJ328132 DNF262600:DNF328132 DXB262600:DXB328132 EGX262600:EGX328132 EQT262600:EQT328132 FAP262600:FAP328132 FKL262600:FKL328132 FUH262600:FUH328132 GED262600:GED328132 GNZ262600:GNZ328132 GXV262600:GXV328132 HHR262600:HHR328132 HRN262600:HRN328132 IBJ262600:IBJ328132 ILF262600:ILF328132 IVB262600:IVB328132 JEX262600:JEX328132 JOT262600:JOT328132 JYP262600:JYP328132 KIL262600:KIL328132 KSH262600:KSH328132 LCD262600:LCD328132 LLZ262600:LLZ328132 LVV262600:LVV328132 MFR262600:MFR328132 MPN262600:MPN328132 MZJ262600:MZJ328132 NJF262600:NJF328132 NTB262600:NTB328132 OCX262600:OCX328132 OMT262600:OMT328132 OWP262600:OWP328132 PGL262600:PGL328132 PQH262600:PQH328132 QAD262600:QAD328132 QJZ262600:QJZ328132 QTV262600:QTV328132 RDR262600:RDR328132 RNN262600:RNN328132 RXJ262600:RXJ328132 SHF262600:SHF328132 SRB262600:SRB328132 TAX262600:TAX328132 TKT262600:TKT328132 TUP262600:TUP328132 UEL262600:UEL328132 UOH262600:UOH328132 UYD262600:UYD328132 VHZ262600:VHZ328132 VRV262600:VRV328132 WBR262600:WBR328132 WLN262600:WLN328132 WVJ262600:WVJ328132 B328136:B393668 IX328136:IX393668 ST328136:ST393668 ACP328136:ACP393668 AML328136:AML393668 AWH328136:AWH393668 BGD328136:BGD393668 BPZ328136:BPZ393668 BZV328136:BZV393668 CJR328136:CJR393668 CTN328136:CTN393668 DDJ328136:DDJ393668 DNF328136:DNF393668 DXB328136:DXB393668 EGX328136:EGX393668 EQT328136:EQT393668 FAP328136:FAP393668 FKL328136:FKL393668 FUH328136:FUH393668 GED328136:GED393668 GNZ328136:GNZ393668 GXV328136:GXV393668 HHR328136:HHR393668 HRN328136:HRN393668 IBJ328136:IBJ393668 ILF328136:ILF393668 IVB328136:IVB393668 JEX328136:JEX393668 JOT328136:JOT393668 JYP328136:JYP393668 KIL328136:KIL393668 KSH328136:KSH393668 LCD328136:LCD393668 LLZ328136:LLZ393668 LVV328136:LVV393668 MFR328136:MFR393668 MPN328136:MPN393668 MZJ328136:MZJ393668 NJF328136:NJF393668 NTB328136:NTB393668 OCX328136:OCX393668 OMT328136:OMT393668 OWP328136:OWP393668 PGL328136:PGL393668 PQH328136:PQH393668 QAD328136:QAD393668 QJZ328136:QJZ393668 QTV328136:QTV393668 RDR328136:RDR393668 RNN328136:RNN393668 RXJ328136:RXJ393668 SHF328136:SHF393668 SRB328136:SRB393668 TAX328136:TAX393668 TKT328136:TKT393668 TUP328136:TUP393668 UEL328136:UEL393668 UOH328136:UOH393668 UYD328136:UYD393668 VHZ328136:VHZ393668 VRV328136:VRV393668 WBR328136:WBR393668 WLN328136:WLN393668 WVJ328136:WVJ393668 B393672:B459204 IX393672:IX459204 ST393672:ST459204 ACP393672:ACP459204 AML393672:AML459204 AWH393672:AWH459204 BGD393672:BGD459204 BPZ393672:BPZ459204 BZV393672:BZV459204 CJR393672:CJR459204 CTN393672:CTN459204 DDJ393672:DDJ459204 DNF393672:DNF459204 DXB393672:DXB459204 EGX393672:EGX459204 EQT393672:EQT459204 FAP393672:FAP459204 FKL393672:FKL459204 FUH393672:FUH459204 GED393672:GED459204 GNZ393672:GNZ459204 GXV393672:GXV459204 HHR393672:HHR459204 HRN393672:HRN459204 IBJ393672:IBJ459204 ILF393672:ILF459204 IVB393672:IVB459204 JEX393672:JEX459204 JOT393672:JOT459204 JYP393672:JYP459204 KIL393672:KIL459204 KSH393672:KSH459204 LCD393672:LCD459204 LLZ393672:LLZ459204 LVV393672:LVV459204 MFR393672:MFR459204 MPN393672:MPN459204 MZJ393672:MZJ459204 NJF393672:NJF459204 NTB393672:NTB459204 OCX393672:OCX459204 OMT393672:OMT459204 OWP393672:OWP459204 PGL393672:PGL459204 PQH393672:PQH459204 QAD393672:QAD459204 QJZ393672:QJZ459204 QTV393672:QTV459204 RDR393672:RDR459204 RNN393672:RNN459204 RXJ393672:RXJ459204 SHF393672:SHF459204 SRB393672:SRB459204 TAX393672:TAX459204 TKT393672:TKT459204 TUP393672:TUP459204 UEL393672:UEL459204 UOH393672:UOH459204 UYD393672:UYD459204 VHZ393672:VHZ459204 VRV393672:VRV459204 WBR393672:WBR459204 WLN393672:WLN459204 WVJ393672:WVJ459204 B459208:B524740 IX459208:IX524740 ST459208:ST524740 ACP459208:ACP524740 AML459208:AML524740 AWH459208:AWH524740 BGD459208:BGD524740 BPZ459208:BPZ524740 BZV459208:BZV524740 CJR459208:CJR524740 CTN459208:CTN524740 DDJ459208:DDJ524740 DNF459208:DNF524740 DXB459208:DXB524740 EGX459208:EGX524740 EQT459208:EQT524740 FAP459208:FAP524740 FKL459208:FKL524740 FUH459208:FUH524740 GED459208:GED524740 GNZ459208:GNZ524740 GXV459208:GXV524740 HHR459208:HHR524740 HRN459208:HRN524740 IBJ459208:IBJ524740 ILF459208:ILF524740 IVB459208:IVB524740 JEX459208:JEX524740 JOT459208:JOT524740 JYP459208:JYP524740 KIL459208:KIL524740 KSH459208:KSH524740 LCD459208:LCD524740 LLZ459208:LLZ524740 LVV459208:LVV524740 MFR459208:MFR524740 MPN459208:MPN524740 MZJ459208:MZJ524740 NJF459208:NJF524740 NTB459208:NTB524740 OCX459208:OCX524740 OMT459208:OMT524740 OWP459208:OWP524740 PGL459208:PGL524740 PQH459208:PQH524740 QAD459208:QAD524740 QJZ459208:QJZ524740 QTV459208:QTV524740 RDR459208:RDR524740 RNN459208:RNN524740 RXJ459208:RXJ524740 SHF459208:SHF524740 SRB459208:SRB524740 TAX459208:TAX524740 TKT459208:TKT524740 TUP459208:TUP524740 UEL459208:UEL524740 UOH459208:UOH524740 UYD459208:UYD524740 VHZ459208:VHZ524740 VRV459208:VRV524740 WBR459208:WBR524740 WLN459208:WLN524740 WVJ459208:WVJ524740 B524744:B590276 IX524744:IX590276 ST524744:ST590276 ACP524744:ACP590276 AML524744:AML590276 AWH524744:AWH590276 BGD524744:BGD590276 BPZ524744:BPZ590276 BZV524744:BZV590276 CJR524744:CJR590276 CTN524744:CTN590276 DDJ524744:DDJ590276 DNF524744:DNF590276 DXB524744:DXB590276 EGX524744:EGX590276 EQT524744:EQT590276 FAP524744:FAP590276 FKL524744:FKL590276 FUH524744:FUH590276 GED524744:GED590276 GNZ524744:GNZ590276 GXV524744:GXV590276 HHR524744:HHR590276 HRN524744:HRN590276 IBJ524744:IBJ590276 ILF524744:ILF590276 IVB524744:IVB590276 JEX524744:JEX590276 JOT524744:JOT590276 JYP524744:JYP590276 KIL524744:KIL590276 KSH524744:KSH590276 LCD524744:LCD590276 LLZ524744:LLZ590276 LVV524744:LVV590276 MFR524744:MFR590276 MPN524744:MPN590276 MZJ524744:MZJ590276 NJF524744:NJF590276 NTB524744:NTB590276 OCX524744:OCX590276 OMT524744:OMT590276 OWP524744:OWP590276 PGL524744:PGL590276 PQH524744:PQH590276 QAD524744:QAD590276 QJZ524744:QJZ590276 QTV524744:QTV590276 RDR524744:RDR590276 RNN524744:RNN590276 RXJ524744:RXJ590276 SHF524744:SHF590276 SRB524744:SRB590276 TAX524744:TAX590276 TKT524744:TKT590276 TUP524744:TUP590276 UEL524744:UEL590276 UOH524744:UOH590276 UYD524744:UYD590276 VHZ524744:VHZ590276 VRV524744:VRV590276 WBR524744:WBR590276 WLN524744:WLN590276 WVJ524744:WVJ590276 B590280:B655812 IX590280:IX655812 ST590280:ST655812 ACP590280:ACP655812 AML590280:AML655812 AWH590280:AWH655812 BGD590280:BGD655812 BPZ590280:BPZ655812 BZV590280:BZV655812 CJR590280:CJR655812 CTN590280:CTN655812 DDJ590280:DDJ655812 DNF590280:DNF655812 DXB590280:DXB655812 EGX590280:EGX655812 EQT590280:EQT655812 FAP590280:FAP655812 FKL590280:FKL655812 FUH590280:FUH655812 GED590280:GED655812 GNZ590280:GNZ655812 GXV590280:GXV655812 HHR590280:HHR655812 HRN590280:HRN655812 IBJ590280:IBJ655812 ILF590280:ILF655812 IVB590280:IVB655812 JEX590280:JEX655812 JOT590280:JOT655812 JYP590280:JYP655812 KIL590280:KIL655812 KSH590280:KSH655812 LCD590280:LCD655812 LLZ590280:LLZ655812 LVV590280:LVV655812 MFR590280:MFR655812 MPN590280:MPN655812 MZJ590280:MZJ655812 NJF590280:NJF655812 NTB590280:NTB655812 OCX590280:OCX655812 OMT590280:OMT655812 OWP590280:OWP655812 PGL590280:PGL655812 PQH590280:PQH655812 QAD590280:QAD655812 QJZ590280:QJZ655812 QTV590280:QTV655812 RDR590280:RDR655812 RNN590280:RNN655812 RXJ590280:RXJ655812 SHF590280:SHF655812 SRB590280:SRB655812 TAX590280:TAX655812 TKT590280:TKT655812 TUP590280:TUP655812 UEL590280:UEL655812 UOH590280:UOH655812 UYD590280:UYD655812 VHZ590280:VHZ655812 VRV590280:VRV655812 WBR590280:WBR655812 WLN590280:WLN655812 WVJ590280:WVJ655812 B655816:B721348 IX655816:IX721348 ST655816:ST721348 ACP655816:ACP721348 AML655816:AML721348 AWH655816:AWH721348 BGD655816:BGD721348 BPZ655816:BPZ721348 BZV655816:BZV721348 CJR655816:CJR721348 CTN655816:CTN721348 DDJ655816:DDJ721348 DNF655816:DNF721348 DXB655816:DXB721348 EGX655816:EGX721348 EQT655816:EQT721348 FAP655816:FAP721348 FKL655816:FKL721348 FUH655816:FUH721348 GED655816:GED721348 GNZ655816:GNZ721348 GXV655816:GXV721348 HHR655816:HHR721348 HRN655816:HRN721348 IBJ655816:IBJ721348 ILF655816:ILF721348 IVB655816:IVB721348 JEX655816:JEX721348 JOT655816:JOT721348 JYP655816:JYP721348 KIL655816:KIL721348 KSH655816:KSH721348 LCD655816:LCD721348 LLZ655816:LLZ721348 LVV655816:LVV721348 MFR655816:MFR721348 MPN655816:MPN721348 MZJ655816:MZJ721348 NJF655816:NJF721348 NTB655816:NTB721348 OCX655816:OCX721348 OMT655816:OMT721348 OWP655816:OWP721348 PGL655816:PGL721348 PQH655816:PQH721348 QAD655816:QAD721348 QJZ655816:QJZ721348 QTV655816:QTV721348 RDR655816:RDR721348 RNN655816:RNN721348 RXJ655816:RXJ721348 SHF655816:SHF721348 SRB655816:SRB721348 TAX655816:TAX721348 TKT655816:TKT721348 TUP655816:TUP721348 UEL655816:UEL721348 UOH655816:UOH721348 UYD655816:UYD721348 VHZ655816:VHZ721348 VRV655816:VRV721348 WBR655816:WBR721348 WLN655816:WLN721348 WVJ655816:WVJ721348 B721352:B786884 IX721352:IX786884 ST721352:ST786884 ACP721352:ACP786884 AML721352:AML786884 AWH721352:AWH786884 BGD721352:BGD786884 BPZ721352:BPZ786884 BZV721352:BZV786884 CJR721352:CJR786884 CTN721352:CTN786884 DDJ721352:DDJ786884 DNF721352:DNF786884 DXB721352:DXB786884 EGX721352:EGX786884 EQT721352:EQT786884 FAP721352:FAP786884 FKL721352:FKL786884 FUH721352:FUH786884 GED721352:GED786884 GNZ721352:GNZ786884 GXV721352:GXV786884 HHR721352:HHR786884 HRN721352:HRN786884 IBJ721352:IBJ786884 ILF721352:ILF786884 IVB721352:IVB786884 JEX721352:JEX786884 JOT721352:JOT786884 JYP721352:JYP786884 KIL721352:KIL786884 KSH721352:KSH786884 LCD721352:LCD786884 LLZ721352:LLZ786884 LVV721352:LVV786884 MFR721352:MFR786884 MPN721352:MPN786884 MZJ721352:MZJ786884 NJF721352:NJF786884 NTB721352:NTB786884 OCX721352:OCX786884 OMT721352:OMT786884 OWP721352:OWP786884 PGL721352:PGL786884 PQH721352:PQH786884 QAD721352:QAD786884 QJZ721352:QJZ786884 QTV721352:QTV786884 RDR721352:RDR786884 RNN721352:RNN786884 RXJ721352:RXJ786884 SHF721352:SHF786884 SRB721352:SRB786884 TAX721352:TAX786884 TKT721352:TKT786884 TUP721352:TUP786884 UEL721352:UEL786884 UOH721352:UOH786884 UYD721352:UYD786884 VHZ721352:VHZ786884 VRV721352:VRV786884 WBR721352:WBR786884 WLN721352:WLN786884 WVJ721352:WVJ786884 B786888:B852420 IX786888:IX852420 ST786888:ST852420 ACP786888:ACP852420 AML786888:AML852420 AWH786888:AWH852420 BGD786888:BGD852420 BPZ786888:BPZ852420 BZV786888:BZV852420 CJR786888:CJR852420 CTN786888:CTN852420 DDJ786888:DDJ852420 DNF786888:DNF852420 DXB786888:DXB852420 EGX786888:EGX852420 EQT786888:EQT852420 FAP786888:FAP852420 FKL786888:FKL852420 FUH786888:FUH852420 GED786888:GED852420 GNZ786888:GNZ852420 GXV786888:GXV852420 HHR786888:HHR852420 HRN786888:HRN852420 IBJ786888:IBJ852420 ILF786888:ILF852420 IVB786888:IVB852420 JEX786888:JEX852420 JOT786888:JOT852420 JYP786888:JYP852420 KIL786888:KIL852420 KSH786888:KSH852420 LCD786888:LCD852420 LLZ786888:LLZ852420 LVV786888:LVV852420 MFR786888:MFR852420 MPN786888:MPN852420 MZJ786888:MZJ852420 NJF786888:NJF852420 NTB786888:NTB852420 OCX786888:OCX852420 OMT786888:OMT852420 OWP786888:OWP852420 PGL786888:PGL852420 PQH786888:PQH852420 QAD786888:QAD852420 QJZ786888:QJZ852420 QTV786888:QTV852420 RDR786888:RDR852420 RNN786888:RNN852420 RXJ786888:RXJ852420 SHF786888:SHF852420 SRB786888:SRB852420 TAX786888:TAX852420 TKT786888:TKT852420 TUP786888:TUP852420 UEL786888:UEL852420 UOH786888:UOH852420 UYD786888:UYD852420 VHZ786888:VHZ852420 VRV786888:VRV852420 WBR786888:WBR852420 WLN786888:WLN852420 WVJ786888:WVJ852420 B852424:B917956 IX852424:IX917956 ST852424:ST917956 ACP852424:ACP917956 AML852424:AML917956 AWH852424:AWH917956 BGD852424:BGD917956 BPZ852424:BPZ917956 BZV852424:BZV917956 CJR852424:CJR917956 CTN852424:CTN917956 DDJ852424:DDJ917956 DNF852424:DNF917956 DXB852424:DXB917956 EGX852424:EGX917956 EQT852424:EQT917956 FAP852424:FAP917956 FKL852424:FKL917956 FUH852424:FUH917956 GED852424:GED917956 GNZ852424:GNZ917956 GXV852424:GXV917956 HHR852424:HHR917956 HRN852424:HRN917956 IBJ852424:IBJ917956 ILF852424:ILF917956 IVB852424:IVB917956 JEX852424:JEX917956 JOT852424:JOT917956 JYP852424:JYP917956 KIL852424:KIL917956 KSH852424:KSH917956 LCD852424:LCD917956 LLZ852424:LLZ917956 LVV852424:LVV917956 MFR852424:MFR917956 MPN852424:MPN917956 MZJ852424:MZJ917956 NJF852424:NJF917956 NTB852424:NTB917956 OCX852424:OCX917956 OMT852424:OMT917956 OWP852424:OWP917956 PGL852424:PGL917956 PQH852424:PQH917956 QAD852424:QAD917956 QJZ852424:QJZ917956 QTV852424:QTV917956 RDR852424:RDR917956 RNN852424:RNN917956 RXJ852424:RXJ917956 SHF852424:SHF917956 SRB852424:SRB917956 TAX852424:TAX917956 TKT852424:TKT917956 TUP852424:TUP917956 UEL852424:UEL917956 UOH852424:UOH917956 UYD852424:UYD917956 VHZ852424:VHZ917956 VRV852424:VRV917956 WBR852424:WBR917956 WLN852424:WLN917956 WVJ852424:WVJ917956 B917960:B983492 IX917960:IX983492 ST917960:ST983492 ACP917960:ACP983492 AML917960:AML983492 AWH917960:AWH983492 BGD917960:BGD983492 BPZ917960:BPZ983492 BZV917960:BZV983492 CJR917960:CJR983492 CTN917960:CTN983492 DDJ917960:DDJ983492 DNF917960:DNF983492 DXB917960:DXB983492 EGX917960:EGX983492 EQT917960:EQT983492 FAP917960:FAP983492 FKL917960:FKL983492 FUH917960:FUH983492 GED917960:GED983492 GNZ917960:GNZ983492 GXV917960:GXV983492 HHR917960:HHR983492 HRN917960:HRN983492 IBJ917960:IBJ983492 ILF917960:ILF983492 IVB917960:IVB983492 JEX917960:JEX983492 JOT917960:JOT983492 JYP917960:JYP983492 KIL917960:KIL983492 KSH917960:KSH983492 LCD917960:LCD983492 LLZ917960:LLZ983492 LVV917960:LVV983492 MFR917960:MFR983492 MPN917960:MPN983492 MZJ917960:MZJ983492 NJF917960:NJF983492 NTB917960:NTB983492 OCX917960:OCX983492 OMT917960:OMT983492 OWP917960:OWP983492 PGL917960:PGL983492 PQH917960:PQH983492 QAD917960:QAD983492 QJZ917960:QJZ983492 QTV917960:QTV983492 RDR917960:RDR983492 RNN917960:RNN983492 RXJ917960:RXJ983492 SHF917960:SHF983492 SRB917960:SRB983492 TAX917960:TAX983492 TKT917960:TKT983492 TUP917960:TUP983492 UEL917960:UEL983492 UOH917960:UOH983492 UYD917960:UYD983492 VHZ917960:VHZ983492 VRV917960:VRV983492 WBR917960:WBR983492 WLN917960:WLN983492 WVJ917960:WVJ983492 B983496:B1048576 IX983496:IX1048576 ST983496:ST1048576 ACP983496:ACP1048576 AML983496:AML1048576 AWH983496:AWH1048576 BGD983496:BGD1048576 BPZ983496:BPZ1048576 BZV983496:BZV1048576 CJR983496:CJR1048576 CTN983496:CTN1048576 DDJ983496:DDJ1048576 DNF983496:DNF1048576 DXB983496:DXB1048576 EGX983496:EGX1048576 EQT983496:EQT1048576 FAP983496:FAP1048576 FKL983496:FKL1048576 FUH983496:FUH1048576 GED983496:GED1048576 GNZ983496:GNZ1048576 GXV983496:GXV1048576 HHR983496:HHR1048576 HRN983496:HRN1048576 IBJ983496:IBJ1048576 ILF983496:ILF1048576 IVB983496:IVB1048576 JEX983496:JEX1048576 JOT983496:JOT1048576 JYP983496:JYP1048576 KIL983496:KIL1048576 KSH983496:KSH1048576 LCD983496:LCD1048576 LLZ983496:LLZ1048576 LVV983496:LVV1048576 MFR983496:MFR1048576 MPN983496:MPN1048576 MZJ983496:MZJ1048576 NJF983496:NJF1048576 NTB983496:NTB1048576 OCX983496:OCX1048576 OMT983496:OMT1048576 OWP983496:OWP1048576 PGL983496:PGL1048576 PQH983496:PQH1048576 QAD983496:QAD1048576 QJZ983496:QJZ1048576 QTV983496:QTV1048576 RDR983496:RDR1048576 RNN983496:RNN1048576 RXJ983496:RXJ1048576 SHF983496:SHF1048576 SRB983496:SRB1048576 TAX983496:TAX1048576 TKT983496:TKT1048576 TUP983496:TUP1048576 UEL983496:UEL1048576 UOH983496:UOH1048576 UYD983496:UYD1048576 VHZ983496:VHZ1048576 VRV983496:VRV1048576 WBR983496:WBR1048576 WLN983496:WLN1048576 WVJ983496:WVJ1048576 B1:B452 IX1:IX452 ST1:ST452 ACP1:ACP452 AML1:AML452 AWH1:AWH452 BGD1:BGD452 BPZ1:BPZ452 BZV1:BZV452 CJR1:CJR452 CTN1:CTN452 DDJ1:DDJ452 DNF1:DNF452 DXB1:DXB452 EGX1:EGX452 EQT1:EQT452 FAP1:FAP452 FKL1:FKL452 FUH1:FUH452 GED1:GED452 GNZ1:GNZ452 GXV1:GXV452 HHR1:HHR452 HRN1:HRN452 IBJ1:IBJ452 ILF1:ILF452 IVB1:IVB452 JEX1:JEX452 JOT1:JOT452 JYP1:JYP452 KIL1:KIL452 KSH1:KSH452 LCD1:LCD452 LLZ1:LLZ452 LVV1:LVV452 MFR1:MFR452 MPN1:MPN452 MZJ1:MZJ452 NJF1:NJF452 NTB1:NTB452 OCX1:OCX452 OMT1:OMT452 OWP1:OWP452 PGL1:PGL452 PQH1:PQH452 QAD1:QAD452 QJZ1:QJZ452 QTV1:QTV452 RDR1:RDR452 RNN1:RNN452 RXJ1:RXJ452 SHF1:SHF452 SRB1:SRB452 TAX1:TAX452 TKT1:TKT452 TUP1:TUP452 UEL1:UEL452 UOH1:UOH452 UYD1:UYD452 VHZ1:VHZ452 VRV1:VRV452 WBR1:WBR452 WLN1:WLN452 WVJ1:WVJ452 C1:IW1048576 IY1:SS1048576 SU1:ACO1048576 ACQ1:AMK1048576 AMM1:AWG1048576 AWI1:BGC1048576 BGE1:BPY1048576 BQA1:BZU1048576 BZW1:CJQ1048576 CJS1:CTM1048576 CTO1:DDI1048576 DDK1:DNE1048576 DNG1:DXA1048576 DXC1:EGW1048576 EGY1:EQS1048576 EQU1:FAO1048576 FAQ1:FKK1048576 FKM1:FUG1048576 FUI1:GEC1048576 GEE1:GNY1048576 GOA1:GXU1048576 GXW1:HHQ1048576 HHS1:HRM1048576 HRO1:IBI1048576 IBK1:ILE1048576 ILG1:IVA1048576 IVC1:JEW1048576 JEY1:JOS1048576 JOU1:JYO1048576 JYQ1:KIK1048576 KIM1:KSG1048576 KSI1:LCC1048576 LCE1:LLY1048576 LMA1:LVU1048576 LVW1:MFQ1048576 MFS1:MPM1048576 MPO1:MZI1048576 MZK1:NJE1048576 NJG1:NTA1048576 NTC1:OCW1048576 OCY1:OMS1048576 OMU1:OWO1048576 OWQ1:PGK1048576 PGM1:PQG1048576 PQI1:QAC1048576 QAE1:QJY1048576 QKA1:QTU1048576 QTW1:RDQ1048576 RDS1:RNM1048576 RNO1:RXI1048576 RXK1:SHE1048576 SHG1:SRA1048576 SRC1:TAW1048576 TAY1:TKS1048576 TKU1:TUO1048576 TUQ1:UEK1048576 UEM1:UOG1048576 UOI1:UYC1048576 UYE1:VHY1048576 VIA1:VRU1048576 VRW1:WBQ1048576 WBS1:WLM1048576 WLO1:WVI1048576 WVK1:XFD1048576">
      <formula1>0</formula1>
      <formula2>100000000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3"/>
  <sheetViews>
    <sheetView workbookViewId="0">
      <selection activeCell="A6" sqref="A6:F7"/>
    </sheetView>
  </sheetViews>
  <sheetFormatPr baseColWidth="10" defaultRowHeight="12.75" x14ac:dyDescent="0.2"/>
  <cols>
    <col min="1" max="1" width="12.7109375" style="53" customWidth="1"/>
    <col min="2" max="2" width="93" style="2" customWidth="1"/>
    <col min="3" max="3" width="11.7109375" style="3" customWidth="1"/>
    <col min="4" max="4" width="14.7109375" style="4" customWidth="1"/>
    <col min="5" max="5" width="13.85546875" style="5" customWidth="1"/>
    <col min="6" max="6" width="14" style="5" customWidth="1"/>
    <col min="7" max="7" width="15.28515625" style="5" customWidth="1"/>
    <col min="8" max="8" width="14.5703125" style="5" customWidth="1"/>
    <col min="9" max="9" width="14" style="6" customWidth="1"/>
    <col min="10" max="10" width="16.28515625" style="6" customWidth="1"/>
    <col min="11" max="11" width="22.140625" style="7" customWidth="1"/>
    <col min="12" max="13" width="11.42578125" style="5"/>
    <col min="14" max="16" width="14.5703125" style="5" customWidth="1"/>
    <col min="17" max="17" width="11.42578125" style="6"/>
    <col min="18" max="256" width="11.42578125" style="5"/>
    <col min="257" max="257" width="12.7109375" style="5" customWidth="1"/>
    <col min="258" max="258" width="93" style="5" customWidth="1"/>
    <col min="259" max="259" width="11.7109375" style="5" customWidth="1"/>
    <col min="260" max="260" width="14.7109375" style="5" customWidth="1"/>
    <col min="261" max="261" width="13.85546875" style="5" customWidth="1"/>
    <col min="262" max="262" width="14" style="5" customWidth="1"/>
    <col min="263" max="263" width="15.28515625" style="5" customWidth="1"/>
    <col min="264" max="264" width="14.5703125" style="5" customWidth="1"/>
    <col min="265" max="265" width="14" style="5" customWidth="1"/>
    <col min="266" max="266" width="16.28515625" style="5" customWidth="1"/>
    <col min="267" max="267" width="22.140625" style="5" customWidth="1"/>
    <col min="268" max="269" width="11.42578125" style="5"/>
    <col min="270" max="272" width="14.5703125" style="5" customWidth="1"/>
    <col min="273" max="512" width="11.42578125" style="5"/>
    <col min="513" max="513" width="12.7109375" style="5" customWidth="1"/>
    <col min="514" max="514" width="93" style="5" customWidth="1"/>
    <col min="515" max="515" width="11.7109375" style="5" customWidth="1"/>
    <col min="516" max="516" width="14.7109375" style="5" customWidth="1"/>
    <col min="517" max="517" width="13.85546875" style="5" customWidth="1"/>
    <col min="518" max="518" width="14" style="5" customWidth="1"/>
    <col min="519" max="519" width="15.28515625" style="5" customWidth="1"/>
    <col min="520" max="520" width="14.5703125" style="5" customWidth="1"/>
    <col min="521" max="521" width="14" style="5" customWidth="1"/>
    <col min="522" max="522" width="16.28515625" style="5" customWidth="1"/>
    <col min="523" max="523" width="22.140625" style="5" customWidth="1"/>
    <col min="524" max="525" width="11.42578125" style="5"/>
    <col min="526" max="528" width="14.5703125" style="5" customWidth="1"/>
    <col min="529" max="768" width="11.42578125" style="5"/>
    <col min="769" max="769" width="12.7109375" style="5" customWidth="1"/>
    <col min="770" max="770" width="93" style="5" customWidth="1"/>
    <col min="771" max="771" width="11.7109375" style="5" customWidth="1"/>
    <col min="772" max="772" width="14.7109375" style="5" customWidth="1"/>
    <col min="773" max="773" width="13.85546875" style="5" customWidth="1"/>
    <col min="774" max="774" width="14" style="5" customWidth="1"/>
    <col min="775" max="775" width="15.28515625" style="5" customWidth="1"/>
    <col min="776" max="776" width="14.5703125" style="5" customWidth="1"/>
    <col min="777" max="777" width="14" style="5" customWidth="1"/>
    <col min="778" max="778" width="16.28515625" style="5" customWidth="1"/>
    <col min="779" max="779" width="22.140625" style="5" customWidth="1"/>
    <col min="780" max="781" width="11.42578125" style="5"/>
    <col min="782" max="784" width="14.5703125" style="5" customWidth="1"/>
    <col min="785" max="1024" width="11.42578125" style="5"/>
    <col min="1025" max="1025" width="12.7109375" style="5" customWidth="1"/>
    <col min="1026" max="1026" width="93" style="5" customWidth="1"/>
    <col min="1027" max="1027" width="11.7109375" style="5" customWidth="1"/>
    <col min="1028" max="1028" width="14.7109375" style="5" customWidth="1"/>
    <col min="1029" max="1029" width="13.85546875" style="5" customWidth="1"/>
    <col min="1030" max="1030" width="14" style="5" customWidth="1"/>
    <col min="1031" max="1031" width="15.28515625" style="5" customWidth="1"/>
    <col min="1032" max="1032" width="14.5703125" style="5" customWidth="1"/>
    <col min="1033" max="1033" width="14" style="5" customWidth="1"/>
    <col min="1034" max="1034" width="16.28515625" style="5" customWidth="1"/>
    <col min="1035" max="1035" width="22.140625" style="5" customWidth="1"/>
    <col min="1036" max="1037" width="11.42578125" style="5"/>
    <col min="1038" max="1040" width="14.5703125" style="5" customWidth="1"/>
    <col min="1041" max="1280" width="11.42578125" style="5"/>
    <col min="1281" max="1281" width="12.7109375" style="5" customWidth="1"/>
    <col min="1282" max="1282" width="93" style="5" customWidth="1"/>
    <col min="1283" max="1283" width="11.7109375" style="5" customWidth="1"/>
    <col min="1284" max="1284" width="14.7109375" style="5" customWidth="1"/>
    <col min="1285" max="1285" width="13.85546875" style="5" customWidth="1"/>
    <col min="1286" max="1286" width="14" style="5" customWidth="1"/>
    <col min="1287" max="1287" width="15.28515625" style="5" customWidth="1"/>
    <col min="1288" max="1288" width="14.5703125" style="5" customWidth="1"/>
    <col min="1289" max="1289" width="14" style="5" customWidth="1"/>
    <col min="1290" max="1290" width="16.28515625" style="5" customWidth="1"/>
    <col min="1291" max="1291" width="22.140625" style="5" customWidth="1"/>
    <col min="1292" max="1293" width="11.42578125" style="5"/>
    <col min="1294" max="1296" width="14.5703125" style="5" customWidth="1"/>
    <col min="1297" max="1536" width="11.42578125" style="5"/>
    <col min="1537" max="1537" width="12.7109375" style="5" customWidth="1"/>
    <col min="1538" max="1538" width="93" style="5" customWidth="1"/>
    <col min="1539" max="1539" width="11.7109375" style="5" customWidth="1"/>
    <col min="1540" max="1540" width="14.7109375" style="5" customWidth="1"/>
    <col min="1541" max="1541" width="13.85546875" style="5" customWidth="1"/>
    <col min="1542" max="1542" width="14" style="5" customWidth="1"/>
    <col min="1543" max="1543" width="15.28515625" style="5" customWidth="1"/>
    <col min="1544" max="1544" width="14.5703125" style="5" customWidth="1"/>
    <col min="1545" max="1545" width="14" style="5" customWidth="1"/>
    <col min="1546" max="1546" width="16.28515625" style="5" customWidth="1"/>
    <col min="1547" max="1547" width="22.140625" style="5" customWidth="1"/>
    <col min="1548" max="1549" width="11.42578125" style="5"/>
    <col min="1550" max="1552" width="14.5703125" style="5" customWidth="1"/>
    <col min="1553" max="1792" width="11.42578125" style="5"/>
    <col min="1793" max="1793" width="12.7109375" style="5" customWidth="1"/>
    <col min="1794" max="1794" width="93" style="5" customWidth="1"/>
    <col min="1795" max="1795" width="11.7109375" style="5" customWidth="1"/>
    <col min="1796" max="1796" width="14.7109375" style="5" customWidth="1"/>
    <col min="1797" max="1797" width="13.85546875" style="5" customWidth="1"/>
    <col min="1798" max="1798" width="14" style="5" customWidth="1"/>
    <col min="1799" max="1799" width="15.28515625" style="5" customWidth="1"/>
    <col min="1800" max="1800" width="14.5703125" style="5" customWidth="1"/>
    <col min="1801" max="1801" width="14" style="5" customWidth="1"/>
    <col min="1802" max="1802" width="16.28515625" style="5" customWidth="1"/>
    <col min="1803" max="1803" width="22.140625" style="5" customWidth="1"/>
    <col min="1804" max="1805" width="11.42578125" style="5"/>
    <col min="1806" max="1808" width="14.5703125" style="5" customWidth="1"/>
    <col min="1809" max="2048" width="11.42578125" style="5"/>
    <col min="2049" max="2049" width="12.7109375" style="5" customWidth="1"/>
    <col min="2050" max="2050" width="93" style="5" customWidth="1"/>
    <col min="2051" max="2051" width="11.7109375" style="5" customWidth="1"/>
    <col min="2052" max="2052" width="14.7109375" style="5" customWidth="1"/>
    <col min="2053" max="2053" width="13.85546875" style="5" customWidth="1"/>
    <col min="2054" max="2054" width="14" style="5" customWidth="1"/>
    <col min="2055" max="2055" width="15.28515625" style="5" customWidth="1"/>
    <col min="2056" max="2056" width="14.5703125" style="5" customWidth="1"/>
    <col min="2057" max="2057" width="14" style="5" customWidth="1"/>
    <col min="2058" max="2058" width="16.28515625" style="5" customWidth="1"/>
    <col min="2059" max="2059" width="22.140625" style="5" customWidth="1"/>
    <col min="2060" max="2061" width="11.42578125" style="5"/>
    <col min="2062" max="2064" width="14.5703125" style="5" customWidth="1"/>
    <col min="2065" max="2304" width="11.42578125" style="5"/>
    <col min="2305" max="2305" width="12.7109375" style="5" customWidth="1"/>
    <col min="2306" max="2306" width="93" style="5" customWidth="1"/>
    <col min="2307" max="2307" width="11.7109375" style="5" customWidth="1"/>
    <col min="2308" max="2308" width="14.7109375" style="5" customWidth="1"/>
    <col min="2309" max="2309" width="13.85546875" style="5" customWidth="1"/>
    <col min="2310" max="2310" width="14" style="5" customWidth="1"/>
    <col min="2311" max="2311" width="15.28515625" style="5" customWidth="1"/>
    <col min="2312" max="2312" width="14.5703125" style="5" customWidth="1"/>
    <col min="2313" max="2313" width="14" style="5" customWidth="1"/>
    <col min="2314" max="2314" width="16.28515625" style="5" customWidth="1"/>
    <col min="2315" max="2315" width="22.140625" style="5" customWidth="1"/>
    <col min="2316" max="2317" width="11.42578125" style="5"/>
    <col min="2318" max="2320" width="14.5703125" style="5" customWidth="1"/>
    <col min="2321" max="2560" width="11.42578125" style="5"/>
    <col min="2561" max="2561" width="12.7109375" style="5" customWidth="1"/>
    <col min="2562" max="2562" width="93" style="5" customWidth="1"/>
    <col min="2563" max="2563" width="11.7109375" style="5" customWidth="1"/>
    <col min="2564" max="2564" width="14.7109375" style="5" customWidth="1"/>
    <col min="2565" max="2565" width="13.85546875" style="5" customWidth="1"/>
    <col min="2566" max="2566" width="14" style="5" customWidth="1"/>
    <col min="2567" max="2567" width="15.28515625" style="5" customWidth="1"/>
    <col min="2568" max="2568" width="14.5703125" style="5" customWidth="1"/>
    <col min="2569" max="2569" width="14" style="5" customWidth="1"/>
    <col min="2570" max="2570" width="16.28515625" style="5" customWidth="1"/>
    <col min="2571" max="2571" width="22.140625" style="5" customWidth="1"/>
    <col min="2572" max="2573" width="11.42578125" style="5"/>
    <col min="2574" max="2576" width="14.5703125" style="5" customWidth="1"/>
    <col min="2577" max="2816" width="11.42578125" style="5"/>
    <col min="2817" max="2817" width="12.7109375" style="5" customWidth="1"/>
    <col min="2818" max="2818" width="93" style="5" customWidth="1"/>
    <col min="2819" max="2819" width="11.7109375" style="5" customWidth="1"/>
    <col min="2820" max="2820" width="14.7109375" style="5" customWidth="1"/>
    <col min="2821" max="2821" width="13.85546875" style="5" customWidth="1"/>
    <col min="2822" max="2822" width="14" style="5" customWidth="1"/>
    <col min="2823" max="2823" width="15.28515625" style="5" customWidth="1"/>
    <col min="2824" max="2824" width="14.5703125" style="5" customWidth="1"/>
    <col min="2825" max="2825" width="14" style="5" customWidth="1"/>
    <col min="2826" max="2826" width="16.28515625" style="5" customWidth="1"/>
    <col min="2827" max="2827" width="22.140625" style="5" customWidth="1"/>
    <col min="2828" max="2829" width="11.42578125" style="5"/>
    <col min="2830" max="2832" width="14.5703125" style="5" customWidth="1"/>
    <col min="2833" max="3072" width="11.42578125" style="5"/>
    <col min="3073" max="3073" width="12.7109375" style="5" customWidth="1"/>
    <col min="3074" max="3074" width="93" style="5" customWidth="1"/>
    <col min="3075" max="3075" width="11.7109375" style="5" customWidth="1"/>
    <col min="3076" max="3076" width="14.7109375" style="5" customWidth="1"/>
    <col min="3077" max="3077" width="13.85546875" style="5" customWidth="1"/>
    <col min="3078" max="3078" width="14" style="5" customWidth="1"/>
    <col min="3079" max="3079" width="15.28515625" style="5" customWidth="1"/>
    <col min="3080" max="3080" width="14.5703125" style="5" customWidth="1"/>
    <col min="3081" max="3081" width="14" style="5" customWidth="1"/>
    <col min="3082" max="3082" width="16.28515625" style="5" customWidth="1"/>
    <col min="3083" max="3083" width="22.140625" style="5" customWidth="1"/>
    <col min="3084" max="3085" width="11.42578125" style="5"/>
    <col min="3086" max="3088" width="14.5703125" style="5" customWidth="1"/>
    <col min="3089" max="3328" width="11.42578125" style="5"/>
    <col min="3329" max="3329" width="12.7109375" style="5" customWidth="1"/>
    <col min="3330" max="3330" width="93" style="5" customWidth="1"/>
    <col min="3331" max="3331" width="11.7109375" style="5" customWidth="1"/>
    <col min="3332" max="3332" width="14.7109375" style="5" customWidth="1"/>
    <col min="3333" max="3333" width="13.85546875" style="5" customWidth="1"/>
    <col min="3334" max="3334" width="14" style="5" customWidth="1"/>
    <col min="3335" max="3335" width="15.28515625" style="5" customWidth="1"/>
    <col min="3336" max="3336" width="14.5703125" style="5" customWidth="1"/>
    <col min="3337" max="3337" width="14" style="5" customWidth="1"/>
    <col min="3338" max="3338" width="16.28515625" style="5" customWidth="1"/>
    <col min="3339" max="3339" width="22.140625" style="5" customWidth="1"/>
    <col min="3340" max="3341" width="11.42578125" style="5"/>
    <col min="3342" max="3344" width="14.5703125" style="5" customWidth="1"/>
    <col min="3345" max="3584" width="11.42578125" style="5"/>
    <col min="3585" max="3585" width="12.7109375" style="5" customWidth="1"/>
    <col min="3586" max="3586" width="93" style="5" customWidth="1"/>
    <col min="3587" max="3587" width="11.7109375" style="5" customWidth="1"/>
    <col min="3588" max="3588" width="14.7109375" style="5" customWidth="1"/>
    <col min="3589" max="3589" width="13.85546875" style="5" customWidth="1"/>
    <col min="3590" max="3590" width="14" style="5" customWidth="1"/>
    <col min="3591" max="3591" width="15.28515625" style="5" customWidth="1"/>
    <col min="3592" max="3592" width="14.5703125" style="5" customWidth="1"/>
    <col min="3593" max="3593" width="14" style="5" customWidth="1"/>
    <col min="3594" max="3594" width="16.28515625" style="5" customWidth="1"/>
    <col min="3595" max="3595" width="22.140625" style="5" customWidth="1"/>
    <col min="3596" max="3597" width="11.42578125" style="5"/>
    <col min="3598" max="3600" width="14.5703125" style="5" customWidth="1"/>
    <col min="3601" max="3840" width="11.42578125" style="5"/>
    <col min="3841" max="3841" width="12.7109375" style="5" customWidth="1"/>
    <col min="3842" max="3842" width="93" style="5" customWidth="1"/>
    <col min="3843" max="3843" width="11.7109375" style="5" customWidth="1"/>
    <col min="3844" max="3844" width="14.7109375" style="5" customWidth="1"/>
    <col min="3845" max="3845" width="13.85546875" style="5" customWidth="1"/>
    <col min="3846" max="3846" width="14" style="5" customWidth="1"/>
    <col min="3847" max="3847" width="15.28515625" style="5" customWidth="1"/>
    <col min="3848" max="3848" width="14.5703125" style="5" customWidth="1"/>
    <col min="3849" max="3849" width="14" style="5" customWidth="1"/>
    <col min="3850" max="3850" width="16.28515625" style="5" customWidth="1"/>
    <col min="3851" max="3851" width="22.140625" style="5" customWidth="1"/>
    <col min="3852" max="3853" width="11.42578125" style="5"/>
    <col min="3854" max="3856" width="14.5703125" style="5" customWidth="1"/>
    <col min="3857" max="4096" width="11.42578125" style="5"/>
    <col min="4097" max="4097" width="12.7109375" style="5" customWidth="1"/>
    <col min="4098" max="4098" width="93" style="5" customWidth="1"/>
    <col min="4099" max="4099" width="11.7109375" style="5" customWidth="1"/>
    <col min="4100" max="4100" width="14.7109375" style="5" customWidth="1"/>
    <col min="4101" max="4101" width="13.85546875" style="5" customWidth="1"/>
    <col min="4102" max="4102" width="14" style="5" customWidth="1"/>
    <col min="4103" max="4103" width="15.28515625" style="5" customWidth="1"/>
    <col min="4104" max="4104" width="14.5703125" style="5" customWidth="1"/>
    <col min="4105" max="4105" width="14" style="5" customWidth="1"/>
    <col min="4106" max="4106" width="16.28515625" style="5" customWidth="1"/>
    <col min="4107" max="4107" width="22.140625" style="5" customWidth="1"/>
    <col min="4108" max="4109" width="11.42578125" style="5"/>
    <col min="4110" max="4112" width="14.5703125" style="5" customWidth="1"/>
    <col min="4113" max="4352" width="11.42578125" style="5"/>
    <col min="4353" max="4353" width="12.7109375" style="5" customWidth="1"/>
    <col min="4354" max="4354" width="93" style="5" customWidth="1"/>
    <col min="4355" max="4355" width="11.7109375" style="5" customWidth="1"/>
    <col min="4356" max="4356" width="14.7109375" style="5" customWidth="1"/>
    <col min="4357" max="4357" width="13.85546875" style="5" customWidth="1"/>
    <col min="4358" max="4358" width="14" style="5" customWidth="1"/>
    <col min="4359" max="4359" width="15.28515625" style="5" customWidth="1"/>
    <col min="4360" max="4360" width="14.5703125" style="5" customWidth="1"/>
    <col min="4361" max="4361" width="14" style="5" customWidth="1"/>
    <col min="4362" max="4362" width="16.28515625" style="5" customWidth="1"/>
    <col min="4363" max="4363" width="22.140625" style="5" customWidth="1"/>
    <col min="4364" max="4365" width="11.42578125" style="5"/>
    <col min="4366" max="4368" width="14.5703125" style="5" customWidth="1"/>
    <col min="4369" max="4608" width="11.42578125" style="5"/>
    <col min="4609" max="4609" width="12.7109375" style="5" customWidth="1"/>
    <col min="4610" max="4610" width="93" style="5" customWidth="1"/>
    <col min="4611" max="4611" width="11.7109375" style="5" customWidth="1"/>
    <col min="4612" max="4612" width="14.7109375" style="5" customWidth="1"/>
    <col min="4613" max="4613" width="13.85546875" style="5" customWidth="1"/>
    <col min="4614" max="4614" width="14" style="5" customWidth="1"/>
    <col min="4615" max="4615" width="15.28515625" style="5" customWidth="1"/>
    <col min="4616" max="4616" width="14.5703125" style="5" customWidth="1"/>
    <col min="4617" max="4617" width="14" style="5" customWidth="1"/>
    <col min="4618" max="4618" width="16.28515625" style="5" customWidth="1"/>
    <col min="4619" max="4619" width="22.140625" style="5" customWidth="1"/>
    <col min="4620" max="4621" width="11.42578125" style="5"/>
    <col min="4622" max="4624" width="14.5703125" style="5" customWidth="1"/>
    <col min="4625" max="4864" width="11.42578125" style="5"/>
    <col min="4865" max="4865" width="12.7109375" style="5" customWidth="1"/>
    <col min="4866" max="4866" width="93" style="5" customWidth="1"/>
    <col min="4867" max="4867" width="11.7109375" style="5" customWidth="1"/>
    <col min="4868" max="4868" width="14.7109375" style="5" customWidth="1"/>
    <col min="4869" max="4869" width="13.85546875" style="5" customWidth="1"/>
    <col min="4870" max="4870" width="14" style="5" customWidth="1"/>
    <col min="4871" max="4871" width="15.28515625" style="5" customWidth="1"/>
    <col min="4872" max="4872" width="14.5703125" style="5" customWidth="1"/>
    <col min="4873" max="4873" width="14" style="5" customWidth="1"/>
    <col min="4874" max="4874" width="16.28515625" style="5" customWidth="1"/>
    <col min="4875" max="4875" width="22.140625" style="5" customWidth="1"/>
    <col min="4876" max="4877" width="11.42578125" style="5"/>
    <col min="4878" max="4880" width="14.5703125" style="5" customWidth="1"/>
    <col min="4881" max="5120" width="11.42578125" style="5"/>
    <col min="5121" max="5121" width="12.7109375" style="5" customWidth="1"/>
    <col min="5122" max="5122" width="93" style="5" customWidth="1"/>
    <col min="5123" max="5123" width="11.7109375" style="5" customWidth="1"/>
    <col min="5124" max="5124" width="14.7109375" style="5" customWidth="1"/>
    <col min="5125" max="5125" width="13.85546875" style="5" customWidth="1"/>
    <col min="5126" max="5126" width="14" style="5" customWidth="1"/>
    <col min="5127" max="5127" width="15.28515625" style="5" customWidth="1"/>
    <col min="5128" max="5128" width="14.5703125" style="5" customWidth="1"/>
    <col min="5129" max="5129" width="14" style="5" customWidth="1"/>
    <col min="5130" max="5130" width="16.28515625" style="5" customWidth="1"/>
    <col min="5131" max="5131" width="22.140625" style="5" customWidth="1"/>
    <col min="5132" max="5133" width="11.42578125" style="5"/>
    <col min="5134" max="5136" width="14.5703125" style="5" customWidth="1"/>
    <col min="5137" max="5376" width="11.42578125" style="5"/>
    <col min="5377" max="5377" width="12.7109375" style="5" customWidth="1"/>
    <col min="5378" max="5378" width="93" style="5" customWidth="1"/>
    <col min="5379" max="5379" width="11.7109375" style="5" customWidth="1"/>
    <col min="5380" max="5380" width="14.7109375" style="5" customWidth="1"/>
    <col min="5381" max="5381" width="13.85546875" style="5" customWidth="1"/>
    <col min="5382" max="5382" width="14" style="5" customWidth="1"/>
    <col min="5383" max="5383" width="15.28515625" style="5" customWidth="1"/>
    <col min="5384" max="5384" width="14.5703125" style="5" customWidth="1"/>
    <col min="5385" max="5385" width="14" style="5" customWidth="1"/>
    <col min="5386" max="5386" width="16.28515625" style="5" customWidth="1"/>
    <col min="5387" max="5387" width="22.140625" style="5" customWidth="1"/>
    <col min="5388" max="5389" width="11.42578125" style="5"/>
    <col min="5390" max="5392" width="14.5703125" style="5" customWidth="1"/>
    <col min="5393" max="5632" width="11.42578125" style="5"/>
    <col min="5633" max="5633" width="12.7109375" style="5" customWidth="1"/>
    <col min="5634" max="5634" width="93" style="5" customWidth="1"/>
    <col min="5635" max="5635" width="11.7109375" style="5" customWidth="1"/>
    <col min="5636" max="5636" width="14.7109375" style="5" customWidth="1"/>
    <col min="5637" max="5637" width="13.85546875" style="5" customWidth="1"/>
    <col min="5638" max="5638" width="14" style="5" customWidth="1"/>
    <col min="5639" max="5639" width="15.28515625" style="5" customWidth="1"/>
    <col min="5640" max="5640" width="14.5703125" style="5" customWidth="1"/>
    <col min="5641" max="5641" width="14" style="5" customWidth="1"/>
    <col min="5642" max="5642" width="16.28515625" style="5" customWidth="1"/>
    <col min="5643" max="5643" width="22.140625" style="5" customWidth="1"/>
    <col min="5644" max="5645" width="11.42578125" style="5"/>
    <col min="5646" max="5648" width="14.5703125" style="5" customWidth="1"/>
    <col min="5649" max="5888" width="11.42578125" style="5"/>
    <col min="5889" max="5889" width="12.7109375" style="5" customWidth="1"/>
    <col min="5890" max="5890" width="93" style="5" customWidth="1"/>
    <col min="5891" max="5891" width="11.7109375" style="5" customWidth="1"/>
    <col min="5892" max="5892" width="14.7109375" style="5" customWidth="1"/>
    <col min="5893" max="5893" width="13.85546875" style="5" customWidth="1"/>
    <col min="5894" max="5894" width="14" style="5" customWidth="1"/>
    <col min="5895" max="5895" width="15.28515625" style="5" customWidth="1"/>
    <col min="5896" max="5896" width="14.5703125" style="5" customWidth="1"/>
    <col min="5897" max="5897" width="14" style="5" customWidth="1"/>
    <col min="5898" max="5898" width="16.28515625" style="5" customWidth="1"/>
    <col min="5899" max="5899" width="22.140625" style="5" customWidth="1"/>
    <col min="5900" max="5901" width="11.42578125" style="5"/>
    <col min="5902" max="5904" width="14.5703125" style="5" customWidth="1"/>
    <col min="5905" max="6144" width="11.42578125" style="5"/>
    <col min="6145" max="6145" width="12.7109375" style="5" customWidth="1"/>
    <col min="6146" max="6146" width="93" style="5" customWidth="1"/>
    <col min="6147" max="6147" width="11.7109375" style="5" customWidth="1"/>
    <col min="6148" max="6148" width="14.7109375" style="5" customWidth="1"/>
    <col min="6149" max="6149" width="13.85546875" style="5" customWidth="1"/>
    <col min="6150" max="6150" width="14" style="5" customWidth="1"/>
    <col min="6151" max="6151" width="15.28515625" style="5" customWidth="1"/>
    <col min="6152" max="6152" width="14.5703125" style="5" customWidth="1"/>
    <col min="6153" max="6153" width="14" style="5" customWidth="1"/>
    <col min="6154" max="6154" width="16.28515625" style="5" customWidth="1"/>
    <col min="6155" max="6155" width="22.140625" style="5" customWidth="1"/>
    <col min="6156" max="6157" width="11.42578125" style="5"/>
    <col min="6158" max="6160" width="14.5703125" style="5" customWidth="1"/>
    <col min="6161" max="6400" width="11.42578125" style="5"/>
    <col min="6401" max="6401" width="12.7109375" style="5" customWidth="1"/>
    <col min="6402" max="6402" width="93" style="5" customWidth="1"/>
    <col min="6403" max="6403" width="11.7109375" style="5" customWidth="1"/>
    <col min="6404" max="6404" width="14.7109375" style="5" customWidth="1"/>
    <col min="6405" max="6405" width="13.85546875" style="5" customWidth="1"/>
    <col min="6406" max="6406" width="14" style="5" customWidth="1"/>
    <col min="6407" max="6407" width="15.28515625" style="5" customWidth="1"/>
    <col min="6408" max="6408" width="14.5703125" style="5" customWidth="1"/>
    <col min="6409" max="6409" width="14" style="5" customWidth="1"/>
    <col min="6410" max="6410" width="16.28515625" style="5" customWidth="1"/>
    <col min="6411" max="6411" width="22.140625" style="5" customWidth="1"/>
    <col min="6412" max="6413" width="11.42578125" style="5"/>
    <col min="6414" max="6416" width="14.5703125" style="5" customWidth="1"/>
    <col min="6417" max="6656" width="11.42578125" style="5"/>
    <col min="6657" max="6657" width="12.7109375" style="5" customWidth="1"/>
    <col min="6658" max="6658" width="93" style="5" customWidth="1"/>
    <col min="6659" max="6659" width="11.7109375" style="5" customWidth="1"/>
    <col min="6660" max="6660" width="14.7109375" style="5" customWidth="1"/>
    <col min="6661" max="6661" width="13.85546875" style="5" customWidth="1"/>
    <col min="6662" max="6662" width="14" style="5" customWidth="1"/>
    <col min="6663" max="6663" width="15.28515625" style="5" customWidth="1"/>
    <col min="6664" max="6664" width="14.5703125" style="5" customWidth="1"/>
    <col min="6665" max="6665" width="14" style="5" customWidth="1"/>
    <col min="6666" max="6666" width="16.28515625" style="5" customWidth="1"/>
    <col min="6667" max="6667" width="22.140625" style="5" customWidth="1"/>
    <col min="6668" max="6669" width="11.42578125" style="5"/>
    <col min="6670" max="6672" width="14.5703125" style="5" customWidth="1"/>
    <col min="6673" max="6912" width="11.42578125" style="5"/>
    <col min="6913" max="6913" width="12.7109375" style="5" customWidth="1"/>
    <col min="6914" max="6914" width="93" style="5" customWidth="1"/>
    <col min="6915" max="6915" width="11.7109375" style="5" customWidth="1"/>
    <col min="6916" max="6916" width="14.7109375" style="5" customWidth="1"/>
    <col min="6917" max="6917" width="13.85546875" style="5" customWidth="1"/>
    <col min="6918" max="6918" width="14" style="5" customWidth="1"/>
    <col min="6919" max="6919" width="15.28515625" style="5" customWidth="1"/>
    <col min="6920" max="6920" width="14.5703125" style="5" customWidth="1"/>
    <col min="6921" max="6921" width="14" style="5" customWidth="1"/>
    <col min="6922" max="6922" width="16.28515625" style="5" customWidth="1"/>
    <col min="6923" max="6923" width="22.140625" style="5" customWidth="1"/>
    <col min="6924" max="6925" width="11.42578125" style="5"/>
    <col min="6926" max="6928" width="14.5703125" style="5" customWidth="1"/>
    <col min="6929" max="7168" width="11.42578125" style="5"/>
    <col min="7169" max="7169" width="12.7109375" style="5" customWidth="1"/>
    <col min="7170" max="7170" width="93" style="5" customWidth="1"/>
    <col min="7171" max="7171" width="11.7109375" style="5" customWidth="1"/>
    <col min="7172" max="7172" width="14.7109375" style="5" customWidth="1"/>
    <col min="7173" max="7173" width="13.85546875" style="5" customWidth="1"/>
    <col min="7174" max="7174" width="14" style="5" customWidth="1"/>
    <col min="7175" max="7175" width="15.28515625" style="5" customWidth="1"/>
    <col min="7176" max="7176" width="14.5703125" style="5" customWidth="1"/>
    <col min="7177" max="7177" width="14" style="5" customWidth="1"/>
    <col min="7178" max="7178" width="16.28515625" style="5" customWidth="1"/>
    <col min="7179" max="7179" width="22.140625" style="5" customWidth="1"/>
    <col min="7180" max="7181" width="11.42578125" style="5"/>
    <col min="7182" max="7184" width="14.5703125" style="5" customWidth="1"/>
    <col min="7185" max="7424" width="11.42578125" style="5"/>
    <col min="7425" max="7425" width="12.7109375" style="5" customWidth="1"/>
    <col min="7426" max="7426" width="93" style="5" customWidth="1"/>
    <col min="7427" max="7427" width="11.7109375" style="5" customWidth="1"/>
    <col min="7428" max="7428" width="14.7109375" style="5" customWidth="1"/>
    <col min="7429" max="7429" width="13.85546875" style="5" customWidth="1"/>
    <col min="7430" max="7430" width="14" style="5" customWidth="1"/>
    <col min="7431" max="7431" width="15.28515625" style="5" customWidth="1"/>
    <col min="7432" max="7432" width="14.5703125" style="5" customWidth="1"/>
    <col min="7433" max="7433" width="14" style="5" customWidth="1"/>
    <col min="7434" max="7434" width="16.28515625" style="5" customWidth="1"/>
    <col min="7435" max="7435" width="22.140625" style="5" customWidth="1"/>
    <col min="7436" max="7437" width="11.42578125" style="5"/>
    <col min="7438" max="7440" width="14.5703125" style="5" customWidth="1"/>
    <col min="7441" max="7680" width="11.42578125" style="5"/>
    <col min="7681" max="7681" width="12.7109375" style="5" customWidth="1"/>
    <col min="7682" max="7682" width="93" style="5" customWidth="1"/>
    <col min="7683" max="7683" width="11.7109375" style="5" customWidth="1"/>
    <col min="7684" max="7684" width="14.7109375" style="5" customWidth="1"/>
    <col min="7685" max="7685" width="13.85546875" style="5" customWidth="1"/>
    <col min="7686" max="7686" width="14" style="5" customWidth="1"/>
    <col min="7687" max="7687" width="15.28515625" style="5" customWidth="1"/>
    <col min="7688" max="7688" width="14.5703125" style="5" customWidth="1"/>
    <col min="7689" max="7689" width="14" style="5" customWidth="1"/>
    <col min="7690" max="7690" width="16.28515625" style="5" customWidth="1"/>
    <col min="7691" max="7691" width="22.140625" style="5" customWidth="1"/>
    <col min="7692" max="7693" width="11.42578125" style="5"/>
    <col min="7694" max="7696" width="14.5703125" style="5" customWidth="1"/>
    <col min="7697" max="7936" width="11.42578125" style="5"/>
    <col min="7937" max="7937" width="12.7109375" style="5" customWidth="1"/>
    <col min="7938" max="7938" width="93" style="5" customWidth="1"/>
    <col min="7939" max="7939" width="11.7109375" style="5" customWidth="1"/>
    <col min="7940" max="7940" width="14.7109375" style="5" customWidth="1"/>
    <col min="7941" max="7941" width="13.85546875" style="5" customWidth="1"/>
    <col min="7942" max="7942" width="14" style="5" customWidth="1"/>
    <col min="7943" max="7943" width="15.28515625" style="5" customWidth="1"/>
    <col min="7944" max="7944" width="14.5703125" style="5" customWidth="1"/>
    <col min="7945" max="7945" width="14" style="5" customWidth="1"/>
    <col min="7946" max="7946" width="16.28515625" style="5" customWidth="1"/>
    <col min="7947" max="7947" width="22.140625" style="5" customWidth="1"/>
    <col min="7948" max="7949" width="11.42578125" style="5"/>
    <col min="7950" max="7952" width="14.5703125" style="5" customWidth="1"/>
    <col min="7953" max="8192" width="11.42578125" style="5"/>
    <col min="8193" max="8193" width="12.7109375" style="5" customWidth="1"/>
    <col min="8194" max="8194" width="93" style="5" customWidth="1"/>
    <col min="8195" max="8195" width="11.7109375" style="5" customWidth="1"/>
    <col min="8196" max="8196" width="14.7109375" style="5" customWidth="1"/>
    <col min="8197" max="8197" width="13.85546875" style="5" customWidth="1"/>
    <col min="8198" max="8198" width="14" style="5" customWidth="1"/>
    <col min="8199" max="8199" width="15.28515625" style="5" customWidth="1"/>
    <col min="8200" max="8200" width="14.5703125" style="5" customWidth="1"/>
    <col min="8201" max="8201" width="14" style="5" customWidth="1"/>
    <col min="8202" max="8202" width="16.28515625" style="5" customWidth="1"/>
    <col min="8203" max="8203" width="22.140625" style="5" customWidth="1"/>
    <col min="8204" max="8205" width="11.42578125" style="5"/>
    <col min="8206" max="8208" width="14.5703125" style="5" customWidth="1"/>
    <col min="8209" max="8448" width="11.42578125" style="5"/>
    <col min="8449" max="8449" width="12.7109375" style="5" customWidth="1"/>
    <col min="8450" max="8450" width="93" style="5" customWidth="1"/>
    <col min="8451" max="8451" width="11.7109375" style="5" customWidth="1"/>
    <col min="8452" max="8452" width="14.7109375" style="5" customWidth="1"/>
    <col min="8453" max="8453" width="13.85546875" style="5" customWidth="1"/>
    <col min="8454" max="8454" width="14" style="5" customWidth="1"/>
    <col min="8455" max="8455" width="15.28515625" style="5" customWidth="1"/>
    <col min="8456" max="8456" width="14.5703125" style="5" customWidth="1"/>
    <col min="8457" max="8457" width="14" style="5" customWidth="1"/>
    <col min="8458" max="8458" width="16.28515625" style="5" customWidth="1"/>
    <col min="8459" max="8459" width="22.140625" style="5" customWidth="1"/>
    <col min="8460" max="8461" width="11.42578125" style="5"/>
    <col min="8462" max="8464" width="14.5703125" style="5" customWidth="1"/>
    <col min="8465" max="8704" width="11.42578125" style="5"/>
    <col min="8705" max="8705" width="12.7109375" style="5" customWidth="1"/>
    <col min="8706" max="8706" width="93" style="5" customWidth="1"/>
    <col min="8707" max="8707" width="11.7109375" style="5" customWidth="1"/>
    <col min="8708" max="8708" width="14.7109375" style="5" customWidth="1"/>
    <col min="8709" max="8709" width="13.85546875" style="5" customWidth="1"/>
    <col min="8710" max="8710" width="14" style="5" customWidth="1"/>
    <col min="8711" max="8711" width="15.28515625" style="5" customWidth="1"/>
    <col min="8712" max="8712" width="14.5703125" style="5" customWidth="1"/>
    <col min="8713" max="8713" width="14" style="5" customWidth="1"/>
    <col min="8714" max="8714" width="16.28515625" style="5" customWidth="1"/>
    <col min="8715" max="8715" width="22.140625" style="5" customWidth="1"/>
    <col min="8716" max="8717" width="11.42578125" style="5"/>
    <col min="8718" max="8720" width="14.5703125" style="5" customWidth="1"/>
    <col min="8721" max="8960" width="11.42578125" style="5"/>
    <col min="8961" max="8961" width="12.7109375" style="5" customWidth="1"/>
    <col min="8962" max="8962" width="93" style="5" customWidth="1"/>
    <col min="8963" max="8963" width="11.7109375" style="5" customWidth="1"/>
    <col min="8964" max="8964" width="14.7109375" style="5" customWidth="1"/>
    <col min="8965" max="8965" width="13.85546875" style="5" customWidth="1"/>
    <col min="8966" max="8966" width="14" style="5" customWidth="1"/>
    <col min="8967" max="8967" width="15.28515625" style="5" customWidth="1"/>
    <col min="8968" max="8968" width="14.5703125" style="5" customWidth="1"/>
    <col min="8969" max="8969" width="14" style="5" customWidth="1"/>
    <col min="8970" max="8970" width="16.28515625" style="5" customWidth="1"/>
    <col min="8971" max="8971" width="22.140625" style="5" customWidth="1"/>
    <col min="8972" max="8973" width="11.42578125" style="5"/>
    <col min="8974" max="8976" width="14.5703125" style="5" customWidth="1"/>
    <col min="8977" max="9216" width="11.42578125" style="5"/>
    <col min="9217" max="9217" width="12.7109375" style="5" customWidth="1"/>
    <col min="9218" max="9218" width="93" style="5" customWidth="1"/>
    <col min="9219" max="9219" width="11.7109375" style="5" customWidth="1"/>
    <col min="9220" max="9220" width="14.7109375" style="5" customWidth="1"/>
    <col min="9221" max="9221" width="13.85546875" style="5" customWidth="1"/>
    <col min="9222" max="9222" width="14" style="5" customWidth="1"/>
    <col min="9223" max="9223" width="15.28515625" style="5" customWidth="1"/>
    <col min="9224" max="9224" width="14.5703125" style="5" customWidth="1"/>
    <col min="9225" max="9225" width="14" style="5" customWidth="1"/>
    <col min="9226" max="9226" width="16.28515625" style="5" customWidth="1"/>
    <col min="9227" max="9227" width="22.140625" style="5" customWidth="1"/>
    <col min="9228" max="9229" width="11.42578125" style="5"/>
    <col min="9230" max="9232" width="14.5703125" style="5" customWidth="1"/>
    <col min="9233" max="9472" width="11.42578125" style="5"/>
    <col min="9473" max="9473" width="12.7109375" style="5" customWidth="1"/>
    <col min="9474" max="9474" width="93" style="5" customWidth="1"/>
    <col min="9475" max="9475" width="11.7109375" style="5" customWidth="1"/>
    <col min="9476" max="9476" width="14.7109375" style="5" customWidth="1"/>
    <col min="9477" max="9477" width="13.85546875" style="5" customWidth="1"/>
    <col min="9478" max="9478" width="14" style="5" customWidth="1"/>
    <col min="9479" max="9479" width="15.28515625" style="5" customWidth="1"/>
    <col min="9480" max="9480" width="14.5703125" style="5" customWidth="1"/>
    <col min="9481" max="9481" width="14" style="5" customWidth="1"/>
    <col min="9482" max="9482" width="16.28515625" style="5" customWidth="1"/>
    <col min="9483" max="9483" width="22.140625" style="5" customWidth="1"/>
    <col min="9484" max="9485" width="11.42578125" style="5"/>
    <col min="9486" max="9488" width="14.5703125" style="5" customWidth="1"/>
    <col min="9489" max="9728" width="11.42578125" style="5"/>
    <col min="9729" max="9729" width="12.7109375" style="5" customWidth="1"/>
    <col min="9730" max="9730" width="93" style="5" customWidth="1"/>
    <col min="9731" max="9731" width="11.7109375" style="5" customWidth="1"/>
    <col min="9732" max="9732" width="14.7109375" style="5" customWidth="1"/>
    <col min="9733" max="9733" width="13.85546875" style="5" customWidth="1"/>
    <col min="9734" max="9734" width="14" style="5" customWidth="1"/>
    <col min="9735" max="9735" width="15.28515625" style="5" customWidth="1"/>
    <col min="9736" max="9736" width="14.5703125" style="5" customWidth="1"/>
    <col min="9737" max="9737" width="14" style="5" customWidth="1"/>
    <col min="9738" max="9738" width="16.28515625" style="5" customWidth="1"/>
    <col min="9739" max="9739" width="22.140625" style="5" customWidth="1"/>
    <col min="9740" max="9741" width="11.42578125" style="5"/>
    <col min="9742" max="9744" width="14.5703125" style="5" customWidth="1"/>
    <col min="9745" max="9984" width="11.42578125" style="5"/>
    <col min="9985" max="9985" width="12.7109375" style="5" customWidth="1"/>
    <col min="9986" max="9986" width="93" style="5" customWidth="1"/>
    <col min="9987" max="9987" width="11.7109375" style="5" customWidth="1"/>
    <col min="9988" max="9988" width="14.7109375" style="5" customWidth="1"/>
    <col min="9989" max="9989" width="13.85546875" style="5" customWidth="1"/>
    <col min="9990" max="9990" width="14" style="5" customWidth="1"/>
    <col min="9991" max="9991" width="15.28515625" style="5" customWidth="1"/>
    <col min="9992" max="9992" width="14.5703125" style="5" customWidth="1"/>
    <col min="9993" max="9993" width="14" style="5" customWidth="1"/>
    <col min="9994" max="9994" width="16.28515625" style="5" customWidth="1"/>
    <col min="9995" max="9995" width="22.140625" style="5" customWidth="1"/>
    <col min="9996" max="9997" width="11.42578125" style="5"/>
    <col min="9998" max="10000" width="14.5703125" style="5" customWidth="1"/>
    <col min="10001" max="10240" width="11.42578125" style="5"/>
    <col min="10241" max="10241" width="12.7109375" style="5" customWidth="1"/>
    <col min="10242" max="10242" width="93" style="5" customWidth="1"/>
    <col min="10243" max="10243" width="11.7109375" style="5" customWidth="1"/>
    <col min="10244" max="10244" width="14.7109375" style="5" customWidth="1"/>
    <col min="10245" max="10245" width="13.85546875" style="5" customWidth="1"/>
    <col min="10246" max="10246" width="14" style="5" customWidth="1"/>
    <col min="10247" max="10247" width="15.28515625" style="5" customWidth="1"/>
    <col min="10248" max="10248" width="14.5703125" style="5" customWidth="1"/>
    <col min="10249" max="10249" width="14" style="5" customWidth="1"/>
    <col min="10250" max="10250" width="16.28515625" style="5" customWidth="1"/>
    <col min="10251" max="10251" width="22.140625" style="5" customWidth="1"/>
    <col min="10252" max="10253" width="11.42578125" style="5"/>
    <col min="10254" max="10256" width="14.5703125" style="5" customWidth="1"/>
    <col min="10257" max="10496" width="11.42578125" style="5"/>
    <col min="10497" max="10497" width="12.7109375" style="5" customWidth="1"/>
    <col min="10498" max="10498" width="93" style="5" customWidth="1"/>
    <col min="10499" max="10499" width="11.7109375" style="5" customWidth="1"/>
    <col min="10500" max="10500" width="14.7109375" style="5" customWidth="1"/>
    <col min="10501" max="10501" width="13.85546875" style="5" customWidth="1"/>
    <col min="10502" max="10502" width="14" style="5" customWidth="1"/>
    <col min="10503" max="10503" width="15.28515625" style="5" customWidth="1"/>
    <col min="10504" max="10504" width="14.5703125" style="5" customWidth="1"/>
    <col min="10505" max="10505" width="14" style="5" customWidth="1"/>
    <col min="10506" max="10506" width="16.28515625" style="5" customWidth="1"/>
    <col min="10507" max="10507" width="22.140625" style="5" customWidth="1"/>
    <col min="10508" max="10509" width="11.42578125" style="5"/>
    <col min="10510" max="10512" width="14.5703125" style="5" customWidth="1"/>
    <col min="10513" max="10752" width="11.42578125" style="5"/>
    <col min="10753" max="10753" width="12.7109375" style="5" customWidth="1"/>
    <col min="10754" max="10754" width="93" style="5" customWidth="1"/>
    <col min="10755" max="10755" width="11.7109375" style="5" customWidth="1"/>
    <col min="10756" max="10756" width="14.7109375" style="5" customWidth="1"/>
    <col min="10757" max="10757" width="13.85546875" style="5" customWidth="1"/>
    <col min="10758" max="10758" width="14" style="5" customWidth="1"/>
    <col min="10759" max="10759" width="15.28515625" style="5" customWidth="1"/>
    <col min="10760" max="10760" width="14.5703125" style="5" customWidth="1"/>
    <col min="10761" max="10761" width="14" style="5" customWidth="1"/>
    <col min="10762" max="10762" width="16.28515625" style="5" customWidth="1"/>
    <col min="10763" max="10763" width="22.140625" style="5" customWidth="1"/>
    <col min="10764" max="10765" width="11.42578125" style="5"/>
    <col min="10766" max="10768" width="14.5703125" style="5" customWidth="1"/>
    <col min="10769" max="11008" width="11.42578125" style="5"/>
    <col min="11009" max="11009" width="12.7109375" style="5" customWidth="1"/>
    <col min="11010" max="11010" width="93" style="5" customWidth="1"/>
    <col min="11011" max="11011" width="11.7109375" style="5" customWidth="1"/>
    <col min="11012" max="11012" width="14.7109375" style="5" customWidth="1"/>
    <col min="11013" max="11013" width="13.85546875" style="5" customWidth="1"/>
    <col min="11014" max="11014" width="14" style="5" customWidth="1"/>
    <col min="11015" max="11015" width="15.28515625" style="5" customWidth="1"/>
    <col min="11016" max="11016" width="14.5703125" style="5" customWidth="1"/>
    <col min="11017" max="11017" width="14" style="5" customWidth="1"/>
    <col min="11018" max="11018" width="16.28515625" style="5" customWidth="1"/>
    <col min="11019" max="11019" width="22.140625" style="5" customWidth="1"/>
    <col min="11020" max="11021" width="11.42578125" style="5"/>
    <col min="11022" max="11024" width="14.5703125" style="5" customWidth="1"/>
    <col min="11025" max="11264" width="11.42578125" style="5"/>
    <col min="11265" max="11265" width="12.7109375" style="5" customWidth="1"/>
    <col min="11266" max="11266" width="93" style="5" customWidth="1"/>
    <col min="11267" max="11267" width="11.7109375" style="5" customWidth="1"/>
    <col min="11268" max="11268" width="14.7109375" style="5" customWidth="1"/>
    <col min="11269" max="11269" width="13.85546875" style="5" customWidth="1"/>
    <col min="11270" max="11270" width="14" style="5" customWidth="1"/>
    <col min="11271" max="11271" width="15.28515625" style="5" customWidth="1"/>
    <col min="11272" max="11272" width="14.5703125" style="5" customWidth="1"/>
    <col min="11273" max="11273" width="14" style="5" customWidth="1"/>
    <col min="11274" max="11274" width="16.28515625" style="5" customWidth="1"/>
    <col min="11275" max="11275" width="22.140625" style="5" customWidth="1"/>
    <col min="11276" max="11277" width="11.42578125" style="5"/>
    <col min="11278" max="11280" width="14.5703125" style="5" customWidth="1"/>
    <col min="11281" max="11520" width="11.42578125" style="5"/>
    <col min="11521" max="11521" width="12.7109375" style="5" customWidth="1"/>
    <col min="11522" max="11522" width="93" style="5" customWidth="1"/>
    <col min="11523" max="11523" width="11.7109375" style="5" customWidth="1"/>
    <col min="11524" max="11524" width="14.7109375" style="5" customWidth="1"/>
    <col min="11525" max="11525" width="13.85546875" style="5" customWidth="1"/>
    <col min="11526" max="11526" width="14" style="5" customWidth="1"/>
    <col min="11527" max="11527" width="15.28515625" style="5" customWidth="1"/>
    <col min="11528" max="11528" width="14.5703125" style="5" customWidth="1"/>
    <col min="11529" max="11529" width="14" style="5" customWidth="1"/>
    <col min="11530" max="11530" width="16.28515625" style="5" customWidth="1"/>
    <col min="11531" max="11531" width="22.140625" style="5" customWidth="1"/>
    <col min="11532" max="11533" width="11.42578125" style="5"/>
    <col min="11534" max="11536" width="14.5703125" style="5" customWidth="1"/>
    <col min="11537" max="11776" width="11.42578125" style="5"/>
    <col min="11777" max="11777" width="12.7109375" style="5" customWidth="1"/>
    <col min="11778" max="11778" width="93" style="5" customWidth="1"/>
    <col min="11779" max="11779" width="11.7109375" style="5" customWidth="1"/>
    <col min="11780" max="11780" width="14.7109375" style="5" customWidth="1"/>
    <col min="11781" max="11781" width="13.85546875" style="5" customWidth="1"/>
    <col min="11782" max="11782" width="14" style="5" customWidth="1"/>
    <col min="11783" max="11783" width="15.28515625" style="5" customWidth="1"/>
    <col min="11784" max="11784" width="14.5703125" style="5" customWidth="1"/>
    <col min="11785" max="11785" width="14" style="5" customWidth="1"/>
    <col min="11786" max="11786" width="16.28515625" style="5" customWidth="1"/>
    <col min="11787" max="11787" width="22.140625" style="5" customWidth="1"/>
    <col min="11788" max="11789" width="11.42578125" style="5"/>
    <col min="11790" max="11792" width="14.5703125" style="5" customWidth="1"/>
    <col min="11793" max="12032" width="11.42578125" style="5"/>
    <col min="12033" max="12033" width="12.7109375" style="5" customWidth="1"/>
    <col min="12034" max="12034" width="93" style="5" customWidth="1"/>
    <col min="12035" max="12035" width="11.7109375" style="5" customWidth="1"/>
    <col min="12036" max="12036" width="14.7109375" style="5" customWidth="1"/>
    <col min="12037" max="12037" width="13.85546875" style="5" customWidth="1"/>
    <col min="12038" max="12038" width="14" style="5" customWidth="1"/>
    <col min="12039" max="12039" width="15.28515625" style="5" customWidth="1"/>
    <col min="12040" max="12040" width="14.5703125" style="5" customWidth="1"/>
    <col min="12041" max="12041" width="14" style="5" customWidth="1"/>
    <col min="12042" max="12042" width="16.28515625" style="5" customWidth="1"/>
    <col min="12043" max="12043" width="22.140625" style="5" customWidth="1"/>
    <col min="12044" max="12045" width="11.42578125" style="5"/>
    <col min="12046" max="12048" width="14.5703125" style="5" customWidth="1"/>
    <col min="12049" max="12288" width="11.42578125" style="5"/>
    <col min="12289" max="12289" width="12.7109375" style="5" customWidth="1"/>
    <col min="12290" max="12290" width="93" style="5" customWidth="1"/>
    <col min="12291" max="12291" width="11.7109375" style="5" customWidth="1"/>
    <col min="12292" max="12292" width="14.7109375" style="5" customWidth="1"/>
    <col min="12293" max="12293" width="13.85546875" style="5" customWidth="1"/>
    <col min="12294" max="12294" width="14" style="5" customWidth="1"/>
    <col min="12295" max="12295" width="15.28515625" style="5" customWidth="1"/>
    <col min="12296" max="12296" width="14.5703125" style="5" customWidth="1"/>
    <col min="12297" max="12297" width="14" style="5" customWidth="1"/>
    <col min="12298" max="12298" width="16.28515625" style="5" customWidth="1"/>
    <col min="12299" max="12299" width="22.140625" style="5" customWidth="1"/>
    <col min="12300" max="12301" width="11.42578125" style="5"/>
    <col min="12302" max="12304" width="14.5703125" style="5" customWidth="1"/>
    <col min="12305" max="12544" width="11.42578125" style="5"/>
    <col min="12545" max="12545" width="12.7109375" style="5" customWidth="1"/>
    <col min="12546" max="12546" width="93" style="5" customWidth="1"/>
    <col min="12547" max="12547" width="11.7109375" style="5" customWidth="1"/>
    <col min="12548" max="12548" width="14.7109375" style="5" customWidth="1"/>
    <col min="12549" max="12549" width="13.85546875" style="5" customWidth="1"/>
    <col min="12550" max="12550" width="14" style="5" customWidth="1"/>
    <col min="12551" max="12551" width="15.28515625" style="5" customWidth="1"/>
    <col min="12552" max="12552" width="14.5703125" style="5" customWidth="1"/>
    <col min="12553" max="12553" width="14" style="5" customWidth="1"/>
    <col min="12554" max="12554" width="16.28515625" style="5" customWidth="1"/>
    <col min="12555" max="12555" width="22.140625" style="5" customWidth="1"/>
    <col min="12556" max="12557" width="11.42578125" style="5"/>
    <col min="12558" max="12560" width="14.5703125" style="5" customWidth="1"/>
    <col min="12561" max="12800" width="11.42578125" style="5"/>
    <col min="12801" max="12801" width="12.7109375" style="5" customWidth="1"/>
    <col min="12802" max="12802" width="93" style="5" customWidth="1"/>
    <col min="12803" max="12803" width="11.7109375" style="5" customWidth="1"/>
    <col min="12804" max="12804" width="14.7109375" style="5" customWidth="1"/>
    <col min="12805" max="12805" width="13.85546875" style="5" customWidth="1"/>
    <col min="12806" max="12806" width="14" style="5" customWidth="1"/>
    <col min="12807" max="12807" width="15.28515625" style="5" customWidth="1"/>
    <col min="12808" max="12808" width="14.5703125" style="5" customWidth="1"/>
    <col min="12809" max="12809" width="14" style="5" customWidth="1"/>
    <col min="12810" max="12810" width="16.28515625" style="5" customWidth="1"/>
    <col min="12811" max="12811" width="22.140625" style="5" customWidth="1"/>
    <col min="12812" max="12813" width="11.42578125" style="5"/>
    <col min="12814" max="12816" width="14.5703125" style="5" customWidth="1"/>
    <col min="12817" max="13056" width="11.42578125" style="5"/>
    <col min="13057" max="13057" width="12.7109375" style="5" customWidth="1"/>
    <col min="13058" max="13058" width="93" style="5" customWidth="1"/>
    <col min="13059" max="13059" width="11.7109375" style="5" customWidth="1"/>
    <col min="13060" max="13060" width="14.7109375" style="5" customWidth="1"/>
    <col min="13061" max="13061" width="13.85546875" style="5" customWidth="1"/>
    <col min="13062" max="13062" width="14" style="5" customWidth="1"/>
    <col min="13063" max="13063" width="15.28515625" style="5" customWidth="1"/>
    <col min="13064" max="13064" width="14.5703125" style="5" customWidth="1"/>
    <col min="13065" max="13065" width="14" style="5" customWidth="1"/>
    <col min="13066" max="13066" width="16.28515625" style="5" customWidth="1"/>
    <col min="13067" max="13067" width="22.140625" style="5" customWidth="1"/>
    <col min="13068" max="13069" width="11.42578125" style="5"/>
    <col min="13070" max="13072" width="14.5703125" style="5" customWidth="1"/>
    <col min="13073" max="13312" width="11.42578125" style="5"/>
    <col min="13313" max="13313" width="12.7109375" style="5" customWidth="1"/>
    <col min="13314" max="13314" width="93" style="5" customWidth="1"/>
    <col min="13315" max="13315" width="11.7109375" style="5" customWidth="1"/>
    <col min="13316" max="13316" width="14.7109375" style="5" customWidth="1"/>
    <col min="13317" max="13317" width="13.85546875" style="5" customWidth="1"/>
    <col min="13318" max="13318" width="14" style="5" customWidth="1"/>
    <col min="13319" max="13319" width="15.28515625" style="5" customWidth="1"/>
    <col min="13320" max="13320" width="14.5703125" style="5" customWidth="1"/>
    <col min="13321" max="13321" width="14" style="5" customWidth="1"/>
    <col min="13322" max="13322" width="16.28515625" style="5" customWidth="1"/>
    <col min="13323" max="13323" width="22.140625" style="5" customWidth="1"/>
    <col min="13324" max="13325" width="11.42578125" style="5"/>
    <col min="13326" max="13328" width="14.5703125" style="5" customWidth="1"/>
    <col min="13329" max="13568" width="11.42578125" style="5"/>
    <col min="13569" max="13569" width="12.7109375" style="5" customWidth="1"/>
    <col min="13570" max="13570" width="93" style="5" customWidth="1"/>
    <col min="13571" max="13571" width="11.7109375" style="5" customWidth="1"/>
    <col min="13572" max="13572" width="14.7109375" style="5" customWidth="1"/>
    <col min="13573" max="13573" width="13.85546875" style="5" customWidth="1"/>
    <col min="13574" max="13574" width="14" style="5" customWidth="1"/>
    <col min="13575" max="13575" width="15.28515625" style="5" customWidth="1"/>
    <col min="13576" max="13576" width="14.5703125" style="5" customWidth="1"/>
    <col min="13577" max="13577" width="14" style="5" customWidth="1"/>
    <col min="13578" max="13578" width="16.28515625" style="5" customWidth="1"/>
    <col min="13579" max="13579" width="22.140625" style="5" customWidth="1"/>
    <col min="13580" max="13581" width="11.42578125" style="5"/>
    <col min="13582" max="13584" width="14.5703125" style="5" customWidth="1"/>
    <col min="13585" max="13824" width="11.42578125" style="5"/>
    <col min="13825" max="13825" width="12.7109375" style="5" customWidth="1"/>
    <col min="13826" max="13826" width="93" style="5" customWidth="1"/>
    <col min="13827" max="13827" width="11.7109375" style="5" customWidth="1"/>
    <col min="13828" max="13828" width="14.7109375" style="5" customWidth="1"/>
    <col min="13829" max="13829" width="13.85546875" style="5" customWidth="1"/>
    <col min="13830" max="13830" width="14" style="5" customWidth="1"/>
    <col min="13831" max="13831" width="15.28515625" style="5" customWidth="1"/>
    <col min="13832" max="13832" width="14.5703125" style="5" customWidth="1"/>
    <col min="13833" max="13833" width="14" style="5" customWidth="1"/>
    <col min="13834" max="13834" width="16.28515625" style="5" customWidth="1"/>
    <col min="13835" max="13835" width="22.140625" style="5" customWidth="1"/>
    <col min="13836" max="13837" width="11.42578125" style="5"/>
    <col min="13838" max="13840" width="14.5703125" style="5" customWidth="1"/>
    <col min="13841" max="14080" width="11.42578125" style="5"/>
    <col min="14081" max="14081" width="12.7109375" style="5" customWidth="1"/>
    <col min="14082" max="14082" width="93" style="5" customWidth="1"/>
    <col min="14083" max="14083" width="11.7109375" style="5" customWidth="1"/>
    <col min="14084" max="14084" width="14.7109375" style="5" customWidth="1"/>
    <col min="14085" max="14085" width="13.85546875" style="5" customWidth="1"/>
    <col min="14086" max="14086" width="14" style="5" customWidth="1"/>
    <col min="14087" max="14087" width="15.28515625" style="5" customWidth="1"/>
    <col min="14088" max="14088" width="14.5703125" style="5" customWidth="1"/>
    <col min="14089" max="14089" width="14" style="5" customWidth="1"/>
    <col min="14090" max="14090" width="16.28515625" style="5" customWidth="1"/>
    <col min="14091" max="14091" width="22.140625" style="5" customWidth="1"/>
    <col min="14092" max="14093" width="11.42578125" style="5"/>
    <col min="14094" max="14096" width="14.5703125" style="5" customWidth="1"/>
    <col min="14097" max="14336" width="11.42578125" style="5"/>
    <col min="14337" max="14337" width="12.7109375" style="5" customWidth="1"/>
    <col min="14338" max="14338" width="93" style="5" customWidth="1"/>
    <col min="14339" max="14339" width="11.7109375" style="5" customWidth="1"/>
    <col min="14340" max="14340" width="14.7109375" style="5" customWidth="1"/>
    <col min="14341" max="14341" width="13.85546875" style="5" customWidth="1"/>
    <col min="14342" max="14342" width="14" style="5" customWidth="1"/>
    <col min="14343" max="14343" width="15.28515625" style="5" customWidth="1"/>
    <col min="14344" max="14344" width="14.5703125" style="5" customWidth="1"/>
    <col min="14345" max="14345" width="14" style="5" customWidth="1"/>
    <col min="14346" max="14346" width="16.28515625" style="5" customWidth="1"/>
    <col min="14347" max="14347" width="22.140625" style="5" customWidth="1"/>
    <col min="14348" max="14349" width="11.42578125" style="5"/>
    <col min="14350" max="14352" width="14.5703125" style="5" customWidth="1"/>
    <col min="14353" max="14592" width="11.42578125" style="5"/>
    <col min="14593" max="14593" width="12.7109375" style="5" customWidth="1"/>
    <col min="14594" max="14594" width="93" style="5" customWidth="1"/>
    <col min="14595" max="14595" width="11.7109375" style="5" customWidth="1"/>
    <col min="14596" max="14596" width="14.7109375" style="5" customWidth="1"/>
    <col min="14597" max="14597" width="13.85546875" style="5" customWidth="1"/>
    <col min="14598" max="14598" width="14" style="5" customWidth="1"/>
    <col min="14599" max="14599" width="15.28515625" style="5" customWidth="1"/>
    <col min="14600" max="14600" width="14.5703125" style="5" customWidth="1"/>
    <col min="14601" max="14601" width="14" style="5" customWidth="1"/>
    <col min="14602" max="14602" width="16.28515625" style="5" customWidth="1"/>
    <col min="14603" max="14603" width="22.140625" style="5" customWidth="1"/>
    <col min="14604" max="14605" width="11.42578125" style="5"/>
    <col min="14606" max="14608" width="14.5703125" style="5" customWidth="1"/>
    <col min="14609" max="14848" width="11.42578125" style="5"/>
    <col min="14849" max="14849" width="12.7109375" style="5" customWidth="1"/>
    <col min="14850" max="14850" width="93" style="5" customWidth="1"/>
    <col min="14851" max="14851" width="11.7109375" style="5" customWidth="1"/>
    <col min="14852" max="14852" width="14.7109375" style="5" customWidth="1"/>
    <col min="14853" max="14853" width="13.85546875" style="5" customWidth="1"/>
    <col min="14854" max="14854" width="14" style="5" customWidth="1"/>
    <col min="14855" max="14855" width="15.28515625" style="5" customWidth="1"/>
    <col min="14856" max="14856" width="14.5703125" style="5" customWidth="1"/>
    <col min="14857" max="14857" width="14" style="5" customWidth="1"/>
    <col min="14858" max="14858" width="16.28515625" style="5" customWidth="1"/>
    <col min="14859" max="14859" width="22.140625" style="5" customWidth="1"/>
    <col min="14860" max="14861" width="11.42578125" style="5"/>
    <col min="14862" max="14864" width="14.5703125" style="5" customWidth="1"/>
    <col min="14865" max="15104" width="11.42578125" style="5"/>
    <col min="15105" max="15105" width="12.7109375" style="5" customWidth="1"/>
    <col min="15106" max="15106" width="93" style="5" customWidth="1"/>
    <col min="15107" max="15107" width="11.7109375" style="5" customWidth="1"/>
    <col min="15108" max="15108" width="14.7109375" style="5" customWidth="1"/>
    <col min="15109" max="15109" width="13.85546875" style="5" customWidth="1"/>
    <col min="15110" max="15110" width="14" style="5" customWidth="1"/>
    <col min="15111" max="15111" width="15.28515625" style="5" customWidth="1"/>
    <col min="15112" max="15112" width="14.5703125" style="5" customWidth="1"/>
    <col min="15113" max="15113" width="14" style="5" customWidth="1"/>
    <col min="15114" max="15114" width="16.28515625" style="5" customWidth="1"/>
    <col min="15115" max="15115" width="22.140625" style="5" customWidth="1"/>
    <col min="15116" max="15117" width="11.42578125" style="5"/>
    <col min="15118" max="15120" width="14.5703125" style="5" customWidth="1"/>
    <col min="15121" max="15360" width="11.42578125" style="5"/>
    <col min="15361" max="15361" width="12.7109375" style="5" customWidth="1"/>
    <col min="15362" max="15362" width="93" style="5" customWidth="1"/>
    <col min="15363" max="15363" width="11.7109375" style="5" customWidth="1"/>
    <col min="15364" max="15364" width="14.7109375" style="5" customWidth="1"/>
    <col min="15365" max="15365" width="13.85546875" style="5" customWidth="1"/>
    <col min="15366" max="15366" width="14" style="5" customWidth="1"/>
    <col min="15367" max="15367" width="15.28515625" style="5" customWidth="1"/>
    <col min="15368" max="15368" width="14.5703125" style="5" customWidth="1"/>
    <col min="15369" max="15369" width="14" style="5" customWidth="1"/>
    <col min="15370" max="15370" width="16.28515625" style="5" customWidth="1"/>
    <col min="15371" max="15371" width="22.140625" style="5" customWidth="1"/>
    <col min="15372" max="15373" width="11.42578125" style="5"/>
    <col min="15374" max="15376" width="14.5703125" style="5" customWidth="1"/>
    <col min="15377" max="15616" width="11.42578125" style="5"/>
    <col min="15617" max="15617" width="12.7109375" style="5" customWidth="1"/>
    <col min="15618" max="15618" width="93" style="5" customWidth="1"/>
    <col min="15619" max="15619" width="11.7109375" style="5" customWidth="1"/>
    <col min="15620" max="15620" width="14.7109375" style="5" customWidth="1"/>
    <col min="15621" max="15621" width="13.85546875" style="5" customWidth="1"/>
    <col min="15622" max="15622" width="14" style="5" customWidth="1"/>
    <col min="15623" max="15623" width="15.28515625" style="5" customWidth="1"/>
    <col min="15624" max="15624" width="14.5703125" style="5" customWidth="1"/>
    <col min="15625" max="15625" width="14" style="5" customWidth="1"/>
    <col min="15626" max="15626" width="16.28515625" style="5" customWidth="1"/>
    <col min="15627" max="15627" width="22.140625" style="5" customWidth="1"/>
    <col min="15628" max="15629" width="11.42578125" style="5"/>
    <col min="15630" max="15632" width="14.5703125" style="5" customWidth="1"/>
    <col min="15633" max="15872" width="11.42578125" style="5"/>
    <col min="15873" max="15873" width="12.7109375" style="5" customWidth="1"/>
    <col min="15874" max="15874" width="93" style="5" customWidth="1"/>
    <col min="15875" max="15875" width="11.7109375" style="5" customWidth="1"/>
    <col min="15876" max="15876" width="14.7109375" style="5" customWidth="1"/>
    <col min="15877" max="15877" width="13.85546875" style="5" customWidth="1"/>
    <col min="15878" max="15878" width="14" style="5" customWidth="1"/>
    <col min="15879" max="15879" width="15.28515625" style="5" customWidth="1"/>
    <col min="15880" max="15880" width="14.5703125" style="5" customWidth="1"/>
    <col min="15881" max="15881" width="14" style="5" customWidth="1"/>
    <col min="15882" max="15882" width="16.28515625" style="5" customWidth="1"/>
    <col min="15883" max="15883" width="22.140625" style="5" customWidth="1"/>
    <col min="15884" max="15885" width="11.42578125" style="5"/>
    <col min="15886" max="15888" width="14.5703125" style="5" customWidth="1"/>
    <col min="15889" max="16128" width="11.42578125" style="5"/>
    <col min="16129" max="16129" width="12.7109375" style="5" customWidth="1"/>
    <col min="16130" max="16130" width="93" style="5" customWidth="1"/>
    <col min="16131" max="16131" width="11.7109375" style="5" customWidth="1"/>
    <col min="16132" max="16132" width="14.7109375" style="5" customWidth="1"/>
    <col min="16133" max="16133" width="13.85546875" style="5" customWidth="1"/>
    <col min="16134" max="16134" width="14" style="5" customWidth="1"/>
    <col min="16135" max="16135" width="15.28515625" style="5" customWidth="1"/>
    <col min="16136" max="16136" width="14.5703125" style="5" customWidth="1"/>
    <col min="16137" max="16137" width="14" style="5" customWidth="1"/>
    <col min="16138" max="16138" width="16.28515625" style="5" customWidth="1"/>
    <col min="16139" max="16139" width="22.140625" style="5" customWidth="1"/>
    <col min="16140" max="16141" width="11.42578125" style="5"/>
    <col min="16142" max="16144" width="14.5703125" style="5" customWidth="1"/>
    <col min="16145" max="16384" width="11.42578125" style="5"/>
  </cols>
  <sheetData>
    <row r="1" spans="1:19" x14ac:dyDescent="0.2">
      <c r="A1" s="1" t="s">
        <v>0</v>
      </c>
      <c r="I1" s="5"/>
    </row>
    <row r="2" spans="1:19" x14ac:dyDescent="0.2">
      <c r="A2" s="1" t="str">
        <f>CONCATENATE("COMUNA: ",[7]NOMBRE!B2," - ","( ",[7]NOMBRE!C2,[7]NOMBRE!D2,[7]NOMBRE!E2,[7]NOMBRE!F2,[7]NOMBRE!G2," )")</f>
        <v>COMUNA: Linares - ( 07401 )</v>
      </c>
      <c r="I2" s="5"/>
    </row>
    <row r="3" spans="1:19" x14ac:dyDescent="0.2">
      <c r="A3" s="1" t="str">
        <f>CONCATENATE("ESTABLECIMIENTO/ESTRATEGIA: ",[7]NOMBRE!B3," - ","( ",[7]NOMBRE!C3,[7]NOMBRE!D3,[7]NOMBRE!E3,[7]NOMBRE!F3,[7]NOMBRE!G3,[7]NOMBRE!H3," )")</f>
        <v>ESTABLECIMIENTO/ESTRATEGIA: Hospital Presidente Carlos Ibáñez del Campo - ( 116108 )</v>
      </c>
      <c r="I3" s="8"/>
    </row>
    <row r="4" spans="1:19" x14ac:dyDescent="0.2">
      <c r="A4" s="1" t="str">
        <f>CONCATENATE("MES: ",[7]NOMBRE!B6," - ","( ",[7]NOMBRE!C6,[7]NOMBRE!D6," )")</f>
        <v>MES: JUNIO - ( 06 )</v>
      </c>
      <c r="I4" s="9"/>
    </row>
    <row r="5" spans="1:19" ht="12.75" customHeight="1" x14ac:dyDescent="0.2">
      <c r="A5" s="1" t="str">
        <f>CONCATENATE("AÑO: ",[7]NOMBRE!B7)</f>
        <v>AÑO: 2016</v>
      </c>
      <c r="I5" s="5"/>
    </row>
    <row r="6" spans="1:19" ht="12.75" customHeight="1" x14ac:dyDescent="0.15">
      <c r="A6" s="215" t="s">
        <v>1</v>
      </c>
      <c r="B6" s="215"/>
      <c r="C6" s="215"/>
      <c r="D6" s="215"/>
      <c r="E6" s="215"/>
      <c r="F6" s="215"/>
      <c r="I6" s="5"/>
    </row>
    <row r="7" spans="1:19" ht="12.75" customHeight="1" x14ac:dyDescent="0.15">
      <c r="A7" s="215"/>
      <c r="B7" s="215"/>
      <c r="C7" s="215"/>
      <c r="D7" s="215"/>
      <c r="E7" s="215"/>
      <c r="F7" s="215"/>
      <c r="I7" s="5"/>
    </row>
    <row r="8" spans="1:19" ht="12.75" customHeight="1" x14ac:dyDescent="0.2">
      <c r="A8" s="10"/>
      <c r="B8" s="10"/>
      <c r="C8" s="10"/>
      <c r="D8" s="10"/>
      <c r="E8" s="10"/>
      <c r="F8" s="10"/>
      <c r="I8" s="5"/>
    </row>
    <row r="9" spans="1:19" x14ac:dyDescent="0.2">
      <c r="A9" s="11"/>
      <c r="B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19" ht="12.75" customHeight="1" x14ac:dyDescent="0.2">
      <c r="A10" s="54" t="s">
        <v>2</v>
      </c>
      <c r="B10" s="55"/>
      <c r="C10" s="219" t="s">
        <v>3</v>
      </c>
      <c r="D10" s="236" t="s">
        <v>1033</v>
      </c>
      <c r="E10" s="237"/>
      <c r="F10" s="238"/>
      <c r="G10" s="239" t="s">
        <v>4</v>
      </c>
      <c r="H10" s="219" t="s">
        <v>5</v>
      </c>
      <c r="I10" s="12"/>
      <c r="J10" s="5"/>
      <c r="K10" s="5"/>
      <c r="N10" s="56"/>
      <c r="O10" s="6"/>
      <c r="Q10" s="5"/>
    </row>
    <row r="11" spans="1:19" ht="15.75" customHeight="1" x14ac:dyDescent="0.2">
      <c r="A11" s="57"/>
      <c r="B11" s="58"/>
      <c r="C11" s="220"/>
      <c r="D11" s="243" t="s">
        <v>1034</v>
      </c>
      <c r="E11" s="245" t="s">
        <v>1035</v>
      </c>
      <c r="F11" s="247" t="s">
        <v>1036</v>
      </c>
      <c r="G11" s="240"/>
      <c r="H11" s="220"/>
      <c r="I11" s="12"/>
      <c r="J11" s="5"/>
      <c r="K11" s="5"/>
      <c r="N11" s="56"/>
      <c r="O11" s="6"/>
      <c r="Q11" s="5"/>
    </row>
    <row r="12" spans="1:19" ht="14.25" customHeight="1" x14ac:dyDescent="0.2">
      <c r="A12" s="59" t="s">
        <v>6</v>
      </c>
      <c r="B12" s="60" t="s">
        <v>7</v>
      </c>
      <c r="C12" s="221"/>
      <c r="D12" s="244"/>
      <c r="E12" s="246"/>
      <c r="F12" s="248"/>
      <c r="G12" s="241"/>
      <c r="H12" s="221"/>
      <c r="I12" s="12"/>
      <c r="J12" s="5"/>
      <c r="K12" s="5"/>
      <c r="N12" s="56"/>
      <c r="O12" s="6"/>
      <c r="Q12" s="5"/>
    </row>
    <row r="13" spans="1:19" x14ac:dyDescent="0.2">
      <c r="A13" s="61" t="s">
        <v>8</v>
      </c>
      <c r="B13" s="62"/>
      <c r="C13" s="63">
        <f>+SUM(D13:F13)</f>
        <v>5607</v>
      </c>
      <c r="D13" s="64">
        <f>+SUM(D14:D43)</f>
        <v>2891</v>
      </c>
      <c r="E13" s="65">
        <f>+SUM(E14:E43)</f>
        <v>2716</v>
      </c>
      <c r="F13" s="66">
        <f>+SUM(F14:F43)</f>
        <v>0</v>
      </c>
      <c r="G13" s="67">
        <f>+SUM(G14:G43)</f>
        <v>0</v>
      </c>
      <c r="H13" s="63">
        <f>+SUM(H14:H43)</f>
        <v>0</v>
      </c>
      <c r="I13" s="12"/>
      <c r="J13" s="5"/>
      <c r="K13" s="5"/>
      <c r="N13" s="56"/>
      <c r="O13" s="6"/>
      <c r="Q13" s="5"/>
    </row>
    <row r="14" spans="1:19" ht="27" customHeight="1" x14ac:dyDescent="0.2">
      <c r="A14" s="68" t="s">
        <v>9</v>
      </c>
      <c r="B14" s="69" t="s">
        <v>10</v>
      </c>
      <c r="C14" s="70">
        <f>+SUM(D14:F14)</f>
        <v>1270</v>
      </c>
      <c r="D14" s="71">
        <v>807</v>
      </c>
      <c r="E14" s="72">
        <v>463</v>
      </c>
      <c r="F14" s="73"/>
      <c r="G14" s="73"/>
      <c r="H14" s="73"/>
      <c r="I14" s="13"/>
      <c r="J14" s="5"/>
      <c r="K14" s="5"/>
      <c r="N14" s="56"/>
      <c r="O14" s="6"/>
      <c r="Q14" s="5"/>
    </row>
    <row r="15" spans="1:19" x14ac:dyDescent="0.2">
      <c r="A15" s="74" t="s">
        <v>11</v>
      </c>
      <c r="B15" s="75" t="s">
        <v>12</v>
      </c>
      <c r="C15" s="70">
        <f t="shared" ref="C15:C78" si="0">+SUM(D15:F15)</f>
        <v>0</v>
      </c>
      <c r="D15" s="71"/>
      <c r="E15" s="72"/>
      <c r="F15" s="73"/>
      <c r="G15" s="73"/>
      <c r="H15" s="73"/>
      <c r="I15" s="13"/>
      <c r="J15" s="5"/>
      <c r="K15" s="5"/>
      <c r="N15" s="56"/>
      <c r="O15" s="6"/>
      <c r="Q15" s="5"/>
    </row>
    <row r="16" spans="1:19" x14ac:dyDescent="0.2">
      <c r="A16" s="74" t="s">
        <v>13</v>
      </c>
      <c r="B16" s="75" t="s">
        <v>14</v>
      </c>
      <c r="C16" s="70">
        <f t="shared" si="0"/>
        <v>2</v>
      </c>
      <c r="D16" s="71"/>
      <c r="E16" s="72">
        <v>2</v>
      </c>
      <c r="F16" s="73"/>
      <c r="G16" s="73"/>
      <c r="H16" s="73"/>
      <c r="I16" s="13"/>
      <c r="J16" s="5"/>
      <c r="K16" s="5"/>
      <c r="N16" s="56"/>
      <c r="O16" s="6"/>
      <c r="Q16" s="5"/>
    </row>
    <row r="17" spans="1:17" x14ac:dyDescent="0.2">
      <c r="A17" s="76" t="s">
        <v>15</v>
      </c>
      <c r="B17" s="77" t="s">
        <v>16</v>
      </c>
      <c r="C17" s="70">
        <f t="shared" si="0"/>
        <v>214</v>
      </c>
      <c r="D17" s="71"/>
      <c r="E17" s="72">
        <v>214</v>
      </c>
      <c r="F17" s="73"/>
      <c r="G17" s="73"/>
      <c r="H17" s="73"/>
      <c r="I17" s="13"/>
      <c r="J17" s="5"/>
      <c r="K17" s="5"/>
      <c r="N17" s="56"/>
      <c r="O17" s="6"/>
      <c r="Q17" s="5"/>
    </row>
    <row r="18" spans="1:17" x14ac:dyDescent="0.2">
      <c r="A18" s="76" t="s">
        <v>17</v>
      </c>
      <c r="B18" s="77" t="s">
        <v>18</v>
      </c>
      <c r="C18" s="70">
        <f t="shared" si="0"/>
        <v>0</v>
      </c>
      <c r="D18" s="71"/>
      <c r="E18" s="72"/>
      <c r="F18" s="73"/>
      <c r="G18" s="73"/>
      <c r="H18" s="73"/>
      <c r="I18" s="13"/>
      <c r="J18" s="5"/>
      <c r="K18" s="5"/>
      <c r="N18" s="56"/>
      <c r="O18" s="6"/>
      <c r="Q18" s="5"/>
    </row>
    <row r="19" spans="1:17" x14ac:dyDescent="0.2">
      <c r="A19" s="76" t="s">
        <v>19</v>
      </c>
      <c r="B19" s="78" t="s">
        <v>20</v>
      </c>
      <c r="C19" s="70">
        <f t="shared" si="0"/>
        <v>124</v>
      </c>
      <c r="D19" s="71">
        <v>4</v>
      </c>
      <c r="E19" s="72">
        <v>120</v>
      </c>
      <c r="F19" s="73"/>
      <c r="G19" s="73"/>
      <c r="H19" s="73"/>
      <c r="I19" s="13"/>
      <c r="J19" s="5"/>
      <c r="K19" s="5"/>
      <c r="N19" s="56"/>
      <c r="O19" s="6"/>
      <c r="Q19" s="5"/>
    </row>
    <row r="20" spans="1:17" x14ac:dyDescent="0.2">
      <c r="A20" s="76" t="s">
        <v>21</v>
      </c>
      <c r="B20" s="78" t="s">
        <v>22</v>
      </c>
      <c r="C20" s="70">
        <f t="shared" si="0"/>
        <v>17</v>
      </c>
      <c r="D20" s="71"/>
      <c r="E20" s="72">
        <v>17</v>
      </c>
      <c r="F20" s="73"/>
      <c r="G20" s="73"/>
      <c r="H20" s="73"/>
      <c r="I20" s="13"/>
      <c r="J20" s="5"/>
      <c r="K20" s="5"/>
      <c r="N20" s="56"/>
      <c r="O20" s="6"/>
      <c r="Q20" s="5"/>
    </row>
    <row r="21" spans="1:17" x14ac:dyDescent="0.2">
      <c r="A21" s="76" t="s">
        <v>23</v>
      </c>
      <c r="B21" s="79" t="s">
        <v>24</v>
      </c>
      <c r="C21" s="70">
        <f t="shared" si="0"/>
        <v>147</v>
      </c>
      <c r="D21" s="71"/>
      <c r="E21" s="72">
        <v>147</v>
      </c>
      <c r="F21" s="73"/>
      <c r="G21" s="73"/>
      <c r="H21" s="73"/>
      <c r="I21" s="13"/>
      <c r="J21" s="5"/>
      <c r="K21" s="5"/>
      <c r="N21" s="56"/>
      <c r="O21" s="6"/>
      <c r="Q21" s="5"/>
    </row>
    <row r="22" spans="1:17" x14ac:dyDescent="0.2">
      <c r="A22" s="76" t="s">
        <v>25</v>
      </c>
      <c r="B22" s="79" t="s">
        <v>26</v>
      </c>
      <c r="C22" s="70">
        <f t="shared" si="0"/>
        <v>0</v>
      </c>
      <c r="D22" s="71"/>
      <c r="E22" s="72"/>
      <c r="F22" s="73"/>
      <c r="G22" s="73"/>
      <c r="H22" s="73"/>
      <c r="I22" s="13"/>
      <c r="J22" s="5"/>
      <c r="K22" s="5"/>
      <c r="N22" s="56"/>
      <c r="O22" s="6"/>
      <c r="Q22" s="5"/>
    </row>
    <row r="23" spans="1:17" x14ac:dyDescent="0.2">
      <c r="A23" s="76" t="s">
        <v>27</v>
      </c>
      <c r="B23" s="79" t="s">
        <v>28</v>
      </c>
      <c r="C23" s="70">
        <f t="shared" si="0"/>
        <v>40</v>
      </c>
      <c r="D23" s="71">
        <v>3</v>
      </c>
      <c r="E23" s="72">
        <v>37</v>
      </c>
      <c r="F23" s="73"/>
      <c r="G23" s="73"/>
      <c r="H23" s="73"/>
      <c r="I23" s="13"/>
      <c r="J23" s="5"/>
      <c r="K23" s="5"/>
      <c r="N23" s="56"/>
      <c r="O23" s="6"/>
      <c r="Q23" s="5"/>
    </row>
    <row r="24" spans="1:17" x14ac:dyDescent="0.2">
      <c r="A24" s="76" t="s">
        <v>29</v>
      </c>
      <c r="B24" s="79" t="s">
        <v>30</v>
      </c>
      <c r="C24" s="70">
        <f t="shared" si="0"/>
        <v>168</v>
      </c>
      <c r="D24" s="71">
        <v>1</v>
      </c>
      <c r="E24" s="72">
        <v>167</v>
      </c>
      <c r="F24" s="73"/>
      <c r="G24" s="73"/>
      <c r="H24" s="73"/>
      <c r="I24" s="13"/>
      <c r="J24" s="5"/>
      <c r="K24" s="5"/>
      <c r="N24" s="56"/>
      <c r="O24" s="6"/>
      <c r="Q24" s="5"/>
    </row>
    <row r="25" spans="1:17" ht="23.25" x14ac:dyDescent="0.2">
      <c r="A25" s="76" t="s">
        <v>31</v>
      </c>
      <c r="B25" s="80" t="s">
        <v>32</v>
      </c>
      <c r="C25" s="70">
        <f t="shared" si="0"/>
        <v>0</v>
      </c>
      <c r="D25" s="81"/>
      <c r="E25" s="82"/>
      <c r="F25" s="83"/>
      <c r="G25" s="73"/>
      <c r="H25" s="83"/>
      <c r="I25" s="13"/>
      <c r="J25" s="5"/>
      <c r="K25" s="5"/>
      <c r="N25" s="56"/>
      <c r="O25" s="6"/>
      <c r="Q25" s="5"/>
    </row>
    <row r="26" spans="1:17" x14ac:dyDescent="0.2">
      <c r="A26" s="76" t="s">
        <v>33</v>
      </c>
      <c r="B26" s="80" t="s">
        <v>34</v>
      </c>
      <c r="C26" s="70">
        <f t="shared" si="0"/>
        <v>0</v>
      </c>
      <c r="D26" s="81"/>
      <c r="E26" s="82"/>
      <c r="F26" s="83"/>
      <c r="G26" s="73"/>
      <c r="H26" s="83"/>
      <c r="I26" s="13"/>
      <c r="J26" s="5"/>
      <c r="K26" s="5"/>
      <c r="N26" s="56"/>
      <c r="O26" s="6"/>
      <c r="Q26" s="5"/>
    </row>
    <row r="27" spans="1:17" x14ac:dyDescent="0.2">
      <c r="A27" s="76" t="s">
        <v>35</v>
      </c>
      <c r="B27" s="80" t="s">
        <v>36</v>
      </c>
      <c r="C27" s="70">
        <f t="shared" si="0"/>
        <v>0</v>
      </c>
      <c r="D27" s="81"/>
      <c r="E27" s="82"/>
      <c r="F27" s="83"/>
      <c r="G27" s="73"/>
      <c r="H27" s="83"/>
      <c r="I27" s="13"/>
      <c r="J27" s="5"/>
      <c r="K27" s="5"/>
      <c r="N27" s="56"/>
      <c r="O27" s="6"/>
      <c r="Q27" s="5"/>
    </row>
    <row r="28" spans="1:17" x14ac:dyDescent="0.2">
      <c r="A28" s="76" t="s">
        <v>37</v>
      </c>
      <c r="B28" s="80" t="s">
        <v>38</v>
      </c>
      <c r="C28" s="70">
        <f t="shared" si="0"/>
        <v>59</v>
      </c>
      <c r="D28" s="81"/>
      <c r="E28" s="82">
        <v>59</v>
      </c>
      <c r="F28" s="83"/>
      <c r="G28" s="73"/>
      <c r="H28" s="83"/>
      <c r="I28" s="13"/>
      <c r="J28" s="5"/>
      <c r="K28" s="5"/>
      <c r="N28" s="56"/>
      <c r="O28" s="6"/>
      <c r="Q28" s="5"/>
    </row>
    <row r="29" spans="1:17" ht="23.25" x14ac:dyDescent="0.2">
      <c r="A29" s="76" t="s">
        <v>39</v>
      </c>
      <c r="B29" s="80" t="s">
        <v>40</v>
      </c>
      <c r="C29" s="70">
        <f t="shared" si="0"/>
        <v>0</v>
      </c>
      <c r="D29" s="81"/>
      <c r="E29" s="82"/>
      <c r="F29" s="83"/>
      <c r="G29" s="73"/>
      <c r="H29" s="83"/>
      <c r="I29" s="13"/>
      <c r="J29" s="5"/>
      <c r="K29" s="5"/>
      <c r="N29" s="56"/>
      <c r="O29" s="6"/>
      <c r="Q29" s="5"/>
    </row>
    <row r="30" spans="1:17" x14ac:dyDescent="0.2">
      <c r="A30" s="76" t="s">
        <v>41</v>
      </c>
      <c r="B30" s="80" t="s">
        <v>42</v>
      </c>
      <c r="C30" s="70">
        <f t="shared" si="0"/>
        <v>3</v>
      </c>
      <c r="D30" s="81">
        <v>3</v>
      </c>
      <c r="E30" s="82"/>
      <c r="F30" s="83"/>
      <c r="G30" s="73"/>
      <c r="H30" s="83"/>
      <c r="I30" s="13"/>
      <c r="J30" s="5"/>
      <c r="K30" s="5"/>
      <c r="N30" s="56"/>
      <c r="O30" s="6"/>
      <c r="Q30" s="5"/>
    </row>
    <row r="31" spans="1:17" x14ac:dyDescent="0.2">
      <c r="A31" s="84" t="s">
        <v>43</v>
      </c>
      <c r="B31" s="80" t="s">
        <v>44</v>
      </c>
      <c r="C31" s="70">
        <f t="shared" si="0"/>
        <v>15</v>
      </c>
      <c r="D31" s="81">
        <v>4</v>
      </c>
      <c r="E31" s="82">
        <v>11</v>
      </c>
      <c r="F31" s="83"/>
      <c r="G31" s="73"/>
      <c r="H31" s="83"/>
      <c r="I31" s="13"/>
      <c r="J31" s="5"/>
      <c r="K31" s="5"/>
      <c r="N31" s="56"/>
      <c r="O31" s="6"/>
      <c r="Q31" s="5"/>
    </row>
    <row r="32" spans="1:17" x14ac:dyDescent="0.2">
      <c r="A32" s="76" t="s">
        <v>45</v>
      </c>
      <c r="B32" s="80" t="s">
        <v>46</v>
      </c>
      <c r="C32" s="70">
        <f t="shared" si="0"/>
        <v>669</v>
      </c>
      <c r="D32" s="81">
        <v>564</v>
      </c>
      <c r="E32" s="82">
        <v>105</v>
      </c>
      <c r="F32" s="83"/>
      <c r="G32" s="73"/>
      <c r="H32" s="83"/>
      <c r="I32" s="13"/>
      <c r="J32" s="5"/>
      <c r="K32" s="5"/>
      <c r="N32" s="56"/>
      <c r="O32" s="6"/>
      <c r="Q32" s="5"/>
    </row>
    <row r="33" spans="1:17" x14ac:dyDescent="0.2">
      <c r="A33" s="76" t="s">
        <v>47</v>
      </c>
      <c r="B33" s="79" t="s">
        <v>48</v>
      </c>
      <c r="C33" s="70">
        <f t="shared" si="0"/>
        <v>3</v>
      </c>
      <c r="D33" s="81"/>
      <c r="E33" s="82">
        <v>3</v>
      </c>
      <c r="F33" s="83"/>
      <c r="G33" s="73"/>
      <c r="H33" s="83"/>
      <c r="I33" s="13"/>
      <c r="J33" s="5"/>
      <c r="K33" s="5"/>
      <c r="N33" s="56"/>
      <c r="O33" s="6"/>
      <c r="Q33" s="5"/>
    </row>
    <row r="34" spans="1:17" x14ac:dyDescent="0.2">
      <c r="A34" s="76" t="s">
        <v>49</v>
      </c>
      <c r="B34" s="80" t="s">
        <v>50</v>
      </c>
      <c r="C34" s="70">
        <f t="shared" si="0"/>
        <v>71</v>
      </c>
      <c r="D34" s="81"/>
      <c r="E34" s="82">
        <v>71</v>
      </c>
      <c r="F34" s="83"/>
      <c r="G34" s="73"/>
      <c r="H34" s="83"/>
      <c r="I34" s="13"/>
      <c r="J34" s="5"/>
      <c r="K34" s="5"/>
      <c r="N34" s="56"/>
      <c r="O34" s="6"/>
      <c r="Q34" s="5"/>
    </row>
    <row r="35" spans="1:17" x14ac:dyDescent="0.2">
      <c r="A35" s="76" t="s">
        <v>51</v>
      </c>
      <c r="B35" s="80" t="s">
        <v>52</v>
      </c>
      <c r="C35" s="70">
        <f t="shared" si="0"/>
        <v>0</v>
      </c>
      <c r="D35" s="81"/>
      <c r="E35" s="82"/>
      <c r="F35" s="83"/>
      <c r="G35" s="73"/>
      <c r="H35" s="85"/>
      <c r="I35" s="13"/>
      <c r="J35" s="5"/>
      <c r="K35" s="5"/>
      <c r="N35" s="56"/>
      <c r="O35" s="6"/>
      <c r="Q35" s="5"/>
    </row>
    <row r="36" spans="1:17" x14ac:dyDescent="0.2">
      <c r="A36" s="76" t="s">
        <v>53</v>
      </c>
      <c r="B36" s="80" t="s">
        <v>54</v>
      </c>
      <c r="C36" s="70">
        <f t="shared" si="0"/>
        <v>0</v>
      </c>
      <c r="D36" s="81"/>
      <c r="E36" s="82"/>
      <c r="F36" s="83"/>
      <c r="G36" s="73"/>
      <c r="H36" s="85"/>
      <c r="I36" s="13"/>
      <c r="J36" s="5"/>
      <c r="K36" s="5"/>
      <c r="N36" s="56"/>
      <c r="O36" s="6"/>
      <c r="Q36" s="5"/>
    </row>
    <row r="37" spans="1:17" s="6" customFormat="1" x14ac:dyDescent="0.2">
      <c r="A37" s="76" t="s">
        <v>55</v>
      </c>
      <c r="B37" s="79" t="s">
        <v>56</v>
      </c>
      <c r="C37" s="70">
        <f t="shared" si="0"/>
        <v>0</v>
      </c>
      <c r="D37" s="71"/>
      <c r="E37" s="72"/>
      <c r="F37" s="73"/>
      <c r="G37" s="73"/>
      <c r="H37" s="86"/>
      <c r="I37" s="14"/>
      <c r="N37" s="87"/>
    </row>
    <row r="38" spans="1:17" x14ac:dyDescent="0.2">
      <c r="A38" s="76" t="s">
        <v>57</v>
      </c>
      <c r="B38" s="79" t="s">
        <v>58</v>
      </c>
      <c r="C38" s="88">
        <f t="shared" si="0"/>
        <v>274</v>
      </c>
      <c r="D38" s="89">
        <v>131</v>
      </c>
      <c r="E38" s="90">
        <v>143</v>
      </c>
      <c r="F38" s="91"/>
      <c r="G38" s="73"/>
      <c r="H38" s="91"/>
      <c r="I38" s="13"/>
      <c r="J38" s="5"/>
      <c r="K38" s="5"/>
      <c r="N38" s="56"/>
      <c r="O38" s="6"/>
      <c r="Q38" s="5"/>
    </row>
    <row r="39" spans="1:17" ht="34.5" x14ac:dyDescent="0.2">
      <c r="A39" s="92" t="s">
        <v>59</v>
      </c>
      <c r="B39" s="93" t="s">
        <v>60</v>
      </c>
      <c r="C39" s="70">
        <f t="shared" si="0"/>
        <v>1497</v>
      </c>
      <c r="D39" s="71">
        <v>533</v>
      </c>
      <c r="E39" s="72">
        <v>964</v>
      </c>
      <c r="F39" s="73"/>
      <c r="G39" s="73"/>
      <c r="H39" s="73"/>
      <c r="I39" s="13"/>
      <c r="J39" s="5"/>
      <c r="K39" s="5"/>
      <c r="N39" s="56"/>
      <c r="O39" s="6"/>
      <c r="Q39" s="5"/>
    </row>
    <row r="40" spans="1:17" x14ac:dyDescent="0.2">
      <c r="A40" s="92" t="s">
        <v>61</v>
      </c>
      <c r="B40" s="93" t="s">
        <v>62</v>
      </c>
      <c r="C40" s="70">
        <f t="shared" si="0"/>
        <v>64</v>
      </c>
      <c r="D40" s="71"/>
      <c r="E40" s="72">
        <v>64</v>
      </c>
      <c r="F40" s="73"/>
      <c r="G40" s="73"/>
      <c r="H40" s="73"/>
      <c r="I40" s="13"/>
      <c r="J40" s="5"/>
      <c r="K40" s="5"/>
      <c r="N40" s="56"/>
      <c r="O40" s="6"/>
      <c r="Q40" s="5"/>
    </row>
    <row r="41" spans="1:17" x14ac:dyDescent="0.2">
      <c r="A41" s="92" t="s">
        <v>63</v>
      </c>
      <c r="B41" s="93" t="s">
        <v>64</v>
      </c>
      <c r="C41" s="70">
        <f t="shared" si="0"/>
        <v>64</v>
      </c>
      <c r="D41" s="71">
        <v>64</v>
      </c>
      <c r="E41" s="72"/>
      <c r="F41" s="73"/>
      <c r="G41" s="73"/>
      <c r="H41" s="73"/>
      <c r="I41" s="13"/>
      <c r="J41" s="5"/>
      <c r="K41" s="5"/>
      <c r="N41" s="56"/>
      <c r="O41" s="6"/>
      <c r="Q41" s="5"/>
    </row>
    <row r="42" spans="1:17" x14ac:dyDescent="0.2">
      <c r="A42" s="92" t="s">
        <v>65</v>
      </c>
      <c r="B42" s="93" t="s">
        <v>66</v>
      </c>
      <c r="C42" s="70">
        <f t="shared" si="0"/>
        <v>699</v>
      </c>
      <c r="D42" s="71">
        <v>620</v>
      </c>
      <c r="E42" s="72">
        <v>79</v>
      </c>
      <c r="F42" s="73"/>
      <c r="G42" s="73"/>
      <c r="H42" s="73"/>
      <c r="I42" s="13"/>
      <c r="J42" s="5"/>
      <c r="K42" s="5"/>
      <c r="N42" s="56"/>
      <c r="O42" s="6"/>
      <c r="Q42" s="5"/>
    </row>
    <row r="43" spans="1:17" x14ac:dyDescent="0.2">
      <c r="A43" s="92" t="s">
        <v>67</v>
      </c>
      <c r="B43" s="94" t="s">
        <v>68</v>
      </c>
      <c r="C43" s="95">
        <f t="shared" si="0"/>
        <v>207</v>
      </c>
      <c r="D43" s="81">
        <v>157</v>
      </c>
      <c r="E43" s="82">
        <v>50</v>
      </c>
      <c r="F43" s="83"/>
      <c r="G43" s="73"/>
      <c r="H43" s="83"/>
      <c r="I43" s="13"/>
      <c r="J43" s="5"/>
      <c r="K43" s="5"/>
      <c r="N43" s="56"/>
      <c r="O43" s="6"/>
      <c r="Q43" s="5"/>
    </row>
    <row r="44" spans="1:17" x14ac:dyDescent="0.2">
      <c r="A44" s="211" t="s">
        <v>69</v>
      </c>
      <c r="B44" s="242"/>
      <c r="C44" s="63">
        <f t="shared" si="0"/>
        <v>0</v>
      </c>
      <c r="D44" s="67">
        <f>SUM(D45:D78)</f>
        <v>0</v>
      </c>
      <c r="E44" s="65">
        <f>SUM(E45:E78)</f>
        <v>0</v>
      </c>
      <c r="F44" s="67">
        <f>SUM(F45:F78)</f>
        <v>0</v>
      </c>
      <c r="G44" s="63">
        <f>SUM(G45:G78)</f>
        <v>0</v>
      </c>
      <c r="H44" s="63">
        <f>SUM(H45:H78)</f>
        <v>0</v>
      </c>
      <c r="I44" s="13"/>
      <c r="J44" s="5"/>
      <c r="K44" s="5"/>
      <c r="N44" s="56"/>
      <c r="O44" s="6"/>
      <c r="Q44" s="5"/>
    </row>
    <row r="45" spans="1:17" x14ac:dyDescent="0.2">
      <c r="A45" s="96" t="s">
        <v>70</v>
      </c>
      <c r="B45" s="97" t="s">
        <v>71</v>
      </c>
      <c r="C45" s="98">
        <f t="shared" si="0"/>
        <v>0</v>
      </c>
      <c r="D45" s="73"/>
      <c r="E45" s="90"/>
      <c r="F45" s="91"/>
      <c r="G45" s="73"/>
      <c r="H45" s="91"/>
      <c r="I45" s="13"/>
      <c r="J45" s="5"/>
      <c r="K45" s="5"/>
      <c r="N45" s="56"/>
      <c r="O45" s="6"/>
      <c r="Q45" s="5"/>
    </row>
    <row r="46" spans="1:17" x14ac:dyDescent="0.2">
      <c r="A46" s="99" t="s">
        <v>72</v>
      </c>
      <c r="B46" s="100" t="s">
        <v>73</v>
      </c>
      <c r="C46" s="70">
        <f t="shared" si="0"/>
        <v>0</v>
      </c>
      <c r="D46" s="73"/>
      <c r="E46" s="72"/>
      <c r="F46" s="73"/>
      <c r="G46" s="73"/>
      <c r="H46" s="73"/>
      <c r="I46" s="13"/>
      <c r="J46" s="5"/>
      <c r="K46" s="5"/>
      <c r="N46" s="56"/>
      <c r="O46" s="6"/>
      <c r="Q46" s="5"/>
    </row>
    <row r="47" spans="1:17" x14ac:dyDescent="0.2">
      <c r="A47" s="99" t="s">
        <v>74</v>
      </c>
      <c r="B47" s="100" t="s">
        <v>75</v>
      </c>
      <c r="C47" s="70">
        <f t="shared" si="0"/>
        <v>0</v>
      </c>
      <c r="D47" s="73"/>
      <c r="E47" s="72"/>
      <c r="F47" s="73"/>
      <c r="G47" s="73"/>
      <c r="H47" s="73"/>
      <c r="I47" s="13"/>
      <c r="J47" s="5"/>
      <c r="K47" s="5"/>
      <c r="N47" s="56"/>
      <c r="O47" s="6"/>
      <c r="Q47" s="5"/>
    </row>
    <row r="48" spans="1:17" x14ac:dyDescent="0.2">
      <c r="A48" s="99" t="s">
        <v>76</v>
      </c>
      <c r="B48" s="100" t="s">
        <v>77</v>
      </c>
      <c r="C48" s="70">
        <f t="shared" si="0"/>
        <v>0</v>
      </c>
      <c r="D48" s="73"/>
      <c r="E48" s="72"/>
      <c r="F48" s="73"/>
      <c r="G48" s="73"/>
      <c r="H48" s="73"/>
      <c r="I48" s="13"/>
      <c r="J48" s="5"/>
      <c r="K48" s="5"/>
      <c r="N48" s="56"/>
      <c r="O48" s="6"/>
      <c r="Q48" s="5"/>
    </row>
    <row r="49" spans="1:17" x14ac:dyDescent="0.2">
      <c r="A49" s="99" t="s">
        <v>78</v>
      </c>
      <c r="B49" s="100" t="s">
        <v>79</v>
      </c>
      <c r="C49" s="70">
        <f t="shared" si="0"/>
        <v>0</v>
      </c>
      <c r="D49" s="73"/>
      <c r="E49" s="72"/>
      <c r="F49" s="73"/>
      <c r="G49" s="73"/>
      <c r="H49" s="73"/>
      <c r="I49" s="13"/>
      <c r="J49" s="5"/>
      <c r="K49" s="5"/>
      <c r="N49" s="56"/>
      <c r="O49" s="6"/>
      <c r="Q49" s="5"/>
    </row>
    <row r="50" spans="1:17" x14ac:dyDescent="0.2">
      <c r="A50" s="99" t="s">
        <v>80</v>
      </c>
      <c r="B50" s="100" t="s">
        <v>81</v>
      </c>
      <c r="C50" s="70">
        <f t="shared" si="0"/>
        <v>0</v>
      </c>
      <c r="D50" s="73"/>
      <c r="E50" s="72"/>
      <c r="F50" s="73"/>
      <c r="G50" s="73"/>
      <c r="H50" s="73"/>
      <c r="I50" s="13"/>
      <c r="J50" s="5"/>
      <c r="K50" s="5"/>
      <c r="N50" s="56"/>
      <c r="O50" s="6"/>
      <c r="Q50" s="5"/>
    </row>
    <row r="51" spans="1:17" x14ac:dyDescent="0.2">
      <c r="A51" s="99" t="s">
        <v>82</v>
      </c>
      <c r="B51" s="100" t="s">
        <v>83</v>
      </c>
      <c r="C51" s="70">
        <f t="shared" si="0"/>
        <v>0</v>
      </c>
      <c r="D51" s="73"/>
      <c r="E51" s="72"/>
      <c r="F51" s="73"/>
      <c r="G51" s="73"/>
      <c r="H51" s="73"/>
      <c r="I51" s="13"/>
      <c r="J51" s="5"/>
      <c r="K51" s="5"/>
      <c r="N51" s="56"/>
      <c r="O51" s="6"/>
      <c r="Q51" s="5"/>
    </row>
    <row r="52" spans="1:17" x14ac:dyDescent="0.2">
      <c r="A52" s="99" t="s">
        <v>84</v>
      </c>
      <c r="B52" s="100" t="s">
        <v>85</v>
      </c>
      <c r="C52" s="70">
        <f t="shared" si="0"/>
        <v>0</v>
      </c>
      <c r="D52" s="73"/>
      <c r="E52" s="72"/>
      <c r="F52" s="73"/>
      <c r="G52" s="73"/>
      <c r="H52" s="73"/>
      <c r="I52" s="13"/>
      <c r="J52" s="5"/>
      <c r="K52" s="5"/>
      <c r="N52" s="56"/>
      <c r="O52" s="6"/>
      <c r="Q52" s="5"/>
    </row>
    <row r="53" spans="1:17" x14ac:dyDescent="0.2">
      <c r="A53" s="99" t="s">
        <v>86</v>
      </c>
      <c r="B53" s="100" t="s">
        <v>87</v>
      </c>
      <c r="C53" s="70">
        <f t="shared" si="0"/>
        <v>0</v>
      </c>
      <c r="D53" s="73"/>
      <c r="E53" s="72"/>
      <c r="F53" s="73"/>
      <c r="G53" s="73"/>
      <c r="H53" s="73"/>
      <c r="I53" s="13"/>
      <c r="J53" s="5"/>
      <c r="K53" s="5"/>
      <c r="N53" s="56"/>
      <c r="O53" s="6"/>
      <c r="Q53" s="5"/>
    </row>
    <row r="54" spans="1:17" x14ac:dyDescent="0.2">
      <c r="A54" s="99" t="s">
        <v>88</v>
      </c>
      <c r="B54" s="100" t="s">
        <v>89</v>
      </c>
      <c r="C54" s="70">
        <f t="shared" si="0"/>
        <v>0</v>
      </c>
      <c r="D54" s="73"/>
      <c r="E54" s="72"/>
      <c r="F54" s="73"/>
      <c r="G54" s="73"/>
      <c r="H54" s="73"/>
      <c r="I54" s="13"/>
      <c r="J54" s="5"/>
      <c r="K54" s="5"/>
      <c r="N54" s="56"/>
      <c r="O54" s="6"/>
      <c r="Q54" s="5"/>
    </row>
    <row r="55" spans="1:17" x14ac:dyDescent="0.2">
      <c r="A55" s="99" t="s">
        <v>90</v>
      </c>
      <c r="B55" s="100" t="s">
        <v>91</v>
      </c>
      <c r="C55" s="70">
        <f t="shared" si="0"/>
        <v>0</v>
      </c>
      <c r="D55" s="73"/>
      <c r="E55" s="72"/>
      <c r="F55" s="73"/>
      <c r="G55" s="73"/>
      <c r="H55" s="73"/>
      <c r="I55" s="13"/>
      <c r="J55" s="5"/>
      <c r="K55" s="5"/>
      <c r="N55" s="56"/>
      <c r="O55" s="6"/>
      <c r="Q55" s="5"/>
    </row>
    <row r="56" spans="1:17" x14ac:dyDescent="0.2">
      <c r="A56" s="99" t="s">
        <v>92</v>
      </c>
      <c r="B56" s="100" t="s">
        <v>93</v>
      </c>
      <c r="C56" s="70">
        <f t="shared" si="0"/>
        <v>0</v>
      </c>
      <c r="D56" s="73"/>
      <c r="E56" s="72"/>
      <c r="F56" s="73"/>
      <c r="G56" s="73"/>
      <c r="H56" s="73"/>
      <c r="I56" s="13"/>
      <c r="J56" s="5"/>
      <c r="K56" s="5"/>
      <c r="N56" s="56"/>
      <c r="O56" s="6"/>
      <c r="Q56" s="5"/>
    </row>
    <row r="57" spans="1:17" x14ac:dyDescent="0.2">
      <c r="A57" s="99" t="s">
        <v>94</v>
      </c>
      <c r="B57" s="100" t="s">
        <v>95</v>
      </c>
      <c r="C57" s="70">
        <f t="shared" si="0"/>
        <v>0</v>
      </c>
      <c r="D57" s="73"/>
      <c r="E57" s="72"/>
      <c r="F57" s="73"/>
      <c r="G57" s="73"/>
      <c r="H57" s="73"/>
      <c r="I57" s="13"/>
      <c r="J57" s="5"/>
      <c r="K57" s="5"/>
      <c r="N57" s="56"/>
      <c r="O57" s="6"/>
      <c r="Q57" s="5"/>
    </row>
    <row r="58" spans="1:17" x14ac:dyDescent="0.2">
      <c r="A58" s="99" t="s">
        <v>96</v>
      </c>
      <c r="B58" s="100" t="s">
        <v>97</v>
      </c>
      <c r="C58" s="70">
        <f t="shared" si="0"/>
        <v>0</v>
      </c>
      <c r="D58" s="73"/>
      <c r="E58" s="72"/>
      <c r="F58" s="73"/>
      <c r="G58" s="73"/>
      <c r="H58" s="73"/>
      <c r="I58" s="13"/>
      <c r="J58" s="5"/>
      <c r="K58" s="5"/>
      <c r="N58" s="56"/>
      <c r="O58" s="6"/>
      <c r="Q58" s="5"/>
    </row>
    <row r="59" spans="1:17" ht="34.5" x14ac:dyDescent="0.2">
      <c r="A59" s="99" t="s">
        <v>98</v>
      </c>
      <c r="B59" s="93" t="s">
        <v>99</v>
      </c>
      <c r="C59" s="70">
        <f t="shared" si="0"/>
        <v>0</v>
      </c>
      <c r="D59" s="73"/>
      <c r="E59" s="72"/>
      <c r="F59" s="73"/>
      <c r="G59" s="73"/>
      <c r="H59" s="73"/>
      <c r="I59" s="13"/>
      <c r="J59" s="5"/>
      <c r="K59" s="5"/>
      <c r="N59" s="56"/>
      <c r="O59" s="6"/>
      <c r="Q59" s="5"/>
    </row>
    <row r="60" spans="1:17" x14ac:dyDescent="0.2">
      <c r="A60" s="99" t="s">
        <v>100</v>
      </c>
      <c r="B60" s="100" t="s">
        <v>101</v>
      </c>
      <c r="C60" s="70">
        <f t="shared" si="0"/>
        <v>0</v>
      </c>
      <c r="D60" s="73"/>
      <c r="E60" s="72"/>
      <c r="F60" s="73"/>
      <c r="G60" s="73"/>
      <c r="H60" s="73"/>
      <c r="I60" s="13"/>
      <c r="J60" s="5"/>
      <c r="K60" s="5"/>
      <c r="N60" s="56"/>
      <c r="O60" s="6"/>
      <c r="Q60" s="5"/>
    </row>
    <row r="61" spans="1:17" x14ac:dyDescent="0.2">
      <c r="A61" s="99" t="s">
        <v>102</v>
      </c>
      <c r="B61" s="100" t="s">
        <v>103</v>
      </c>
      <c r="C61" s="70">
        <f t="shared" si="0"/>
        <v>0</v>
      </c>
      <c r="D61" s="73"/>
      <c r="E61" s="72"/>
      <c r="F61" s="73"/>
      <c r="G61" s="73"/>
      <c r="H61" s="73"/>
      <c r="I61" s="13"/>
      <c r="J61" s="5"/>
      <c r="K61" s="5"/>
      <c r="N61" s="56"/>
      <c r="O61" s="6"/>
      <c r="Q61" s="5"/>
    </row>
    <row r="62" spans="1:17" x14ac:dyDescent="0.2">
      <c r="A62" s="99" t="s">
        <v>104</v>
      </c>
      <c r="B62" s="93" t="s">
        <v>105</v>
      </c>
      <c r="C62" s="70">
        <f t="shared" si="0"/>
        <v>0</v>
      </c>
      <c r="D62" s="73"/>
      <c r="E62" s="72"/>
      <c r="F62" s="73"/>
      <c r="G62" s="73"/>
      <c r="H62" s="73"/>
      <c r="I62" s="13"/>
      <c r="J62" s="5"/>
      <c r="K62" s="5"/>
      <c r="N62" s="56"/>
      <c r="O62" s="6"/>
      <c r="Q62" s="5"/>
    </row>
    <row r="63" spans="1:17" x14ac:dyDescent="0.2">
      <c r="A63" s="99" t="s">
        <v>106</v>
      </c>
      <c r="B63" s="100" t="s">
        <v>107</v>
      </c>
      <c r="C63" s="70">
        <f t="shared" si="0"/>
        <v>0</v>
      </c>
      <c r="D63" s="73"/>
      <c r="E63" s="72"/>
      <c r="F63" s="73"/>
      <c r="G63" s="73"/>
      <c r="H63" s="73"/>
      <c r="I63" s="13"/>
      <c r="J63" s="5"/>
      <c r="K63" s="5"/>
      <c r="N63" s="56"/>
      <c r="O63" s="6"/>
      <c r="Q63" s="5"/>
    </row>
    <row r="64" spans="1:17" x14ac:dyDescent="0.2">
      <c r="A64" s="99" t="s">
        <v>108</v>
      </c>
      <c r="B64" s="100" t="s">
        <v>109</v>
      </c>
      <c r="C64" s="70">
        <f t="shared" si="0"/>
        <v>0</v>
      </c>
      <c r="D64" s="73"/>
      <c r="E64" s="72"/>
      <c r="F64" s="73"/>
      <c r="G64" s="73"/>
      <c r="H64" s="73"/>
      <c r="I64" s="13"/>
      <c r="J64" s="5"/>
      <c r="K64" s="5"/>
      <c r="N64" s="56"/>
      <c r="O64" s="6"/>
      <c r="Q64" s="5"/>
    </row>
    <row r="65" spans="1:17" x14ac:dyDescent="0.2">
      <c r="A65" s="99" t="s">
        <v>110</v>
      </c>
      <c r="B65" s="100" t="s">
        <v>111</v>
      </c>
      <c r="C65" s="70">
        <f t="shared" si="0"/>
        <v>0</v>
      </c>
      <c r="D65" s="73"/>
      <c r="E65" s="72"/>
      <c r="F65" s="73"/>
      <c r="G65" s="73"/>
      <c r="H65" s="73"/>
      <c r="I65" s="13"/>
      <c r="J65" s="5"/>
      <c r="K65" s="5"/>
      <c r="N65" s="56"/>
      <c r="O65" s="6"/>
      <c r="Q65" s="5"/>
    </row>
    <row r="66" spans="1:17" x14ac:dyDescent="0.2">
      <c r="A66" s="99" t="s">
        <v>112</v>
      </c>
      <c r="B66" s="100" t="s">
        <v>113</v>
      </c>
      <c r="C66" s="70">
        <f t="shared" si="0"/>
        <v>0</v>
      </c>
      <c r="D66" s="73"/>
      <c r="E66" s="72"/>
      <c r="F66" s="73"/>
      <c r="G66" s="73"/>
      <c r="H66" s="73"/>
      <c r="I66" s="13"/>
      <c r="J66" s="5"/>
      <c r="K66" s="5"/>
      <c r="N66" s="56"/>
      <c r="O66" s="6"/>
      <c r="Q66" s="5"/>
    </row>
    <row r="67" spans="1:17" ht="25.5" customHeight="1" x14ac:dyDescent="0.2">
      <c r="A67" s="99" t="s">
        <v>114</v>
      </c>
      <c r="B67" s="93" t="s">
        <v>115</v>
      </c>
      <c r="C67" s="70">
        <f t="shared" si="0"/>
        <v>0</v>
      </c>
      <c r="D67" s="73"/>
      <c r="E67" s="72"/>
      <c r="F67" s="73"/>
      <c r="G67" s="73"/>
      <c r="H67" s="73"/>
      <c r="I67" s="13"/>
      <c r="J67" s="5"/>
      <c r="K67" s="5"/>
      <c r="N67" s="56"/>
      <c r="O67" s="6"/>
      <c r="Q67" s="5"/>
    </row>
    <row r="68" spans="1:17" x14ac:dyDescent="0.2">
      <c r="A68" s="99" t="s">
        <v>116</v>
      </c>
      <c r="B68" s="100" t="s">
        <v>117</v>
      </c>
      <c r="C68" s="70">
        <f t="shared" si="0"/>
        <v>0</v>
      </c>
      <c r="D68" s="73"/>
      <c r="E68" s="72"/>
      <c r="F68" s="73"/>
      <c r="G68" s="73"/>
      <c r="H68" s="73"/>
      <c r="I68" s="13"/>
      <c r="J68" s="5"/>
      <c r="K68" s="5"/>
      <c r="N68" s="56"/>
      <c r="O68" s="6"/>
      <c r="Q68" s="5"/>
    </row>
    <row r="69" spans="1:17" x14ac:dyDescent="0.2">
      <c r="A69" s="99" t="s">
        <v>118</v>
      </c>
      <c r="B69" s="100" t="s">
        <v>119</v>
      </c>
      <c r="C69" s="70">
        <f t="shared" si="0"/>
        <v>0</v>
      </c>
      <c r="D69" s="73"/>
      <c r="E69" s="72"/>
      <c r="F69" s="73"/>
      <c r="G69" s="73"/>
      <c r="H69" s="73"/>
      <c r="I69" s="13"/>
      <c r="J69" s="5"/>
      <c r="K69" s="5"/>
      <c r="N69" s="56"/>
      <c r="O69" s="6"/>
      <c r="Q69" s="5"/>
    </row>
    <row r="70" spans="1:17" x14ac:dyDescent="0.2">
      <c r="A70" s="99" t="s">
        <v>120</v>
      </c>
      <c r="B70" s="100" t="s">
        <v>121</v>
      </c>
      <c r="C70" s="70">
        <f t="shared" si="0"/>
        <v>0</v>
      </c>
      <c r="D70" s="73"/>
      <c r="E70" s="72"/>
      <c r="F70" s="73"/>
      <c r="G70" s="73"/>
      <c r="H70" s="73"/>
      <c r="I70" s="13"/>
      <c r="J70" s="5"/>
      <c r="K70" s="5"/>
      <c r="N70" s="56"/>
      <c r="O70" s="6"/>
      <c r="Q70" s="5"/>
    </row>
    <row r="71" spans="1:17" x14ac:dyDescent="0.2">
      <c r="A71" s="99" t="s">
        <v>122</v>
      </c>
      <c r="B71" s="100" t="s">
        <v>123</v>
      </c>
      <c r="C71" s="70">
        <f t="shared" si="0"/>
        <v>0</v>
      </c>
      <c r="D71" s="73"/>
      <c r="E71" s="72"/>
      <c r="F71" s="73"/>
      <c r="G71" s="73"/>
      <c r="H71" s="73"/>
      <c r="I71" s="13"/>
      <c r="J71" s="5"/>
      <c r="K71" s="5"/>
      <c r="N71" s="56"/>
      <c r="O71" s="6"/>
      <c r="Q71" s="5"/>
    </row>
    <row r="72" spans="1:17" x14ac:dyDescent="0.2">
      <c r="A72" s="99" t="s">
        <v>124</v>
      </c>
      <c r="B72" s="100" t="s">
        <v>125</v>
      </c>
      <c r="C72" s="70">
        <f t="shared" si="0"/>
        <v>0</v>
      </c>
      <c r="D72" s="73"/>
      <c r="E72" s="72"/>
      <c r="F72" s="73"/>
      <c r="G72" s="73"/>
      <c r="H72" s="73"/>
      <c r="I72" s="13"/>
      <c r="J72" s="5"/>
      <c r="K72" s="5"/>
      <c r="N72" s="56"/>
      <c r="O72" s="6"/>
      <c r="Q72" s="5"/>
    </row>
    <row r="73" spans="1:17" x14ac:dyDescent="0.2">
      <c r="A73" s="99" t="s">
        <v>126</v>
      </c>
      <c r="B73" s="100" t="s">
        <v>127</v>
      </c>
      <c r="C73" s="70">
        <f t="shared" si="0"/>
        <v>0</v>
      </c>
      <c r="D73" s="73"/>
      <c r="E73" s="72"/>
      <c r="F73" s="73"/>
      <c r="G73" s="73"/>
      <c r="H73" s="73"/>
      <c r="I73" s="13"/>
      <c r="J73" s="5"/>
      <c r="K73" s="5"/>
      <c r="N73" s="56"/>
      <c r="O73" s="6"/>
      <c r="Q73" s="5"/>
    </row>
    <row r="74" spans="1:17" x14ac:dyDescent="0.2">
      <c r="A74" s="99" t="s">
        <v>128</v>
      </c>
      <c r="B74" s="100" t="s">
        <v>129</v>
      </c>
      <c r="C74" s="70">
        <f t="shared" si="0"/>
        <v>0</v>
      </c>
      <c r="D74" s="73"/>
      <c r="E74" s="72"/>
      <c r="F74" s="73"/>
      <c r="G74" s="73"/>
      <c r="H74" s="73"/>
      <c r="I74" s="13"/>
      <c r="J74" s="5"/>
      <c r="K74" s="5"/>
      <c r="N74" s="56"/>
      <c r="O74" s="6"/>
      <c r="Q74" s="5"/>
    </row>
    <row r="75" spans="1:17" x14ac:dyDescent="0.2">
      <c r="A75" s="99" t="s">
        <v>130</v>
      </c>
      <c r="B75" s="100" t="s">
        <v>131</v>
      </c>
      <c r="C75" s="70">
        <f t="shared" si="0"/>
        <v>0</v>
      </c>
      <c r="D75" s="73"/>
      <c r="E75" s="72"/>
      <c r="F75" s="73"/>
      <c r="G75" s="73"/>
      <c r="H75" s="73"/>
      <c r="I75" s="13"/>
      <c r="J75" s="5"/>
      <c r="K75" s="5"/>
      <c r="N75" s="56"/>
      <c r="O75" s="6"/>
      <c r="Q75" s="5"/>
    </row>
    <row r="76" spans="1:17" x14ac:dyDescent="0.2">
      <c r="A76" s="99" t="s">
        <v>132</v>
      </c>
      <c r="B76" s="100" t="s">
        <v>133</v>
      </c>
      <c r="C76" s="70">
        <f t="shared" si="0"/>
        <v>0</v>
      </c>
      <c r="D76" s="73"/>
      <c r="E76" s="72"/>
      <c r="F76" s="73"/>
      <c r="G76" s="73"/>
      <c r="H76" s="73"/>
      <c r="I76" s="13"/>
      <c r="J76" s="5"/>
      <c r="K76" s="5"/>
      <c r="N76" s="56"/>
      <c r="O76" s="6"/>
      <c r="Q76" s="5"/>
    </row>
    <row r="77" spans="1:17" x14ac:dyDescent="0.2">
      <c r="A77" s="99" t="s">
        <v>134</v>
      </c>
      <c r="B77" s="100" t="s">
        <v>135</v>
      </c>
      <c r="C77" s="70">
        <f t="shared" si="0"/>
        <v>0</v>
      </c>
      <c r="D77" s="73"/>
      <c r="E77" s="72"/>
      <c r="F77" s="73"/>
      <c r="G77" s="73"/>
      <c r="H77" s="73"/>
      <c r="I77" s="13"/>
      <c r="J77" s="5"/>
      <c r="K77" s="5"/>
      <c r="N77" s="56"/>
      <c r="O77" s="6"/>
      <c r="Q77" s="5"/>
    </row>
    <row r="78" spans="1:17" x14ac:dyDescent="0.2">
      <c r="A78" s="101" t="s">
        <v>136</v>
      </c>
      <c r="B78" s="102" t="s">
        <v>137</v>
      </c>
      <c r="C78" s="103">
        <f t="shared" si="0"/>
        <v>0</v>
      </c>
      <c r="D78" s="104"/>
      <c r="E78" s="105"/>
      <c r="F78" s="106"/>
      <c r="G78" s="104"/>
      <c r="H78" s="106"/>
      <c r="I78" s="13"/>
      <c r="J78" s="5"/>
      <c r="K78" s="5"/>
      <c r="N78" s="56"/>
      <c r="O78" s="6"/>
      <c r="Q78" s="5"/>
    </row>
    <row r="79" spans="1:17" x14ac:dyDescent="0.2">
      <c r="A79" s="59"/>
      <c r="B79" s="107"/>
      <c r="C79" s="15"/>
      <c r="D79" s="16"/>
      <c r="E79" s="16"/>
      <c r="F79" s="16"/>
      <c r="G79" s="16"/>
      <c r="H79" s="16"/>
      <c r="I79" s="13"/>
      <c r="J79" s="5"/>
      <c r="K79" s="5"/>
      <c r="N79" s="56"/>
      <c r="O79" s="6"/>
      <c r="Q79" s="5"/>
    </row>
    <row r="80" spans="1:17" x14ac:dyDescent="0.2">
      <c r="A80" s="211" t="s">
        <v>138</v>
      </c>
      <c r="B80" s="234"/>
      <c r="C80" s="63">
        <f t="shared" ref="C80:C145" si="1">+SUM(D80:F80)</f>
        <v>1309</v>
      </c>
      <c r="D80" s="108">
        <f>+SUM(D81:D120)</f>
        <v>5</v>
      </c>
      <c r="E80" s="108">
        <f>+SUM(E81:E120)</f>
        <v>1250</v>
      </c>
      <c r="F80" s="109">
        <f>+SUM(F81:F120)</f>
        <v>54</v>
      </c>
      <c r="G80" s="110">
        <f>+SUM(G81:G120)</f>
        <v>0</v>
      </c>
      <c r="H80" s="110">
        <f>+SUM(H81:H120)</f>
        <v>0</v>
      </c>
      <c r="I80" s="13"/>
      <c r="J80" s="5"/>
      <c r="K80" s="5"/>
      <c r="N80" s="56"/>
      <c r="O80" s="6"/>
      <c r="Q80" s="5"/>
    </row>
    <row r="81" spans="1:17" x14ac:dyDescent="0.2">
      <c r="A81" s="96" t="s">
        <v>139</v>
      </c>
      <c r="B81" s="111" t="s">
        <v>140</v>
      </c>
      <c r="C81" s="88">
        <f t="shared" si="1"/>
        <v>0</v>
      </c>
      <c r="D81" s="71"/>
      <c r="E81" s="71"/>
      <c r="F81" s="71"/>
      <c r="G81" s="71"/>
      <c r="H81" s="71"/>
      <c r="I81" s="13"/>
      <c r="J81" s="5"/>
      <c r="K81" s="5"/>
      <c r="N81" s="56"/>
      <c r="O81" s="6"/>
      <c r="Q81" s="5"/>
    </row>
    <row r="82" spans="1:17" x14ac:dyDescent="0.2">
      <c r="A82" s="99" t="s">
        <v>141</v>
      </c>
      <c r="B82" s="100" t="s">
        <v>142</v>
      </c>
      <c r="C82" s="70">
        <f t="shared" si="1"/>
        <v>143</v>
      </c>
      <c r="D82" s="71"/>
      <c r="E82" s="71">
        <v>143</v>
      </c>
      <c r="F82" s="71"/>
      <c r="G82" s="71"/>
      <c r="H82" s="71"/>
      <c r="I82" s="13"/>
      <c r="J82" s="5"/>
      <c r="K82" s="5"/>
      <c r="N82" s="56"/>
      <c r="O82" s="6"/>
      <c r="Q82" s="5"/>
    </row>
    <row r="83" spans="1:17" x14ac:dyDescent="0.2">
      <c r="A83" s="99" t="s">
        <v>143</v>
      </c>
      <c r="B83" s="100" t="s">
        <v>144</v>
      </c>
      <c r="C83" s="70">
        <f t="shared" si="1"/>
        <v>0</v>
      </c>
      <c r="D83" s="71"/>
      <c r="E83" s="71"/>
      <c r="F83" s="71"/>
      <c r="G83" s="71"/>
      <c r="H83" s="71"/>
      <c r="I83" s="13"/>
      <c r="J83" s="5"/>
      <c r="K83" s="5"/>
      <c r="N83" s="56"/>
      <c r="O83" s="6"/>
      <c r="Q83" s="5"/>
    </row>
    <row r="84" spans="1:17" x14ac:dyDescent="0.2">
      <c r="A84" s="99" t="s">
        <v>145</v>
      </c>
      <c r="B84" s="100" t="s">
        <v>146</v>
      </c>
      <c r="C84" s="70">
        <f t="shared" si="1"/>
        <v>0</v>
      </c>
      <c r="D84" s="71"/>
      <c r="E84" s="71"/>
      <c r="F84" s="71"/>
      <c r="G84" s="71"/>
      <c r="H84" s="71"/>
      <c r="I84" s="13"/>
      <c r="J84" s="5"/>
      <c r="K84" s="5"/>
      <c r="N84" s="56"/>
      <c r="O84" s="6"/>
      <c r="Q84" s="5"/>
    </row>
    <row r="85" spans="1:17" x14ac:dyDescent="0.2">
      <c r="A85" s="99" t="s">
        <v>147</v>
      </c>
      <c r="B85" s="100" t="s">
        <v>148</v>
      </c>
      <c r="C85" s="70">
        <f t="shared" si="1"/>
        <v>143</v>
      </c>
      <c r="D85" s="71"/>
      <c r="E85" s="71">
        <v>143</v>
      </c>
      <c r="F85" s="71"/>
      <c r="G85" s="71"/>
      <c r="H85" s="71"/>
      <c r="I85" s="13"/>
      <c r="J85" s="5"/>
      <c r="K85" s="5"/>
      <c r="N85" s="56"/>
      <c r="O85" s="6"/>
      <c r="Q85" s="5"/>
    </row>
    <row r="86" spans="1:17" x14ac:dyDescent="0.2">
      <c r="A86" s="99" t="s">
        <v>149</v>
      </c>
      <c r="B86" s="100" t="s">
        <v>150</v>
      </c>
      <c r="C86" s="70">
        <f t="shared" si="1"/>
        <v>0</v>
      </c>
      <c r="D86" s="71"/>
      <c r="E86" s="71"/>
      <c r="F86" s="71"/>
      <c r="G86" s="71"/>
      <c r="H86" s="71"/>
      <c r="I86" s="13"/>
      <c r="J86" s="5"/>
      <c r="K86" s="5"/>
      <c r="N86" s="56"/>
      <c r="O86" s="6"/>
      <c r="Q86" s="5"/>
    </row>
    <row r="87" spans="1:17" x14ac:dyDescent="0.2">
      <c r="A87" s="99" t="s">
        <v>151</v>
      </c>
      <c r="B87" s="100" t="s">
        <v>152</v>
      </c>
      <c r="C87" s="70">
        <f t="shared" si="1"/>
        <v>0</v>
      </c>
      <c r="D87" s="71"/>
      <c r="E87" s="71"/>
      <c r="F87" s="71"/>
      <c r="G87" s="71"/>
      <c r="H87" s="71"/>
      <c r="I87" s="13"/>
      <c r="J87" s="5"/>
      <c r="K87" s="5"/>
      <c r="N87" s="56"/>
      <c r="O87" s="6"/>
      <c r="Q87" s="5"/>
    </row>
    <row r="88" spans="1:17" x14ac:dyDescent="0.2">
      <c r="A88" s="99" t="s">
        <v>153</v>
      </c>
      <c r="B88" s="100" t="s">
        <v>154</v>
      </c>
      <c r="C88" s="70">
        <f t="shared" si="1"/>
        <v>0</v>
      </c>
      <c r="D88" s="71"/>
      <c r="E88" s="71"/>
      <c r="F88" s="71"/>
      <c r="G88" s="71"/>
      <c r="H88" s="71"/>
      <c r="I88" s="13"/>
      <c r="J88" s="5"/>
      <c r="K88" s="5"/>
      <c r="N88" s="56"/>
      <c r="O88" s="6"/>
      <c r="Q88" s="5"/>
    </row>
    <row r="89" spans="1:17" x14ac:dyDescent="0.2">
      <c r="A89" s="99" t="s">
        <v>155</v>
      </c>
      <c r="B89" s="100" t="s">
        <v>156</v>
      </c>
      <c r="C89" s="70">
        <f t="shared" si="1"/>
        <v>0</v>
      </c>
      <c r="D89" s="71"/>
      <c r="E89" s="71"/>
      <c r="F89" s="71"/>
      <c r="G89" s="71"/>
      <c r="H89" s="71"/>
      <c r="I89" s="13"/>
      <c r="J89" s="5"/>
      <c r="K89" s="5"/>
      <c r="N89" s="56"/>
      <c r="O89" s="6"/>
      <c r="Q89" s="5"/>
    </row>
    <row r="90" spans="1:17" x14ac:dyDescent="0.2">
      <c r="A90" s="99" t="s">
        <v>157</v>
      </c>
      <c r="B90" s="100" t="s">
        <v>158</v>
      </c>
      <c r="C90" s="70">
        <f t="shared" si="1"/>
        <v>14</v>
      </c>
      <c r="D90" s="71"/>
      <c r="E90" s="71">
        <v>14</v>
      </c>
      <c r="F90" s="71"/>
      <c r="G90" s="71"/>
      <c r="H90" s="71"/>
      <c r="I90" s="13"/>
      <c r="J90" s="5"/>
      <c r="K90" s="5"/>
      <c r="N90" s="56"/>
      <c r="O90" s="6"/>
      <c r="Q90" s="5"/>
    </row>
    <row r="91" spans="1:17" x14ac:dyDescent="0.2">
      <c r="A91" s="99" t="s">
        <v>159</v>
      </c>
      <c r="B91" s="100" t="s">
        <v>160</v>
      </c>
      <c r="C91" s="70">
        <f t="shared" si="1"/>
        <v>0</v>
      </c>
      <c r="D91" s="71"/>
      <c r="E91" s="71"/>
      <c r="F91" s="71"/>
      <c r="G91" s="71"/>
      <c r="H91" s="71"/>
      <c r="I91" s="13"/>
      <c r="J91" s="5"/>
      <c r="K91" s="5"/>
      <c r="N91" s="56"/>
      <c r="O91" s="6"/>
      <c r="Q91" s="5"/>
    </row>
    <row r="92" spans="1:17" x14ac:dyDescent="0.2">
      <c r="A92" s="99" t="s">
        <v>161</v>
      </c>
      <c r="B92" s="100" t="s">
        <v>162</v>
      </c>
      <c r="C92" s="70">
        <f t="shared" si="1"/>
        <v>0</v>
      </c>
      <c r="D92" s="71"/>
      <c r="E92" s="71"/>
      <c r="F92" s="71"/>
      <c r="G92" s="71"/>
      <c r="H92" s="71"/>
      <c r="I92" s="13"/>
      <c r="J92" s="5"/>
      <c r="K92" s="5"/>
      <c r="N92" s="56"/>
      <c r="O92" s="6"/>
      <c r="Q92" s="5"/>
    </row>
    <row r="93" spans="1:17" x14ac:dyDescent="0.2">
      <c r="A93" s="99" t="s">
        <v>163</v>
      </c>
      <c r="B93" s="100" t="s">
        <v>164</v>
      </c>
      <c r="C93" s="70">
        <f t="shared" si="1"/>
        <v>0</v>
      </c>
      <c r="D93" s="71"/>
      <c r="E93" s="71"/>
      <c r="F93" s="71"/>
      <c r="G93" s="71"/>
      <c r="H93" s="71"/>
      <c r="I93" s="13"/>
      <c r="J93" s="5"/>
      <c r="K93" s="5"/>
      <c r="N93" s="56"/>
      <c r="O93" s="6"/>
      <c r="Q93" s="5"/>
    </row>
    <row r="94" spans="1:17" x14ac:dyDescent="0.2">
      <c r="A94" s="99" t="s">
        <v>165</v>
      </c>
      <c r="B94" s="100" t="s">
        <v>166</v>
      </c>
      <c r="C94" s="70">
        <f t="shared" si="1"/>
        <v>0</v>
      </c>
      <c r="D94" s="71"/>
      <c r="E94" s="71"/>
      <c r="F94" s="71"/>
      <c r="G94" s="71"/>
      <c r="H94" s="71"/>
      <c r="I94" s="13"/>
      <c r="J94" s="5"/>
      <c r="K94" s="5"/>
      <c r="N94" s="56"/>
      <c r="O94" s="6"/>
      <c r="Q94" s="5"/>
    </row>
    <row r="95" spans="1:17" x14ac:dyDescent="0.2">
      <c r="A95" s="99" t="s">
        <v>167</v>
      </c>
      <c r="B95" s="100" t="s">
        <v>168</v>
      </c>
      <c r="C95" s="70">
        <f t="shared" si="1"/>
        <v>508</v>
      </c>
      <c r="D95" s="71"/>
      <c r="E95" s="71">
        <v>508</v>
      </c>
      <c r="F95" s="71"/>
      <c r="G95" s="71"/>
      <c r="H95" s="71"/>
      <c r="I95" s="13"/>
      <c r="J95" s="5"/>
      <c r="K95" s="5"/>
      <c r="N95" s="56"/>
      <c r="O95" s="6"/>
      <c r="Q95" s="5"/>
    </row>
    <row r="96" spans="1:17" x14ac:dyDescent="0.2">
      <c r="A96" s="99" t="s">
        <v>169</v>
      </c>
      <c r="B96" s="100" t="s">
        <v>170</v>
      </c>
      <c r="C96" s="70">
        <f t="shared" si="1"/>
        <v>33</v>
      </c>
      <c r="D96" s="71"/>
      <c r="E96" s="71">
        <v>33</v>
      </c>
      <c r="F96" s="71"/>
      <c r="G96" s="71"/>
      <c r="H96" s="71"/>
      <c r="I96" s="13"/>
      <c r="J96" s="5"/>
      <c r="K96" s="5"/>
      <c r="N96" s="56"/>
      <c r="O96" s="6"/>
      <c r="Q96" s="5"/>
    </row>
    <row r="97" spans="1:17" x14ac:dyDescent="0.2">
      <c r="A97" s="99" t="s">
        <v>171</v>
      </c>
      <c r="B97" s="100" t="s">
        <v>172</v>
      </c>
      <c r="C97" s="70">
        <f t="shared" si="1"/>
        <v>0</v>
      </c>
      <c r="D97" s="71"/>
      <c r="E97" s="71"/>
      <c r="F97" s="71"/>
      <c r="G97" s="71"/>
      <c r="H97" s="71"/>
      <c r="I97" s="13"/>
      <c r="J97" s="5"/>
      <c r="K97" s="5"/>
      <c r="N97" s="56"/>
      <c r="O97" s="6"/>
      <c r="Q97" s="5"/>
    </row>
    <row r="98" spans="1:17" x14ac:dyDescent="0.2">
      <c r="A98" s="99" t="s">
        <v>173</v>
      </c>
      <c r="B98" s="100" t="s">
        <v>174</v>
      </c>
      <c r="C98" s="70">
        <f t="shared" si="1"/>
        <v>0</v>
      </c>
      <c r="D98" s="71"/>
      <c r="E98" s="71"/>
      <c r="F98" s="71"/>
      <c r="G98" s="71"/>
      <c r="H98" s="71"/>
      <c r="I98" s="13"/>
      <c r="J98" s="5"/>
      <c r="K98" s="5"/>
      <c r="N98" s="56"/>
      <c r="O98" s="6"/>
      <c r="Q98" s="5"/>
    </row>
    <row r="99" spans="1:17" x14ac:dyDescent="0.2">
      <c r="A99" s="99" t="s">
        <v>175</v>
      </c>
      <c r="B99" s="100" t="s">
        <v>176</v>
      </c>
      <c r="C99" s="70">
        <f t="shared" si="1"/>
        <v>0</v>
      </c>
      <c r="D99" s="71"/>
      <c r="E99" s="71"/>
      <c r="F99" s="71"/>
      <c r="G99" s="71"/>
      <c r="H99" s="71"/>
      <c r="I99" s="13"/>
      <c r="J99" s="5"/>
      <c r="K99" s="5"/>
      <c r="N99" s="56"/>
      <c r="O99" s="6"/>
      <c r="Q99" s="5"/>
    </row>
    <row r="100" spans="1:17" x14ac:dyDescent="0.2">
      <c r="A100" s="99" t="s">
        <v>177</v>
      </c>
      <c r="B100" s="100" t="s">
        <v>178</v>
      </c>
      <c r="C100" s="70">
        <f t="shared" si="1"/>
        <v>374</v>
      </c>
      <c r="D100" s="71"/>
      <c r="E100" s="71">
        <v>374</v>
      </c>
      <c r="F100" s="71"/>
      <c r="G100" s="71"/>
      <c r="H100" s="71"/>
      <c r="I100" s="13"/>
      <c r="J100" s="5"/>
      <c r="K100" s="5"/>
      <c r="N100" s="56"/>
      <c r="O100" s="6"/>
      <c r="Q100" s="5"/>
    </row>
    <row r="101" spans="1:17" x14ac:dyDescent="0.2">
      <c r="A101" s="99" t="s">
        <v>179</v>
      </c>
      <c r="B101" s="100" t="s">
        <v>180</v>
      </c>
      <c r="C101" s="70">
        <f t="shared" si="1"/>
        <v>35</v>
      </c>
      <c r="D101" s="71"/>
      <c r="E101" s="71">
        <v>35</v>
      </c>
      <c r="F101" s="71"/>
      <c r="G101" s="71"/>
      <c r="H101" s="71"/>
      <c r="I101" s="13"/>
      <c r="J101" s="5"/>
      <c r="K101" s="5"/>
      <c r="N101" s="56"/>
      <c r="O101" s="6"/>
      <c r="Q101" s="5"/>
    </row>
    <row r="102" spans="1:17" x14ac:dyDescent="0.2">
      <c r="A102" s="99" t="s">
        <v>181</v>
      </c>
      <c r="B102" s="100" t="s">
        <v>182</v>
      </c>
      <c r="C102" s="70">
        <f t="shared" si="1"/>
        <v>0</v>
      </c>
      <c r="D102" s="71"/>
      <c r="E102" s="71"/>
      <c r="F102" s="71"/>
      <c r="G102" s="71"/>
      <c r="H102" s="71"/>
      <c r="I102" s="13"/>
      <c r="J102" s="5"/>
      <c r="K102" s="5"/>
      <c r="N102" s="56"/>
      <c r="O102" s="6"/>
      <c r="Q102" s="5"/>
    </row>
    <row r="103" spans="1:17" x14ac:dyDescent="0.2">
      <c r="A103" s="99" t="s">
        <v>183</v>
      </c>
      <c r="B103" s="100" t="s">
        <v>184</v>
      </c>
      <c r="C103" s="70">
        <f t="shared" si="1"/>
        <v>0</v>
      </c>
      <c r="D103" s="71"/>
      <c r="E103" s="71"/>
      <c r="F103" s="71"/>
      <c r="G103" s="71"/>
      <c r="H103" s="71"/>
      <c r="I103" s="13"/>
      <c r="J103" s="5"/>
      <c r="K103" s="5"/>
      <c r="N103" s="56"/>
      <c r="O103" s="6"/>
      <c r="Q103" s="5"/>
    </row>
    <row r="104" spans="1:17" x14ac:dyDescent="0.2">
      <c r="A104" s="99" t="s">
        <v>185</v>
      </c>
      <c r="B104" s="100" t="s">
        <v>186</v>
      </c>
      <c r="C104" s="70">
        <f t="shared" si="1"/>
        <v>0</v>
      </c>
      <c r="D104" s="71"/>
      <c r="E104" s="71"/>
      <c r="F104" s="71"/>
      <c r="G104" s="71"/>
      <c r="H104" s="71"/>
      <c r="I104" s="13"/>
      <c r="J104" s="5"/>
      <c r="K104" s="5"/>
      <c r="N104" s="56"/>
      <c r="O104" s="6"/>
      <c r="Q104" s="5"/>
    </row>
    <row r="105" spans="1:17" x14ac:dyDescent="0.2">
      <c r="A105" s="99" t="s">
        <v>187</v>
      </c>
      <c r="B105" s="100" t="s">
        <v>188</v>
      </c>
      <c r="C105" s="70">
        <f t="shared" si="1"/>
        <v>0</v>
      </c>
      <c r="D105" s="71"/>
      <c r="E105" s="71"/>
      <c r="F105" s="71"/>
      <c r="G105" s="71"/>
      <c r="H105" s="71"/>
      <c r="I105" s="13"/>
      <c r="J105" s="5"/>
      <c r="K105" s="5"/>
      <c r="N105" s="56"/>
      <c r="O105" s="6"/>
      <c r="Q105" s="5"/>
    </row>
    <row r="106" spans="1:17" x14ac:dyDescent="0.2">
      <c r="A106" s="99" t="s">
        <v>189</v>
      </c>
      <c r="B106" s="100" t="s">
        <v>190</v>
      </c>
      <c r="C106" s="70">
        <f t="shared" si="1"/>
        <v>53</v>
      </c>
      <c r="D106" s="71"/>
      <c r="E106" s="71"/>
      <c r="F106" s="71">
        <v>53</v>
      </c>
      <c r="G106" s="71"/>
      <c r="H106" s="71"/>
      <c r="I106" s="13"/>
      <c r="J106" s="5"/>
      <c r="K106" s="5"/>
      <c r="N106" s="56"/>
      <c r="O106" s="6"/>
      <c r="Q106" s="5"/>
    </row>
    <row r="107" spans="1:17" x14ac:dyDescent="0.2">
      <c r="A107" s="99" t="s">
        <v>191</v>
      </c>
      <c r="B107" s="100" t="s">
        <v>192</v>
      </c>
      <c r="C107" s="70">
        <f t="shared" si="1"/>
        <v>1</v>
      </c>
      <c r="D107" s="71"/>
      <c r="E107" s="71"/>
      <c r="F107" s="71">
        <v>1</v>
      </c>
      <c r="G107" s="71"/>
      <c r="H107" s="71"/>
      <c r="I107" s="13"/>
      <c r="J107" s="5"/>
      <c r="K107" s="5"/>
      <c r="N107" s="56"/>
      <c r="O107" s="6"/>
      <c r="Q107" s="5"/>
    </row>
    <row r="108" spans="1:17" x14ac:dyDescent="0.2">
      <c r="A108" s="99" t="s">
        <v>193</v>
      </c>
      <c r="B108" s="100" t="s">
        <v>194</v>
      </c>
      <c r="C108" s="70">
        <f t="shared" si="1"/>
        <v>0</v>
      </c>
      <c r="D108" s="71"/>
      <c r="E108" s="71"/>
      <c r="F108" s="71"/>
      <c r="G108" s="71"/>
      <c r="H108" s="71"/>
      <c r="I108" s="13"/>
      <c r="J108" s="5"/>
      <c r="K108" s="5"/>
      <c r="N108" s="56"/>
      <c r="O108" s="6"/>
      <c r="Q108" s="5"/>
    </row>
    <row r="109" spans="1:17" x14ac:dyDescent="0.2">
      <c r="A109" s="99" t="s">
        <v>195</v>
      </c>
      <c r="B109" s="100" t="s">
        <v>196</v>
      </c>
      <c r="C109" s="70">
        <f t="shared" si="1"/>
        <v>0</v>
      </c>
      <c r="D109" s="71"/>
      <c r="E109" s="71"/>
      <c r="F109" s="71"/>
      <c r="G109" s="71"/>
      <c r="H109" s="71"/>
      <c r="I109" s="13"/>
      <c r="J109" s="5"/>
      <c r="K109" s="5"/>
      <c r="N109" s="56"/>
      <c r="O109" s="6"/>
      <c r="Q109" s="5"/>
    </row>
    <row r="110" spans="1:17" x14ac:dyDescent="0.2">
      <c r="A110" s="99" t="s">
        <v>197</v>
      </c>
      <c r="B110" s="100" t="s">
        <v>198</v>
      </c>
      <c r="C110" s="70">
        <f t="shared" si="1"/>
        <v>0</v>
      </c>
      <c r="D110" s="71"/>
      <c r="E110" s="71"/>
      <c r="F110" s="71"/>
      <c r="G110" s="71"/>
      <c r="H110" s="71"/>
      <c r="I110" s="13"/>
      <c r="J110" s="5"/>
      <c r="K110" s="5"/>
      <c r="N110" s="56"/>
      <c r="O110" s="6"/>
      <c r="Q110" s="5"/>
    </row>
    <row r="111" spans="1:17" x14ac:dyDescent="0.2">
      <c r="A111" s="99" t="s">
        <v>199</v>
      </c>
      <c r="B111" s="100" t="s">
        <v>200</v>
      </c>
      <c r="C111" s="70">
        <f t="shared" si="1"/>
        <v>0</v>
      </c>
      <c r="D111" s="71"/>
      <c r="E111" s="71"/>
      <c r="F111" s="71"/>
      <c r="G111" s="71"/>
      <c r="H111" s="71"/>
      <c r="I111" s="13"/>
      <c r="J111" s="5"/>
      <c r="K111" s="5"/>
      <c r="N111" s="56"/>
      <c r="O111" s="6"/>
      <c r="Q111" s="5"/>
    </row>
    <row r="112" spans="1:17" x14ac:dyDescent="0.2">
      <c r="A112" s="99" t="s">
        <v>201</v>
      </c>
      <c r="B112" s="100" t="s">
        <v>202</v>
      </c>
      <c r="C112" s="70">
        <f t="shared" si="1"/>
        <v>0</v>
      </c>
      <c r="D112" s="71"/>
      <c r="E112" s="71"/>
      <c r="F112" s="71"/>
      <c r="G112" s="71"/>
      <c r="H112" s="71"/>
      <c r="I112" s="13"/>
      <c r="J112" s="5"/>
      <c r="K112" s="5"/>
      <c r="N112" s="56"/>
      <c r="O112" s="6"/>
      <c r="Q112" s="5"/>
    </row>
    <row r="113" spans="1:17" x14ac:dyDescent="0.2">
      <c r="A113" s="99" t="s">
        <v>203</v>
      </c>
      <c r="B113" s="100" t="s">
        <v>204</v>
      </c>
      <c r="C113" s="70">
        <f t="shared" si="1"/>
        <v>0</v>
      </c>
      <c r="D113" s="71"/>
      <c r="E113" s="71"/>
      <c r="F113" s="71"/>
      <c r="G113" s="71"/>
      <c r="H113" s="71"/>
      <c r="I113" s="13"/>
      <c r="J113" s="5"/>
      <c r="K113" s="5"/>
      <c r="N113" s="56"/>
      <c r="O113" s="6"/>
      <c r="Q113" s="5"/>
    </row>
    <row r="114" spans="1:17" x14ac:dyDescent="0.2">
      <c r="A114" s="99" t="s">
        <v>205</v>
      </c>
      <c r="B114" s="100" t="s">
        <v>206</v>
      </c>
      <c r="C114" s="70">
        <f t="shared" si="1"/>
        <v>0</v>
      </c>
      <c r="D114" s="71"/>
      <c r="E114" s="71"/>
      <c r="F114" s="71"/>
      <c r="G114" s="71"/>
      <c r="H114" s="71"/>
      <c r="I114" s="13"/>
      <c r="J114" s="5"/>
      <c r="K114" s="5"/>
      <c r="N114" s="56"/>
      <c r="O114" s="6"/>
      <c r="Q114" s="5"/>
    </row>
    <row r="115" spans="1:17" x14ac:dyDescent="0.2">
      <c r="A115" s="99" t="s">
        <v>207</v>
      </c>
      <c r="B115" s="100" t="s">
        <v>208</v>
      </c>
      <c r="C115" s="70">
        <f t="shared" si="1"/>
        <v>5</v>
      </c>
      <c r="D115" s="71">
        <v>5</v>
      </c>
      <c r="E115" s="71"/>
      <c r="F115" s="71"/>
      <c r="G115" s="71"/>
      <c r="H115" s="71"/>
      <c r="I115" s="13"/>
      <c r="J115" s="5"/>
      <c r="K115" s="5"/>
      <c r="N115" s="56"/>
      <c r="O115" s="6"/>
      <c r="Q115" s="5"/>
    </row>
    <row r="116" spans="1:17" x14ac:dyDescent="0.2">
      <c r="A116" s="99" t="s">
        <v>209</v>
      </c>
      <c r="B116" s="100" t="s">
        <v>210</v>
      </c>
      <c r="C116" s="70">
        <f t="shared" si="1"/>
        <v>0</v>
      </c>
      <c r="D116" s="71"/>
      <c r="E116" s="71"/>
      <c r="F116" s="71"/>
      <c r="G116" s="71"/>
      <c r="H116" s="71"/>
      <c r="I116" s="13"/>
      <c r="J116" s="5"/>
      <c r="K116" s="5"/>
      <c r="N116" s="56"/>
      <c r="O116" s="6"/>
      <c r="Q116" s="5"/>
    </row>
    <row r="117" spans="1:17" x14ac:dyDescent="0.2">
      <c r="A117" s="99" t="s">
        <v>211</v>
      </c>
      <c r="B117" s="100" t="s">
        <v>212</v>
      </c>
      <c r="C117" s="70">
        <f t="shared" si="1"/>
        <v>0</v>
      </c>
      <c r="D117" s="71"/>
      <c r="E117" s="71"/>
      <c r="F117" s="71"/>
      <c r="G117" s="71"/>
      <c r="H117" s="71"/>
      <c r="I117" s="13"/>
      <c r="J117" s="5"/>
      <c r="K117" s="5"/>
      <c r="N117" s="56"/>
      <c r="O117" s="6"/>
      <c r="Q117" s="5"/>
    </row>
    <row r="118" spans="1:17" x14ac:dyDescent="0.2">
      <c r="A118" s="99" t="s">
        <v>213</v>
      </c>
      <c r="B118" s="100" t="s">
        <v>214</v>
      </c>
      <c r="C118" s="70">
        <f>+SUM(D118:F118)</f>
        <v>0</v>
      </c>
      <c r="D118" s="71"/>
      <c r="E118" s="71"/>
      <c r="F118" s="71"/>
      <c r="G118" s="71"/>
      <c r="H118" s="71"/>
      <c r="I118" s="13"/>
      <c r="J118" s="5"/>
      <c r="K118" s="5"/>
      <c r="N118" s="56"/>
      <c r="O118" s="6"/>
      <c r="Q118" s="5"/>
    </row>
    <row r="119" spans="1:17" x14ac:dyDescent="0.2">
      <c r="A119" s="99" t="s">
        <v>141</v>
      </c>
      <c r="B119" s="100" t="s">
        <v>215</v>
      </c>
      <c r="C119" s="70">
        <f>+SUM(D119:F119)</f>
        <v>0</v>
      </c>
      <c r="D119" s="71"/>
      <c r="E119" s="71"/>
      <c r="F119" s="71"/>
      <c r="G119" s="71"/>
      <c r="H119" s="71"/>
      <c r="I119" s="13"/>
      <c r="J119" s="5"/>
      <c r="K119" s="5"/>
      <c r="N119" s="56"/>
      <c r="O119" s="6"/>
      <c r="Q119" s="5"/>
    </row>
    <row r="120" spans="1:17" x14ac:dyDescent="0.2">
      <c r="A120" s="101" t="s">
        <v>141</v>
      </c>
      <c r="B120" s="102" t="s">
        <v>216</v>
      </c>
      <c r="C120" s="103">
        <f t="shared" si="1"/>
        <v>0</v>
      </c>
      <c r="D120" s="71"/>
      <c r="E120" s="71"/>
      <c r="F120" s="71"/>
      <c r="G120" s="71"/>
      <c r="H120" s="71"/>
      <c r="I120" s="13"/>
      <c r="J120" s="5"/>
      <c r="K120" s="5"/>
      <c r="N120" s="56"/>
      <c r="O120" s="6"/>
      <c r="Q120" s="5"/>
    </row>
    <row r="121" spans="1:17" x14ac:dyDescent="0.2">
      <c r="A121" s="59"/>
      <c r="B121" s="107"/>
      <c r="C121" s="15"/>
      <c r="D121" s="16"/>
      <c r="E121" s="16"/>
      <c r="F121" s="16"/>
      <c r="G121" s="16"/>
      <c r="H121" s="16"/>
      <c r="I121" s="13"/>
      <c r="J121" s="5"/>
      <c r="K121" s="5"/>
      <c r="N121" s="56"/>
      <c r="O121" s="6"/>
      <c r="Q121" s="5"/>
    </row>
    <row r="122" spans="1:17" x14ac:dyDescent="0.2">
      <c r="A122" s="211" t="s">
        <v>217</v>
      </c>
      <c r="B122" s="234"/>
      <c r="C122" s="63">
        <f t="shared" si="1"/>
        <v>436</v>
      </c>
      <c r="D122" s="108">
        <f>+SUM(D123:D162)</f>
        <v>1</v>
      </c>
      <c r="E122" s="112">
        <f>+SUM(E123:E162)</f>
        <v>424</v>
      </c>
      <c r="F122" s="113">
        <f>+SUM(F123:F162)</f>
        <v>11</v>
      </c>
      <c r="G122" s="113">
        <f>+SUM(G123:G162)</f>
        <v>0</v>
      </c>
      <c r="H122" s="113">
        <f>+SUM(H123:H162)</f>
        <v>0</v>
      </c>
      <c r="I122" s="13"/>
      <c r="J122" s="5"/>
      <c r="K122" s="5"/>
      <c r="N122" s="56"/>
      <c r="O122" s="6"/>
      <c r="Q122" s="5"/>
    </row>
    <row r="123" spans="1:17" x14ac:dyDescent="0.2">
      <c r="A123" s="96" t="s">
        <v>218</v>
      </c>
      <c r="B123" s="111" t="s">
        <v>219</v>
      </c>
      <c r="C123" s="88">
        <f t="shared" si="1"/>
        <v>0</v>
      </c>
      <c r="D123" s="73"/>
      <c r="E123" s="90"/>
      <c r="F123" s="91"/>
      <c r="G123" s="73"/>
      <c r="H123" s="91"/>
      <c r="I123" s="13"/>
      <c r="J123" s="5"/>
      <c r="K123" s="5"/>
      <c r="N123" s="56"/>
      <c r="O123" s="6"/>
      <c r="Q123" s="5"/>
    </row>
    <row r="124" spans="1:17" x14ac:dyDescent="0.2">
      <c r="A124" s="99" t="s">
        <v>220</v>
      </c>
      <c r="B124" s="100" t="s">
        <v>221</v>
      </c>
      <c r="C124" s="70">
        <f t="shared" si="1"/>
        <v>0</v>
      </c>
      <c r="D124" s="73"/>
      <c r="E124" s="72"/>
      <c r="F124" s="73"/>
      <c r="G124" s="73"/>
      <c r="H124" s="73"/>
      <c r="I124" s="13"/>
      <c r="J124" s="5"/>
      <c r="K124" s="5"/>
      <c r="N124" s="56"/>
      <c r="O124" s="6"/>
      <c r="Q124" s="5"/>
    </row>
    <row r="125" spans="1:17" x14ac:dyDescent="0.2">
      <c r="A125" s="99" t="s">
        <v>222</v>
      </c>
      <c r="B125" s="100" t="s">
        <v>223</v>
      </c>
      <c r="C125" s="70">
        <f t="shared" si="1"/>
        <v>3</v>
      </c>
      <c r="D125" s="73"/>
      <c r="E125" s="72">
        <v>3</v>
      </c>
      <c r="F125" s="73"/>
      <c r="G125" s="73"/>
      <c r="H125" s="73"/>
      <c r="I125" s="13"/>
      <c r="J125" s="5"/>
      <c r="K125" s="5"/>
      <c r="N125" s="56"/>
      <c r="O125" s="6"/>
      <c r="Q125" s="5"/>
    </row>
    <row r="126" spans="1:17" x14ac:dyDescent="0.2">
      <c r="A126" s="99" t="s">
        <v>224</v>
      </c>
      <c r="B126" s="100" t="s">
        <v>225</v>
      </c>
      <c r="C126" s="70">
        <f t="shared" si="1"/>
        <v>0</v>
      </c>
      <c r="D126" s="73"/>
      <c r="E126" s="72"/>
      <c r="F126" s="73"/>
      <c r="G126" s="73"/>
      <c r="H126" s="73"/>
      <c r="I126" s="13"/>
      <c r="J126" s="5"/>
      <c r="K126" s="5"/>
      <c r="N126" s="56"/>
      <c r="O126" s="6"/>
      <c r="Q126" s="5"/>
    </row>
    <row r="127" spans="1:17" x14ac:dyDescent="0.2">
      <c r="A127" s="99" t="s">
        <v>226</v>
      </c>
      <c r="B127" s="100" t="s">
        <v>227</v>
      </c>
      <c r="C127" s="70">
        <f t="shared" si="1"/>
        <v>0</v>
      </c>
      <c r="D127" s="73"/>
      <c r="E127" s="72"/>
      <c r="F127" s="73"/>
      <c r="G127" s="73"/>
      <c r="H127" s="73"/>
      <c r="I127" s="13"/>
      <c r="J127" s="5"/>
      <c r="K127" s="5"/>
      <c r="N127" s="56"/>
      <c r="O127" s="6"/>
      <c r="Q127" s="5"/>
    </row>
    <row r="128" spans="1:17" x14ac:dyDescent="0.2">
      <c r="A128" s="99" t="s">
        <v>228</v>
      </c>
      <c r="B128" s="100" t="s">
        <v>229</v>
      </c>
      <c r="C128" s="70">
        <f t="shared" si="1"/>
        <v>0</v>
      </c>
      <c r="D128" s="73"/>
      <c r="E128" s="72"/>
      <c r="F128" s="73"/>
      <c r="G128" s="73"/>
      <c r="H128" s="73"/>
      <c r="I128" s="13"/>
      <c r="J128" s="5"/>
      <c r="K128" s="5"/>
      <c r="N128" s="56"/>
      <c r="O128" s="6"/>
      <c r="Q128" s="5"/>
    </row>
    <row r="129" spans="1:17" x14ac:dyDescent="0.2">
      <c r="A129" s="99" t="s">
        <v>230</v>
      </c>
      <c r="B129" s="100" t="s">
        <v>231</v>
      </c>
      <c r="C129" s="70">
        <f t="shared" si="1"/>
        <v>0</v>
      </c>
      <c r="D129" s="73"/>
      <c r="E129" s="72"/>
      <c r="F129" s="73"/>
      <c r="G129" s="73"/>
      <c r="H129" s="73"/>
      <c r="I129" s="13"/>
      <c r="J129" s="5"/>
      <c r="K129" s="5"/>
      <c r="N129" s="56"/>
      <c r="O129" s="6"/>
      <c r="Q129" s="5"/>
    </row>
    <row r="130" spans="1:17" x14ac:dyDescent="0.2">
      <c r="A130" s="99" t="s">
        <v>232</v>
      </c>
      <c r="B130" s="100" t="s">
        <v>233</v>
      </c>
      <c r="C130" s="70">
        <f t="shared" si="1"/>
        <v>37</v>
      </c>
      <c r="D130" s="73"/>
      <c r="E130" s="72">
        <v>37</v>
      </c>
      <c r="F130" s="73"/>
      <c r="G130" s="73"/>
      <c r="H130" s="73"/>
      <c r="I130" s="13"/>
      <c r="J130" s="5"/>
      <c r="K130" s="5"/>
      <c r="N130" s="56"/>
      <c r="O130" s="6"/>
      <c r="Q130" s="5"/>
    </row>
    <row r="131" spans="1:17" x14ac:dyDescent="0.2">
      <c r="A131" s="99" t="s">
        <v>234</v>
      </c>
      <c r="B131" s="100" t="s">
        <v>235</v>
      </c>
      <c r="C131" s="70">
        <f t="shared" si="1"/>
        <v>231</v>
      </c>
      <c r="D131" s="73"/>
      <c r="E131" s="72">
        <v>231</v>
      </c>
      <c r="F131" s="73"/>
      <c r="G131" s="73"/>
      <c r="H131" s="73"/>
      <c r="I131" s="13"/>
      <c r="J131" s="5"/>
      <c r="K131" s="5"/>
      <c r="N131" s="56"/>
      <c r="O131" s="6"/>
      <c r="Q131" s="5"/>
    </row>
    <row r="132" spans="1:17" x14ac:dyDescent="0.2">
      <c r="A132" s="99" t="s">
        <v>236</v>
      </c>
      <c r="B132" s="100" t="s">
        <v>237</v>
      </c>
      <c r="C132" s="70">
        <f t="shared" si="1"/>
        <v>10</v>
      </c>
      <c r="D132" s="73"/>
      <c r="E132" s="72">
        <v>10</v>
      </c>
      <c r="F132" s="73"/>
      <c r="G132" s="73"/>
      <c r="H132" s="73"/>
      <c r="I132" s="13"/>
      <c r="J132" s="5"/>
      <c r="K132" s="5"/>
      <c r="N132" s="56"/>
      <c r="O132" s="6"/>
      <c r="Q132" s="5"/>
    </row>
    <row r="133" spans="1:17" x14ac:dyDescent="0.2">
      <c r="A133" s="99" t="s">
        <v>238</v>
      </c>
      <c r="B133" s="100" t="s">
        <v>239</v>
      </c>
      <c r="C133" s="70">
        <f t="shared" si="1"/>
        <v>5</v>
      </c>
      <c r="D133" s="73"/>
      <c r="E133" s="72">
        <v>5</v>
      </c>
      <c r="F133" s="73"/>
      <c r="G133" s="73"/>
      <c r="H133" s="73"/>
      <c r="I133" s="13"/>
      <c r="J133" s="5"/>
      <c r="K133" s="5"/>
      <c r="N133" s="56"/>
      <c r="O133" s="6"/>
      <c r="Q133" s="5"/>
    </row>
    <row r="134" spans="1:17" x14ac:dyDescent="0.2">
      <c r="A134" s="99" t="s">
        <v>240</v>
      </c>
      <c r="B134" s="100" t="s">
        <v>241</v>
      </c>
      <c r="C134" s="70">
        <f t="shared" si="1"/>
        <v>4</v>
      </c>
      <c r="D134" s="73"/>
      <c r="E134" s="72">
        <v>4</v>
      </c>
      <c r="F134" s="73"/>
      <c r="G134" s="73"/>
      <c r="H134" s="73"/>
      <c r="I134" s="13"/>
      <c r="J134" s="5"/>
      <c r="K134" s="5"/>
      <c r="N134" s="56"/>
      <c r="O134" s="6"/>
      <c r="Q134" s="5"/>
    </row>
    <row r="135" spans="1:17" x14ac:dyDescent="0.2">
      <c r="A135" s="99" t="s">
        <v>242</v>
      </c>
      <c r="B135" s="100" t="s">
        <v>243</v>
      </c>
      <c r="C135" s="70">
        <f t="shared" si="1"/>
        <v>0</v>
      </c>
      <c r="D135" s="73"/>
      <c r="E135" s="72"/>
      <c r="F135" s="73"/>
      <c r="G135" s="73"/>
      <c r="H135" s="73"/>
      <c r="I135" s="13"/>
      <c r="J135" s="5"/>
      <c r="K135" s="5"/>
      <c r="N135" s="56"/>
      <c r="O135" s="6"/>
      <c r="Q135" s="5"/>
    </row>
    <row r="136" spans="1:17" x14ac:dyDescent="0.2">
      <c r="A136" s="99" t="s">
        <v>244</v>
      </c>
      <c r="B136" s="100" t="s">
        <v>245</v>
      </c>
      <c r="C136" s="70">
        <f t="shared" si="1"/>
        <v>0</v>
      </c>
      <c r="D136" s="73"/>
      <c r="E136" s="72"/>
      <c r="F136" s="73"/>
      <c r="G136" s="73"/>
      <c r="H136" s="73"/>
      <c r="I136" s="13"/>
      <c r="J136" s="5"/>
      <c r="K136" s="5"/>
      <c r="N136" s="56"/>
      <c r="O136" s="6"/>
      <c r="Q136" s="5"/>
    </row>
    <row r="137" spans="1:17" x14ac:dyDescent="0.2">
      <c r="A137" s="99" t="s">
        <v>246</v>
      </c>
      <c r="B137" s="100" t="s">
        <v>247</v>
      </c>
      <c r="C137" s="70">
        <f t="shared" si="1"/>
        <v>0</v>
      </c>
      <c r="D137" s="73"/>
      <c r="E137" s="72"/>
      <c r="F137" s="73"/>
      <c r="G137" s="73"/>
      <c r="H137" s="73"/>
      <c r="I137" s="13"/>
      <c r="J137" s="5"/>
      <c r="K137" s="5"/>
      <c r="N137" s="56"/>
      <c r="O137" s="6"/>
      <c r="Q137" s="5"/>
    </row>
    <row r="138" spans="1:17" x14ac:dyDescent="0.2">
      <c r="A138" s="99" t="s">
        <v>248</v>
      </c>
      <c r="B138" s="100" t="s">
        <v>249</v>
      </c>
      <c r="C138" s="70">
        <f t="shared" si="1"/>
        <v>0</v>
      </c>
      <c r="D138" s="73"/>
      <c r="E138" s="72"/>
      <c r="F138" s="73"/>
      <c r="G138" s="73"/>
      <c r="H138" s="73"/>
      <c r="I138" s="13"/>
      <c r="J138" s="5"/>
      <c r="K138" s="5"/>
      <c r="N138" s="56"/>
      <c r="O138" s="6"/>
      <c r="Q138" s="5"/>
    </row>
    <row r="139" spans="1:17" x14ac:dyDescent="0.2">
      <c r="A139" s="99" t="s">
        <v>250</v>
      </c>
      <c r="B139" s="100" t="s">
        <v>251</v>
      </c>
      <c r="C139" s="70">
        <f t="shared" si="1"/>
        <v>0</v>
      </c>
      <c r="D139" s="73"/>
      <c r="E139" s="72"/>
      <c r="F139" s="73"/>
      <c r="G139" s="73"/>
      <c r="H139" s="73"/>
      <c r="I139" s="13"/>
      <c r="J139" s="5"/>
      <c r="K139" s="5"/>
      <c r="N139" s="56"/>
      <c r="O139" s="6"/>
      <c r="Q139" s="5"/>
    </row>
    <row r="140" spans="1:17" x14ac:dyDescent="0.2">
      <c r="A140" s="99" t="s">
        <v>252</v>
      </c>
      <c r="B140" s="100" t="s">
        <v>253</v>
      </c>
      <c r="C140" s="70">
        <f t="shared" si="1"/>
        <v>7</v>
      </c>
      <c r="D140" s="73"/>
      <c r="E140" s="72">
        <v>7</v>
      </c>
      <c r="F140" s="73"/>
      <c r="G140" s="73"/>
      <c r="H140" s="73"/>
      <c r="I140" s="13"/>
      <c r="J140" s="5"/>
      <c r="K140" s="5"/>
      <c r="N140" s="56"/>
      <c r="O140" s="6"/>
      <c r="Q140" s="5"/>
    </row>
    <row r="141" spans="1:17" x14ac:dyDescent="0.2">
      <c r="A141" s="99" t="s">
        <v>254</v>
      </c>
      <c r="B141" s="100" t="s">
        <v>255</v>
      </c>
      <c r="C141" s="70">
        <f t="shared" si="1"/>
        <v>0</v>
      </c>
      <c r="D141" s="73"/>
      <c r="E141" s="72"/>
      <c r="F141" s="73"/>
      <c r="G141" s="73"/>
      <c r="H141" s="73"/>
      <c r="I141" s="13"/>
      <c r="J141" s="5"/>
      <c r="K141" s="5"/>
      <c r="N141" s="56"/>
      <c r="O141" s="6"/>
      <c r="Q141" s="5"/>
    </row>
    <row r="142" spans="1:17" x14ac:dyDescent="0.2">
      <c r="A142" s="99" t="s">
        <v>256</v>
      </c>
      <c r="B142" s="100" t="s">
        <v>257</v>
      </c>
      <c r="C142" s="70">
        <f t="shared" si="1"/>
        <v>3</v>
      </c>
      <c r="D142" s="73">
        <v>1</v>
      </c>
      <c r="E142" s="72">
        <v>1</v>
      </c>
      <c r="F142" s="73">
        <v>1</v>
      </c>
      <c r="G142" s="73"/>
      <c r="H142" s="73"/>
      <c r="I142" s="13"/>
      <c r="J142" s="5"/>
      <c r="K142" s="5"/>
      <c r="N142" s="56"/>
      <c r="O142" s="6"/>
      <c r="Q142" s="5"/>
    </row>
    <row r="143" spans="1:17" x14ac:dyDescent="0.2">
      <c r="A143" s="99" t="s">
        <v>258</v>
      </c>
      <c r="B143" s="100" t="s">
        <v>259</v>
      </c>
      <c r="C143" s="70">
        <f t="shared" si="1"/>
        <v>0</v>
      </c>
      <c r="D143" s="73"/>
      <c r="E143" s="72"/>
      <c r="F143" s="73"/>
      <c r="G143" s="73"/>
      <c r="H143" s="73"/>
      <c r="I143" s="13"/>
      <c r="J143" s="5"/>
      <c r="K143" s="5"/>
      <c r="N143" s="56"/>
      <c r="O143" s="6"/>
      <c r="Q143" s="5"/>
    </row>
    <row r="144" spans="1:17" x14ac:dyDescent="0.2">
      <c r="A144" s="99" t="s">
        <v>260</v>
      </c>
      <c r="B144" s="100" t="s">
        <v>261</v>
      </c>
      <c r="C144" s="70">
        <f t="shared" si="1"/>
        <v>0</v>
      </c>
      <c r="D144" s="73"/>
      <c r="E144" s="72"/>
      <c r="F144" s="73"/>
      <c r="G144" s="73"/>
      <c r="H144" s="73"/>
      <c r="I144" s="13"/>
      <c r="J144" s="5"/>
      <c r="K144" s="5"/>
      <c r="N144" s="56"/>
      <c r="O144" s="6"/>
      <c r="Q144" s="5"/>
    </row>
    <row r="145" spans="1:17" x14ac:dyDescent="0.2">
      <c r="A145" s="99" t="s">
        <v>262</v>
      </c>
      <c r="B145" s="100" t="s">
        <v>263</v>
      </c>
      <c r="C145" s="70">
        <f t="shared" si="1"/>
        <v>4</v>
      </c>
      <c r="D145" s="73"/>
      <c r="E145" s="72">
        <v>4</v>
      </c>
      <c r="F145" s="73"/>
      <c r="G145" s="73"/>
      <c r="H145" s="73"/>
      <c r="I145" s="13"/>
      <c r="J145" s="5"/>
      <c r="K145" s="5"/>
      <c r="N145" s="56"/>
      <c r="O145" s="6"/>
      <c r="Q145" s="5"/>
    </row>
    <row r="146" spans="1:17" x14ac:dyDescent="0.2">
      <c r="A146" s="99" t="s">
        <v>264</v>
      </c>
      <c r="B146" s="100" t="s">
        <v>265</v>
      </c>
      <c r="C146" s="70">
        <f t="shared" ref="C146:C209" si="2">+SUM(D146:F146)</f>
        <v>1</v>
      </c>
      <c r="D146" s="73"/>
      <c r="E146" s="72"/>
      <c r="F146" s="73">
        <v>1</v>
      </c>
      <c r="G146" s="73"/>
      <c r="H146" s="73"/>
      <c r="I146" s="13"/>
      <c r="J146" s="5"/>
      <c r="K146" s="5"/>
      <c r="N146" s="56"/>
      <c r="O146" s="6"/>
      <c r="Q146" s="5"/>
    </row>
    <row r="147" spans="1:17" x14ac:dyDescent="0.2">
      <c r="A147" s="99" t="s">
        <v>266</v>
      </c>
      <c r="B147" s="100" t="s">
        <v>267</v>
      </c>
      <c r="C147" s="70">
        <f t="shared" si="2"/>
        <v>3</v>
      </c>
      <c r="D147" s="73"/>
      <c r="E147" s="72"/>
      <c r="F147" s="73">
        <v>3</v>
      </c>
      <c r="G147" s="73"/>
      <c r="H147" s="73"/>
      <c r="I147" s="13"/>
      <c r="J147" s="5"/>
      <c r="K147" s="5"/>
      <c r="N147" s="56"/>
      <c r="O147" s="6"/>
      <c r="Q147" s="5"/>
    </row>
    <row r="148" spans="1:17" x14ac:dyDescent="0.2">
      <c r="A148" s="99" t="s">
        <v>268</v>
      </c>
      <c r="B148" s="100" t="s">
        <v>269</v>
      </c>
      <c r="C148" s="70">
        <f t="shared" si="2"/>
        <v>0</v>
      </c>
      <c r="D148" s="73"/>
      <c r="E148" s="72"/>
      <c r="F148" s="73"/>
      <c r="G148" s="73"/>
      <c r="H148" s="73"/>
      <c r="I148" s="13"/>
      <c r="J148" s="5"/>
      <c r="K148" s="5"/>
      <c r="N148" s="56"/>
      <c r="O148" s="6"/>
      <c r="Q148" s="5"/>
    </row>
    <row r="149" spans="1:17" x14ac:dyDescent="0.2">
      <c r="A149" s="99" t="s">
        <v>270</v>
      </c>
      <c r="B149" s="100" t="s">
        <v>271</v>
      </c>
      <c r="C149" s="70">
        <f t="shared" si="2"/>
        <v>0</v>
      </c>
      <c r="D149" s="73"/>
      <c r="E149" s="72"/>
      <c r="F149" s="73"/>
      <c r="G149" s="73"/>
      <c r="H149" s="73"/>
      <c r="I149" s="13"/>
      <c r="J149" s="5"/>
      <c r="K149" s="5"/>
      <c r="N149" s="56"/>
      <c r="O149" s="6"/>
      <c r="Q149" s="5"/>
    </row>
    <row r="150" spans="1:17" x14ac:dyDescent="0.2">
      <c r="A150" s="99" t="s">
        <v>272</v>
      </c>
      <c r="B150" s="100" t="s">
        <v>273</v>
      </c>
      <c r="C150" s="70">
        <f t="shared" si="2"/>
        <v>0</v>
      </c>
      <c r="D150" s="73"/>
      <c r="E150" s="72"/>
      <c r="F150" s="73"/>
      <c r="G150" s="73"/>
      <c r="H150" s="73"/>
      <c r="I150" s="13"/>
      <c r="J150" s="5"/>
      <c r="K150" s="5"/>
      <c r="N150" s="56"/>
      <c r="O150" s="6"/>
      <c r="Q150" s="5"/>
    </row>
    <row r="151" spans="1:17" x14ac:dyDescent="0.2">
      <c r="A151" s="99" t="s">
        <v>274</v>
      </c>
      <c r="B151" s="100" t="s">
        <v>275</v>
      </c>
      <c r="C151" s="70">
        <f t="shared" si="2"/>
        <v>0</v>
      </c>
      <c r="D151" s="73"/>
      <c r="E151" s="72"/>
      <c r="F151" s="73"/>
      <c r="G151" s="73"/>
      <c r="H151" s="73"/>
      <c r="I151" s="13"/>
      <c r="J151" s="5"/>
      <c r="K151" s="5"/>
      <c r="N151" s="56"/>
      <c r="O151" s="6"/>
      <c r="Q151" s="5"/>
    </row>
    <row r="152" spans="1:17" x14ac:dyDescent="0.2">
      <c r="A152" s="99" t="s">
        <v>276</v>
      </c>
      <c r="B152" s="100" t="s">
        <v>277</v>
      </c>
      <c r="C152" s="70">
        <f t="shared" si="2"/>
        <v>0</v>
      </c>
      <c r="D152" s="73"/>
      <c r="E152" s="72"/>
      <c r="F152" s="73"/>
      <c r="G152" s="73"/>
      <c r="H152" s="73"/>
      <c r="I152" s="13"/>
      <c r="J152" s="5"/>
      <c r="K152" s="5"/>
      <c r="N152" s="56"/>
      <c r="O152" s="6"/>
      <c r="Q152" s="5"/>
    </row>
    <row r="153" spans="1:17" x14ac:dyDescent="0.2">
      <c r="A153" s="99" t="s">
        <v>278</v>
      </c>
      <c r="B153" s="100" t="s">
        <v>279</v>
      </c>
      <c r="C153" s="70">
        <f t="shared" si="2"/>
        <v>27</v>
      </c>
      <c r="D153" s="73"/>
      <c r="E153" s="72">
        <v>27</v>
      </c>
      <c r="F153" s="73"/>
      <c r="G153" s="73"/>
      <c r="H153" s="73"/>
      <c r="I153" s="13"/>
      <c r="J153" s="5"/>
      <c r="K153" s="5"/>
      <c r="N153" s="56"/>
      <c r="O153" s="6"/>
      <c r="Q153" s="5"/>
    </row>
    <row r="154" spans="1:17" x14ac:dyDescent="0.2">
      <c r="A154" s="99" t="s">
        <v>280</v>
      </c>
      <c r="B154" s="100" t="s">
        <v>281</v>
      </c>
      <c r="C154" s="70">
        <f t="shared" si="2"/>
        <v>0</v>
      </c>
      <c r="D154" s="73"/>
      <c r="E154" s="72"/>
      <c r="F154" s="73"/>
      <c r="G154" s="73"/>
      <c r="H154" s="73"/>
      <c r="I154" s="13"/>
      <c r="J154" s="5"/>
      <c r="K154" s="5"/>
      <c r="N154" s="56"/>
      <c r="O154" s="6"/>
      <c r="Q154" s="5"/>
    </row>
    <row r="155" spans="1:17" x14ac:dyDescent="0.2">
      <c r="A155" s="99" t="s">
        <v>282</v>
      </c>
      <c r="B155" s="100" t="s">
        <v>277</v>
      </c>
      <c r="C155" s="70">
        <f t="shared" si="2"/>
        <v>3</v>
      </c>
      <c r="D155" s="73"/>
      <c r="E155" s="72"/>
      <c r="F155" s="73">
        <v>3</v>
      </c>
      <c r="G155" s="73"/>
      <c r="H155" s="73"/>
      <c r="I155" s="13"/>
      <c r="J155" s="5"/>
      <c r="K155" s="5"/>
      <c r="N155" s="56"/>
      <c r="O155" s="6"/>
      <c r="Q155" s="5"/>
    </row>
    <row r="156" spans="1:17" x14ac:dyDescent="0.2">
      <c r="A156" s="99" t="s">
        <v>283</v>
      </c>
      <c r="B156" s="100" t="s">
        <v>275</v>
      </c>
      <c r="C156" s="70">
        <f t="shared" si="2"/>
        <v>4</v>
      </c>
      <c r="D156" s="73"/>
      <c r="E156" s="72">
        <v>1</v>
      </c>
      <c r="F156" s="73">
        <v>3</v>
      </c>
      <c r="G156" s="73"/>
      <c r="H156" s="73"/>
      <c r="I156" s="13"/>
      <c r="J156" s="5"/>
      <c r="K156" s="5"/>
      <c r="N156" s="56"/>
      <c r="O156" s="6"/>
      <c r="Q156" s="5"/>
    </row>
    <row r="157" spans="1:17" x14ac:dyDescent="0.2">
      <c r="A157" s="99" t="s">
        <v>284</v>
      </c>
      <c r="B157" s="100" t="s">
        <v>285</v>
      </c>
      <c r="C157" s="70">
        <f t="shared" si="2"/>
        <v>0</v>
      </c>
      <c r="D157" s="73"/>
      <c r="E157" s="72"/>
      <c r="F157" s="73"/>
      <c r="G157" s="73"/>
      <c r="H157" s="73"/>
      <c r="I157" s="13"/>
      <c r="J157" s="5"/>
      <c r="K157" s="5"/>
      <c r="N157" s="56"/>
      <c r="O157" s="6"/>
      <c r="Q157" s="5"/>
    </row>
    <row r="158" spans="1:17" x14ac:dyDescent="0.2">
      <c r="A158" s="99" t="s">
        <v>286</v>
      </c>
      <c r="B158" s="100" t="s">
        <v>287</v>
      </c>
      <c r="C158" s="70">
        <f t="shared" si="2"/>
        <v>0</v>
      </c>
      <c r="D158" s="73"/>
      <c r="E158" s="72"/>
      <c r="F158" s="73"/>
      <c r="G158" s="73"/>
      <c r="H158" s="73"/>
      <c r="I158" s="13"/>
      <c r="J158" s="5"/>
      <c r="K158" s="5"/>
      <c r="N158" s="56"/>
      <c r="O158" s="6"/>
      <c r="Q158" s="5"/>
    </row>
    <row r="159" spans="1:17" x14ac:dyDescent="0.2">
      <c r="A159" s="99" t="s">
        <v>288</v>
      </c>
      <c r="B159" s="100" t="s">
        <v>289</v>
      </c>
      <c r="C159" s="70">
        <f t="shared" si="2"/>
        <v>27</v>
      </c>
      <c r="D159" s="73"/>
      <c r="E159" s="72">
        <v>27</v>
      </c>
      <c r="F159" s="73"/>
      <c r="G159" s="73"/>
      <c r="H159" s="73"/>
      <c r="I159" s="13"/>
      <c r="J159" s="5"/>
      <c r="K159" s="5"/>
      <c r="N159" s="56"/>
      <c r="O159" s="6"/>
      <c r="Q159" s="5"/>
    </row>
    <row r="160" spans="1:17" x14ac:dyDescent="0.2">
      <c r="A160" s="99" t="s">
        <v>290</v>
      </c>
      <c r="B160" s="100" t="s">
        <v>291</v>
      </c>
      <c r="C160" s="70">
        <f t="shared" si="2"/>
        <v>44</v>
      </c>
      <c r="D160" s="73"/>
      <c r="E160" s="72">
        <v>44</v>
      </c>
      <c r="F160" s="73"/>
      <c r="G160" s="73"/>
      <c r="H160" s="73"/>
      <c r="I160" s="13"/>
      <c r="J160" s="5"/>
      <c r="K160" s="5"/>
      <c r="N160" s="56"/>
      <c r="O160" s="6"/>
      <c r="Q160" s="5"/>
    </row>
    <row r="161" spans="1:17" x14ac:dyDescent="0.2">
      <c r="A161" s="99" t="s">
        <v>292</v>
      </c>
      <c r="B161" s="93" t="s">
        <v>293</v>
      </c>
      <c r="C161" s="70">
        <f t="shared" si="2"/>
        <v>3</v>
      </c>
      <c r="D161" s="73"/>
      <c r="E161" s="72">
        <v>3</v>
      </c>
      <c r="F161" s="83"/>
      <c r="G161" s="73"/>
      <c r="H161" s="73"/>
      <c r="I161" s="13"/>
      <c r="J161" s="5"/>
      <c r="K161" s="5"/>
      <c r="N161" s="56"/>
      <c r="O161" s="6"/>
      <c r="Q161" s="5"/>
    </row>
    <row r="162" spans="1:17" x14ac:dyDescent="0.2">
      <c r="A162" s="101" t="s">
        <v>294</v>
      </c>
      <c r="B162" s="114" t="s">
        <v>295</v>
      </c>
      <c r="C162" s="103">
        <f t="shared" si="2"/>
        <v>20</v>
      </c>
      <c r="D162" s="104"/>
      <c r="E162" s="105">
        <v>20</v>
      </c>
      <c r="F162" s="106"/>
      <c r="G162" s="104"/>
      <c r="H162" s="106"/>
      <c r="I162" s="13"/>
      <c r="J162" s="5"/>
      <c r="K162" s="5"/>
      <c r="N162" s="56"/>
      <c r="O162" s="6"/>
      <c r="Q162" s="5"/>
    </row>
    <row r="163" spans="1:17" x14ac:dyDescent="0.2">
      <c r="A163" s="115"/>
      <c r="B163" s="116"/>
      <c r="C163" s="15"/>
      <c r="D163" s="16"/>
      <c r="E163" s="16"/>
      <c r="F163" s="16"/>
      <c r="G163" s="16"/>
      <c r="H163" s="16"/>
      <c r="I163" s="13"/>
      <c r="J163" s="5"/>
      <c r="K163" s="5"/>
      <c r="N163" s="56"/>
      <c r="O163" s="6"/>
      <c r="Q163" s="5"/>
    </row>
    <row r="164" spans="1:17" ht="15" customHeight="1" x14ac:dyDescent="0.2">
      <c r="A164" s="213" t="s">
        <v>296</v>
      </c>
      <c r="B164" s="250"/>
      <c r="C164" s="63">
        <f t="shared" si="2"/>
        <v>70</v>
      </c>
      <c r="D164" s="108">
        <f>+SUM(D165:D179)</f>
        <v>70</v>
      </c>
      <c r="E164" s="112">
        <f>+SUM(E165:E179)</f>
        <v>0</v>
      </c>
      <c r="F164" s="113">
        <f>+SUM(F165:F179)</f>
        <v>0</v>
      </c>
      <c r="G164" s="113">
        <f>+SUM(G165:G179)</f>
        <v>0</v>
      </c>
      <c r="H164" s="113">
        <f>+SUM(H165:H179)</f>
        <v>0</v>
      </c>
      <c r="I164" s="13"/>
      <c r="J164" s="5"/>
      <c r="K164" s="5"/>
      <c r="N164" s="56"/>
      <c r="O164" s="6"/>
      <c r="Q164" s="5"/>
    </row>
    <row r="165" spans="1:17" x14ac:dyDescent="0.2">
      <c r="A165" s="96" t="s">
        <v>297</v>
      </c>
      <c r="B165" s="111" t="s">
        <v>298</v>
      </c>
      <c r="C165" s="88">
        <f t="shared" si="2"/>
        <v>0</v>
      </c>
      <c r="D165" s="89"/>
      <c r="E165" s="90"/>
      <c r="F165" s="91"/>
      <c r="G165" s="117"/>
      <c r="H165" s="91"/>
      <c r="I165" s="13"/>
      <c r="J165" s="5"/>
      <c r="K165" s="5"/>
      <c r="N165" s="56"/>
      <c r="O165" s="6"/>
      <c r="Q165" s="5"/>
    </row>
    <row r="166" spans="1:17" x14ac:dyDescent="0.2">
      <c r="A166" s="99" t="s">
        <v>299</v>
      </c>
      <c r="B166" s="118" t="s">
        <v>300</v>
      </c>
      <c r="C166" s="70">
        <f t="shared" si="2"/>
        <v>0</v>
      </c>
      <c r="D166" s="71"/>
      <c r="E166" s="72"/>
      <c r="F166" s="73"/>
      <c r="G166" s="86"/>
      <c r="H166" s="73"/>
      <c r="I166" s="13"/>
      <c r="J166" s="5"/>
      <c r="K166" s="5"/>
      <c r="N166" s="56"/>
      <c r="O166" s="6"/>
      <c r="Q166" s="5"/>
    </row>
    <row r="167" spans="1:17" x14ac:dyDescent="0.2">
      <c r="A167" s="99" t="s">
        <v>301</v>
      </c>
      <c r="B167" s="93" t="s">
        <v>302</v>
      </c>
      <c r="C167" s="70">
        <f t="shared" si="2"/>
        <v>65</v>
      </c>
      <c r="D167" s="71">
        <v>65</v>
      </c>
      <c r="E167" s="72"/>
      <c r="F167" s="73"/>
      <c r="G167" s="86"/>
      <c r="H167" s="73"/>
      <c r="I167" s="13"/>
      <c r="J167" s="5"/>
      <c r="K167" s="5"/>
      <c r="N167" s="56"/>
      <c r="O167" s="6"/>
      <c r="Q167" s="5"/>
    </row>
    <row r="168" spans="1:17" x14ac:dyDescent="0.2">
      <c r="A168" s="119" t="s">
        <v>303</v>
      </c>
      <c r="B168" s="93" t="s">
        <v>304</v>
      </c>
      <c r="C168" s="70">
        <f t="shared" si="2"/>
        <v>0</v>
      </c>
      <c r="D168" s="71"/>
      <c r="E168" s="72"/>
      <c r="F168" s="73"/>
      <c r="G168" s="86"/>
      <c r="H168" s="73"/>
      <c r="I168" s="13"/>
      <c r="J168" s="5"/>
      <c r="K168" s="5"/>
      <c r="N168" s="56"/>
      <c r="O168" s="6"/>
      <c r="Q168" s="5"/>
    </row>
    <row r="169" spans="1:17" x14ac:dyDescent="0.2">
      <c r="A169" s="99" t="s">
        <v>305</v>
      </c>
      <c r="B169" s="100" t="s">
        <v>306</v>
      </c>
      <c r="C169" s="70">
        <f t="shared" si="2"/>
        <v>5</v>
      </c>
      <c r="D169" s="71">
        <v>5</v>
      </c>
      <c r="E169" s="72"/>
      <c r="F169" s="73"/>
      <c r="G169" s="86"/>
      <c r="H169" s="73"/>
      <c r="I169" s="13"/>
      <c r="J169" s="5"/>
      <c r="K169" s="5"/>
      <c r="N169" s="56"/>
      <c r="O169" s="6"/>
      <c r="Q169" s="5"/>
    </row>
    <row r="170" spans="1:17" x14ac:dyDescent="0.2">
      <c r="A170" s="99" t="s">
        <v>307</v>
      </c>
      <c r="B170" s="100" t="s">
        <v>308</v>
      </c>
      <c r="C170" s="70">
        <f t="shared" si="2"/>
        <v>0</v>
      </c>
      <c r="D170" s="71"/>
      <c r="E170" s="72"/>
      <c r="F170" s="73"/>
      <c r="G170" s="86"/>
      <c r="H170" s="73"/>
      <c r="I170" s="13"/>
      <c r="J170" s="5"/>
      <c r="K170" s="5"/>
      <c r="N170" s="56"/>
      <c r="O170" s="6"/>
      <c r="Q170" s="5"/>
    </row>
    <row r="171" spans="1:17" x14ac:dyDescent="0.2">
      <c r="A171" s="99" t="s">
        <v>309</v>
      </c>
      <c r="B171" s="100" t="s">
        <v>310</v>
      </c>
      <c r="C171" s="70">
        <f t="shared" si="2"/>
        <v>0</v>
      </c>
      <c r="D171" s="71"/>
      <c r="E171" s="72"/>
      <c r="F171" s="73"/>
      <c r="G171" s="86"/>
      <c r="H171" s="73"/>
      <c r="I171" s="13"/>
      <c r="J171" s="5"/>
      <c r="K171" s="5"/>
      <c r="N171" s="56"/>
      <c r="O171" s="6"/>
      <c r="Q171" s="5"/>
    </row>
    <row r="172" spans="1:17" x14ac:dyDescent="0.2">
      <c r="A172" s="99" t="s">
        <v>311</v>
      </c>
      <c r="B172" s="100" t="s">
        <v>312</v>
      </c>
      <c r="C172" s="70">
        <f t="shared" si="2"/>
        <v>0</v>
      </c>
      <c r="D172" s="71"/>
      <c r="E172" s="72"/>
      <c r="F172" s="73"/>
      <c r="G172" s="86"/>
      <c r="H172" s="73"/>
      <c r="I172" s="13"/>
      <c r="J172" s="5"/>
      <c r="K172" s="5"/>
      <c r="N172" s="56"/>
      <c r="O172" s="6"/>
      <c r="Q172" s="5"/>
    </row>
    <row r="173" spans="1:17" x14ac:dyDescent="0.2">
      <c r="A173" s="99" t="s">
        <v>313</v>
      </c>
      <c r="B173" s="100" t="s">
        <v>314</v>
      </c>
      <c r="C173" s="70">
        <f t="shared" si="2"/>
        <v>0</v>
      </c>
      <c r="D173" s="71"/>
      <c r="E173" s="72"/>
      <c r="F173" s="73"/>
      <c r="G173" s="86"/>
      <c r="H173" s="73"/>
      <c r="I173" s="13"/>
      <c r="J173" s="5"/>
      <c r="K173" s="5"/>
      <c r="N173" s="56"/>
      <c r="O173" s="6"/>
      <c r="Q173" s="5"/>
    </row>
    <row r="174" spans="1:17" x14ac:dyDescent="0.2">
      <c r="A174" s="99" t="s">
        <v>315</v>
      </c>
      <c r="B174" s="100" t="s">
        <v>316</v>
      </c>
      <c r="C174" s="70">
        <f t="shared" si="2"/>
        <v>0</v>
      </c>
      <c r="D174" s="71"/>
      <c r="E174" s="72"/>
      <c r="F174" s="73"/>
      <c r="G174" s="86"/>
      <c r="H174" s="73"/>
      <c r="I174" s="13"/>
      <c r="J174" s="5"/>
      <c r="K174" s="5"/>
      <c r="N174" s="56"/>
      <c r="O174" s="6"/>
      <c r="Q174" s="5"/>
    </row>
    <row r="175" spans="1:17" x14ac:dyDescent="0.2">
      <c r="A175" s="99" t="s">
        <v>317</v>
      </c>
      <c r="B175" s="100" t="s">
        <v>318</v>
      </c>
      <c r="C175" s="70">
        <f t="shared" si="2"/>
        <v>0</v>
      </c>
      <c r="D175" s="71"/>
      <c r="E175" s="72"/>
      <c r="F175" s="73"/>
      <c r="G175" s="86"/>
      <c r="H175" s="73"/>
      <c r="I175" s="13"/>
      <c r="J175" s="5"/>
      <c r="K175" s="5"/>
      <c r="N175" s="56"/>
      <c r="O175" s="6"/>
      <c r="Q175" s="5"/>
    </row>
    <row r="176" spans="1:17" x14ac:dyDescent="0.2">
      <c r="A176" s="99" t="s">
        <v>319</v>
      </c>
      <c r="B176" s="100" t="s">
        <v>320</v>
      </c>
      <c r="C176" s="70">
        <f t="shared" si="2"/>
        <v>0</v>
      </c>
      <c r="D176" s="71"/>
      <c r="E176" s="72"/>
      <c r="F176" s="73"/>
      <c r="G176" s="86"/>
      <c r="H176" s="73"/>
      <c r="I176" s="13"/>
      <c r="J176" s="5"/>
      <c r="K176" s="5"/>
      <c r="N176" s="56"/>
      <c r="O176" s="6"/>
      <c r="Q176" s="5"/>
    </row>
    <row r="177" spans="1:17" x14ac:dyDescent="0.2">
      <c r="A177" s="99" t="s">
        <v>321</v>
      </c>
      <c r="B177" s="100" t="s">
        <v>322</v>
      </c>
      <c r="C177" s="70">
        <f t="shared" si="2"/>
        <v>0</v>
      </c>
      <c r="D177" s="71"/>
      <c r="E177" s="72"/>
      <c r="F177" s="73"/>
      <c r="G177" s="86"/>
      <c r="H177" s="73"/>
      <c r="I177" s="13"/>
      <c r="J177" s="5"/>
      <c r="K177" s="5"/>
      <c r="N177" s="56"/>
      <c r="O177" s="6"/>
      <c r="Q177" s="5"/>
    </row>
    <row r="178" spans="1:17" x14ac:dyDescent="0.2">
      <c r="A178" s="99" t="s">
        <v>323</v>
      </c>
      <c r="B178" s="100" t="s">
        <v>324</v>
      </c>
      <c r="C178" s="70">
        <f t="shared" si="2"/>
        <v>0</v>
      </c>
      <c r="D178" s="71"/>
      <c r="E178" s="72"/>
      <c r="F178" s="73"/>
      <c r="G178" s="86"/>
      <c r="H178" s="73"/>
      <c r="I178" s="13"/>
      <c r="J178" s="5"/>
      <c r="K178" s="5"/>
      <c r="N178" s="56"/>
      <c r="O178" s="6"/>
      <c r="Q178" s="5"/>
    </row>
    <row r="179" spans="1:17" x14ac:dyDescent="0.2">
      <c r="A179" s="120" t="s">
        <v>325</v>
      </c>
      <c r="B179" s="121" t="s">
        <v>326</v>
      </c>
      <c r="C179" s="103">
        <f t="shared" si="2"/>
        <v>0</v>
      </c>
      <c r="D179" s="122"/>
      <c r="E179" s="105"/>
      <c r="F179" s="106"/>
      <c r="G179" s="104"/>
      <c r="H179" s="106"/>
      <c r="I179" s="13"/>
      <c r="J179" s="5"/>
      <c r="K179" s="5"/>
      <c r="N179" s="56"/>
      <c r="O179" s="6"/>
      <c r="Q179" s="5"/>
    </row>
    <row r="180" spans="1:17" x14ac:dyDescent="0.2">
      <c r="A180" s="59"/>
      <c r="B180" s="107"/>
      <c r="C180" s="15"/>
      <c r="D180" s="16"/>
      <c r="E180" s="16"/>
      <c r="F180" s="16"/>
      <c r="G180" s="16"/>
      <c r="H180" s="16"/>
      <c r="I180" s="13"/>
      <c r="J180" s="5"/>
      <c r="K180" s="5"/>
      <c r="N180" s="56"/>
      <c r="O180" s="6"/>
      <c r="Q180" s="5"/>
    </row>
    <row r="181" spans="1:17" x14ac:dyDescent="0.2">
      <c r="A181" s="211" t="s">
        <v>327</v>
      </c>
      <c r="B181" s="234"/>
      <c r="C181" s="63">
        <f t="shared" si="2"/>
        <v>18051</v>
      </c>
      <c r="D181" s="123">
        <f>+SUM(D182:D250)</f>
        <v>17353</v>
      </c>
      <c r="E181" s="65">
        <f>+SUM(E182:E250)</f>
        <v>275</v>
      </c>
      <c r="F181" s="124">
        <f>+SUM(F182:F250)</f>
        <v>423</v>
      </c>
      <c r="G181" s="63">
        <f>+SUM(G182:G250)</f>
        <v>0</v>
      </c>
      <c r="H181" s="63">
        <f>+SUM(H182:H250)</f>
        <v>0</v>
      </c>
      <c r="I181" s="13"/>
      <c r="J181" s="5"/>
      <c r="K181" s="5"/>
      <c r="N181" s="56"/>
      <c r="O181" s="6"/>
      <c r="Q181" s="5"/>
    </row>
    <row r="182" spans="1:17" x14ac:dyDescent="0.2">
      <c r="A182" s="99" t="s">
        <v>328</v>
      </c>
      <c r="B182" s="125" t="s">
        <v>329</v>
      </c>
      <c r="C182" s="70">
        <f t="shared" si="2"/>
        <v>0</v>
      </c>
      <c r="D182" s="71"/>
      <c r="E182" s="72"/>
      <c r="F182" s="73"/>
      <c r="G182" s="117"/>
      <c r="H182" s="73"/>
      <c r="I182" s="13"/>
      <c r="J182" s="5"/>
      <c r="K182" s="5"/>
      <c r="N182" s="56"/>
      <c r="O182" s="6"/>
      <c r="Q182" s="5"/>
    </row>
    <row r="183" spans="1:17" x14ac:dyDescent="0.2">
      <c r="A183" s="99" t="s">
        <v>330</v>
      </c>
      <c r="B183" s="126" t="s">
        <v>331</v>
      </c>
      <c r="C183" s="70">
        <f t="shared" si="2"/>
        <v>0</v>
      </c>
      <c r="D183" s="71"/>
      <c r="E183" s="72"/>
      <c r="F183" s="73"/>
      <c r="G183" s="86"/>
      <c r="H183" s="73"/>
      <c r="I183" s="13"/>
      <c r="J183" s="5"/>
      <c r="K183" s="5"/>
      <c r="N183" s="56"/>
      <c r="O183" s="6"/>
      <c r="Q183" s="5"/>
    </row>
    <row r="184" spans="1:17" x14ac:dyDescent="0.2">
      <c r="A184" s="99" t="s">
        <v>332</v>
      </c>
      <c r="B184" s="126" t="s">
        <v>333</v>
      </c>
      <c r="C184" s="70">
        <f t="shared" si="2"/>
        <v>0</v>
      </c>
      <c r="D184" s="71"/>
      <c r="E184" s="72"/>
      <c r="F184" s="73"/>
      <c r="G184" s="86"/>
      <c r="H184" s="73"/>
      <c r="I184" s="13"/>
      <c r="J184" s="5"/>
      <c r="K184" s="5"/>
      <c r="N184" s="56"/>
      <c r="O184" s="6"/>
      <c r="Q184" s="5"/>
    </row>
    <row r="185" spans="1:17" ht="13.5" customHeight="1" x14ac:dyDescent="0.2">
      <c r="A185" s="99" t="s">
        <v>334</v>
      </c>
      <c r="B185" s="126" t="s">
        <v>335</v>
      </c>
      <c r="C185" s="70">
        <f t="shared" si="2"/>
        <v>1</v>
      </c>
      <c r="D185" s="71"/>
      <c r="E185" s="72">
        <v>1</v>
      </c>
      <c r="F185" s="73"/>
      <c r="G185" s="86"/>
      <c r="H185" s="73"/>
      <c r="I185" s="13"/>
      <c r="J185" s="5"/>
      <c r="K185" s="5"/>
      <c r="N185" s="56"/>
      <c r="O185" s="6"/>
      <c r="Q185" s="5"/>
    </row>
    <row r="186" spans="1:17" x14ac:dyDescent="0.2">
      <c r="A186" s="99" t="s">
        <v>336</v>
      </c>
      <c r="B186" s="100" t="s">
        <v>337</v>
      </c>
      <c r="C186" s="70">
        <f t="shared" si="2"/>
        <v>3082</v>
      </c>
      <c r="D186" s="71">
        <v>3082</v>
      </c>
      <c r="E186" s="72"/>
      <c r="F186" s="73"/>
      <c r="G186" s="86"/>
      <c r="H186" s="73"/>
      <c r="I186" s="13"/>
      <c r="J186" s="5"/>
      <c r="K186" s="5"/>
      <c r="N186" s="56"/>
      <c r="O186" s="6"/>
      <c r="Q186" s="5"/>
    </row>
    <row r="187" spans="1:17" x14ac:dyDescent="0.2">
      <c r="A187" s="99" t="s">
        <v>338</v>
      </c>
      <c r="B187" s="100" t="s">
        <v>339</v>
      </c>
      <c r="C187" s="70">
        <f t="shared" si="2"/>
        <v>0</v>
      </c>
      <c r="D187" s="71"/>
      <c r="E187" s="72"/>
      <c r="F187" s="73"/>
      <c r="G187" s="86"/>
      <c r="H187" s="73"/>
      <c r="I187" s="13"/>
      <c r="J187" s="5"/>
      <c r="K187" s="5"/>
      <c r="N187" s="56"/>
      <c r="O187" s="6"/>
      <c r="Q187" s="5"/>
    </row>
    <row r="188" spans="1:17" x14ac:dyDescent="0.2">
      <c r="A188" s="99" t="s">
        <v>340</v>
      </c>
      <c r="B188" s="100" t="s">
        <v>341</v>
      </c>
      <c r="C188" s="70">
        <f t="shared" si="2"/>
        <v>5</v>
      </c>
      <c r="D188" s="71">
        <v>5</v>
      </c>
      <c r="E188" s="72"/>
      <c r="F188" s="73"/>
      <c r="G188" s="86"/>
      <c r="H188" s="73"/>
      <c r="I188" s="13"/>
      <c r="J188" s="5"/>
      <c r="K188" s="5"/>
      <c r="N188" s="56"/>
      <c r="O188" s="6"/>
      <c r="Q188" s="5"/>
    </row>
    <row r="189" spans="1:17" x14ac:dyDescent="0.2">
      <c r="A189" s="99" t="s">
        <v>342</v>
      </c>
      <c r="B189" s="100" t="s">
        <v>343</v>
      </c>
      <c r="C189" s="70">
        <f t="shared" si="2"/>
        <v>0</v>
      </c>
      <c r="D189" s="71"/>
      <c r="E189" s="72"/>
      <c r="F189" s="73"/>
      <c r="G189" s="86"/>
      <c r="H189" s="73"/>
      <c r="I189" s="13"/>
      <c r="J189" s="5"/>
      <c r="K189" s="5"/>
      <c r="N189" s="56"/>
      <c r="O189" s="6"/>
      <c r="Q189" s="5"/>
    </row>
    <row r="190" spans="1:17" x14ac:dyDescent="0.2">
      <c r="A190" s="99" t="s">
        <v>344</v>
      </c>
      <c r="B190" s="100" t="s">
        <v>345</v>
      </c>
      <c r="C190" s="70">
        <f t="shared" si="2"/>
        <v>0</v>
      </c>
      <c r="D190" s="71"/>
      <c r="E190" s="72"/>
      <c r="F190" s="73"/>
      <c r="G190" s="86"/>
      <c r="H190" s="73"/>
      <c r="I190" s="13"/>
      <c r="J190" s="5"/>
      <c r="K190" s="5"/>
      <c r="N190" s="56"/>
      <c r="O190" s="6"/>
      <c r="Q190" s="5"/>
    </row>
    <row r="191" spans="1:17" x14ac:dyDescent="0.2">
      <c r="A191" s="99" t="s">
        <v>346</v>
      </c>
      <c r="B191" s="100" t="s">
        <v>347</v>
      </c>
      <c r="C191" s="70">
        <f t="shared" si="2"/>
        <v>0</v>
      </c>
      <c r="D191" s="71"/>
      <c r="E191" s="72"/>
      <c r="F191" s="73"/>
      <c r="G191" s="86"/>
      <c r="H191" s="73"/>
      <c r="I191" s="13"/>
      <c r="J191" s="5"/>
      <c r="K191" s="5"/>
      <c r="N191" s="56"/>
      <c r="O191" s="6"/>
      <c r="Q191" s="5"/>
    </row>
    <row r="192" spans="1:17" x14ac:dyDescent="0.2">
      <c r="A192" s="99" t="s">
        <v>348</v>
      </c>
      <c r="B192" s="100" t="s">
        <v>349</v>
      </c>
      <c r="C192" s="70">
        <f t="shared" si="2"/>
        <v>0</v>
      </c>
      <c r="D192" s="71"/>
      <c r="E192" s="72"/>
      <c r="F192" s="73"/>
      <c r="G192" s="86"/>
      <c r="H192" s="73"/>
      <c r="I192" s="13"/>
      <c r="J192" s="5"/>
      <c r="K192" s="5"/>
      <c r="N192" s="56"/>
      <c r="O192" s="6"/>
      <c r="Q192" s="5"/>
    </row>
    <row r="193" spans="1:17" x14ac:dyDescent="0.2">
      <c r="A193" s="99" t="s">
        <v>350</v>
      </c>
      <c r="B193" s="100" t="s">
        <v>351</v>
      </c>
      <c r="C193" s="70">
        <f t="shared" si="2"/>
        <v>0</v>
      </c>
      <c r="D193" s="71"/>
      <c r="E193" s="72"/>
      <c r="F193" s="73"/>
      <c r="G193" s="86"/>
      <c r="H193" s="73"/>
      <c r="I193" s="13"/>
      <c r="J193" s="5"/>
      <c r="K193" s="5"/>
      <c r="N193" s="56"/>
      <c r="O193" s="6"/>
      <c r="Q193" s="5"/>
    </row>
    <row r="194" spans="1:17" x14ac:dyDescent="0.2">
      <c r="A194" s="99" t="s">
        <v>352</v>
      </c>
      <c r="B194" s="100" t="s">
        <v>353</v>
      </c>
      <c r="C194" s="70">
        <f t="shared" si="2"/>
        <v>0</v>
      </c>
      <c r="D194" s="71"/>
      <c r="E194" s="72"/>
      <c r="F194" s="73"/>
      <c r="G194" s="86"/>
      <c r="H194" s="73"/>
      <c r="I194" s="13"/>
      <c r="J194" s="5"/>
      <c r="K194" s="5"/>
      <c r="N194" s="56"/>
      <c r="O194" s="6"/>
      <c r="Q194" s="5"/>
    </row>
    <row r="195" spans="1:17" ht="23.25" x14ac:dyDescent="0.2">
      <c r="A195" s="99" t="s">
        <v>354</v>
      </c>
      <c r="B195" s="93" t="s">
        <v>355</v>
      </c>
      <c r="C195" s="70">
        <f t="shared" si="2"/>
        <v>0</v>
      </c>
      <c r="D195" s="71"/>
      <c r="E195" s="72"/>
      <c r="F195" s="73"/>
      <c r="G195" s="86"/>
      <c r="H195" s="73"/>
      <c r="I195" s="13"/>
      <c r="J195" s="5"/>
      <c r="K195" s="5"/>
      <c r="N195" s="56"/>
      <c r="O195" s="6"/>
      <c r="Q195" s="5"/>
    </row>
    <row r="196" spans="1:17" x14ac:dyDescent="0.2">
      <c r="A196" s="99" t="s">
        <v>356</v>
      </c>
      <c r="B196" s="93" t="s">
        <v>357</v>
      </c>
      <c r="C196" s="70">
        <f t="shared" si="2"/>
        <v>0</v>
      </c>
      <c r="D196" s="71"/>
      <c r="E196" s="72"/>
      <c r="F196" s="73"/>
      <c r="G196" s="86"/>
      <c r="H196" s="73"/>
      <c r="I196" s="13"/>
      <c r="J196" s="5"/>
      <c r="K196" s="5"/>
      <c r="N196" s="56"/>
      <c r="O196" s="6"/>
      <c r="Q196" s="5"/>
    </row>
    <row r="197" spans="1:17" x14ac:dyDescent="0.2">
      <c r="A197" s="99" t="s">
        <v>358</v>
      </c>
      <c r="B197" s="100" t="s">
        <v>359</v>
      </c>
      <c r="C197" s="70">
        <f t="shared" si="2"/>
        <v>0</v>
      </c>
      <c r="D197" s="71"/>
      <c r="E197" s="72"/>
      <c r="F197" s="73"/>
      <c r="G197" s="86"/>
      <c r="H197" s="73"/>
      <c r="I197" s="13"/>
      <c r="J197" s="5"/>
      <c r="K197" s="5"/>
      <c r="N197" s="56"/>
      <c r="O197" s="6"/>
      <c r="Q197" s="5"/>
    </row>
    <row r="198" spans="1:17" x14ac:dyDescent="0.2">
      <c r="A198" s="99" t="s">
        <v>360</v>
      </c>
      <c r="B198" s="100" t="s">
        <v>361</v>
      </c>
      <c r="C198" s="70">
        <f t="shared" si="2"/>
        <v>0</v>
      </c>
      <c r="D198" s="71"/>
      <c r="E198" s="72"/>
      <c r="F198" s="73"/>
      <c r="G198" s="86"/>
      <c r="H198" s="73"/>
      <c r="I198" s="13"/>
      <c r="J198" s="5"/>
      <c r="K198" s="5"/>
      <c r="N198" s="56"/>
      <c r="O198" s="6"/>
      <c r="Q198" s="5"/>
    </row>
    <row r="199" spans="1:17" x14ac:dyDescent="0.2">
      <c r="A199" s="99" t="s">
        <v>362</v>
      </c>
      <c r="B199" s="100" t="s">
        <v>363</v>
      </c>
      <c r="C199" s="70">
        <f t="shared" si="2"/>
        <v>4</v>
      </c>
      <c r="D199" s="71">
        <v>4</v>
      </c>
      <c r="E199" s="72"/>
      <c r="F199" s="73"/>
      <c r="G199" s="86"/>
      <c r="H199" s="73"/>
      <c r="I199" s="13"/>
      <c r="J199" s="5"/>
      <c r="K199" s="5"/>
      <c r="N199" s="56"/>
      <c r="O199" s="6"/>
      <c r="Q199" s="5"/>
    </row>
    <row r="200" spans="1:17" x14ac:dyDescent="0.2">
      <c r="A200" s="99" t="s">
        <v>364</v>
      </c>
      <c r="B200" s="100" t="s">
        <v>365</v>
      </c>
      <c r="C200" s="70">
        <f t="shared" si="2"/>
        <v>0</v>
      </c>
      <c r="D200" s="71"/>
      <c r="E200" s="72"/>
      <c r="F200" s="73"/>
      <c r="G200" s="86"/>
      <c r="H200" s="73"/>
      <c r="I200" s="13"/>
      <c r="J200" s="5"/>
      <c r="K200" s="5"/>
      <c r="N200" s="56"/>
      <c r="O200" s="6"/>
      <c r="Q200" s="5"/>
    </row>
    <row r="201" spans="1:17" x14ac:dyDescent="0.2">
      <c r="A201" s="99" t="s">
        <v>366</v>
      </c>
      <c r="B201" s="100" t="s">
        <v>367</v>
      </c>
      <c r="C201" s="70">
        <f t="shared" si="2"/>
        <v>28</v>
      </c>
      <c r="D201" s="71">
        <v>28</v>
      </c>
      <c r="E201" s="72"/>
      <c r="F201" s="73"/>
      <c r="G201" s="86"/>
      <c r="H201" s="73"/>
      <c r="I201" s="13"/>
      <c r="J201" s="5"/>
      <c r="K201" s="5"/>
      <c r="N201" s="56"/>
      <c r="O201" s="6"/>
      <c r="Q201" s="5"/>
    </row>
    <row r="202" spans="1:17" x14ac:dyDescent="0.2">
      <c r="A202" s="99" t="s">
        <v>368</v>
      </c>
      <c r="B202" s="100" t="s">
        <v>369</v>
      </c>
      <c r="C202" s="70">
        <f t="shared" si="2"/>
        <v>0</v>
      </c>
      <c r="D202" s="71"/>
      <c r="E202" s="72"/>
      <c r="F202" s="73"/>
      <c r="G202" s="86"/>
      <c r="H202" s="73"/>
      <c r="I202" s="13"/>
      <c r="J202" s="5"/>
      <c r="K202" s="5"/>
      <c r="N202" s="56"/>
      <c r="O202" s="6"/>
      <c r="Q202" s="5"/>
    </row>
    <row r="203" spans="1:17" x14ac:dyDescent="0.2">
      <c r="A203" s="99" t="s">
        <v>370</v>
      </c>
      <c r="B203" s="100" t="s">
        <v>371</v>
      </c>
      <c r="C203" s="70">
        <f t="shared" si="2"/>
        <v>0</v>
      </c>
      <c r="D203" s="71"/>
      <c r="E203" s="72"/>
      <c r="F203" s="73"/>
      <c r="G203" s="86"/>
      <c r="H203" s="73"/>
      <c r="I203" s="13"/>
      <c r="J203" s="5"/>
      <c r="K203" s="5"/>
      <c r="N203" s="56"/>
      <c r="O203" s="6"/>
      <c r="Q203" s="5"/>
    </row>
    <row r="204" spans="1:17" x14ac:dyDescent="0.2">
      <c r="A204" s="99" t="s">
        <v>372</v>
      </c>
      <c r="B204" s="100" t="s">
        <v>373</v>
      </c>
      <c r="C204" s="70">
        <f t="shared" si="2"/>
        <v>0</v>
      </c>
      <c r="D204" s="71"/>
      <c r="E204" s="72"/>
      <c r="F204" s="73"/>
      <c r="G204" s="86"/>
      <c r="H204" s="73"/>
      <c r="I204" s="13"/>
      <c r="J204" s="5"/>
      <c r="K204" s="5"/>
      <c r="N204" s="56"/>
      <c r="O204" s="6"/>
      <c r="Q204" s="5"/>
    </row>
    <row r="205" spans="1:17" x14ac:dyDescent="0.2">
      <c r="A205" s="99" t="s">
        <v>374</v>
      </c>
      <c r="B205" s="100" t="s">
        <v>375</v>
      </c>
      <c r="C205" s="70">
        <f t="shared" si="2"/>
        <v>0</v>
      </c>
      <c r="D205" s="71"/>
      <c r="E205" s="72"/>
      <c r="F205" s="73"/>
      <c r="G205" s="86"/>
      <c r="H205" s="73"/>
      <c r="I205" s="13"/>
      <c r="J205" s="5"/>
      <c r="K205" s="5"/>
      <c r="N205" s="56"/>
      <c r="O205" s="6"/>
      <c r="Q205" s="5"/>
    </row>
    <row r="206" spans="1:17" x14ac:dyDescent="0.2">
      <c r="A206" s="99" t="s">
        <v>376</v>
      </c>
      <c r="B206" s="100" t="s">
        <v>377</v>
      </c>
      <c r="C206" s="70">
        <f t="shared" si="2"/>
        <v>0</v>
      </c>
      <c r="D206" s="71"/>
      <c r="E206" s="72"/>
      <c r="F206" s="73"/>
      <c r="G206" s="86"/>
      <c r="H206" s="73"/>
      <c r="I206" s="13"/>
      <c r="J206" s="5"/>
      <c r="K206" s="5"/>
      <c r="N206" s="56"/>
      <c r="O206" s="6"/>
      <c r="Q206" s="5"/>
    </row>
    <row r="207" spans="1:17" x14ac:dyDescent="0.2">
      <c r="A207" s="99" t="s">
        <v>378</v>
      </c>
      <c r="B207" s="100" t="s">
        <v>379</v>
      </c>
      <c r="C207" s="70">
        <f t="shared" si="2"/>
        <v>0</v>
      </c>
      <c r="D207" s="71"/>
      <c r="E207" s="72"/>
      <c r="F207" s="73"/>
      <c r="G207" s="86"/>
      <c r="H207" s="73"/>
      <c r="I207" s="13"/>
      <c r="J207" s="5"/>
      <c r="K207" s="5"/>
      <c r="N207" s="56"/>
      <c r="O207" s="6"/>
      <c r="Q207" s="5"/>
    </row>
    <row r="208" spans="1:17" x14ac:dyDescent="0.2">
      <c r="A208" s="99" t="s">
        <v>380</v>
      </c>
      <c r="B208" s="93" t="s">
        <v>381</v>
      </c>
      <c r="C208" s="70">
        <f t="shared" si="2"/>
        <v>0</v>
      </c>
      <c r="D208" s="71"/>
      <c r="E208" s="72"/>
      <c r="F208" s="73"/>
      <c r="G208" s="86"/>
      <c r="H208" s="73"/>
      <c r="I208" s="13"/>
      <c r="J208" s="5"/>
      <c r="K208" s="5"/>
      <c r="N208" s="56"/>
      <c r="O208" s="6"/>
      <c r="Q208" s="5"/>
    </row>
    <row r="209" spans="1:17" x14ac:dyDescent="0.2">
      <c r="A209" s="99" t="s">
        <v>382</v>
      </c>
      <c r="B209" s="100" t="s">
        <v>383</v>
      </c>
      <c r="C209" s="70">
        <f t="shared" si="2"/>
        <v>35</v>
      </c>
      <c r="D209" s="71">
        <v>1</v>
      </c>
      <c r="E209" s="72">
        <v>34</v>
      </c>
      <c r="F209" s="73"/>
      <c r="G209" s="86"/>
      <c r="H209" s="73"/>
      <c r="I209" s="13"/>
      <c r="J209" s="5"/>
      <c r="K209" s="5"/>
      <c r="N209" s="56"/>
      <c r="O209" s="6"/>
      <c r="Q209" s="5"/>
    </row>
    <row r="210" spans="1:17" x14ac:dyDescent="0.2">
      <c r="A210" s="99" t="s">
        <v>384</v>
      </c>
      <c r="B210" s="100" t="s">
        <v>385</v>
      </c>
      <c r="C210" s="70">
        <f t="shared" ref="C210:C273" si="3">+SUM(D210:F210)</f>
        <v>0</v>
      </c>
      <c r="D210" s="71"/>
      <c r="E210" s="72"/>
      <c r="F210" s="73"/>
      <c r="G210" s="86"/>
      <c r="H210" s="73"/>
      <c r="I210" s="13"/>
      <c r="J210" s="5"/>
      <c r="K210" s="5"/>
      <c r="N210" s="56"/>
      <c r="O210" s="6"/>
      <c r="Q210" s="5"/>
    </row>
    <row r="211" spans="1:17" x14ac:dyDescent="0.2">
      <c r="A211" s="99" t="s">
        <v>386</v>
      </c>
      <c r="B211" s="100" t="s">
        <v>387</v>
      </c>
      <c r="C211" s="70">
        <f t="shared" si="3"/>
        <v>0</v>
      </c>
      <c r="D211" s="71"/>
      <c r="E211" s="72"/>
      <c r="F211" s="73"/>
      <c r="G211" s="86"/>
      <c r="H211" s="73"/>
      <c r="I211" s="13"/>
      <c r="J211" s="5"/>
      <c r="K211" s="5"/>
      <c r="N211" s="56"/>
      <c r="O211" s="6"/>
      <c r="Q211" s="5"/>
    </row>
    <row r="212" spans="1:17" x14ac:dyDescent="0.2">
      <c r="A212" s="99" t="s">
        <v>388</v>
      </c>
      <c r="B212" s="100" t="s">
        <v>389</v>
      </c>
      <c r="C212" s="70">
        <f t="shared" si="3"/>
        <v>0</v>
      </c>
      <c r="D212" s="71"/>
      <c r="E212" s="72"/>
      <c r="F212" s="73"/>
      <c r="G212" s="86"/>
      <c r="H212" s="73"/>
      <c r="I212" s="13"/>
      <c r="J212" s="5"/>
      <c r="K212" s="5"/>
      <c r="N212" s="56"/>
      <c r="O212" s="6"/>
      <c r="Q212" s="5"/>
    </row>
    <row r="213" spans="1:17" ht="23.25" x14ac:dyDescent="0.2">
      <c r="A213" s="99" t="s">
        <v>390</v>
      </c>
      <c r="B213" s="93" t="s">
        <v>391</v>
      </c>
      <c r="C213" s="70">
        <f t="shared" si="3"/>
        <v>0</v>
      </c>
      <c r="D213" s="71"/>
      <c r="E213" s="72"/>
      <c r="F213" s="73"/>
      <c r="G213" s="86"/>
      <c r="H213" s="73"/>
      <c r="I213" s="13"/>
      <c r="J213" s="5"/>
      <c r="K213" s="5"/>
      <c r="N213" s="56"/>
      <c r="O213" s="6"/>
      <c r="Q213" s="5"/>
    </row>
    <row r="214" spans="1:17" x14ac:dyDescent="0.2">
      <c r="A214" s="99" t="s">
        <v>392</v>
      </c>
      <c r="B214" s="100" t="s">
        <v>393</v>
      </c>
      <c r="C214" s="70">
        <f t="shared" si="3"/>
        <v>0</v>
      </c>
      <c r="D214" s="71"/>
      <c r="E214" s="72"/>
      <c r="F214" s="73"/>
      <c r="G214" s="86"/>
      <c r="H214" s="73"/>
      <c r="I214" s="13"/>
      <c r="J214" s="5"/>
      <c r="K214" s="5"/>
      <c r="N214" s="56"/>
      <c r="O214" s="6"/>
      <c r="Q214" s="5"/>
    </row>
    <row r="215" spans="1:17" x14ac:dyDescent="0.2">
      <c r="A215" s="99" t="s">
        <v>394</v>
      </c>
      <c r="B215" s="100" t="s">
        <v>395</v>
      </c>
      <c r="C215" s="70">
        <f t="shared" si="3"/>
        <v>0</v>
      </c>
      <c r="D215" s="71"/>
      <c r="E215" s="72"/>
      <c r="F215" s="73"/>
      <c r="G215" s="86"/>
      <c r="H215" s="73"/>
      <c r="I215" s="13"/>
      <c r="J215" s="5"/>
      <c r="K215" s="5"/>
      <c r="N215" s="56"/>
      <c r="O215" s="6"/>
      <c r="Q215" s="5"/>
    </row>
    <row r="216" spans="1:17" x14ac:dyDescent="0.2">
      <c r="A216" s="99" t="s">
        <v>396</v>
      </c>
      <c r="B216" s="100" t="s">
        <v>397</v>
      </c>
      <c r="C216" s="70">
        <f t="shared" si="3"/>
        <v>0</v>
      </c>
      <c r="D216" s="71"/>
      <c r="E216" s="72"/>
      <c r="F216" s="73"/>
      <c r="G216" s="86"/>
      <c r="H216" s="73"/>
      <c r="I216" s="13"/>
      <c r="J216" s="5"/>
      <c r="K216" s="5"/>
      <c r="N216" s="56"/>
      <c r="O216" s="6"/>
      <c r="Q216" s="5"/>
    </row>
    <row r="217" spans="1:17" x14ac:dyDescent="0.2">
      <c r="A217" s="99" t="s">
        <v>398</v>
      </c>
      <c r="B217" s="100" t="s">
        <v>399</v>
      </c>
      <c r="C217" s="70">
        <f t="shared" si="3"/>
        <v>0</v>
      </c>
      <c r="D217" s="71"/>
      <c r="E217" s="72"/>
      <c r="F217" s="73"/>
      <c r="G217" s="86"/>
      <c r="H217" s="73"/>
      <c r="I217" s="13"/>
      <c r="J217" s="5"/>
      <c r="K217" s="5"/>
      <c r="N217" s="56"/>
      <c r="O217" s="6"/>
      <c r="Q217" s="5"/>
    </row>
    <row r="218" spans="1:17" x14ac:dyDescent="0.2">
      <c r="A218" s="99" t="s">
        <v>400</v>
      </c>
      <c r="B218" s="100" t="s">
        <v>401</v>
      </c>
      <c r="C218" s="70">
        <f t="shared" si="3"/>
        <v>0</v>
      </c>
      <c r="D218" s="71"/>
      <c r="E218" s="72"/>
      <c r="F218" s="73"/>
      <c r="G218" s="86"/>
      <c r="H218" s="73"/>
      <c r="I218" s="13"/>
      <c r="J218" s="5"/>
      <c r="K218" s="5"/>
      <c r="N218" s="56"/>
      <c r="O218" s="6"/>
      <c r="Q218" s="5"/>
    </row>
    <row r="219" spans="1:17" x14ac:dyDescent="0.2">
      <c r="A219" s="99" t="s">
        <v>402</v>
      </c>
      <c r="B219" s="100" t="s">
        <v>403</v>
      </c>
      <c r="C219" s="70">
        <f t="shared" si="3"/>
        <v>0</v>
      </c>
      <c r="D219" s="71"/>
      <c r="E219" s="72"/>
      <c r="F219" s="73"/>
      <c r="G219" s="86"/>
      <c r="H219" s="73"/>
      <c r="I219" s="13"/>
      <c r="J219" s="5"/>
      <c r="K219" s="5"/>
      <c r="N219" s="56"/>
      <c r="O219" s="6"/>
      <c r="Q219" s="5"/>
    </row>
    <row r="220" spans="1:17" x14ac:dyDescent="0.2">
      <c r="A220" s="99" t="s">
        <v>404</v>
      </c>
      <c r="B220" s="100" t="s">
        <v>405</v>
      </c>
      <c r="C220" s="70">
        <f t="shared" si="3"/>
        <v>0</v>
      </c>
      <c r="D220" s="71"/>
      <c r="E220" s="72"/>
      <c r="F220" s="73"/>
      <c r="G220" s="86"/>
      <c r="H220" s="73"/>
      <c r="I220" s="13"/>
      <c r="J220" s="5"/>
      <c r="K220" s="5"/>
      <c r="N220" s="56"/>
      <c r="O220" s="6"/>
      <c r="Q220" s="5"/>
    </row>
    <row r="221" spans="1:17" x14ac:dyDescent="0.2">
      <c r="A221" s="99" t="s">
        <v>406</v>
      </c>
      <c r="B221" s="100" t="s">
        <v>407</v>
      </c>
      <c r="C221" s="70">
        <f t="shared" si="3"/>
        <v>0</v>
      </c>
      <c r="D221" s="71"/>
      <c r="E221" s="72"/>
      <c r="F221" s="73"/>
      <c r="G221" s="86"/>
      <c r="H221" s="73"/>
      <c r="I221" s="13"/>
      <c r="J221" s="5"/>
      <c r="K221" s="5"/>
      <c r="N221" s="56"/>
      <c r="O221" s="6"/>
      <c r="Q221" s="5"/>
    </row>
    <row r="222" spans="1:17" x14ac:dyDescent="0.2">
      <c r="A222" s="99" t="s">
        <v>408</v>
      </c>
      <c r="B222" s="100" t="s">
        <v>409</v>
      </c>
      <c r="C222" s="70">
        <f t="shared" si="3"/>
        <v>0</v>
      </c>
      <c r="D222" s="71"/>
      <c r="E222" s="72"/>
      <c r="F222" s="73"/>
      <c r="G222" s="86"/>
      <c r="H222" s="73"/>
      <c r="I222" s="13"/>
      <c r="J222" s="5"/>
      <c r="K222" s="5"/>
      <c r="N222" s="56"/>
      <c r="O222" s="6"/>
      <c r="Q222" s="5"/>
    </row>
    <row r="223" spans="1:17" x14ac:dyDescent="0.2">
      <c r="A223" s="99" t="s">
        <v>410</v>
      </c>
      <c r="B223" s="100" t="s">
        <v>411</v>
      </c>
      <c r="C223" s="70">
        <f t="shared" si="3"/>
        <v>0</v>
      </c>
      <c r="D223" s="71"/>
      <c r="E223" s="72"/>
      <c r="F223" s="73"/>
      <c r="G223" s="86"/>
      <c r="H223" s="73"/>
      <c r="I223" s="13"/>
      <c r="J223" s="5"/>
      <c r="K223" s="5"/>
      <c r="N223" s="56"/>
      <c r="O223" s="6"/>
      <c r="Q223" s="5"/>
    </row>
    <row r="224" spans="1:17" x14ac:dyDescent="0.2">
      <c r="A224" s="99" t="s">
        <v>412</v>
      </c>
      <c r="B224" s="100" t="s">
        <v>413</v>
      </c>
      <c r="C224" s="70">
        <f t="shared" si="3"/>
        <v>0</v>
      </c>
      <c r="D224" s="71"/>
      <c r="E224" s="72"/>
      <c r="F224" s="73"/>
      <c r="G224" s="86"/>
      <c r="H224" s="73"/>
      <c r="I224" s="13"/>
      <c r="J224" s="5"/>
      <c r="K224" s="5"/>
      <c r="N224" s="56"/>
      <c r="O224" s="6"/>
      <c r="Q224" s="5"/>
    </row>
    <row r="225" spans="1:17" x14ac:dyDescent="0.2">
      <c r="A225" s="99" t="s">
        <v>414</v>
      </c>
      <c r="B225" s="100" t="s">
        <v>415</v>
      </c>
      <c r="C225" s="70">
        <f t="shared" si="3"/>
        <v>0</v>
      </c>
      <c r="D225" s="71"/>
      <c r="E225" s="72"/>
      <c r="F225" s="73"/>
      <c r="G225" s="86"/>
      <c r="H225" s="73"/>
      <c r="I225" s="13"/>
      <c r="J225" s="5"/>
      <c r="K225" s="5"/>
      <c r="N225" s="56"/>
      <c r="O225" s="6"/>
      <c r="Q225" s="5"/>
    </row>
    <row r="226" spans="1:17" x14ac:dyDescent="0.2">
      <c r="A226" s="99" t="s">
        <v>416</v>
      </c>
      <c r="B226" s="100" t="s">
        <v>417</v>
      </c>
      <c r="C226" s="70">
        <f t="shared" si="3"/>
        <v>0</v>
      </c>
      <c r="D226" s="71"/>
      <c r="E226" s="72"/>
      <c r="F226" s="73"/>
      <c r="G226" s="86"/>
      <c r="H226" s="73"/>
      <c r="I226" s="13"/>
      <c r="J226" s="5"/>
      <c r="K226" s="5"/>
      <c r="N226" s="56"/>
      <c r="O226" s="6"/>
      <c r="Q226" s="5"/>
    </row>
    <row r="227" spans="1:17" x14ac:dyDescent="0.2">
      <c r="A227" s="99" t="s">
        <v>418</v>
      </c>
      <c r="B227" s="100" t="s">
        <v>419</v>
      </c>
      <c r="C227" s="70">
        <f t="shared" si="3"/>
        <v>0</v>
      </c>
      <c r="D227" s="71"/>
      <c r="E227" s="72"/>
      <c r="F227" s="73"/>
      <c r="G227" s="86"/>
      <c r="H227" s="73"/>
      <c r="I227" s="13"/>
      <c r="J227" s="5"/>
      <c r="K227" s="5"/>
      <c r="N227" s="56"/>
      <c r="O227" s="6"/>
      <c r="Q227" s="5"/>
    </row>
    <row r="228" spans="1:17" x14ac:dyDescent="0.2">
      <c r="A228" s="99" t="s">
        <v>420</v>
      </c>
      <c r="B228" s="100" t="s">
        <v>421</v>
      </c>
      <c r="C228" s="70">
        <f t="shared" si="3"/>
        <v>0</v>
      </c>
      <c r="D228" s="71"/>
      <c r="E228" s="72"/>
      <c r="F228" s="73"/>
      <c r="G228" s="86"/>
      <c r="H228" s="73"/>
      <c r="I228" s="13"/>
      <c r="J228" s="5"/>
      <c r="K228" s="5"/>
      <c r="N228" s="56"/>
      <c r="O228" s="6"/>
      <c r="Q228" s="5"/>
    </row>
    <row r="229" spans="1:17" x14ac:dyDescent="0.2">
      <c r="A229" s="99" t="s">
        <v>422</v>
      </c>
      <c r="B229" s="100" t="s">
        <v>423</v>
      </c>
      <c r="C229" s="70">
        <f t="shared" si="3"/>
        <v>0</v>
      </c>
      <c r="D229" s="71"/>
      <c r="E229" s="72"/>
      <c r="F229" s="73"/>
      <c r="G229" s="86"/>
      <c r="H229" s="73"/>
      <c r="I229" s="13"/>
      <c r="J229" s="5"/>
      <c r="K229" s="5"/>
      <c r="N229" s="56"/>
      <c r="O229" s="6"/>
      <c r="Q229" s="5"/>
    </row>
    <row r="230" spans="1:17" ht="23.25" x14ac:dyDescent="0.2">
      <c r="A230" s="99" t="s">
        <v>424</v>
      </c>
      <c r="B230" s="93" t="s">
        <v>425</v>
      </c>
      <c r="C230" s="70">
        <f t="shared" si="3"/>
        <v>0</v>
      </c>
      <c r="D230" s="71"/>
      <c r="E230" s="72"/>
      <c r="F230" s="73"/>
      <c r="G230" s="86"/>
      <c r="H230" s="73"/>
      <c r="I230" s="13"/>
      <c r="J230" s="5"/>
      <c r="K230" s="5"/>
      <c r="N230" s="56"/>
      <c r="O230" s="6"/>
      <c r="Q230" s="5"/>
    </row>
    <row r="231" spans="1:17" x14ac:dyDescent="0.2">
      <c r="A231" s="99" t="s">
        <v>426</v>
      </c>
      <c r="B231" s="100" t="s">
        <v>427</v>
      </c>
      <c r="C231" s="70">
        <f t="shared" si="3"/>
        <v>0</v>
      </c>
      <c r="D231" s="71"/>
      <c r="E231" s="72"/>
      <c r="F231" s="73"/>
      <c r="G231" s="86"/>
      <c r="H231" s="73"/>
      <c r="I231" s="13"/>
      <c r="J231" s="5"/>
      <c r="K231" s="5"/>
      <c r="N231" s="56"/>
      <c r="O231" s="6"/>
      <c r="Q231" s="5"/>
    </row>
    <row r="232" spans="1:17" x14ac:dyDescent="0.2">
      <c r="A232" s="99" t="s">
        <v>428</v>
      </c>
      <c r="B232" s="100" t="s">
        <v>429</v>
      </c>
      <c r="C232" s="70">
        <f t="shared" si="3"/>
        <v>0</v>
      </c>
      <c r="D232" s="71"/>
      <c r="E232" s="72"/>
      <c r="F232" s="73"/>
      <c r="G232" s="86"/>
      <c r="H232" s="73"/>
      <c r="I232" s="13"/>
      <c r="J232" s="5"/>
      <c r="K232" s="5"/>
      <c r="N232" s="56"/>
      <c r="O232" s="6"/>
      <c r="Q232" s="5"/>
    </row>
    <row r="233" spans="1:17" x14ac:dyDescent="0.2">
      <c r="A233" s="99" t="s">
        <v>430</v>
      </c>
      <c r="B233" s="100" t="s">
        <v>431</v>
      </c>
      <c r="C233" s="70">
        <f t="shared" si="3"/>
        <v>0</v>
      </c>
      <c r="D233" s="71"/>
      <c r="E233" s="72"/>
      <c r="F233" s="73"/>
      <c r="G233" s="86"/>
      <c r="H233" s="73"/>
      <c r="I233" s="13"/>
      <c r="J233" s="5"/>
      <c r="K233" s="5"/>
      <c r="N233" s="56"/>
      <c r="O233" s="6"/>
      <c r="Q233" s="5"/>
    </row>
    <row r="234" spans="1:17" x14ac:dyDescent="0.2">
      <c r="A234" s="99" t="s">
        <v>432</v>
      </c>
      <c r="B234" s="100" t="s">
        <v>433</v>
      </c>
      <c r="C234" s="70">
        <f t="shared" si="3"/>
        <v>0</v>
      </c>
      <c r="D234" s="71"/>
      <c r="E234" s="72"/>
      <c r="F234" s="73"/>
      <c r="G234" s="86"/>
      <c r="H234" s="73"/>
      <c r="I234" s="13"/>
      <c r="J234" s="5"/>
      <c r="K234" s="5"/>
      <c r="N234" s="56"/>
      <c r="O234" s="6"/>
      <c r="Q234" s="5"/>
    </row>
    <row r="235" spans="1:17" x14ac:dyDescent="0.2">
      <c r="A235" s="99" t="s">
        <v>434</v>
      </c>
      <c r="B235" s="100" t="s">
        <v>435</v>
      </c>
      <c r="C235" s="70">
        <f t="shared" si="3"/>
        <v>308</v>
      </c>
      <c r="D235" s="71">
        <v>308</v>
      </c>
      <c r="E235" s="72"/>
      <c r="F235" s="73"/>
      <c r="G235" s="86"/>
      <c r="H235" s="73"/>
      <c r="I235" s="13"/>
      <c r="J235" s="5"/>
      <c r="K235" s="5"/>
      <c r="N235" s="56"/>
      <c r="O235" s="6"/>
      <c r="Q235" s="5"/>
    </row>
    <row r="236" spans="1:17" x14ac:dyDescent="0.2">
      <c r="A236" s="99" t="s">
        <v>436</v>
      </c>
      <c r="B236" s="100" t="s">
        <v>437</v>
      </c>
      <c r="C236" s="70">
        <f t="shared" si="3"/>
        <v>0</v>
      </c>
      <c r="D236" s="71"/>
      <c r="E236" s="72"/>
      <c r="F236" s="73"/>
      <c r="G236" s="86"/>
      <c r="H236" s="73"/>
      <c r="I236" s="13"/>
      <c r="J236" s="5"/>
      <c r="K236" s="5"/>
      <c r="N236" s="56"/>
      <c r="O236" s="6"/>
      <c r="Q236" s="5"/>
    </row>
    <row r="237" spans="1:17" x14ac:dyDescent="0.2">
      <c r="A237" s="99" t="s">
        <v>438</v>
      </c>
      <c r="B237" s="100" t="s">
        <v>439</v>
      </c>
      <c r="C237" s="70">
        <f t="shared" si="3"/>
        <v>6064</v>
      </c>
      <c r="D237" s="71">
        <v>5768</v>
      </c>
      <c r="E237" s="72">
        <v>240</v>
      </c>
      <c r="F237" s="73">
        <v>56</v>
      </c>
      <c r="G237" s="86"/>
      <c r="H237" s="73"/>
      <c r="I237" s="13"/>
      <c r="J237" s="5"/>
      <c r="K237" s="5"/>
      <c r="N237" s="56"/>
      <c r="O237" s="6"/>
      <c r="Q237" s="5"/>
    </row>
    <row r="238" spans="1:17" x14ac:dyDescent="0.2">
      <c r="A238" s="99" t="s">
        <v>440</v>
      </c>
      <c r="B238" s="100" t="s">
        <v>441</v>
      </c>
      <c r="C238" s="70">
        <f t="shared" si="3"/>
        <v>2535</v>
      </c>
      <c r="D238" s="71">
        <v>2535</v>
      </c>
      <c r="E238" s="72"/>
      <c r="F238" s="73"/>
      <c r="G238" s="86"/>
      <c r="H238" s="73"/>
      <c r="I238" s="13"/>
      <c r="J238" s="5"/>
      <c r="K238" s="5"/>
      <c r="N238" s="56"/>
      <c r="O238" s="6"/>
      <c r="Q238" s="5"/>
    </row>
    <row r="239" spans="1:17" ht="23.25" x14ac:dyDescent="0.2">
      <c r="A239" s="99" t="s">
        <v>442</v>
      </c>
      <c r="B239" s="93" t="s">
        <v>443</v>
      </c>
      <c r="C239" s="70">
        <f t="shared" si="3"/>
        <v>0</v>
      </c>
      <c r="D239" s="71"/>
      <c r="E239" s="72"/>
      <c r="F239" s="73"/>
      <c r="G239" s="86"/>
      <c r="H239" s="73"/>
      <c r="I239" s="13"/>
      <c r="J239" s="5"/>
      <c r="K239" s="5"/>
      <c r="N239" s="56"/>
      <c r="O239" s="6"/>
      <c r="Q239" s="5"/>
    </row>
    <row r="240" spans="1:17" x14ac:dyDescent="0.2">
      <c r="A240" s="99" t="s">
        <v>444</v>
      </c>
      <c r="B240" s="100" t="s">
        <v>445</v>
      </c>
      <c r="C240" s="70">
        <f t="shared" si="3"/>
        <v>1</v>
      </c>
      <c r="D240" s="71">
        <v>1</v>
      </c>
      <c r="E240" s="72"/>
      <c r="F240" s="73"/>
      <c r="G240" s="86"/>
      <c r="H240" s="73"/>
      <c r="I240" s="13"/>
      <c r="J240" s="5"/>
      <c r="K240" s="5"/>
      <c r="N240" s="56"/>
      <c r="O240" s="6"/>
      <c r="Q240" s="5"/>
    </row>
    <row r="241" spans="1:17" x14ac:dyDescent="0.2">
      <c r="A241" s="99" t="s">
        <v>446</v>
      </c>
      <c r="B241" s="93" t="s">
        <v>447</v>
      </c>
      <c r="C241" s="70">
        <f t="shared" si="3"/>
        <v>5563</v>
      </c>
      <c r="D241" s="71">
        <v>5196</v>
      </c>
      <c r="E241" s="72"/>
      <c r="F241" s="73">
        <v>367</v>
      </c>
      <c r="G241" s="86"/>
      <c r="H241" s="73"/>
      <c r="I241" s="13"/>
      <c r="J241" s="5"/>
      <c r="K241" s="5"/>
      <c r="N241" s="56"/>
      <c r="O241" s="6"/>
      <c r="Q241" s="5"/>
    </row>
    <row r="242" spans="1:17" x14ac:dyDescent="0.2">
      <c r="A242" s="99" t="s">
        <v>448</v>
      </c>
      <c r="B242" s="100" t="s">
        <v>449</v>
      </c>
      <c r="C242" s="70">
        <f t="shared" si="3"/>
        <v>0</v>
      </c>
      <c r="D242" s="71"/>
      <c r="E242" s="72"/>
      <c r="F242" s="73"/>
      <c r="G242" s="86"/>
      <c r="H242" s="73"/>
      <c r="I242" s="13"/>
      <c r="J242" s="5"/>
      <c r="K242" s="5"/>
      <c r="N242" s="56"/>
      <c r="O242" s="6"/>
      <c r="Q242" s="5"/>
    </row>
    <row r="243" spans="1:17" x14ac:dyDescent="0.2">
      <c r="A243" s="99" t="s">
        <v>450</v>
      </c>
      <c r="B243" s="100" t="s">
        <v>451</v>
      </c>
      <c r="C243" s="70">
        <f t="shared" si="3"/>
        <v>0</v>
      </c>
      <c r="D243" s="71"/>
      <c r="E243" s="72"/>
      <c r="F243" s="73"/>
      <c r="G243" s="86"/>
      <c r="H243" s="73"/>
      <c r="I243" s="13"/>
      <c r="J243" s="5"/>
      <c r="K243" s="5"/>
      <c r="N243" s="56"/>
      <c r="O243" s="6"/>
      <c r="Q243" s="5"/>
    </row>
    <row r="244" spans="1:17" x14ac:dyDescent="0.2">
      <c r="A244" s="99" t="s">
        <v>452</v>
      </c>
      <c r="B244" s="100" t="s">
        <v>453</v>
      </c>
      <c r="C244" s="70">
        <f t="shared" si="3"/>
        <v>0</v>
      </c>
      <c r="D244" s="71"/>
      <c r="E244" s="72"/>
      <c r="F244" s="73"/>
      <c r="G244" s="86"/>
      <c r="H244" s="73"/>
      <c r="I244" s="13"/>
      <c r="J244" s="5"/>
      <c r="K244" s="5"/>
      <c r="N244" s="56"/>
      <c r="O244" s="6"/>
      <c r="Q244" s="5"/>
    </row>
    <row r="245" spans="1:17" x14ac:dyDescent="0.2">
      <c r="A245" s="99" t="s">
        <v>454</v>
      </c>
      <c r="B245" s="100" t="s">
        <v>455</v>
      </c>
      <c r="C245" s="70">
        <f t="shared" si="3"/>
        <v>0</v>
      </c>
      <c r="D245" s="71"/>
      <c r="E245" s="72"/>
      <c r="F245" s="73"/>
      <c r="G245" s="86"/>
      <c r="H245" s="73"/>
      <c r="I245" s="13"/>
      <c r="J245" s="5"/>
      <c r="K245" s="5"/>
      <c r="N245" s="56"/>
      <c r="O245" s="6"/>
      <c r="Q245" s="5"/>
    </row>
    <row r="246" spans="1:17" x14ac:dyDescent="0.2">
      <c r="A246" s="99" t="s">
        <v>456</v>
      </c>
      <c r="B246" s="100" t="s">
        <v>457</v>
      </c>
      <c r="C246" s="70">
        <f t="shared" si="3"/>
        <v>0</v>
      </c>
      <c r="D246" s="71"/>
      <c r="E246" s="72"/>
      <c r="F246" s="73"/>
      <c r="G246" s="86"/>
      <c r="H246" s="73"/>
      <c r="I246" s="13"/>
      <c r="J246" s="5"/>
      <c r="K246" s="5"/>
      <c r="N246" s="56"/>
      <c r="O246" s="6"/>
      <c r="Q246" s="5"/>
    </row>
    <row r="247" spans="1:17" x14ac:dyDescent="0.2">
      <c r="A247" s="99" t="s">
        <v>458</v>
      </c>
      <c r="B247" s="100" t="s">
        <v>459</v>
      </c>
      <c r="C247" s="70">
        <f t="shared" si="3"/>
        <v>8</v>
      </c>
      <c r="D247" s="71">
        <v>8</v>
      </c>
      <c r="E247" s="72"/>
      <c r="F247" s="73"/>
      <c r="G247" s="86"/>
      <c r="H247" s="73"/>
      <c r="I247" s="13"/>
      <c r="J247" s="5"/>
      <c r="K247" s="5"/>
      <c r="N247" s="56"/>
      <c r="O247" s="6"/>
      <c r="Q247" s="5"/>
    </row>
    <row r="248" spans="1:17" x14ac:dyDescent="0.2">
      <c r="A248" s="99" t="s">
        <v>460</v>
      </c>
      <c r="B248" s="100" t="s">
        <v>461</v>
      </c>
      <c r="C248" s="70">
        <f t="shared" si="3"/>
        <v>68</v>
      </c>
      <c r="D248" s="71">
        <v>68</v>
      </c>
      <c r="E248" s="72"/>
      <c r="F248" s="73"/>
      <c r="G248" s="86"/>
      <c r="H248" s="73"/>
      <c r="I248" s="13"/>
      <c r="J248" s="5"/>
      <c r="K248" s="5"/>
      <c r="N248" s="56"/>
      <c r="O248" s="6"/>
      <c r="Q248" s="5"/>
    </row>
    <row r="249" spans="1:17" x14ac:dyDescent="0.2">
      <c r="A249" s="99" t="s">
        <v>462</v>
      </c>
      <c r="B249" s="100" t="s">
        <v>463</v>
      </c>
      <c r="C249" s="70">
        <f t="shared" si="3"/>
        <v>348</v>
      </c>
      <c r="D249" s="71">
        <v>348</v>
      </c>
      <c r="E249" s="72"/>
      <c r="F249" s="73"/>
      <c r="G249" s="86"/>
      <c r="H249" s="73"/>
      <c r="I249" s="13"/>
      <c r="J249" s="5"/>
      <c r="K249" s="5"/>
      <c r="N249" s="56"/>
      <c r="O249" s="6"/>
      <c r="Q249" s="5"/>
    </row>
    <row r="250" spans="1:17" x14ac:dyDescent="0.2">
      <c r="A250" s="101" t="s">
        <v>464</v>
      </c>
      <c r="B250" s="114" t="s">
        <v>465</v>
      </c>
      <c r="C250" s="103">
        <f t="shared" si="3"/>
        <v>1</v>
      </c>
      <c r="D250" s="122">
        <v>1</v>
      </c>
      <c r="E250" s="105"/>
      <c r="F250" s="106"/>
      <c r="G250" s="104"/>
      <c r="H250" s="106"/>
      <c r="I250" s="13"/>
      <c r="J250" s="5"/>
      <c r="K250" s="5"/>
      <c r="N250" s="56"/>
      <c r="O250" s="6"/>
      <c r="Q250" s="5"/>
    </row>
    <row r="251" spans="1:17" x14ac:dyDescent="0.2">
      <c r="A251" s="127"/>
      <c r="B251" s="128"/>
      <c r="C251" s="129"/>
      <c r="D251" s="129"/>
      <c r="E251" s="129"/>
      <c r="F251" s="129"/>
      <c r="G251" s="129"/>
      <c r="H251" s="129"/>
      <c r="I251" s="13"/>
      <c r="J251" s="5"/>
      <c r="K251" s="5"/>
      <c r="N251" s="56"/>
      <c r="O251" s="6"/>
      <c r="Q251" s="5"/>
    </row>
    <row r="252" spans="1:17" x14ac:dyDescent="0.2">
      <c r="A252" s="209" t="s">
        <v>466</v>
      </c>
      <c r="B252" s="249"/>
      <c r="C252" s="63">
        <f t="shared" si="3"/>
        <v>396</v>
      </c>
      <c r="D252" s="123">
        <f>+SUM(D253:D290)</f>
        <v>106</v>
      </c>
      <c r="E252" s="65">
        <f>+SUM(E253:E290)</f>
        <v>281</v>
      </c>
      <c r="F252" s="124">
        <f>+SUM(F253:F290)</f>
        <v>9</v>
      </c>
      <c r="G252" s="63">
        <f>+SUM(G253:G290)</f>
        <v>0</v>
      </c>
      <c r="H252" s="63">
        <f>+SUM(H253:H290)</f>
        <v>0</v>
      </c>
      <c r="I252" s="13"/>
      <c r="J252" s="5"/>
      <c r="K252" s="5"/>
      <c r="N252" s="56"/>
      <c r="O252" s="6"/>
      <c r="Q252" s="5"/>
    </row>
    <row r="253" spans="1:17" x14ac:dyDescent="0.2">
      <c r="A253" s="96" t="s">
        <v>467</v>
      </c>
      <c r="B253" s="111" t="s">
        <v>468</v>
      </c>
      <c r="C253" s="70">
        <f t="shared" si="3"/>
        <v>241</v>
      </c>
      <c r="D253" s="71"/>
      <c r="E253" s="72">
        <v>241</v>
      </c>
      <c r="F253" s="73"/>
      <c r="G253" s="73"/>
      <c r="H253" s="73"/>
      <c r="I253" s="13"/>
      <c r="J253" s="5"/>
      <c r="K253" s="5"/>
      <c r="N253" s="56"/>
      <c r="O253" s="6"/>
      <c r="Q253" s="5"/>
    </row>
    <row r="254" spans="1:17" x14ac:dyDescent="0.2">
      <c r="A254" s="99" t="s">
        <v>469</v>
      </c>
      <c r="B254" s="100" t="s">
        <v>470</v>
      </c>
      <c r="C254" s="70">
        <f t="shared" si="3"/>
        <v>0</v>
      </c>
      <c r="D254" s="71"/>
      <c r="E254" s="72"/>
      <c r="F254" s="73"/>
      <c r="G254" s="73"/>
      <c r="H254" s="73"/>
      <c r="I254" s="13"/>
      <c r="J254" s="5"/>
      <c r="K254" s="5"/>
      <c r="N254" s="56"/>
      <c r="O254" s="6"/>
      <c r="Q254" s="5"/>
    </row>
    <row r="255" spans="1:17" x14ac:dyDescent="0.2">
      <c r="A255" s="99" t="s">
        <v>471</v>
      </c>
      <c r="B255" s="100" t="s">
        <v>472</v>
      </c>
      <c r="C255" s="70">
        <f t="shared" si="3"/>
        <v>37</v>
      </c>
      <c r="D255" s="71">
        <v>2</v>
      </c>
      <c r="E255" s="72">
        <v>35</v>
      </c>
      <c r="F255" s="73"/>
      <c r="G255" s="73"/>
      <c r="H255" s="73"/>
      <c r="I255" s="13"/>
      <c r="J255" s="5"/>
      <c r="K255" s="5"/>
      <c r="N255" s="56"/>
      <c r="O255" s="6"/>
      <c r="Q255" s="5"/>
    </row>
    <row r="256" spans="1:17" x14ac:dyDescent="0.2">
      <c r="A256" s="99" t="s">
        <v>473</v>
      </c>
      <c r="B256" s="100" t="s">
        <v>474</v>
      </c>
      <c r="C256" s="70">
        <f t="shared" si="3"/>
        <v>0</v>
      </c>
      <c r="D256" s="71"/>
      <c r="E256" s="72"/>
      <c r="F256" s="73"/>
      <c r="G256" s="73"/>
      <c r="H256" s="73"/>
      <c r="I256" s="13"/>
      <c r="J256" s="5"/>
      <c r="K256" s="5"/>
      <c r="N256" s="56"/>
      <c r="O256" s="6"/>
      <c r="Q256" s="5"/>
    </row>
    <row r="257" spans="1:17" x14ac:dyDescent="0.2">
      <c r="A257" s="99" t="s">
        <v>475</v>
      </c>
      <c r="B257" s="100" t="s">
        <v>476</v>
      </c>
      <c r="C257" s="70">
        <f t="shared" si="3"/>
        <v>0</v>
      </c>
      <c r="D257" s="71"/>
      <c r="E257" s="72"/>
      <c r="F257" s="73"/>
      <c r="G257" s="73"/>
      <c r="H257" s="73"/>
      <c r="I257" s="13"/>
      <c r="J257" s="5"/>
      <c r="K257" s="5"/>
      <c r="N257" s="56"/>
      <c r="O257" s="6"/>
      <c r="Q257" s="5"/>
    </row>
    <row r="258" spans="1:17" x14ac:dyDescent="0.2">
      <c r="A258" s="99" t="s">
        <v>477</v>
      </c>
      <c r="B258" s="100" t="s">
        <v>478</v>
      </c>
      <c r="C258" s="70">
        <f t="shared" si="3"/>
        <v>0</v>
      </c>
      <c r="D258" s="71"/>
      <c r="E258" s="72"/>
      <c r="F258" s="73"/>
      <c r="G258" s="73"/>
      <c r="H258" s="73"/>
      <c r="I258" s="13"/>
      <c r="J258" s="5"/>
      <c r="K258" s="5"/>
      <c r="N258" s="56"/>
      <c r="O258" s="6"/>
      <c r="Q258" s="5"/>
    </row>
    <row r="259" spans="1:17" x14ac:dyDescent="0.2">
      <c r="A259" s="99" t="s">
        <v>479</v>
      </c>
      <c r="B259" s="100" t="s">
        <v>480</v>
      </c>
      <c r="C259" s="70">
        <f t="shared" si="3"/>
        <v>0</v>
      </c>
      <c r="D259" s="71"/>
      <c r="E259" s="72"/>
      <c r="F259" s="73"/>
      <c r="G259" s="73"/>
      <c r="H259" s="73"/>
      <c r="I259" s="13"/>
      <c r="J259" s="5"/>
      <c r="K259" s="5"/>
      <c r="N259" s="56"/>
      <c r="O259" s="6"/>
      <c r="Q259" s="5"/>
    </row>
    <row r="260" spans="1:17" x14ac:dyDescent="0.2">
      <c r="A260" s="99" t="s">
        <v>481</v>
      </c>
      <c r="B260" s="100" t="s">
        <v>482</v>
      </c>
      <c r="C260" s="70">
        <f t="shared" si="3"/>
        <v>0</v>
      </c>
      <c r="D260" s="71"/>
      <c r="E260" s="72"/>
      <c r="F260" s="73"/>
      <c r="G260" s="73"/>
      <c r="H260" s="73"/>
      <c r="I260" s="13"/>
      <c r="J260" s="5"/>
      <c r="K260" s="5"/>
      <c r="N260" s="56"/>
      <c r="O260" s="6"/>
      <c r="Q260" s="5"/>
    </row>
    <row r="261" spans="1:17" x14ac:dyDescent="0.2">
      <c r="A261" s="99" t="s">
        <v>483</v>
      </c>
      <c r="B261" s="100" t="s">
        <v>484</v>
      </c>
      <c r="C261" s="70">
        <f t="shared" si="3"/>
        <v>0</v>
      </c>
      <c r="D261" s="71"/>
      <c r="E261" s="72"/>
      <c r="F261" s="73"/>
      <c r="G261" s="73"/>
      <c r="H261" s="73"/>
      <c r="I261" s="13"/>
      <c r="J261" s="5"/>
      <c r="K261" s="5"/>
      <c r="N261" s="56"/>
      <c r="O261" s="6"/>
      <c r="Q261" s="5"/>
    </row>
    <row r="262" spans="1:17" x14ac:dyDescent="0.2">
      <c r="A262" s="99" t="s">
        <v>485</v>
      </c>
      <c r="B262" s="100" t="s">
        <v>486</v>
      </c>
      <c r="C262" s="70">
        <f t="shared" si="3"/>
        <v>0</v>
      </c>
      <c r="D262" s="71"/>
      <c r="E262" s="72"/>
      <c r="F262" s="73"/>
      <c r="G262" s="73"/>
      <c r="H262" s="73"/>
      <c r="I262" s="13"/>
      <c r="J262" s="5"/>
      <c r="K262" s="5"/>
      <c r="N262" s="56"/>
      <c r="O262" s="6"/>
      <c r="Q262" s="5"/>
    </row>
    <row r="263" spans="1:17" x14ac:dyDescent="0.2">
      <c r="A263" s="99" t="s">
        <v>487</v>
      </c>
      <c r="B263" s="100" t="s">
        <v>488</v>
      </c>
      <c r="C263" s="70">
        <f t="shared" si="3"/>
        <v>0</v>
      </c>
      <c r="D263" s="71"/>
      <c r="E263" s="72"/>
      <c r="F263" s="73"/>
      <c r="G263" s="73"/>
      <c r="H263" s="73"/>
      <c r="I263" s="13"/>
      <c r="J263" s="5"/>
      <c r="K263" s="5"/>
      <c r="N263" s="56"/>
      <c r="O263" s="6"/>
      <c r="Q263" s="5"/>
    </row>
    <row r="264" spans="1:17" x14ac:dyDescent="0.2">
      <c r="A264" s="99" t="s">
        <v>489</v>
      </c>
      <c r="B264" s="100" t="s">
        <v>490</v>
      </c>
      <c r="C264" s="70">
        <f t="shared" si="3"/>
        <v>0</v>
      </c>
      <c r="D264" s="71"/>
      <c r="E264" s="72"/>
      <c r="F264" s="73"/>
      <c r="G264" s="73"/>
      <c r="H264" s="73"/>
      <c r="I264" s="13"/>
      <c r="J264" s="5"/>
      <c r="K264" s="5"/>
      <c r="N264" s="56"/>
      <c r="O264" s="6"/>
      <c r="Q264" s="5"/>
    </row>
    <row r="265" spans="1:17" x14ac:dyDescent="0.2">
      <c r="A265" s="99" t="s">
        <v>491</v>
      </c>
      <c r="B265" s="100" t="s">
        <v>492</v>
      </c>
      <c r="C265" s="70">
        <f t="shared" si="3"/>
        <v>0</v>
      </c>
      <c r="D265" s="71"/>
      <c r="E265" s="72"/>
      <c r="F265" s="73"/>
      <c r="G265" s="73"/>
      <c r="H265" s="73"/>
      <c r="I265" s="13"/>
      <c r="J265" s="5"/>
      <c r="K265" s="5"/>
      <c r="N265" s="56"/>
      <c r="O265" s="6"/>
      <c r="Q265" s="5"/>
    </row>
    <row r="266" spans="1:17" x14ac:dyDescent="0.2">
      <c r="A266" s="99" t="s">
        <v>493</v>
      </c>
      <c r="B266" s="100" t="s">
        <v>494</v>
      </c>
      <c r="C266" s="70">
        <f t="shared" si="3"/>
        <v>0</v>
      </c>
      <c r="D266" s="71"/>
      <c r="E266" s="72"/>
      <c r="F266" s="73"/>
      <c r="G266" s="73"/>
      <c r="H266" s="73"/>
      <c r="I266" s="13"/>
      <c r="J266" s="5"/>
      <c r="K266" s="5"/>
      <c r="N266" s="56"/>
      <c r="O266" s="6"/>
      <c r="Q266" s="5"/>
    </row>
    <row r="267" spans="1:17" ht="23.25" x14ac:dyDescent="0.2">
      <c r="A267" s="99" t="s">
        <v>495</v>
      </c>
      <c r="B267" s="93" t="s">
        <v>496</v>
      </c>
      <c r="C267" s="70">
        <f t="shared" si="3"/>
        <v>1</v>
      </c>
      <c r="D267" s="71">
        <v>1</v>
      </c>
      <c r="E267" s="72"/>
      <c r="F267" s="73"/>
      <c r="G267" s="73"/>
      <c r="H267" s="73"/>
      <c r="I267" s="13"/>
      <c r="J267" s="5"/>
      <c r="K267" s="5"/>
      <c r="N267" s="56"/>
      <c r="O267" s="6"/>
      <c r="Q267" s="5"/>
    </row>
    <row r="268" spans="1:17" x14ac:dyDescent="0.2">
      <c r="A268" s="99" t="s">
        <v>497</v>
      </c>
      <c r="B268" s="100" t="s">
        <v>498</v>
      </c>
      <c r="C268" s="70">
        <f t="shared" si="3"/>
        <v>0</v>
      </c>
      <c r="D268" s="71"/>
      <c r="E268" s="72"/>
      <c r="F268" s="73"/>
      <c r="G268" s="73"/>
      <c r="H268" s="73"/>
      <c r="I268" s="13"/>
      <c r="J268" s="5"/>
      <c r="K268" s="5"/>
      <c r="N268" s="56"/>
      <c r="O268" s="6"/>
      <c r="Q268" s="5"/>
    </row>
    <row r="269" spans="1:17" x14ac:dyDescent="0.2">
      <c r="A269" s="99" t="s">
        <v>499</v>
      </c>
      <c r="B269" s="100" t="s">
        <v>500</v>
      </c>
      <c r="C269" s="70">
        <f t="shared" si="3"/>
        <v>0</v>
      </c>
      <c r="D269" s="71"/>
      <c r="E269" s="72"/>
      <c r="F269" s="73"/>
      <c r="G269" s="73"/>
      <c r="H269" s="73"/>
      <c r="I269" s="13"/>
      <c r="J269" s="5"/>
      <c r="K269" s="5"/>
      <c r="N269" s="56"/>
      <c r="O269" s="6"/>
      <c r="Q269" s="5"/>
    </row>
    <row r="270" spans="1:17" x14ac:dyDescent="0.2">
      <c r="A270" s="99" t="s">
        <v>501</v>
      </c>
      <c r="B270" s="100" t="s">
        <v>502</v>
      </c>
      <c r="C270" s="70">
        <f t="shared" si="3"/>
        <v>0</v>
      </c>
      <c r="D270" s="71"/>
      <c r="E270" s="72"/>
      <c r="F270" s="73"/>
      <c r="G270" s="73"/>
      <c r="H270" s="73"/>
      <c r="I270" s="13"/>
      <c r="J270" s="5"/>
      <c r="K270" s="5"/>
      <c r="N270" s="56"/>
      <c r="O270" s="6"/>
      <c r="Q270" s="5"/>
    </row>
    <row r="271" spans="1:17" x14ac:dyDescent="0.2">
      <c r="A271" s="99" t="s">
        <v>503</v>
      </c>
      <c r="B271" s="100" t="s">
        <v>504</v>
      </c>
      <c r="C271" s="70">
        <f t="shared" si="3"/>
        <v>2</v>
      </c>
      <c r="D271" s="71">
        <v>2</v>
      </c>
      <c r="E271" s="72"/>
      <c r="F271" s="73"/>
      <c r="G271" s="73"/>
      <c r="H271" s="73"/>
      <c r="I271" s="13"/>
      <c r="J271" s="5"/>
      <c r="K271" s="5"/>
      <c r="N271" s="56"/>
      <c r="O271" s="6"/>
      <c r="Q271" s="5"/>
    </row>
    <row r="272" spans="1:17" x14ac:dyDescent="0.2">
      <c r="A272" s="99" t="s">
        <v>505</v>
      </c>
      <c r="B272" s="100" t="s">
        <v>506</v>
      </c>
      <c r="C272" s="70">
        <f t="shared" si="3"/>
        <v>107</v>
      </c>
      <c r="D272" s="71">
        <v>95</v>
      </c>
      <c r="E272" s="72">
        <v>3</v>
      </c>
      <c r="F272" s="73">
        <v>9</v>
      </c>
      <c r="G272" s="73"/>
      <c r="H272" s="73"/>
      <c r="I272" s="13"/>
      <c r="J272" s="5"/>
      <c r="K272" s="5"/>
      <c r="N272" s="56"/>
      <c r="O272" s="6"/>
      <c r="Q272" s="5"/>
    </row>
    <row r="273" spans="1:17" x14ac:dyDescent="0.2">
      <c r="A273" s="99" t="s">
        <v>507</v>
      </c>
      <c r="B273" s="100" t="s">
        <v>508</v>
      </c>
      <c r="C273" s="70">
        <f t="shared" si="3"/>
        <v>0</v>
      </c>
      <c r="D273" s="71"/>
      <c r="E273" s="72"/>
      <c r="F273" s="73"/>
      <c r="G273" s="73"/>
      <c r="H273" s="73"/>
      <c r="I273" s="13"/>
      <c r="J273" s="5"/>
      <c r="K273" s="5"/>
      <c r="N273" s="56"/>
      <c r="O273" s="6"/>
      <c r="Q273" s="5"/>
    </row>
    <row r="274" spans="1:17" x14ac:dyDescent="0.2">
      <c r="A274" s="99" t="s">
        <v>509</v>
      </c>
      <c r="B274" s="100" t="s">
        <v>510</v>
      </c>
      <c r="C274" s="70">
        <f t="shared" ref="C274:C337" si="4">+SUM(D274:F274)</f>
        <v>0</v>
      </c>
      <c r="D274" s="71"/>
      <c r="E274" s="72"/>
      <c r="F274" s="73"/>
      <c r="G274" s="73"/>
      <c r="H274" s="73"/>
      <c r="I274" s="13"/>
      <c r="J274" s="5"/>
      <c r="K274" s="5"/>
      <c r="N274" s="56"/>
      <c r="O274" s="6"/>
      <c r="Q274" s="5"/>
    </row>
    <row r="275" spans="1:17" x14ac:dyDescent="0.2">
      <c r="A275" s="99" t="s">
        <v>511</v>
      </c>
      <c r="B275" s="100" t="s">
        <v>512</v>
      </c>
      <c r="C275" s="70">
        <f t="shared" si="4"/>
        <v>0</v>
      </c>
      <c r="D275" s="71"/>
      <c r="E275" s="72"/>
      <c r="F275" s="73"/>
      <c r="G275" s="73"/>
      <c r="H275" s="73"/>
      <c r="I275" s="13"/>
      <c r="J275" s="5"/>
      <c r="K275" s="5"/>
      <c r="N275" s="56"/>
      <c r="O275" s="6"/>
      <c r="Q275" s="5"/>
    </row>
    <row r="276" spans="1:17" x14ac:dyDescent="0.2">
      <c r="A276" s="99" t="s">
        <v>513</v>
      </c>
      <c r="B276" s="100" t="s">
        <v>514</v>
      </c>
      <c r="C276" s="70">
        <f t="shared" si="4"/>
        <v>0</v>
      </c>
      <c r="D276" s="71"/>
      <c r="E276" s="72"/>
      <c r="F276" s="73"/>
      <c r="G276" s="73"/>
      <c r="H276" s="73"/>
      <c r="I276" s="13"/>
      <c r="J276" s="5"/>
      <c r="K276" s="5"/>
      <c r="N276" s="56"/>
      <c r="O276" s="6"/>
      <c r="Q276" s="5"/>
    </row>
    <row r="277" spans="1:17" x14ac:dyDescent="0.2">
      <c r="A277" s="99" t="s">
        <v>515</v>
      </c>
      <c r="B277" s="100" t="s">
        <v>516</v>
      </c>
      <c r="C277" s="70">
        <f t="shared" si="4"/>
        <v>0</v>
      </c>
      <c r="D277" s="71"/>
      <c r="E277" s="72"/>
      <c r="F277" s="73"/>
      <c r="G277" s="73"/>
      <c r="H277" s="73"/>
      <c r="I277" s="13"/>
      <c r="J277" s="5"/>
      <c r="K277" s="5"/>
      <c r="N277" s="56"/>
      <c r="O277" s="6"/>
      <c r="Q277" s="5"/>
    </row>
    <row r="278" spans="1:17" x14ac:dyDescent="0.2">
      <c r="A278" s="99" t="s">
        <v>517</v>
      </c>
      <c r="B278" s="93" t="s">
        <v>518</v>
      </c>
      <c r="C278" s="70">
        <f t="shared" si="4"/>
        <v>0</v>
      </c>
      <c r="D278" s="71"/>
      <c r="E278" s="72"/>
      <c r="F278" s="73"/>
      <c r="G278" s="73"/>
      <c r="H278" s="73"/>
      <c r="I278" s="13"/>
      <c r="J278" s="5"/>
      <c r="K278" s="5"/>
      <c r="N278" s="56"/>
      <c r="O278" s="6"/>
      <c r="Q278" s="5"/>
    </row>
    <row r="279" spans="1:17" x14ac:dyDescent="0.2">
      <c r="A279" s="99" t="s">
        <v>519</v>
      </c>
      <c r="B279" s="100" t="s">
        <v>520</v>
      </c>
      <c r="C279" s="70">
        <f t="shared" si="4"/>
        <v>0</v>
      </c>
      <c r="D279" s="71"/>
      <c r="E279" s="72"/>
      <c r="F279" s="73"/>
      <c r="G279" s="73"/>
      <c r="H279" s="73"/>
      <c r="I279" s="13"/>
      <c r="J279" s="5"/>
      <c r="K279" s="5"/>
      <c r="N279" s="56"/>
      <c r="O279" s="6"/>
      <c r="Q279" s="5"/>
    </row>
    <row r="280" spans="1:17" x14ac:dyDescent="0.2">
      <c r="A280" s="99" t="s">
        <v>521</v>
      </c>
      <c r="B280" s="100" t="s">
        <v>522</v>
      </c>
      <c r="C280" s="70">
        <f t="shared" si="4"/>
        <v>1</v>
      </c>
      <c r="D280" s="71"/>
      <c r="E280" s="72">
        <v>1</v>
      </c>
      <c r="F280" s="73"/>
      <c r="G280" s="73"/>
      <c r="H280" s="73"/>
      <c r="I280" s="13"/>
      <c r="J280" s="5"/>
      <c r="K280" s="5"/>
      <c r="N280" s="56"/>
      <c r="O280" s="6"/>
      <c r="Q280" s="5"/>
    </row>
    <row r="281" spans="1:17" x14ac:dyDescent="0.2">
      <c r="A281" s="99" t="s">
        <v>523</v>
      </c>
      <c r="B281" s="100" t="s">
        <v>524</v>
      </c>
      <c r="C281" s="70">
        <f t="shared" si="4"/>
        <v>0</v>
      </c>
      <c r="D281" s="71"/>
      <c r="E281" s="72"/>
      <c r="F281" s="73"/>
      <c r="G281" s="73"/>
      <c r="H281" s="73"/>
      <c r="I281" s="13"/>
      <c r="J281" s="5"/>
      <c r="K281" s="5"/>
      <c r="N281" s="56"/>
      <c r="O281" s="6"/>
      <c r="Q281" s="5"/>
    </row>
    <row r="282" spans="1:17" ht="23.25" x14ac:dyDescent="0.2">
      <c r="A282" s="99" t="s">
        <v>525</v>
      </c>
      <c r="B282" s="93" t="s">
        <v>526</v>
      </c>
      <c r="C282" s="70">
        <f t="shared" si="4"/>
        <v>0</v>
      </c>
      <c r="D282" s="71"/>
      <c r="E282" s="72"/>
      <c r="F282" s="73"/>
      <c r="G282" s="73"/>
      <c r="H282" s="73"/>
      <c r="I282" s="13"/>
      <c r="J282" s="5"/>
      <c r="K282" s="5"/>
      <c r="N282" s="56"/>
      <c r="O282" s="6"/>
      <c r="Q282" s="5"/>
    </row>
    <row r="283" spans="1:17" x14ac:dyDescent="0.2">
      <c r="A283" s="99" t="s">
        <v>527</v>
      </c>
      <c r="B283" s="100" t="s">
        <v>528</v>
      </c>
      <c r="C283" s="70">
        <f t="shared" si="4"/>
        <v>1</v>
      </c>
      <c r="D283" s="71"/>
      <c r="E283" s="72">
        <v>1</v>
      </c>
      <c r="F283" s="73"/>
      <c r="G283" s="73"/>
      <c r="H283" s="73"/>
      <c r="I283" s="13"/>
      <c r="J283" s="5"/>
      <c r="K283" s="5"/>
      <c r="N283" s="56"/>
      <c r="O283" s="6"/>
      <c r="Q283" s="5"/>
    </row>
    <row r="284" spans="1:17" x14ac:dyDescent="0.2">
      <c r="A284" s="99" t="s">
        <v>529</v>
      </c>
      <c r="B284" s="100" t="s">
        <v>530</v>
      </c>
      <c r="C284" s="70">
        <f t="shared" si="4"/>
        <v>0</v>
      </c>
      <c r="D284" s="71"/>
      <c r="E284" s="72"/>
      <c r="F284" s="73"/>
      <c r="G284" s="73"/>
      <c r="H284" s="73"/>
      <c r="I284" s="13"/>
      <c r="J284" s="5"/>
      <c r="K284" s="5"/>
      <c r="N284" s="56"/>
      <c r="O284" s="6"/>
      <c r="Q284" s="5"/>
    </row>
    <row r="285" spans="1:17" x14ac:dyDescent="0.2">
      <c r="A285" s="99" t="s">
        <v>531</v>
      </c>
      <c r="B285" s="100" t="s">
        <v>532</v>
      </c>
      <c r="C285" s="70">
        <f t="shared" si="4"/>
        <v>0</v>
      </c>
      <c r="D285" s="71"/>
      <c r="E285" s="72"/>
      <c r="F285" s="73"/>
      <c r="G285" s="73"/>
      <c r="H285" s="73"/>
      <c r="I285" s="13"/>
      <c r="J285" s="5"/>
      <c r="K285" s="5"/>
      <c r="N285" s="56"/>
      <c r="O285" s="6"/>
      <c r="Q285" s="5"/>
    </row>
    <row r="286" spans="1:17" x14ac:dyDescent="0.2">
      <c r="A286" s="99" t="s">
        <v>533</v>
      </c>
      <c r="B286" s="100" t="s">
        <v>534</v>
      </c>
      <c r="C286" s="70">
        <f t="shared" si="4"/>
        <v>0</v>
      </c>
      <c r="D286" s="71"/>
      <c r="E286" s="72"/>
      <c r="F286" s="73"/>
      <c r="G286" s="73"/>
      <c r="H286" s="73"/>
      <c r="I286" s="13"/>
      <c r="J286" s="5"/>
      <c r="K286" s="5"/>
      <c r="N286" s="56"/>
      <c r="O286" s="6"/>
      <c r="Q286" s="5"/>
    </row>
    <row r="287" spans="1:17" ht="23.25" x14ac:dyDescent="0.2">
      <c r="A287" s="99" t="s">
        <v>535</v>
      </c>
      <c r="B287" s="93" t="s">
        <v>536</v>
      </c>
      <c r="C287" s="70">
        <f t="shared" si="4"/>
        <v>0</v>
      </c>
      <c r="D287" s="71"/>
      <c r="E287" s="72"/>
      <c r="F287" s="73"/>
      <c r="G287" s="73"/>
      <c r="H287" s="73"/>
      <c r="I287" s="13"/>
      <c r="J287" s="5"/>
      <c r="K287" s="5"/>
      <c r="N287" s="56"/>
      <c r="O287" s="6"/>
      <c r="Q287" s="5"/>
    </row>
    <row r="288" spans="1:17" ht="34.5" x14ac:dyDescent="0.2">
      <c r="A288" s="99" t="s">
        <v>537</v>
      </c>
      <c r="B288" s="93" t="s">
        <v>538</v>
      </c>
      <c r="C288" s="70">
        <f t="shared" si="4"/>
        <v>6</v>
      </c>
      <c r="D288" s="71">
        <v>6</v>
      </c>
      <c r="E288" s="72"/>
      <c r="F288" s="73"/>
      <c r="G288" s="73"/>
      <c r="H288" s="73"/>
      <c r="I288" s="13"/>
      <c r="J288" s="5"/>
      <c r="K288" s="5"/>
      <c r="N288" s="56"/>
      <c r="O288" s="6"/>
      <c r="Q288" s="5"/>
    </row>
    <row r="289" spans="1:17" x14ac:dyDescent="0.2">
      <c r="A289" s="99" t="s">
        <v>539</v>
      </c>
      <c r="B289" s="100" t="s">
        <v>540</v>
      </c>
      <c r="C289" s="70">
        <f t="shared" si="4"/>
        <v>0</v>
      </c>
      <c r="D289" s="71"/>
      <c r="E289" s="72"/>
      <c r="F289" s="83"/>
      <c r="G289" s="73"/>
      <c r="H289" s="73"/>
      <c r="I289" s="13"/>
      <c r="J289" s="5"/>
      <c r="K289" s="5"/>
      <c r="N289" s="56"/>
      <c r="O289" s="6"/>
      <c r="Q289" s="5"/>
    </row>
    <row r="290" spans="1:17" x14ac:dyDescent="0.2">
      <c r="A290" s="101" t="s">
        <v>541</v>
      </c>
      <c r="B290" s="102" t="s">
        <v>542</v>
      </c>
      <c r="C290" s="103">
        <f t="shared" si="4"/>
        <v>0</v>
      </c>
      <c r="D290" s="81"/>
      <c r="E290" s="82"/>
      <c r="F290" s="83"/>
      <c r="G290" s="83"/>
      <c r="H290" s="83"/>
      <c r="I290" s="13"/>
      <c r="J290" s="5"/>
      <c r="K290" s="5"/>
      <c r="N290" s="56"/>
      <c r="O290" s="6"/>
      <c r="Q290" s="5"/>
    </row>
    <row r="291" spans="1:17" x14ac:dyDescent="0.2">
      <c r="A291" s="59"/>
      <c r="B291" s="107"/>
      <c r="C291" s="17"/>
      <c r="D291" s="18"/>
      <c r="E291" s="18"/>
      <c r="F291" s="18"/>
      <c r="G291" s="18"/>
      <c r="H291" s="18"/>
      <c r="I291" s="13"/>
      <c r="J291" s="5"/>
      <c r="K291" s="5"/>
      <c r="N291" s="56"/>
      <c r="O291" s="6"/>
      <c r="Q291" s="5"/>
    </row>
    <row r="292" spans="1:17" x14ac:dyDescent="0.2">
      <c r="A292" s="211" t="s">
        <v>543</v>
      </c>
      <c r="B292" s="234"/>
      <c r="C292" s="63">
        <f t="shared" si="4"/>
        <v>330</v>
      </c>
      <c r="D292" s="110">
        <f>+SUM(D293:D313)</f>
        <v>290</v>
      </c>
      <c r="E292" s="110">
        <f>+SUM(E293:E313)</f>
        <v>19</v>
      </c>
      <c r="F292" s="110">
        <f>+SUM(F293:F313)</f>
        <v>21</v>
      </c>
      <c r="G292" s="110">
        <f>+SUM(G293:G313)</f>
        <v>0</v>
      </c>
      <c r="H292" s="110">
        <f>+SUM(H293:H313)</f>
        <v>0</v>
      </c>
      <c r="I292" s="13"/>
      <c r="J292" s="5"/>
      <c r="K292" s="5"/>
      <c r="N292" s="56"/>
      <c r="O292" s="6"/>
      <c r="Q292" s="5"/>
    </row>
    <row r="293" spans="1:17" x14ac:dyDescent="0.2">
      <c r="A293" s="96" t="s">
        <v>544</v>
      </c>
      <c r="B293" s="111" t="s">
        <v>545</v>
      </c>
      <c r="C293" s="88">
        <f t="shared" si="4"/>
        <v>0</v>
      </c>
      <c r="D293" s="89"/>
      <c r="E293" s="90"/>
      <c r="F293" s="91"/>
      <c r="G293" s="91"/>
      <c r="H293" s="91"/>
      <c r="I293" s="13"/>
      <c r="J293" s="5"/>
      <c r="K293" s="5"/>
      <c r="N293" s="56"/>
      <c r="O293" s="6"/>
      <c r="Q293" s="5"/>
    </row>
    <row r="294" spans="1:17" x14ac:dyDescent="0.2">
      <c r="A294" s="99" t="s">
        <v>546</v>
      </c>
      <c r="B294" s="100" t="s">
        <v>547</v>
      </c>
      <c r="C294" s="70">
        <f t="shared" si="4"/>
        <v>0</v>
      </c>
      <c r="D294" s="71"/>
      <c r="E294" s="72"/>
      <c r="F294" s="73"/>
      <c r="G294" s="73"/>
      <c r="H294" s="73"/>
      <c r="I294" s="13"/>
      <c r="J294" s="5"/>
      <c r="K294" s="5"/>
      <c r="N294" s="56"/>
      <c r="O294" s="6"/>
      <c r="Q294" s="5"/>
    </row>
    <row r="295" spans="1:17" x14ac:dyDescent="0.2">
      <c r="A295" s="99" t="s">
        <v>548</v>
      </c>
      <c r="B295" s="100" t="s">
        <v>549</v>
      </c>
      <c r="C295" s="70">
        <f t="shared" si="4"/>
        <v>17</v>
      </c>
      <c r="D295" s="71">
        <v>1</v>
      </c>
      <c r="E295" s="72">
        <v>16</v>
      </c>
      <c r="F295" s="73"/>
      <c r="G295" s="73"/>
      <c r="H295" s="73"/>
      <c r="I295" s="13"/>
      <c r="J295" s="5"/>
      <c r="K295" s="5"/>
      <c r="N295" s="56"/>
      <c r="O295" s="6"/>
      <c r="Q295" s="5"/>
    </row>
    <row r="296" spans="1:17" x14ac:dyDescent="0.2">
      <c r="A296" s="99" t="s">
        <v>550</v>
      </c>
      <c r="B296" s="100" t="s">
        <v>551</v>
      </c>
      <c r="C296" s="70">
        <f t="shared" si="4"/>
        <v>0</v>
      </c>
      <c r="D296" s="71"/>
      <c r="E296" s="72"/>
      <c r="F296" s="73"/>
      <c r="G296" s="73"/>
      <c r="H296" s="73"/>
      <c r="I296" s="13"/>
      <c r="J296" s="5"/>
      <c r="K296" s="5"/>
      <c r="N296" s="56"/>
      <c r="O296" s="6"/>
      <c r="Q296" s="5"/>
    </row>
    <row r="297" spans="1:17" x14ac:dyDescent="0.2">
      <c r="A297" s="99" t="s">
        <v>552</v>
      </c>
      <c r="B297" s="100" t="s">
        <v>553</v>
      </c>
      <c r="C297" s="70">
        <f t="shared" si="4"/>
        <v>11</v>
      </c>
      <c r="D297" s="71">
        <v>8</v>
      </c>
      <c r="E297" s="72">
        <v>3</v>
      </c>
      <c r="F297" s="73"/>
      <c r="G297" s="73"/>
      <c r="H297" s="73"/>
      <c r="I297" s="13"/>
      <c r="J297" s="5"/>
      <c r="K297" s="5"/>
      <c r="N297" s="56"/>
      <c r="O297" s="6"/>
      <c r="Q297" s="5"/>
    </row>
    <row r="298" spans="1:17" x14ac:dyDescent="0.2">
      <c r="A298" s="99" t="s">
        <v>554</v>
      </c>
      <c r="B298" s="100" t="s">
        <v>555</v>
      </c>
      <c r="C298" s="70">
        <f t="shared" si="4"/>
        <v>0</v>
      </c>
      <c r="D298" s="71"/>
      <c r="E298" s="72"/>
      <c r="F298" s="73"/>
      <c r="G298" s="73"/>
      <c r="H298" s="73"/>
      <c r="I298" s="13"/>
      <c r="J298" s="5"/>
      <c r="K298" s="5"/>
      <c r="N298" s="56"/>
      <c r="O298" s="6"/>
      <c r="Q298" s="5"/>
    </row>
    <row r="299" spans="1:17" x14ac:dyDescent="0.2">
      <c r="A299" s="99" t="s">
        <v>556</v>
      </c>
      <c r="B299" s="100" t="s">
        <v>557</v>
      </c>
      <c r="C299" s="70">
        <f t="shared" si="4"/>
        <v>0</v>
      </c>
      <c r="D299" s="71"/>
      <c r="E299" s="72"/>
      <c r="F299" s="73"/>
      <c r="G299" s="73"/>
      <c r="H299" s="73"/>
      <c r="I299" s="13"/>
      <c r="J299" s="5"/>
      <c r="K299" s="5"/>
      <c r="N299" s="56"/>
      <c r="O299" s="6"/>
      <c r="Q299" s="5"/>
    </row>
    <row r="300" spans="1:17" x14ac:dyDescent="0.2">
      <c r="A300" s="99" t="s">
        <v>558</v>
      </c>
      <c r="B300" s="100" t="s">
        <v>559</v>
      </c>
      <c r="C300" s="70">
        <f t="shared" si="4"/>
        <v>0</v>
      </c>
      <c r="D300" s="71"/>
      <c r="E300" s="72"/>
      <c r="F300" s="73"/>
      <c r="G300" s="73"/>
      <c r="H300" s="73"/>
      <c r="I300" s="13"/>
      <c r="J300" s="5"/>
      <c r="K300" s="5"/>
      <c r="N300" s="56"/>
      <c r="O300" s="6"/>
      <c r="Q300" s="5"/>
    </row>
    <row r="301" spans="1:17" x14ac:dyDescent="0.2">
      <c r="A301" s="99" t="s">
        <v>560</v>
      </c>
      <c r="B301" s="100" t="s">
        <v>561</v>
      </c>
      <c r="C301" s="70">
        <f t="shared" si="4"/>
        <v>0</v>
      </c>
      <c r="D301" s="71"/>
      <c r="E301" s="72"/>
      <c r="F301" s="73"/>
      <c r="G301" s="73"/>
      <c r="H301" s="73"/>
      <c r="I301" s="13"/>
      <c r="J301" s="5"/>
      <c r="K301" s="5"/>
      <c r="N301" s="56"/>
      <c r="O301" s="6"/>
      <c r="Q301" s="5"/>
    </row>
    <row r="302" spans="1:17" x14ac:dyDescent="0.2">
      <c r="A302" s="99" t="s">
        <v>562</v>
      </c>
      <c r="B302" s="100" t="s">
        <v>563</v>
      </c>
      <c r="C302" s="70">
        <f t="shared" si="4"/>
        <v>0</v>
      </c>
      <c r="D302" s="71"/>
      <c r="E302" s="72"/>
      <c r="F302" s="73"/>
      <c r="G302" s="73"/>
      <c r="H302" s="73"/>
      <c r="I302" s="13"/>
      <c r="J302" s="5"/>
      <c r="K302" s="5"/>
      <c r="N302" s="56"/>
      <c r="O302" s="6"/>
      <c r="Q302" s="5"/>
    </row>
    <row r="303" spans="1:17" x14ac:dyDescent="0.2">
      <c r="A303" s="99" t="s">
        <v>564</v>
      </c>
      <c r="B303" s="100" t="s">
        <v>565</v>
      </c>
      <c r="C303" s="70">
        <f t="shared" si="4"/>
        <v>0</v>
      </c>
      <c r="D303" s="71"/>
      <c r="E303" s="72"/>
      <c r="F303" s="73"/>
      <c r="G303" s="73"/>
      <c r="H303" s="73"/>
      <c r="I303" s="13"/>
      <c r="J303" s="5"/>
      <c r="K303" s="5"/>
      <c r="N303" s="56"/>
      <c r="O303" s="6"/>
      <c r="Q303" s="5"/>
    </row>
    <row r="304" spans="1:17" x14ac:dyDescent="0.2">
      <c r="A304" s="99" t="s">
        <v>566</v>
      </c>
      <c r="B304" s="100" t="s">
        <v>567</v>
      </c>
      <c r="C304" s="70">
        <f t="shared" si="4"/>
        <v>0</v>
      </c>
      <c r="D304" s="71"/>
      <c r="E304" s="72"/>
      <c r="F304" s="73"/>
      <c r="G304" s="73"/>
      <c r="H304" s="73"/>
      <c r="I304" s="13"/>
      <c r="J304" s="5"/>
      <c r="K304" s="5"/>
      <c r="N304" s="56"/>
      <c r="O304" s="6"/>
      <c r="Q304" s="5"/>
    </row>
    <row r="305" spans="1:17" x14ac:dyDescent="0.2">
      <c r="A305" s="99" t="s">
        <v>568</v>
      </c>
      <c r="B305" s="100" t="s">
        <v>569</v>
      </c>
      <c r="C305" s="70">
        <f t="shared" si="4"/>
        <v>0</v>
      </c>
      <c r="D305" s="71"/>
      <c r="E305" s="72"/>
      <c r="F305" s="73"/>
      <c r="G305" s="73"/>
      <c r="H305" s="73"/>
      <c r="I305" s="13"/>
      <c r="J305" s="5"/>
      <c r="K305" s="5"/>
      <c r="N305" s="56"/>
      <c r="O305" s="6"/>
      <c r="Q305" s="5"/>
    </row>
    <row r="306" spans="1:17" x14ac:dyDescent="0.2">
      <c r="A306" s="99" t="s">
        <v>570</v>
      </c>
      <c r="B306" s="100" t="s">
        <v>571</v>
      </c>
      <c r="C306" s="70">
        <f t="shared" si="4"/>
        <v>0</v>
      </c>
      <c r="D306" s="71"/>
      <c r="E306" s="72"/>
      <c r="F306" s="73"/>
      <c r="G306" s="73"/>
      <c r="H306" s="73"/>
      <c r="I306" s="13"/>
      <c r="J306" s="5"/>
      <c r="K306" s="5"/>
      <c r="N306" s="56"/>
      <c r="O306" s="6"/>
      <c r="Q306" s="5"/>
    </row>
    <row r="307" spans="1:17" x14ac:dyDescent="0.2">
      <c r="A307" s="99" t="s">
        <v>572</v>
      </c>
      <c r="B307" s="100" t="s">
        <v>573</v>
      </c>
      <c r="C307" s="70">
        <f t="shared" si="4"/>
        <v>0</v>
      </c>
      <c r="D307" s="71"/>
      <c r="E307" s="72"/>
      <c r="F307" s="73"/>
      <c r="G307" s="73"/>
      <c r="H307" s="73"/>
      <c r="I307" s="13"/>
      <c r="J307" s="5"/>
      <c r="K307" s="5"/>
      <c r="N307" s="56"/>
      <c r="O307" s="6"/>
      <c r="Q307" s="5"/>
    </row>
    <row r="308" spans="1:17" x14ac:dyDescent="0.2">
      <c r="A308" s="99" t="s">
        <v>574</v>
      </c>
      <c r="B308" s="100" t="s">
        <v>575</v>
      </c>
      <c r="C308" s="70">
        <f t="shared" si="4"/>
        <v>0</v>
      </c>
      <c r="D308" s="71"/>
      <c r="E308" s="72"/>
      <c r="F308" s="73"/>
      <c r="G308" s="73"/>
      <c r="H308" s="73"/>
      <c r="I308" s="13"/>
      <c r="J308" s="5"/>
      <c r="K308" s="5"/>
      <c r="N308" s="56"/>
      <c r="O308" s="6"/>
      <c r="Q308" s="5"/>
    </row>
    <row r="309" spans="1:17" x14ac:dyDescent="0.2">
      <c r="A309" s="99" t="s">
        <v>576</v>
      </c>
      <c r="B309" s="100" t="s">
        <v>577</v>
      </c>
      <c r="C309" s="70">
        <f t="shared" si="4"/>
        <v>0</v>
      </c>
      <c r="D309" s="71"/>
      <c r="E309" s="72"/>
      <c r="F309" s="73"/>
      <c r="G309" s="73"/>
      <c r="H309" s="73"/>
      <c r="I309" s="13"/>
      <c r="J309" s="5"/>
      <c r="K309" s="5"/>
      <c r="N309" s="56"/>
      <c r="O309" s="6"/>
      <c r="Q309" s="5"/>
    </row>
    <row r="310" spans="1:17" x14ac:dyDescent="0.2">
      <c r="A310" s="99" t="s">
        <v>578</v>
      </c>
      <c r="B310" s="100" t="s">
        <v>579</v>
      </c>
      <c r="C310" s="70">
        <f t="shared" si="4"/>
        <v>35</v>
      </c>
      <c r="D310" s="71">
        <v>35</v>
      </c>
      <c r="E310" s="72"/>
      <c r="F310" s="73"/>
      <c r="G310" s="73"/>
      <c r="H310" s="73"/>
      <c r="I310" s="13"/>
      <c r="J310" s="5"/>
      <c r="K310" s="5"/>
      <c r="N310" s="56"/>
      <c r="O310" s="6"/>
      <c r="Q310" s="5"/>
    </row>
    <row r="311" spans="1:17" x14ac:dyDescent="0.2">
      <c r="A311" s="99" t="s">
        <v>580</v>
      </c>
      <c r="B311" s="100" t="s">
        <v>581</v>
      </c>
      <c r="C311" s="70">
        <f t="shared" si="4"/>
        <v>0</v>
      </c>
      <c r="D311" s="71"/>
      <c r="E311" s="72"/>
      <c r="F311" s="73"/>
      <c r="G311" s="73"/>
      <c r="H311" s="73"/>
      <c r="I311" s="13"/>
      <c r="J311" s="5"/>
      <c r="K311" s="5"/>
      <c r="N311" s="56"/>
      <c r="O311" s="6"/>
      <c r="Q311" s="5"/>
    </row>
    <row r="312" spans="1:17" x14ac:dyDescent="0.2">
      <c r="A312" s="99" t="s">
        <v>582</v>
      </c>
      <c r="B312" s="100" t="s">
        <v>583</v>
      </c>
      <c r="C312" s="70">
        <f t="shared" si="4"/>
        <v>185</v>
      </c>
      <c r="D312" s="71">
        <v>184</v>
      </c>
      <c r="E312" s="72"/>
      <c r="F312" s="73">
        <v>1</v>
      </c>
      <c r="G312" s="73"/>
      <c r="H312" s="73"/>
      <c r="I312" s="13"/>
      <c r="J312" s="5"/>
      <c r="K312" s="5"/>
      <c r="N312" s="56"/>
      <c r="O312" s="6"/>
      <c r="Q312" s="5"/>
    </row>
    <row r="313" spans="1:17" x14ac:dyDescent="0.2">
      <c r="A313" s="101" t="s">
        <v>584</v>
      </c>
      <c r="B313" s="102" t="s">
        <v>585</v>
      </c>
      <c r="C313" s="103">
        <f t="shared" si="4"/>
        <v>82</v>
      </c>
      <c r="D313" s="122">
        <v>62</v>
      </c>
      <c r="E313" s="105"/>
      <c r="F313" s="106">
        <v>20</v>
      </c>
      <c r="G313" s="106"/>
      <c r="H313" s="106"/>
      <c r="I313" s="13"/>
      <c r="J313" s="5"/>
      <c r="K313" s="5"/>
      <c r="N313" s="56"/>
      <c r="O313" s="6"/>
      <c r="Q313" s="5"/>
    </row>
    <row r="314" spans="1:17" x14ac:dyDescent="0.2">
      <c r="A314" s="130"/>
      <c r="B314" s="107"/>
      <c r="C314" s="131"/>
      <c r="D314" s="16"/>
      <c r="E314" s="16"/>
      <c r="F314" s="16"/>
      <c r="G314" s="16"/>
      <c r="H314" s="16"/>
      <c r="I314" s="13"/>
      <c r="J314" s="5"/>
      <c r="K314" s="5"/>
      <c r="N314" s="56"/>
      <c r="O314" s="6"/>
      <c r="Q314" s="5"/>
    </row>
    <row r="315" spans="1:17" x14ac:dyDescent="0.2">
      <c r="A315" s="211" t="s">
        <v>586</v>
      </c>
      <c r="B315" s="234"/>
      <c r="C315" s="63">
        <f t="shared" si="4"/>
        <v>104</v>
      </c>
      <c r="D315" s="123">
        <f>+SUM(D316:D331)</f>
        <v>1</v>
      </c>
      <c r="E315" s="65">
        <f>+SUM(E316:E331)</f>
        <v>103</v>
      </c>
      <c r="F315" s="124">
        <f>+SUM(F316:F331)</f>
        <v>0</v>
      </c>
      <c r="G315" s="63">
        <f>+SUM(G316:G331)</f>
        <v>0</v>
      </c>
      <c r="H315" s="63">
        <f>+SUM(H316:H331)</f>
        <v>0</v>
      </c>
      <c r="I315" s="13"/>
      <c r="J315" s="5"/>
      <c r="K315" s="5"/>
      <c r="N315" s="56"/>
      <c r="O315" s="6"/>
      <c r="Q315" s="5"/>
    </row>
    <row r="316" spans="1:17" x14ac:dyDescent="0.2">
      <c r="A316" s="132" t="s">
        <v>587</v>
      </c>
      <c r="B316" s="133" t="s">
        <v>588</v>
      </c>
      <c r="C316" s="88">
        <f t="shared" si="4"/>
        <v>22</v>
      </c>
      <c r="D316" s="71"/>
      <c r="E316" s="72">
        <v>22</v>
      </c>
      <c r="F316" s="73"/>
      <c r="G316" s="73"/>
      <c r="H316" s="73"/>
      <c r="I316" s="13"/>
      <c r="J316" s="5"/>
      <c r="K316" s="5"/>
      <c r="N316" s="56"/>
      <c r="O316" s="6"/>
      <c r="Q316" s="5"/>
    </row>
    <row r="317" spans="1:17" ht="23.25" x14ac:dyDescent="0.2">
      <c r="A317" s="99" t="s">
        <v>589</v>
      </c>
      <c r="B317" s="93" t="s">
        <v>590</v>
      </c>
      <c r="C317" s="70">
        <f t="shared" si="4"/>
        <v>0</v>
      </c>
      <c r="D317" s="71"/>
      <c r="E317" s="72"/>
      <c r="F317" s="73"/>
      <c r="G317" s="73"/>
      <c r="H317" s="73"/>
      <c r="I317" s="13"/>
      <c r="J317" s="5"/>
      <c r="K317" s="5"/>
      <c r="N317" s="56"/>
      <c r="O317" s="6"/>
      <c r="Q317" s="5"/>
    </row>
    <row r="318" spans="1:17" x14ac:dyDescent="0.2">
      <c r="A318" s="99" t="s">
        <v>591</v>
      </c>
      <c r="B318" s="100" t="s">
        <v>592</v>
      </c>
      <c r="C318" s="70">
        <f t="shared" si="4"/>
        <v>0</v>
      </c>
      <c r="D318" s="71"/>
      <c r="E318" s="72"/>
      <c r="F318" s="73"/>
      <c r="G318" s="73"/>
      <c r="H318" s="73"/>
      <c r="I318" s="13"/>
      <c r="J318" s="5"/>
      <c r="K318" s="5"/>
      <c r="N318" s="56"/>
      <c r="O318" s="6"/>
      <c r="Q318" s="5"/>
    </row>
    <row r="319" spans="1:17" x14ac:dyDescent="0.2">
      <c r="A319" s="99" t="s">
        <v>593</v>
      </c>
      <c r="B319" s="100" t="s">
        <v>594</v>
      </c>
      <c r="C319" s="70">
        <f t="shared" si="4"/>
        <v>0</v>
      </c>
      <c r="D319" s="71"/>
      <c r="E319" s="72"/>
      <c r="F319" s="73"/>
      <c r="G319" s="73"/>
      <c r="H319" s="73"/>
      <c r="I319" s="13"/>
      <c r="J319" s="5"/>
      <c r="K319" s="5"/>
      <c r="N319" s="56"/>
      <c r="O319" s="6"/>
      <c r="Q319" s="5"/>
    </row>
    <row r="320" spans="1:17" x14ac:dyDescent="0.2">
      <c r="A320" s="99" t="s">
        <v>595</v>
      </c>
      <c r="B320" s="100" t="s">
        <v>596</v>
      </c>
      <c r="C320" s="70">
        <f t="shared" si="4"/>
        <v>0</v>
      </c>
      <c r="D320" s="71"/>
      <c r="E320" s="72"/>
      <c r="F320" s="73"/>
      <c r="G320" s="73"/>
      <c r="H320" s="73"/>
      <c r="I320" s="13"/>
      <c r="J320" s="5"/>
      <c r="K320" s="5"/>
      <c r="N320" s="56"/>
      <c r="O320" s="6"/>
      <c r="Q320" s="5"/>
    </row>
    <row r="321" spans="1:17" x14ac:dyDescent="0.2">
      <c r="A321" s="99" t="s">
        <v>597</v>
      </c>
      <c r="B321" s="100" t="s">
        <v>598</v>
      </c>
      <c r="C321" s="70">
        <f t="shared" si="4"/>
        <v>0</v>
      </c>
      <c r="D321" s="71"/>
      <c r="E321" s="72"/>
      <c r="F321" s="73"/>
      <c r="G321" s="73"/>
      <c r="H321" s="73"/>
      <c r="I321" s="13"/>
      <c r="J321" s="5"/>
      <c r="K321" s="5"/>
      <c r="N321" s="56"/>
      <c r="O321" s="6"/>
      <c r="Q321" s="5"/>
    </row>
    <row r="322" spans="1:17" x14ac:dyDescent="0.2">
      <c r="A322" s="99" t="s">
        <v>599</v>
      </c>
      <c r="B322" s="100" t="s">
        <v>600</v>
      </c>
      <c r="C322" s="70">
        <f t="shared" si="4"/>
        <v>27</v>
      </c>
      <c r="D322" s="71">
        <v>1</v>
      </c>
      <c r="E322" s="72">
        <v>26</v>
      </c>
      <c r="F322" s="73"/>
      <c r="G322" s="73"/>
      <c r="H322" s="73"/>
      <c r="I322" s="13"/>
      <c r="J322" s="5"/>
      <c r="K322" s="5"/>
      <c r="N322" s="56"/>
      <c r="O322" s="6"/>
      <c r="Q322" s="5"/>
    </row>
    <row r="323" spans="1:17" x14ac:dyDescent="0.2">
      <c r="A323" s="99" t="s">
        <v>601</v>
      </c>
      <c r="B323" s="100" t="s">
        <v>602</v>
      </c>
      <c r="C323" s="70">
        <f t="shared" si="4"/>
        <v>0</v>
      </c>
      <c r="D323" s="71"/>
      <c r="E323" s="72"/>
      <c r="F323" s="73"/>
      <c r="G323" s="73"/>
      <c r="H323" s="73"/>
      <c r="I323" s="13"/>
      <c r="J323" s="5"/>
      <c r="K323" s="5"/>
      <c r="N323" s="56"/>
      <c r="O323" s="6"/>
      <c r="Q323" s="5"/>
    </row>
    <row r="324" spans="1:17" x14ac:dyDescent="0.2">
      <c r="A324" s="99" t="s">
        <v>603</v>
      </c>
      <c r="B324" s="100" t="s">
        <v>604</v>
      </c>
      <c r="C324" s="70">
        <f t="shared" si="4"/>
        <v>32</v>
      </c>
      <c r="D324" s="71"/>
      <c r="E324" s="72">
        <v>32</v>
      </c>
      <c r="F324" s="73"/>
      <c r="G324" s="73"/>
      <c r="H324" s="73"/>
      <c r="I324" s="13"/>
      <c r="J324" s="5"/>
      <c r="K324" s="5"/>
      <c r="N324" s="56"/>
      <c r="O324" s="6"/>
      <c r="Q324" s="5"/>
    </row>
    <row r="325" spans="1:17" x14ac:dyDescent="0.2">
      <c r="A325" s="99" t="s">
        <v>605</v>
      </c>
      <c r="B325" s="100" t="s">
        <v>606</v>
      </c>
      <c r="C325" s="70">
        <f t="shared" si="4"/>
        <v>22</v>
      </c>
      <c r="D325" s="71"/>
      <c r="E325" s="72">
        <v>22</v>
      </c>
      <c r="F325" s="73"/>
      <c r="G325" s="73"/>
      <c r="H325" s="73"/>
      <c r="I325" s="13"/>
      <c r="J325" s="5"/>
      <c r="K325" s="5"/>
      <c r="N325" s="56"/>
      <c r="O325" s="6"/>
      <c r="Q325" s="5"/>
    </row>
    <row r="326" spans="1:17" x14ac:dyDescent="0.2">
      <c r="A326" s="99" t="s">
        <v>607</v>
      </c>
      <c r="B326" s="100" t="s">
        <v>608</v>
      </c>
      <c r="C326" s="70">
        <f t="shared" si="4"/>
        <v>0</v>
      </c>
      <c r="D326" s="71"/>
      <c r="E326" s="72"/>
      <c r="F326" s="73"/>
      <c r="G326" s="73"/>
      <c r="H326" s="73"/>
      <c r="I326" s="13"/>
      <c r="J326" s="5"/>
      <c r="K326" s="5"/>
      <c r="N326" s="56"/>
      <c r="O326" s="6"/>
      <c r="Q326" s="5"/>
    </row>
    <row r="327" spans="1:17" x14ac:dyDescent="0.2">
      <c r="A327" s="99" t="s">
        <v>609</v>
      </c>
      <c r="B327" s="100" t="s">
        <v>610</v>
      </c>
      <c r="C327" s="70">
        <f t="shared" si="4"/>
        <v>0</v>
      </c>
      <c r="D327" s="71"/>
      <c r="E327" s="72"/>
      <c r="F327" s="73"/>
      <c r="G327" s="73"/>
      <c r="H327" s="73"/>
      <c r="I327" s="13"/>
      <c r="J327" s="5"/>
      <c r="K327" s="5"/>
      <c r="N327" s="56"/>
      <c r="O327" s="6"/>
      <c r="Q327" s="5"/>
    </row>
    <row r="328" spans="1:17" x14ac:dyDescent="0.2">
      <c r="A328" s="99" t="s">
        <v>611</v>
      </c>
      <c r="B328" s="100" t="s">
        <v>612</v>
      </c>
      <c r="C328" s="70">
        <f t="shared" si="4"/>
        <v>1</v>
      </c>
      <c r="D328" s="71"/>
      <c r="E328" s="72">
        <v>1</v>
      </c>
      <c r="F328" s="73"/>
      <c r="G328" s="73"/>
      <c r="H328" s="73"/>
      <c r="I328" s="13"/>
      <c r="J328" s="5"/>
      <c r="K328" s="5"/>
      <c r="N328" s="56"/>
      <c r="O328" s="6"/>
      <c r="Q328" s="5"/>
    </row>
    <row r="329" spans="1:17" x14ac:dyDescent="0.2">
      <c r="A329" s="99" t="s">
        <v>613</v>
      </c>
      <c r="B329" s="100" t="s">
        <v>614</v>
      </c>
      <c r="C329" s="70">
        <f t="shared" si="4"/>
        <v>0</v>
      </c>
      <c r="D329" s="71"/>
      <c r="E329" s="72"/>
      <c r="F329" s="73"/>
      <c r="G329" s="73"/>
      <c r="H329" s="73"/>
      <c r="I329" s="13"/>
      <c r="J329" s="5"/>
      <c r="K329" s="5"/>
      <c r="N329" s="56"/>
      <c r="O329" s="6"/>
      <c r="Q329" s="5"/>
    </row>
    <row r="330" spans="1:17" x14ac:dyDescent="0.2">
      <c r="A330" s="99" t="s">
        <v>615</v>
      </c>
      <c r="B330" s="100" t="s">
        <v>616</v>
      </c>
      <c r="C330" s="70">
        <f t="shared" si="4"/>
        <v>0</v>
      </c>
      <c r="D330" s="71"/>
      <c r="E330" s="72"/>
      <c r="F330" s="73"/>
      <c r="G330" s="73"/>
      <c r="H330" s="73"/>
      <c r="I330" s="13"/>
      <c r="J330" s="5"/>
      <c r="K330" s="5"/>
      <c r="N330" s="56"/>
      <c r="O330" s="6"/>
      <c r="Q330" s="5"/>
    </row>
    <row r="331" spans="1:17" x14ac:dyDescent="0.2">
      <c r="A331" s="120" t="s">
        <v>617</v>
      </c>
      <c r="B331" s="121" t="s">
        <v>618</v>
      </c>
      <c r="C331" s="103">
        <f t="shared" si="4"/>
        <v>0</v>
      </c>
      <c r="D331" s="122"/>
      <c r="E331" s="105"/>
      <c r="F331" s="106"/>
      <c r="G331" s="106"/>
      <c r="H331" s="106"/>
      <c r="I331" s="13"/>
      <c r="J331" s="5"/>
      <c r="K331" s="5"/>
      <c r="N331" s="56"/>
      <c r="O331" s="6"/>
      <c r="Q331" s="5"/>
    </row>
    <row r="332" spans="1:17" x14ac:dyDescent="0.2">
      <c r="A332" s="211" t="s">
        <v>619</v>
      </c>
      <c r="B332" s="234"/>
      <c r="C332" s="63">
        <f t="shared" si="4"/>
        <v>0</v>
      </c>
      <c r="D332" s="123">
        <f>+SUM(D333:D340)</f>
        <v>0</v>
      </c>
      <c r="E332" s="65">
        <f>+SUM(E333:E340)</f>
        <v>0</v>
      </c>
      <c r="F332" s="124">
        <f>+SUM(F333:F340)</f>
        <v>0</v>
      </c>
      <c r="G332" s="63">
        <f>+SUM(G333:G340)</f>
        <v>0</v>
      </c>
      <c r="H332" s="63">
        <f>+SUM(H333:H340)</f>
        <v>0</v>
      </c>
      <c r="I332" s="13"/>
      <c r="J332" s="5"/>
      <c r="K332" s="5"/>
      <c r="N332" s="56"/>
      <c r="O332" s="6"/>
      <c r="Q332" s="5"/>
    </row>
    <row r="333" spans="1:17" x14ac:dyDescent="0.2">
      <c r="A333" s="134" t="s">
        <v>620</v>
      </c>
      <c r="B333" s="94" t="s">
        <v>621</v>
      </c>
      <c r="C333" s="95">
        <f t="shared" si="4"/>
        <v>0</v>
      </c>
      <c r="D333" s="81"/>
      <c r="E333" s="82"/>
      <c r="F333" s="83"/>
      <c r="G333" s="83"/>
      <c r="H333" s="83"/>
      <c r="I333" s="13"/>
      <c r="J333" s="5"/>
      <c r="K333" s="5"/>
      <c r="N333" s="56"/>
      <c r="O333" s="6"/>
      <c r="Q333" s="5"/>
    </row>
    <row r="334" spans="1:17" x14ac:dyDescent="0.2">
      <c r="A334" s="134" t="s">
        <v>622</v>
      </c>
      <c r="B334" s="94" t="s">
        <v>623</v>
      </c>
      <c r="C334" s="95">
        <f t="shared" si="4"/>
        <v>0</v>
      </c>
      <c r="D334" s="81"/>
      <c r="E334" s="82"/>
      <c r="F334" s="83"/>
      <c r="G334" s="83"/>
      <c r="H334" s="83"/>
      <c r="I334" s="13"/>
      <c r="J334" s="5"/>
      <c r="K334" s="5"/>
      <c r="N334" s="56"/>
      <c r="O334" s="6"/>
      <c r="Q334" s="5"/>
    </row>
    <row r="335" spans="1:17" x14ac:dyDescent="0.2">
      <c r="A335" s="99" t="s">
        <v>624</v>
      </c>
      <c r="B335" s="93" t="s">
        <v>625</v>
      </c>
      <c r="C335" s="70">
        <f t="shared" si="4"/>
        <v>0</v>
      </c>
      <c r="D335" s="71"/>
      <c r="E335" s="72"/>
      <c r="F335" s="73"/>
      <c r="G335" s="73"/>
      <c r="H335" s="73"/>
      <c r="I335" s="13"/>
      <c r="J335" s="5"/>
      <c r="K335" s="5"/>
      <c r="N335" s="56"/>
      <c r="O335" s="6"/>
      <c r="Q335" s="5"/>
    </row>
    <row r="336" spans="1:17" x14ac:dyDescent="0.2">
      <c r="A336" s="135" t="s">
        <v>626</v>
      </c>
      <c r="B336" s="136" t="s">
        <v>627</v>
      </c>
      <c r="C336" s="88">
        <f t="shared" si="4"/>
        <v>0</v>
      </c>
      <c r="D336" s="89"/>
      <c r="E336" s="90"/>
      <c r="F336" s="91"/>
      <c r="G336" s="91"/>
      <c r="H336" s="91"/>
      <c r="I336" s="13"/>
      <c r="J336" s="5"/>
      <c r="K336" s="5"/>
      <c r="N336" s="56"/>
      <c r="O336" s="6"/>
      <c r="Q336" s="5"/>
    </row>
    <row r="337" spans="1:17" x14ac:dyDescent="0.2">
      <c r="A337" s="99" t="s">
        <v>628</v>
      </c>
      <c r="B337" s="93" t="s">
        <v>629</v>
      </c>
      <c r="C337" s="70">
        <f t="shared" si="4"/>
        <v>0</v>
      </c>
      <c r="D337" s="71"/>
      <c r="E337" s="72"/>
      <c r="F337" s="73"/>
      <c r="G337" s="73"/>
      <c r="H337" s="73"/>
      <c r="I337" s="13"/>
      <c r="J337" s="5"/>
      <c r="K337" s="5"/>
      <c r="N337" s="56"/>
      <c r="O337" s="6"/>
      <c r="Q337" s="5"/>
    </row>
    <row r="338" spans="1:17" x14ac:dyDescent="0.2">
      <c r="A338" s="99" t="s">
        <v>630</v>
      </c>
      <c r="B338" s="100" t="s">
        <v>631</v>
      </c>
      <c r="C338" s="70">
        <f t="shared" ref="C338:C401" si="5">+SUM(D338:F338)</f>
        <v>0</v>
      </c>
      <c r="D338" s="71"/>
      <c r="E338" s="72"/>
      <c r="F338" s="73"/>
      <c r="G338" s="73"/>
      <c r="H338" s="73"/>
      <c r="I338" s="13"/>
      <c r="J338" s="5"/>
      <c r="K338" s="5"/>
      <c r="N338" s="56"/>
      <c r="O338" s="6"/>
      <c r="Q338" s="5"/>
    </row>
    <row r="339" spans="1:17" x14ac:dyDescent="0.2">
      <c r="A339" s="99" t="s">
        <v>632</v>
      </c>
      <c r="B339" s="100" t="s">
        <v>633</v>
      </c>
      <c r="C339" s="70">
        <f t="shared" si="5"/>
        <v>0</v>
      </c>
      <c r="D339" s="71"/>
      <c r="E339" s="72"/>
      <c r="F339" s="73"/>
      <c r="G339" s="73"/>
      <c r="H339" s="73"/>
      <c r="I339" s="13"/>
      <c r="J339" s="5"/>
      <c r="K339" s="5"/>
      <c r="N339" s="56"/>
      <c r="O339" s="6"/>
      <c r="Q339" s="5"/>
    </row>
    <row r="340" spans="1:17" x14ac:dyDescent="0.2">
      <c r="A340" s="120" t="s">
        <v>634</v>
      </c>
      <c r="B340" s="121" t="s">
        <v>635</v>
      </c>
      <c r="C340" s="103">
        <f t="shared" si="5"/>
        <v>0</v>
      </c>
      <c r="D340" s="122"/>
      <c r="E340" s="105"/>
      <c r="F340" s="106"/>
      <c r="G340" s="106"/>
      <c r="H340" s="106"/>
      <c r="I340" s="13"/>
      <c r="J340" s="5"/>
      <c r="K340" s="5"/>
      <c r="N340" s="56"/>
      <c r="O340" s="6"/>
      <c r="Q340" s="5"/>
    </row>
    <row r="341" spans="1:17" x14ac:dyDescent="0.2">
      <c r="A341" s="137" t="s">
        <v>636</v>
      </c>
      <c r="B341" s="138"/>
      <c r="C341" s="63">
        <f t="shared" si="5"/>
        <v>12595</v>
      </c>
      <c r="D341" s="64">
        <f>+SUM(D342:D528)</f>
        <v>9327</v>
      </c>
      <c r="E341" s="123">
        <f>+SUM(E342:E528)</f>
        <v>2837</v>
      </c>
      <c r="F341" s="139">
        <f>+SUM(F342:F528)</f>
        <v>431</v>
      </c>
      <c r="G341" s="63">
        <f>+SUM(G342:G528)</f>
        <v>0</v>
      </c>
      <c r="H341" s="63">
        <f>+SUM(H342:H528)</f>
        <v>0</v>
      </c>
      <c r="I341" s="13"/>
      <c r="J341" s="5"/>
      <c r="K341" s="5"/>
      <c r="N341" s="56"/>
      <c r="O341" s="6"/>
      <c r="Q341" s="5"/>
    </row>
    <row r="342" spans="1:17" x14ac:dyDescent="0.2">
      <c r="A342" s="132" t="s">
        <v>637</v>
      </c>
      <c r="B342" s="136" t="s">
        <v>638</v>
      </c>
      <c r="C342" s="70">
        <f t="shared" si="5"/>
        <v>4419</v>
      </c>
      <c r="D342" s="71">
        <v>2645</v>
      </c>
      <c r="E342" s="72">
        <v>1700</v>
      </c>
      <c r="F342" s="73">
        <v>74</v>
      </c>
      <c r="G342" s="73"/>
      <c r="H342" s="73"/>
      <c r="I342" s="13"/>
      <c r="J342" s="5"/>
      <c r="K342" s="5"/>
      <c r="N342" s="56"/>
      <c r="O342" s="6"/>
      <c r="Q342" s="5"/>
    </row>
    <row r="343" spans="1:17" x14ac:dyDescent="0.2">
      <c r="A343" s="135" t="s">
        <v>639</v>
      </c>
      <c r="B343" s="136" t="s">
        <v>640</v>
      </c>
      <c r="C343" s="70">
        <f t="shared" si="5"/>
        <v>427</v>
      </c>
      <c r="D343" s="71">
        <v>297</v>
      </c>
      <c r="E343" s="72">
        <v>113</v>
      </c>
      <c r="F343" s="73">
        <v>17</v>
      </c>
      <c r="G343" s="73"/>
      <c r="H343" s="73"/>
      <c r="I343" s="13"/>
      <c r="J343" s="5"/>
      <c r="K343" s="5"/>
      <c r="N343" s="56"/>
      <c r="O343" s="6"/>
      <c r="Q343" s="5"/>
    </row>
    <row r="344" spans="1:17" x14ac:dyDescent="0.2">
      <c r="A344" s="135" t="s">
        <v>641</v>
      </c>
      <c r="B344" s="140" t="s">
        <v>642</v>
      </c>
      <c r="C344" s="70">
        <f t="shared" si="5"/>
        <v>70</v>
      </c>
      <c r="D344" s="71"/>
      <c r="E344" s="72">
        <v>70</v>
      </c>
      <c r="F344" s="73"/>
      <c r="G344" s="73"/>
      <c r="H344" s="73"/>
      <c r="I344" s="13"/>
      <c r="J344" s="5"/>
      <c r="K344" s="5"/>
      <c r="N344" s="56"/>
      <c r="O344" s="6"/>
      <c r="Q344" s="5"/>
    </row>
    <row r="345" spans="1:17" x14ac:dyDescent="0.2">
      <c r="A345" s="99" t="s">
        <v>643</v>
      </c>
      <c r="B345" s="141" t="s">
        <v>644</v>
      </c>
      <c r="C345" s="70">
        <f t="shared" si="5"/>
        <v>0</v>
      </c>
      <c r="D345" s="71"/>
      <c r="E345" s="72"/>
      <c r="F345" s="73"/>
      <c r="G345" s="73"/>
      <c r="H345" s="73"/>
      <c r="I345" s="13"/>
      <c r="J345" s="5"/>
      <c r="K345" s="5"/>
      <c r="N345" s="56"/>
      <c r="O345" s="6"/>
      <c r="Q345" s="5"/>
    </row>
    <row r="346" spans="1:17" x14ac:dyDescent="0.2">
      <c r="A346" s="99" t="s">
        <v>645</v>
      </c>
      <c r="B346" s="100" t="s">
        <v>646</v>
      </c>
      <c r="C346" s="70">
        <f t="shared" si="5"/>
        <v>0</v>
      </c>
      <c r="D346" s="71"/>
      <c r="E346" s="72"/>
      <c r="F346" s="73"/>
      <c r="G346" s="73"/>
      <c r="H346" s="73"/>
      <c r="I346" s="13"/>
      <c r="J346" s="5"/>
      <c r="K346" s="5"/>
      <c r="N346" s="56"/>
      <c r="O346" s="6"/>
      <c r="Q346" s="5"/>
    </row>
    <row r="347" spans="1:17" x14ac:dyDescent="0.2">
      <c r="A347" s="99" t="s">
        <v>647</v>
      </c>
      <c r="B347" s="100" t="s">
        <v>648</v>
      </c>
      <c r="C347" s="70">
        <f t="shared" si="5"/>
        <v>0</v>
      </c>
      <c r="D347" s="71"/>
      <c r="E347" s="72"/>
      <c r="F347" s="73"/>
      <c r="G347" s="73"/>
      <c r="H347" s="73"/>
      <c r="I347" s="13"/>
      <c r="J347" s="5"/>
      <c r="K347" s="5"/>
      <c r="N347" s="56"/>
      <c r="O347" s="6"/>
      <c r="Q347" s="5"/>
    </row>
    <row r="348" spans="1:17" x14ac:dyDescent="0.2">
      <c r="A348" s="99" t="s">
        <v>649</v>
      </c>
      <c r="B348" s="100" t="s">
        <v>650</v>
      </c>
      <c r="C348" s="70">
        <f t="shared" si="5"/>
        <v>0</v>
      </c>
      <c r="D348" s="71"/>
      <c r="E348" s="72"/>
      <c r="F348" s="73"/>
      <c r="G348" s="73"/>
      <c r="H348" s="73"/>
      <c r="I348" s="13"/>
      <c r="J348" s="5"/>
      <c r="K348" s="5"/>
      <c r="N348" s="56"/>
      <c r="O348" s="6"/>
      <c r="Q348" s="5"/>
    </row>
    <row r="349" spans="1:17" x14ac:dyDescent="0.2">
      <c r="A349" s="99" t="s">
        <v>651</v>
      </c>
      <c r="B349" s="100" t="s">
        <v>652</v>
      </c>
      <c r="C349" s="70">
        <f t="shared" si="5"/>
        <v>0</v>
      </c>
      <c r="D349" s="71"/>
      <c r="E349" s="72"/>
      <c r="F349" s="73"/>
      <c r="G349" s="73"/>
      <c r="H349" s="73"/>
      <c r="I349" s="13"/>
      <c r="J349" s="5"/>
      <c r="K349" s="5"/>
      <c r="N349" s="56"/>
      <c r="O349" s="6"/>
      <c r="Q349" s="5"/>
    </row>
    <row r="350" spans="1:17" x14ac:dyDescent="0.2">
      <c r="A350" s="134" t="s">
        <v>653</v>
      </c>
      <c r="B350" s="142" t="s">
        <v>654</v>
      </c>
      <c r="C350" s="95">
        <f t="shared" si="5"/>
        <v>0</v>
      </c>
      <c r="D350" s="81"/>
      <c r="E350" s="82"/>
      <c r="F350" s="83"/>
      <c r="G350" s="83"/>
      <c r="H350" s="83"/>
      <c r="I350" s="13"/>
      <c r="J350" s="5"/>
      <c r="K350" s="5"/>
      <c r="N350" s="56"/>
      <c r="O350" s="6"/>
      <c r="Q350" s="5"/>
    </row>
    <row r="351" spans="1:17" x14ac:dyDescent="0.2">
      <c r="A351" s="99" t="s">
        <v>655</v>
      </c>
      <c r="B351" s="142" t="s">
        <v>656</v>
      </c>
      <c r="C351" s="95">
        <f t="shared" si="5"/>
        <v>0</v>
      </c>
      <c r="D351" s="81"/>
      <c r="E351" s="82"/>
      <c r="F351" s="83"/>
      <c r="G351" s="83"/>
      <c r="H351" s="83"/>
      <c r="I351" s="13"/>
      <c r="J351" s="5"/>
      <c r="K351" s="5"/>
      <c r="N351" s="56"/>
      <c r="O351" s="6"/>
      <c r="Q351" s="5"/>
    </row>
    <row r="352" spans="1:17" x14ac:dyDescent="0.2">
      <c r="A352" s="99" t="s">
        <v>657</v>
      </c>
      <c r="B352" s="143" t="s">
        <v>658</v>
      </c>
      <c r="C352" s="70">
        <f t="shared" si="5"/>
        <v>0</v>
      </c>
      <c r="D352" s="71"/>
      <c r="E352" s="72"/>
      <c r="F352" s="73"/>
      <c r="G352" s="73"/>
      <c r="H352" s="73"/>
      <c r="I352" s="13"/>
      <c r="J352" s="5"/>
      <c r="K352" s="5"/>
      <c r="N352" s="56"/>
      <c r="O352" s="6"/>
      <c r="Q352" s="5"/>
    </row>
    <row r="353" spans="1:17" x14ac:dyDescent="0.2">
      <c r="A353" s="99" t="s">
        <v>659</v>
      </c>
      <c r="B353" s="143" t="s">
        <v>660</v>
      </c>
      <c r="C353" s="70">
        <f t="shared" si="5"/>
        <v>0</v>
      </c>
      <c r="D353" s="71"/>
      <c r="E353" s="72"/>
      <c r="F353" s="73"/>
      <c r="G353" s="73"/>
      <c r="H353" s="73"/>
      <c r="I353" s="13"/>
      <c r="J353" s="5"/>
      <c r="K353" s="5"/>
      <c r="N353" s="56"/>
      <c r="O353" s="6"/>
      <c r="Q353" s="5"/>
    </row>
    <row r="354" spans="1:17" x14ac:dyDescent="0.2">
      <c r="A354" s="99" t="s">
        <v>661</v>
      </c>
      <c r="B354" s="143" t="s">
        <v>662</v>
      </c>
      <c r="C354" s="70">
        <f t="shared" si="5"/>
        <v>0</v>
      </c>
      <c r="D354" s="71"/>
      <c r="E354" s="72"/>
      <c r="F354" s="73"/>
      <c r="G354" s="73"/>
      <c r="H354" s="73"/>
      <c r="I354" s="13"/>
      <c r="J354" s="5"/>
      <c r="K354" s="5"/>
      <c r="N354" s="56"/>
      <c r="O354" s="6"/>
      <c r="Q354" s="5"/>
    </row>
    <row r="355" spans="1:17" x14ac:dyDescent="0.2">
      <c r="A355" s="99" t="s">
        <v>663</v>
      </c>
      <c r="B355" s="143" t="s">
        <v>664</v>
      </c>
      <c r="C355" s="70">
        <f t="shared" si="5"/>
        <v>0</v>
      </c>
      <c r="D355" s="71"/>
      <c r="E355" s="72"/>
      <c r="F355" s="73"/>
      <c r="G355" s="73"/>
      <c r="H355" s="73"/>
      <c r="I355" s="13"/>
      <c r="J355" s="5"/>
      <c r="K355" s="5"/>
      <c r="N355" s="56"/>
      <c r="O355" s="6"/>
      <c r="Q355" s="5"/>
    </row>
    <row r="356" spans="1:17" x14ac:dyDescent="0.2">
      <c r="A356" s="99" t="s">
        <v>665</v>
      </c>
      <c r="B356" s="143" t="s">
        <v>666</v>
      </c>
      <c r="C356" s="70">
        <f t="shared" si="5"/>
        <v>0</v>
      </c>
      <c r="D356" s="71"/>
      <c r="E356" s="72"/>
      <c r="F356" s="73"/>
      <c r="G356" s="73"/>
      <c r="H356" s="73"/>
      <c r="I356" s="13"/>
      <c r="J356" s="5"/>
      <c r="K356" s="5"/>
      <c r="N356" s="56"/>
      <c r="O356" s="6"/>
      <c r="Q356" s="5"/>
    </row>
    <row r="357" spans="1:17" x14ac:dyDescent="0.2">
      <c r="A357" s="99" t="s">
        <v>667</v>
      </c>
      <c r="B357" s="143" t="s">
        <v>668</v>
      </c>
      <c r="C357" s="70">
        <f t="shared" si="5"/>
        <v>0</v>
      </c>
      <c r="D357" s="71"/>
      <c r="E357" s="72"/>
      <c r="F357" s="73"/>
      <c r="G357" s="73"/>
      <c r="H357" s="73"/>
      <c r="I357" s="13"/>
      <c r="J357" s="5"/>
      <c r="K357" s="5"/>
      <c r="N357" s="56"/>
      <c r="O357" s="6"/>
      <c r="Q357" s="5"/>
    </row>
    <row r="358" spans="1:17" x14ac:dyDescent="0.2">
      <c r="A358" s="99" t="s">
        <v>669</v>
      </c>
      <c r="B358" s="143" t="s">
        <v>670</v>
      </c>
      <c r="C358" s="70">
        <f t="shared" si="5"/>
        <v>0</v>
      </c>
      <c r="D358" s="71"/>
      <c r="E358" s="72"/>
      <c r="F358" s="73"/>
      <c r="G358" s="73"/>
      <c r="H358" s="73"/>
      <c r="I358" s="13"/>
      <c r="J358" s="5"/>
      <c r="K358" s="5"/>
      <c r="N358" s="56"/>
      <c r="O358" s="6"/>
      <c r="Q358" s="5"/>
    </row>
    <row r="359" spans="1:17" x14ac:dyDescent="0.2">
      <c r="A359" s="99" t="s">
        <v>671</v>
      </c>
      <c r="B359" s="143" t="s">
        <v>672</v>
      </c>
      <c r="C359" s="70">
        <f t="shared" si="5"/>
        <v>0</v>
      </c>
      <c r="D359" s="71"/>
      <c r="E359" s="72"/>
      <c r="F359" s="73"/>
      <c r="G359" s="73"/>
      <c r="H359" s="73"/>
      <c r="I359" s="13"/>
      <c r="J359" s="5"/>
      <c r="K359" s="5"/>
      <c r="N359" s="56"/>
      <c r="O359" s="6"/>
      <c r="Q359" s="5"/>
    </row>
    <row r="360" spans="1:17" x14ac:dyDescent="0.2">
      <c r="A360" s="99" t="s">
        <v>673</v>
      </c>
      <c r="B360" s="143" t="s">
        <v>674</v>
      </c>
      <c r="C360" s="70">
        <f t="shared" si="5"/>
        <v>0</v>
      </c>
      <c r="D360" s="71"/>
      <c r="E360" s="72"/>
      <c r="F360" s="73"/>
      <c r="G360" s="73"/>
      <c r="H360" s="73"/>
      <c r="I360" s="13"/>
      <c r="J360" s="5"/>
      <c r="K360" s="5"/>
      <c r="N360" s="56"/>
      <c r="O360" s="6"/>
      <c r="Q360" s="5"/>
    </row>
    <row r="361" spans="1:17" x14ac:dyDescent="0.2">
      <c r="A361" s="99" t="s">
        <v>675</v>
      </c>
      <c r="B361" s="143" t="s">
        <v>676</v>
      </c>
      <c r="C361" s="70">
        <f t="shared" si="5"/>
        <v>0</v>
      </c>
      <c r="D361" s="71"/>
      <c r="E361" s="72"/>
      <c r="F361" s="73"/>
      <c r="G361" s="73"/>
      <c r="H361" s="73"/>
      <c r="I361" s="13"/>
      <c r="J361" s="5"/>
      <c r="K361" s="5"/>
      <c r="N361" s="56"/>
      <c r="O361" s="6"/>
      <c r="Q361" s="5"/>
    </row>
    <row r="362" spans="1:17" s="6" customFormat="1" x14ac:dyDescent="0.2">
      <c r="A362" s="99" t="s">
        <v>677</v>
      </c>
      <c r="B362" s="100" t="s">
        <v>678</v>
      </c>
      <c r="C362" s="70">
        <f t="shared" si="5"/>
        <v>0</v>
      </c>
      <c r="D362" s="71"/>
      <c r="E362" s="72"/>
      <c r="F362" s="73"/>
      <c r="G362" s="73"/>
      <c r="H362" s="86"/>
      <c r="I362" s="14"/>
      <c r="N362" s="87"/>
    </row>
    <row r="363" spans="1:17" x14ac:dyDescent="0.2">
      <c r="A363" s="134" t="s">
        <v>679</v>
      </c>
      <c r="B363" s="100" t="s">
        <v>680</v>
      </c>
      <c r="C363" s="88">
        <f t="shared" si="5"/>
        <v>0</v>
      </c>
      <c r="D363" s="89"/>
      <c r="E363" s="90"/>
      <c r="F363" s="91"/>
      <c r="G363" s="91"/>
      <c r="H363" s="91"/>
      <c r="I363" s="13"/>
      <c r="J363" s="5"/>
      <c r="K363" s="5"/>
      <c r="N363" s="56"/>
      <c r="O363" s="6"/>
      <c r="Q363" s="5"/>
    </row>
    <row r="364" spans="1:17" x14ac:dyDescent="0.2">
      <c r="A364" s="99" t="s">
        <v>681</v>
      </c>
      <c r="B364" s="100" t="s">
        <v>682</v>
      </c>
      <c r="C364" s="70">
        <f t="shared" si="5"/>
        <v>0</v>
      </c>
      <c r="D364" s="71"/>
      <c r="E364" s="72"/>
      <c r="F364" s="73"/>
      <c r="G364" s="73"/>
      <c r="H364" s="73"/>
      <c r="I364" s="13"/>
      <c r="J364" s="5"/>
      <c r="K364" s="5"/>
      <c r="N364" s="56"/>
      <c r="O364" s="6"/>
      <c r="Q364" s="5"/>
    </row>
    <row r="365" spans="1:17" x14ac:dyDescent="0.2">
      <c r="A365" s="134" t="s">
        <v>683</v>
      </c>
      <c r="B365" s="100" t="s">
        <v>684</v>
      </c>
      <c r="C365" s="70">
        <f t="shared" si="5"/>
        <v>0</v>
      </c>
      <c r="D365" s="71"/>
      <c r="E365" s="72"/>
      <c r="F365" s="73"/>
      <c r="G365" s="73"/>
      <c r="H365" s="73"/>
      <c r="I365" s="13"/>
      <c r="J365" s="5"/>
      <c r="K365" s="5"/>
      <c r="N365" s="56"/>
      <c r="O365" s="6"/>
      <c r="Q365" s="5"/>
    </row>
    <row r="366" spans="1:17" x14ac:dyDescent="0.2">
      <c r="A366" s="99" t="s">
        <v>685</v>
      </c>
      <c r="B366" s="143" t="s">
        <v>686</v>
      </c>
      <c r="C366" s="70">
        <f t="shared" si="5"/>
        <v>0</v>
      </c>
      <c r="D366" s="71"/>
      <c r="E366" s="72"/>
      <c r="F366" s="73"/>
      <c r="G366" s="73"/>
      <c r="H366" s="73"/>
      <c r="I366" s="13"/>
      <c r="J366" s="5"/>
      <c r="K366" s="5"/>
      <c r="N366" s="56"/>
      <c r="O366" s="6"/>
      <c r="Q366" s="5"/>
    </row>
    <row r="367" spans="1:17" x14ac:dyDescent="0.2">
      <c r="A367" s="99" t="s">
        <v>687</v>
      </c>
      <c r="B367" s="143" t="s">
        <v>688</v>
      </c>
      <c r="C367" s="70">
        <f t="shared" si="5"/>
        <v>0</v>
      </c>
      <c r="D367" s="71"/>
      <c r="E367" s="72"/>
      <c r="F367" s="73"/>
      <c r="G367" s="73"/>
      <c r="H367" s="73"/>
      <c r="I367" s="13"/>
      <c r="J367" s="5"/>
      <c r="K367" s="5"/>
      <c r="N367" s="56"/>
      <c r="O367" s="6"/>
      <c r="Q367" s="5"/>
    </row>
    <row r="368" spans="1:17" x14ac:dyDescent="0.2">
      <c r="A368" s="99" t="s">
        <v>689</v>
      </c>
      <c r="B368" s="143" t="s">
        <v>690</v>
      </c>
      <c r="C368" s="70">
        <f t="shared" si="5"/>
        <v>0</v>
      </c>
      <c r="D368" s="71"/>
      <c r="E368" s="72"/>
      <c r="F368" s="73"/>
      <c r="G368" s="73"/>
      <c r="H368" s="73"/>
      <c r="I368" s="13"/>
      <c r="J368" s="5"/>
      <c r="K368" s="5"/>
      <c r="N368" s="56"/>
      <c r="O368" s="6"/>
      <c r="Q368" s="5"/>
    </row>
    <row r="369" spans="1:17" x14ac:dyDescent="0.2">
      <c r="A369" s="99" t="s">
        <v>691</v>
      </c>
      <c r="B369" s="143" t="s">
        <v>692</v>
      </c>
      <c r="C369" s="70">
        <f t="shared" si="5"/>
        <v>0</v>
      </c>
      <c r="D369" s="71"/>
      <c r="E369" s="72"/>
      <c r="F369" s="73"/>
      <c r="G369" s="73"/>
      <c r="H369" s="73"/>
      <c r="I369" s="13"/>
      <c r="J369" s="5"/>
      <c r="K369" s="5"/>
      <c r="N369" s="56"/>
      <c r="O369" s="6"/>
      <c r="Q369" s="5"/>
    </row>
    <row r="370" spans="1:17" x14ac:dyDescent="0.2">
      <c r="A370" s="99" t="s">
        <v>693</v>
      </c>
      <c r="B370" s="143" t="s">
        <v>694</v>
      </c>
      <c r="C370" s="70">
        <f t="shared" si="5"/>
        <v>0</v>
      </c>
      <c r="D370" s="71"/>
      <c r="E370" s="72"/>
      <c r="F370" s="73"/>
      <c r="G370" s="73"/>
      <c r="H370" s="73"/>
      <c r="I370" s="13"/>
      <c r="J370" s="5"/>
      <c r="K370" s="5"/>
      <c r="N370" s="56"/>
      <c r="O370" s="6"/>
      <c r="Q370" s="5"/>
    </row>
    <row r="371" spans="1:17" x14ac:dyDescent="0.2">
      <c r="A371" s="99" t="s">
        <v>695</v>
      </c>
      <c r="B371" s="143" t="s">
        <v>696</v>
      </c>
      <c r="C371" s="70">
        <f t="shared" si="5"/>
        <v>0</v>
      </c>
      <c r="D371" s="71"/>
      <c r="E371" s="72"/>
      <c r="F371" s="73"/>
      <c r="G371" s="73"/>
      <c r="H371" s="73"/>
      <c r="I371" s="13"/>
      <c r="J371" s="5"/>
      <c r="K371" s="5"/>
      <c r="N371" s="56"/>
      <c r="O371" s="6"/>
      <c r="Q371" s="5"/>
    </row>
    <row r="372" spans="1:17" x14ac:dyDescent="0.2">
      <c r="A372" s="99" t="s">
        <v>697</v>
      </c>
      <c r="B372" s="143" t="s">
        <v>698</v>
      </c>
      <c r="C372" s="70">
        <f t="shared" si="5"/>
        <v>0</v>
      </c>
      <c r="D372" s="71"/>
      <c r="E372" s="72"/>
      <c r="F372" s="73"/>
      <c r="G372" s="73"/>
      <c r="H372" s="73"/>
      <c r="I372" s="13"/>
      <c r="J372" s="5"/>
      <c r="K372" s="5"/>
      <c r="N372" s="56"/>
      <c r="O372" s="6"/>
      <c r="Q372" s="5"/>
    </row>
    <row r="373" spans="1:17" x14ac:dyDescent="0.2">
      <c r="A373" s="99" t="s">
        <v>699</v>
      </c>
      <c r="B373" s="143" t="s">
        <v>700</v>
      </c>
      <c r="C373" s="70">
        <f t="shared" si="5"/>
        <v>0</v>
      </c>
      <c r="D373" s="71"/>
      <c r="E373" s="72"/>
      <c r="F373" s="73"/>
      <c r="G373" s="73"/>
      <c r="H373" s="73"/>
      <c r="I373" s="13"/>
      <c r="J373" s="5"/>
      <c r="K373" s="5"/>
      <c r="N373" s="56"/>
      <c r="O373" s="6"/>
      <c r="Q373" s="5"/>
    </row>
    <row r="374" spans="1:17" x14ac:dyDescent="0.2">
      <c r="A374" s="99" t="s">
        <v>701</v>
      </c>
      <c r="B374" s="143" t="s">
        <v>702</v>
      </c>
      <c r="C374" s="70">
        <f t="shared" si="5"/>
        <v>0</v>
      </c>
      <c r="D374" s="71"/>
      <c r="E374" s="72"/>
      <c r="F374" s="73"/>
      <c r="G374" s="73"/>
      <c r="H374" s="73"/>
      <c r="I374" s="13"/>
      <c r="J374" s="5"/>
      <c r="K374" s="5"/>
      <c r="N374" s="56"/>
      <c r="O374" s="6"/>
      <c r="Q374" s="5"/>
    </row>
    <row r="375" spans="1:17" x14ac:dyDescent="0.2">
      <c r="A375" s="99" t="s">
        <v>703</v>
      </c>
      <c r="B375" s="143" t="s">
        <v>704</v>
      </c>
      <c r="C375" s="70">
        <f t="shared" si="5"/>
        <v>0</v>
      </c>
      <c r="D375" s="71"/>
      <c r="E375" s="72"/>
      <c r="F375" s="73"/>
      <c r="G375" s="73"/>
      <c r="H375" s="73"/>
      <c r="I375" s="13"/>
      <c r="J375" s="5"/>
      <c r="K375" s="5"/>
      <c r="N375" s="56"/>
      <c r="O375" s="6"/>
      <c r="Q375" s="5"/>
    </row>
    <row r="376" spans="1:17" x14ac:dyDescent="0.2">
      <c r="A376" s="99" t="s">
        <v>705</v>
      </c>
      <c r="B376" s="143" t="s">
        <v>706</v>
      </c>
      <c r="C376" s="70">
        <f t="shared" si="5"/>
        <v>0</v>
      </c>
      <c r="D376" s="71"/>
      <c r="E376" s="72"/>
      <c r="F376" s="73"/>
      <c r="G376" s="73"/>
      <c r="H376" s="73"/>
      <c r="I376" s="13"/>
      <c r="J376" s="5"/>
      <c r="K376" s="5"/>
      <c r="N376" s="56"/>
      <c r="O376" s="6"/>
      <c r="Q376" s="5"/>
    </row>
    <row r="377" spans="1:17" x14ac:dyDescent="0.2">
      <c r="A377" s="99" t="s">
        <v>707</v>
      </c>
      <c r="B377" s="143" t="s">
        <v>708</v>
      </c>
      <c r="C377" s="70">
        <f t="shared" si="5"/>
        <v>0</v>
      </c>
      <c r="D377" s="71"/>
      <c r="E377" s="72"/>
      <c r="F377" s="73"/>
      <c r="G377" s="73"/>
      <c r="H377" s="73"/>
      <c r="I377" s="13"/>
      <c r="J377" s="5"/>
      <c r="K377" s="5"/>
      <c r="N377" s="56"/>
      <c r="O377" s="6"/>
      <c r="Q377" s="5"/>
    </row>
    <row r="378" spans="1:17" x14ac:dyDescent="0.2">
      <c r="A378" s="99" t="s">
        <v>709</v>
      </c>
      <c r="B378" s="143" t="s">
        <v>710</v>
      </c>
      <c r="C378" s="70">
        <f t="shared" si="5"/>
        <v>0</v>
      </c>
      <c r="D378" s="71"/>
      <c r="E378" s="72"/>
      <c r="F378" s="73"/>
      <c r="G378" s="73"/>
      <c r="H378" s="73"/>
      <c r="I378" s="13"/>
      <c r="J378" s="5"/>
      <c r="K378" s="5"/>
      <c r="N378" s="56"/>
      <c r="O378" s="6"/>
      <c r="Q378" s="5"/>
    </row>
    <row r="379" spans="1:17" x14ac:dyDescent="0.2">
      <c r="A379" s="99" t="s">
        <v>711</v>
      </c>
      <c r="B379" s="143" t="s">
        <v>712</v>
      </c>
      <c r="C379" s="70">
        <f t="shared" si="5"/>
        <v>0</v>
      </c>
      <c r="D379" s="71"/>
      <c r="E379" s="72"/>
      <c r="F379" s="73"/>
      <c r="G379" s="73"/>
      <c r="H379" s="73"/>
      <c r="I379" s="13"/>
      <c r="J379" s="5"/>
      <c r="K379" s="5"/>
      <c r="N379" s="56"/>
      <c r="O379" s="6"/>
      <c r="Q379" s="5"/>
    </row>
    <row r="380" spans="1:17" x14ac:dyDescent="0.2">
      <c r="A380" s="99" t="s">
        <v>713</v>
      </c>
      <c r="B380" s="143" t="s">
        <v>714</v>
      </c>
      <c r="C380" s="70">
        <f t="shared" si="5"/>
        <v>0</v>
      </c>
      <c r="D380" s="71"/>
      <c r="E380" s="72"/>
      <c r="F380" s="73"/>
      <c r="G380" s="73"/>
      <c r="H380" s="73"/>
      <c r="I380" s="13"/>
      <c r="J380" s="5"/>
      <c r="K380" s="5"/>
      <c r="N380" s="56"/>
      <c r="O380" s="6"/>
      <c r="Q380" s="5"/>
    </row>
    <row r="381" spans="1:17" x14ac:dyDescent="0.2">
      <c r="A381" s="99" t="s">
        <v>715</v>
      </c>
      <c r="B381" s="143" t="s">
        <v>716</v>
      </c>
      <c r="C381" s="70">
        <f t="shared" si="5"/>
        <v>0</v>
      </c>
      <c r="D381" s="71"/>
      <c r="E381" s="72"/>
      <c r="F381" s="73"/>
      <c r="G381" s="73"/>
      <c r="H381" s="73"/>
      <c r="I381" s="13"/>
      <c r="J381" s="5"/>
      <c r="K381" s="5"/>
      <c r="N381" s="56"/>
      <c r="O381" s="6"/>
      <c r="Q381" s="5"/>
    </row>
    <row r="382" spans="1:17" x14ac:dyDescent="0.2">
      <c r="A382" s="99" t="s">
        <v>717</v>
      </c>
      <c r="B382" s="143" t="s">
        <v>718</v>
      </c>
      <c r="C382" s="70">
        <f t="shared" si="5"/>
        <v>0</v>
      </c>
      <c r="D382" s="71"/>
      <c r="E382" s="72"/>
      <c r="F382" s="73"/>
      <c r="G382" s="73"/>
      <c r="H382" s="73"/>
      <c r="I382" s="13"/>
      <c r="J382" s="5"/>
      <c r="K382" s="5"/>
      <c r="N382" s="56"/>
      <c r="O382" s="6"/>
      <c r="Q382" s="5"/>
    </row>
    <row r="383" spans="1:17" x14ac:dyDescent="0.2">
      <c r="A383" s="99" t="s">
        <v>719</v>
      </c>
      <c r="B383" s="143" t="s">
        <v>720</v>
      </c>
      <c r="C383" s="70">
        <f t="shared" si="5"/>
        <v>0</v>
      </c>
      <c r="D383" s="71"/>
      <c r="E383" s="72"/>
      <c r="F383" s="73"/>
      <c r="G383" s="73"/>
      <c r="H383" s="73"/>
      <c r="I383" s="13"/>
      <c r="J383" s="5"/>
      <c r="K383" s="5"/>
      <c r="N383" s="56"/>
      <c r="O383" s="6"/>
      <c r="Q383" s="5"/>
    </row>
    <row r="384" spans="1:17" x14ac:dyDescent="0.2">
      <c r="A384" s="99" t="s">
        <v>721</v>
      </c>
      <c r="B384" s="143" t="s">
        <v>722</v>
      </c>
      <c r="C384" s="70">
        <f t="shared" si="5"/>
        <v>0</v>
      </c>
      <c r="D384" s="71"/>
      <c r="E384" s="72"/>
      <c r="F384" s="73"/>
      <c r="G384" s="73"/>
      <c r="H384" s="73"/>
      <c r="I384" s="13"/>
      <c r="J384" s="5"/>
      <c r="K384" s="5"/>
      <c r="N384" s="56"/>
      <c r="O384" s="6"/>
      <c r="Q384" s="5"/>
    </row>
    <row r="385" spans="1:17" x14ac:dyDescent="0.2">
      <c r="A385" s="99" t="s">
        <v>723</v>
      </c>
      <c r="B385" s="143" t="s">
        <v>724</v>
      </c>
      <c r="C385" s="70">
        <f t="shared" si="5"/>
        <v>0</v>
      </c>
      <c r="D385" s="71"/>
      <c r="E385" s="72"/>
      <c r="F385" s="73"/>
      <c r="G385" s="73"/>
      <c r="H385" s="73"/>
      <c r="I385" s="13"/>
      <c r="J385" s="5"/>
      <c r="K385" s="5"/>
      <c r="N385" s="56"/>
      <c r="O385" s="6"/>
      <c r="Q385" s="5"/>
    </row>
    <row r="386" spans="1:17" x14ac:dyDescent="0.2">
      <c r="A386" s="99" t="s">
        <v>725</v>
      </c>
      <c r="B386" s="143" t="s">
        <v>726</v>
      </c>
      <c r="C386" s="70">
        <f t="shared" si="5"/>
        <v>0</v>
      </c>
      <c r="D386" s="71"/>
      <c r="E386" s="72"/>
      <c r="F386" s="73"/>
      <c r="G386" s="73"/>
      <c r="H386" s="73"/>
      <c r="I386" s="13"/>
      <c r="J386" s="5"/>
      <c r="K386" s="5"/>
      <c r="N386" s="56"/>
      <c r="O386" s="6"/>
      <c r="Q386" s="5"/>
    </row>
    <row r="387" spans="1:17" x14ac:dyDescent="0.2">
      <c r="A387" s="99" t="s">
        <v>727</v>
      </c>
      <c r="B387" s="143" t="s">
        <v>728</v>
      </c>
      <c r="C387" s="70">
        <f t="shared" si="5"/>
        <v>0</v>
      </c>
      <c r="D387" s="71"/>
      <c r="E387" s="72"/>
      <c r="F387" s="73"/>
      <c r="G387" s="73"/>
      <c r="H387" s="73"/>
      <c r="I387" s="13"/>
      <c r="J387" s="5"/>
      <c r="K387" s="5"/>
      <c r="N387" s="56"/>
      <c r="O387" s="6"/>
      <c r="Q387" s="5"/>
    </row>
    <row r="388" spans="1:17" x14ac:dyDescent="0.2">
      <c r="A388" s="99" t="s">
        <v>729</v>
      </c>
      <c r="B388" s="143" t="s">
        <v>730</v>
      </c>
      <c r="C388" s="70">
        <f t="shared" si="5"/>
        <v>0</v>
      </c>
      <c r="D388" s="71"/>
      <c r="E388" s="72"/>
      <c r="F388" s="73"/>
      <c r="G388" s="73"/>
      <c r="H388" s="73"/>
      <c r="I388" s="13"/>
      <c r="J388" s="5"/>
      <c r="K388" s="5"/>
      <c r="N388" s="56"/>
      <c r="O388" s="6"/>
      <c r="Q388" s="5"/>
    </row>
    <row r="389" spans="1:17" x14ac:dyDescent="0.2">
      <c r="A389" s="99" t="s">
        <v>731</v>
      </c>
      <c r="B389" s="143" t="s">
        <v>732</v>
      </c>
      <c r="C389" s="70">
        <f t="shared" si="5"/>
        <v>0</v>
      </c>
      <c r="D389" s="71"/>
      <c r="E389" s="72"/>
      <c r="F389" s="73"/>
      <c r="G389" s="73"/>
      <c r="H389" s="73"/>
      <c r="I389" s="13"/>
      <c r="J389" s="5"/>
      <c r="K389" s="5"/>
      <c r="N389" s="56"/>
      <c r="O389" s="6"/>
      <c r="Q389" s="5"/>
    </row>
    <row r="390" spans="1:17" x14ac:dyDescent="0.2">
      <c r="A390" s="99" t="s">
        <v>733</v>
      </c>
      <c r="B390" s="143" t="s">
        <v>734</v>
      </c>
      <c r="C390" s="70">
        <f t="shared" si="5"/>
        <v>0</v>
      </c>
      <c r="D390" s="71"/>
      <c r="E390" s="72"/>
      <c r="F390" s="73"/>
      <c r="G390" s="73"/>
      <c r="H390" s="73"/>
      <c r="I390" s="13"/>
      <c r="J390" s="5"/>
      <c r="K390" s="5"/>
      <c r="N390" s="56"/>
      <c r="O390" s="6"/>
      <c r="Q390" s="5"/>
    </row>
    <row r="391" spans="1:17" x14ac:dyDescent="0.2">
      <c r="A391" s="99" t="s">
        <v>735</v>
      </c>
      <c r="B391" s="143" t="s">
        <v>736</v>
      </c>
      <c r="C391" s="70">
        <f t="shared" si="5"/>
        <v>0</v>
      </c>
      <c r="D391" s="71"/>
      <c r="E391" s="72"/>
      <c r="F391" s="73"/>
      <c r="G391" s="73"/>
      <c r="H391" s="73"/>
      <c r="I391" s="13"/>
      <c r="J391" s="5"/>
      <c r="K391" s="5"/>
      <c r="N391" s="56"/>
      <c r="O391" s="6"/>
      <c r="Q391" s="5"/>
    </row>
    <row r="392" spans="1:17" x14ac:dyDescent="0.2">
      <c r="A392" s="99" t="s">
        <v>737</v>
      </c>
      <c r="B392" s="143" t="s">
        <v>738</v>
      </c>
      <c r="C392" s="70">
        <f t="shared" si="5"/>
        <v>0</v>
      </c>
      <c r="D392" s="71"/>
      <c r="E392" s="72"/>
      <c r="F392" s="73"/>
      <c r="G392" s="73"/>
      <c r="H392" s="73"/>
      <c r="I392" s="13"/>
      <c r="J392" s="5"/>
      <c r="K392" s="5"/>
      <c r="N392" s="56"/>
      <c r="O392" s="6"/>
      <c r="Q392" s="5"/>
    </row>
    <row r="393" spans="1:17" x14ac:dyDescent="0.2">
      <c r="A393" s="99" t="s">
        <v>739</v>
      </c>
      <c r="B393" s="143" t="s">
        <v>740</v>
      </c>
      <c r="C393" s="70">
        <f t="shared" si="5"/>
        <v>0</v>
      </c>
      <c r="D393" s="71"/>
      <c r="E393" s="72"/>
      <c r="F393" s="73"/>
      <c r="G393" s="73"/>
      <c r="H393" s="73"/>
      <c r="I393" s="13"/>
      <c r="J393" s="5"/>
      <c r="K393" s="5"/>
      <c r="N393" s="56"/>
      <c r="O393" s="6"/>
      <c r="Q393" s="5"/>
    </row>
    <row r="394" spans="1:17" x14ac:dyDescent="0.2">
      <c r="A394" s="99" t="s">
        <v>741</v>
      </c>
      <c r="B394" s="143" t="s">
        <v>742</v>
      </c>
      <c r="C394" s="70">
        <f t="shared" si="5"/>
        <v>0</v>
      </c>
      <c r="D394" s="71"/>
      <c r="E394" s="72"/>
      <c r="F394" s="73"/>
      <c r="G394" s="73"/>
      <c r="H394" s="73"/>
      <c r="I394" s="13"/>
      <c r="J394" s="5"/>
      <c r="K394" s="5"/>
      <c r="N394" s="56"/>
      <c r="O394" s="6"/>
      <c r="Q394" s="5"/>
    </row>
    <row r="395" spans="1:17" x14ac:dyDescent="0.2">
      <c r="A395" s="99" t="s">
        <v>743</v>
      </c>
      <c r="B395" s="143" t="s">
        <v>744</v>
      </c>
      <c r="C395" s="70">
        <f t="shared" si="5"/>
        <v>0</v>
      </c>
      <c r="D395" s="71"/>
      <c r="E395" s="72"/>
      <c r="F395" s="73"/>
      <c r="G395" s="73"/>
      <c r="H395" s="73"/>
      <c r="I395" s="13"/>
      <c r="J395" s="5"/>
      <c r="K395" s="5"/>
      <c r="N395" s="56"/>
      <c r="O395" s="6"/>
      <c r="Q395" s="5"/>
    </row>
    <row r="396" spans="1:17" x14ac:dyDescent="0.2">
      <c r="A396" s="99" t="s">
        <v>745</v>
      </c>
      <c r="B396" s="100" t="s">
        <v>746</v>
      </c>
      <c r="C396" s="70">
        <f t="shared" si="5"/>
        <v>0</v>
      </c>
      <c r="D396" s="71"/>
      <c r="E396" s="72"/>
      <c r="F396" s="73"/>
      <c r="G396" s="73"/>
      <c r="H396" s="73"/>
      <c r="I396" s="13"/>
      <c r="J396" s="5"/>
      <c r="K396" s="5"/>
      <c r="N396" s="56"/>
      <c r="O396" s="6"/>
      <c r="Q396" s="5"/>
    </row>
    <row r="397" spans="1:17" x14ac:dyDescent="0.2">
      <c r="A397" s="134" t="s">
        <v>747</v>
      </c>
      <c r="B397" s="100" t="s">
        <v>748</v>
      </c>
      <c r="C397" s="70">
        <f t="shared" si="5"/>
        <v>0</v>
      </c>
      <c r="D397" s="71"/>
      <c r="E397" s="72"/>
      <c r="F397" s="73"/>
      <c r="G397" s="73"/>
      <c r="H397" s="73"/>
      <c r="I397" s="13"/>
      <c r="J397" s="5"/>
      <c r="K397" s="5"/>
      <c r="N397" s="56"/>
      <c r="O397" s="6"/>
      <c r="Q397" s="5"/>
    </row>
    <row r="398" spans="1:17" x14ac:dyDescent="0.2">
      <c r="A398" s="99" t="s">
        <v>749</v>
      </c>
      <c r="B398" s="100" t="s">
        <v>750</v>
      </c>
      <c r="C398" s="70">
        <f t="shared" si="5"/>
        <v>365</v>
      </c>
      <c r="D398" s="71"/>
      <c r="E398" s="72">
        <v>365</v>
      </c>
      <c r="F398" s="73"/>
      <c r="G398" s="73"/>
      <c r="H398" s="73"/>
      <c r="I398" s="13"/>
      <c r="J398" s="5"/>
      <c r="K398" s="5"/>
      <c r="N398" s="56"/>
      <c r="O398" s="6"/>
      <c r="Q398" s="5"/>
    </row>
    <row r="399" spans="1:17" x14ac:dyDescent="0.2">
      <c r="A399" s="134" t="s">
        <v>751</v>
      </c>
      <c r="B399" s="100" t="s">
        <v>752</v>
      </c>
      <c r="C399" s="95">
        <f t="shared" si="5"/>
        <v>365</v>
      </c>
      <c r="D399" s="81"/>
      <c r="E399" s="82">
        <v>365</v>
      </c>
      <c r="F399" s="83"/>
      <c r="G399" s="83"/>
      <c r="H399" s="83"/>
      <c r="I399" s="13"/>
      <c r="J399" s="5"/>
      <c r="K399" s="5"/>
      <c r="N399" s="56"/>
      <c r="O399" s="6"/>
      <c r="Q399" s="5"/>
    </row>
    <row r="400" spans="1:17" x14ac:dyDescent="0.2">
      <c r="A400" s="99" t="s">
        <v>753</v>
      </c>
      <c r="B400" s="100" t="s">
        <v>754</v>
      </c>
      <c r="C400" s="95">
        <f t="shared" si="5"/>
        <v>0</v>
      </c>
      <c r="D400" s="81"/>
      <c r="E400" s="82"/>
      <c r="F400" s="83"/>
      <c r="G400" s="83"/>
      <c r="H400" s="83"/>
      <c r="I400" s="13"/>
      <c r="J400" s="5"/>
      <c r="K400" s="5"/>
      <c r="N400" s="56"/>
      <c r="O400" s="6"/>
      <c r="Q400" s="5"/>
    </row>
    <row r="401" spans="1:17" x14ac:dyDescent="0.2">
      <c r="A401" s="99" t="s">
        <v>755</v>
      </c>
      <c r="B401" s="143" t="s">
        <v>756</v>
      </c>
      <c r="C401" s="70">
        <f t="shared" si="5"/>
        <v>0</v>
      </c>
      <c r="D401" s="71"/>
      <c r="E401" s="72"/>
      <c r="F401" s="73"/>
      <c r="G401" s="73"/>
      <c r="H401" s="73"/>
      <c r="I401" s="13"/>
      <c r="J401" s="5"/>
      <c r="K401" s="5"/>
      <c r="N401" s="56"/>
      <c r="O401" s="6"/>
      <c r="Q401" s="5"/>
    </row>
    <row r="402" spans="1:17" x14ac:dyDescent="0.2">
      <c r="A402" s="99" t="s">
        <v>757</v>
      </c>
      <c r="B402" s="143" t="s">
        <v>758</v>
      </c>
      <c r="C402" s="70">
        <f t="shared" ref="C402:C466" si="6">+SUM(D402:F402)</f>
        <v>0</v>
      </c>
      <c r="D402" s="71"/>
      <c r="E402" s="72"/>
      <c r="F402" s="73"/>
      <c r="G402" s="73"/>
      <c r="H402" s="73"/>
      <c r="I402" s="13"/>
      <c r="J402" s="5"/>
      <c r="K402" s="5"/>
      <c r="N402" s="56"/>
      <c r="O402" s="6"/>
      <c r="Q402" s="5"/>
    </row>
    <row r="403" spans="1:17" x14ac:dyDescent="0.2">
      <c r="A403" s="99" t="s">
        <v>759</v>
      </c>
      <c r="B403" s="143" t="s">
        <v>760</v>
      </c>
      <c r="C403" s="70">
        <f t="shared" si="6"/>
        <v>0</v>
      </c>
      <c r="D403" s="71"/>
      <c r="E403" s="72"/>
      <c r="F403" s="73"/>
      <c r="G403" s="73"/>
      <c r="H403" s="73"/>
      <c r="I403" s="13"/>
      <c r="J403" s="5"/>
      <c r="K403" s="5"/>
      <c r="N403" s="56"/>
      <c r="O403" s="6"/>
      <c r="Q403" s="5"/>
    </row>
    <row r="404" spans="1:17" x14ac:dyDescent="0.2">
      <c r="A404" s="99" t="s">
        <v>761</v>
      </c>
      <c r="B404" s="143" t="s">
        <v>762</v>
      </c>
      <c r="C404" s="70">
        <f t="shared" si="6"/>
        <v>0</v>
      </c>
      <c r="D404" s="71"/>
      <c r="E404" s="72"/>
      <c r="F404" s="73"/>
      <c r="G404" s="73"/>
      <c r="H404" s="73"/>
      <c r="I404" s="13"/>
      <c r="J404" s="5"/>
      <c r="K404" s="5"/>
      <c r="N404" s="56"/>
      <c r="O404" s="6"/>
      <c r="Q404" s="5"/>
    </row>
    <row r="405" spans="1:17" x14ac:dyDescent="0.2">
      <c r="A405" s="134" t="s">
        <v>763</v>
      </c>
      <c r="B405" s="100" t="s">
        <v>764</v>
      </c>
      <c r="C405" s="95">
        <f t="shared" si="6"/>
        <v>0</v>
      </c>
      <c r="D405" s="81"/>
      <c r="E405" s="82"/>
      <c r="F405" s="83"/>
      <c r="G405" s="83"/>
      <c r="H405" s="83"/>
      <c r="I405" s="13"/>
      <c r="J405" s="5"/>
      <c r="K405" s="5"/>
      <c r="N405" s="56"/>
      <c r="O405" s="6"/>
      <c r="Q405" s="5"/>
    </row>
    <row r="406" spans="1:17" x14ac:dyDescent="0.2">
      <c r="A406" s="99" t="s">
        <v>765</v>
      </c>
      <c r="B406" s="143" t="s">
        <v>766</v>
      </c>
      <c r="C406" s="70">
        <f t="shared" si="6"/>
        <v>0</v>
      </c>
      <c r="D406" s="71"/>
      <c r="E406" s="72"/>
      <c r="F406" s="73"/>
      <c r="G406" s="73"/>
      <c r="H406" s="73"/>
      <c r="I406" s="13"/>
      <c r="J406" s="5"/>
      <c r="K406" s="5"/>
      <c r="N406" s="56"/>
      <c r="O406" s="6"/>
      <c r="Q406" s="5"/>
    </row>
    <row r="407" spans="1:17" x14ac:dyDescent="0.2">
      <c r="A407" s="99" t="s">
        <v>767</v>
      </c>
      <c r="B407" s="142" t="s">
        <v>768</v>
      </c>
      <c r="C407" s="95">
        <f t="shared" si="6"/>
        <v>0</v>
      </c>
      <c r="D407" s="81"/>
      <c r="E407" s="82"/>
      <c r="F407" s="83"/>
      <c r="G407" s="83"/>
      <c r="H407" s="83"/>
      <c r="I407" s="13"/>
      <c r="J407" s="5"/>
      <c r="K407" s="5"/>
      <c r="N407" s="56"/>
      <c r="O407" s="6"/>
      <c r="Q407" s="5"/>
    </row>
    <row r="408" spans="1:17" x14ac:dyDescent="0.2">
      <c r="A408" s="134" t="s">
        <v>769</v>
      </c>
      <c r="B408" s="142" t="s">
        <v>770</v>
      </c>
      <c r="C408" s="95">
        <f t="shared" si="6"/>
        <v>0</v>
      </c>
      <c r="D408" s="81"/>
      <c r="E408" s="82"/>
      <c r="F408" s="83"/>
      <c r="G408" s="83"/>
      <c r="H408" s="83"/>
      <c r="I408" s="13"/>
      <c r="J408" s="5"/>
      <c r="K408" s="5"/>
      <c r="N408" s="56"/>
      <c r="O408" s="6"/>
      <c r="Q408" s="5"/>
    </row>
    <row r="409" spans="1:17" x14ac:dyDescent="0.2">
      <c r="A409" s="99" t="s">
        <v>771</v>
      </c>
      <c r="B409" s="143" t="s">
        <v>772</v>
      </c>
      <c r="C409" s="70">
        <f t="shared" si="6"/>
        <v>6</v>
      </c>
      <c r="D409" s="71">
        <v>6</v>
      </c>
      <c r="E409" s="72"/>
      <c r="F409" s="73"/>
      <c r="G409" s="73"/>
      <c r="H409" s="73"/>
      <c r="I409" s="13"/>
      <c r="J409" s="5"/>
      <c r="K409" s="5"/>
      <c r="N409" s="56"/>
      <c r="O409" s="6"/>
      <c r="Q409" s="5"/>
    </row>
    <row r="410" spans="1:17" x14ac:dyDescent="0.2">
      <c r="A410" s="134" t="s">
        <v>773</v>
      </c>
      <c r="B410" s="142" t="s">
        <v>774</v>
      </c>
      <c r="C410" s="95">
        <f t="shared" si="6"/>
        <v>0</v>
      </c>
      <c r="D410" s="81"/>
      <c r="E410" s="82"/>
      <c r="F410" s="83"/>
      <c r="G410" s="83"/>
      <c r="H410" s="83"/>
      <c r="I410" s="13"/>
      <c r="J410" s="5"/>
      <c r="K410" s="5"/>
      <c r="N410" s="56"/>
      <c r="O410" s="6"/>
      <c r="Q410" s="5"/>
    </row>
    <row r="411" spans="1:17" x14ac:dyDescent="0.2">
      <c r="A411" s="99" t="s">
        <v>775</v>
      </c>
      <c r="B411" s="143" t="s">
        <v>776</v>
      </c>
      <c r="C411" s="70">
        <f t="shared" si="6"/>
        <v>152</v>
      </c>
      <c r="D411" s="71">
        <v>152</v>
      </c>
      <c r="E411" s="72"/>
      <c r="F411" s="73"/>
      <c r="G411" s="73"/>
      <c r="H411" s="73"/>
      <c r="I411" s="13"/>
      <c r="J411" s="5"/>
      <c r="K411" s="5"/>
      <c r="N411" s="56"/>
      <c r="O411" s="6"/>
      <c r="Q411" s="5"/>
    </row>
    <row r="412" spans="1:17" x14ac:dyDescent="0.2">
      <c r="A412" s="99" t="s">
        <v>777</v>
      </c>
      <c r="B412" s="142" t="s">
        <v>778</v>
      </c>
      <c r="C412" s="95">
        <f t="shared" si="6"/>
        <v>0</v>
      </c>
      <c r="D412" s="81"/>
      <c r="E412" s="82"/>
      <c r="F412" s="83"/>
      <c r="G412" s="83"/>
      <c r="H412" s="83"/>
      <c r="I412" s="13"/>
      <c r="J412" s="5"/>
      <c r="K412" s="5"/>
      <c r="N412" s="56"/>
      <c r="O412" s="6"/>
      <c r="Q412" s="5"/>
    </row>
    <row r="413" spans="1:17" x14ac:dyDescent="0.2">
      <c r="A413" s="134" t="s">
        <v>779</v>
      </c>
      <c r="B413" s="142" t="s">
        <v>780</v>
      </c>
      <c r="C413" s="95">
        <f t="shared" si="6"/>
        <v>0</v>
      </c>
      <c r="D413" s="81"/>
      <c r="E413" s="82"/>
      <c r="F413" s="83"/>
      <c r="G413" s="83"/>
      <c r="H413" s="83"/>
      <c r="I413" s="13"/>
      <c r="J413" s="5"/>
      <c r="K413" s="5"/>
      <c r="N413" s="56"/>
      <c r="O413" s="6"/>
      <c r="Q413" s="5"/>
    </row>
    <row r="414" spans="1:17" x14ac:dyDescent="0.2">
      <c r="A414" s="99" t="s">
        <v>781</v>
      </c>
      <c r="B414" s="142" t="s">
        <v>782</v>
      </c>
      <c r="C414" s="95">
        <f t="shared" si="6"/>
        <v>0</v>
      </c>
      <c r="D414" s="81"/>
      <c r="E414" s="82"/>
      <c r="F414" s="83"/>
      <c r="G414" s="83"/>
      <c r="H414" s="83"/>
      <c r="I414" s="13"/>
      <c r="J414" s="5"/>
      <c r="K414" s="5"/>
      <c r="N414" s="56"/>
      <c r="O414" s="6"/>
      <c r="Q414" s="5"/>
    </row>
    <row r="415" spans="1:17" x14ac:dyDescent="0.2">
      <c r="A415" s="134" t="s">
        <v>783</v>
      </c>
      <c r="B415" s="142" t="s">
        <v>784</v>
      </c>
      <c r="C415" s="95">
        <f t="shared" si="6"/>
        <v>0</v>
      </c>
      <c r="D415" s="81"/>
      <c r="E415" s="82"/>
      <c r="F415" s="83"/>
      <c r="G415" s="83"/>
      <c r="H415" s="83"/>
      <c r="I415" s="13"/>
      <c r="J415" s="5"/>
      <c r="K415" s="5"/>
      <c r="N415" s="56"/>
      <c r="O415" s="6"/>
      <c r="Q415" s="5"/>
    </row>
    <row r="416" spans="1:17" x14ac:dyDescent="0.2">
      <c r="A416" s="99" t="s">
        <v>785</v>
      </c>
      <c r="B416" s="142" t="s">
        <v>786</v>
      </c>
      <c r="C416" s="95">
        <f t="shared" si="6"/>
        <v>0</v>
      </c>
      <c r="D416" s="81"/>
      <c r="E416" s="82"/>
      <c r="F416" s="83"/>
      <c r="G416" s="83"/>
      <c r="H416" s="83"/>
      <c r="I416" s="13"/>
      <c r="J416" s="5"/>
      <c r="K416" s="5"/>
      <c r="N416" s="56"/>
      <c r="O416" s="6"/>
      <c r="Q416" s="5"/>
    </row>
    <row r="417" spans="1:17" x14ac:dyDescent="0.2">
      <c r="A417" s="99" t="s">
        <v>787</v>
      </c>
      <c r="B417" s="94" t="s">
        <v>788</v>
      </c>
      <c r="C417" s="95">
        <f t="shared" si="6"/>
        <v>0</v>
      </c>
      <c r="D417" s="81"/>
      <c r="E417" s="82"/>
      <c r="F417" s="83"/>
      <c r="G417" s="83"/>
      <c r="H417" s="83"/>
      <c r="I417" s="13"/>
      <c r="J417" s="5"/>
      <c r="K417" s="5"/>
      <c r="N417" s="56"/>
      <c r="O417" s="6"/>
      <c r="Q417" s="5"/>
    </row>
    <row r="418" spans="1:17" ht="17.25" customHeight="1" x14ac:dyDescent="0.2">
      <c r="A418" s="134" t="s">
        <v>789</v>
      </c>
      <c r="B418" s="94" t="s">
        <v>790</v>
      </c>
      <c r="C418" s="95">
        <f t="shared" si="6"/>
        <v>0</v>
      </c>
      <c r="D418" s="81"/>
      <c r="E418" s="82"/>
      <c r="F418" s="83"/>
      <c r="G418" s="83"/>
      <c r="H418" s="83"/>
      <c r="I418" s="13"/>
      <c r="J418" s="5"/>
      <c r="K418" s="5"/>
      <c r="N418" s="56"/>
      <c r="O418" s="6"/>
      <c r="Q418" s="5"/>
    </row>
    <row r="419" spans="1:17" x14ac:dyDescent="0.2">
      <c r="A419" s="99" t="s">
        <v>791</v>
      </c>
      <c r="B419" s="94" t="s">
        <v>792</v>
      </c>
      <c r="C419" s="95">
        <f t="shared" si="6"/>
        <v>0</v>
      </c>
      <c r="D419" s="81"/>
      <c r="E419" s="82"/>
      <c r="F419" s="83"/>
      <c r="G419" s="83"/>
      <c r="H419" s="83"/>
      <c r="I419" s="13"/>
      <c r="J419" s="5"/>
      <c r="K419" s="5"/>
      <c r="N419" s="56"/>
      <c r="O419" s="6"/>
      <c r="Q419" s="5"/>
    </row>
    <row r="420" spans="1:17" x14ac:dyDescent="0.2">
      <c r="A420" s="134" t="s">
        <v>793</v>
      </c>
      <c r="B420" s="94" t="s">
        <v>794</v>
      </c>
      <c r="C420" s="95">
        <f t="shared" si="6"/>
        <v>0</v>
      </c>
      <c r="D420" s="81"/>
      <c r="E420" s="82"/>
      <c r="F420" s="83"/>
      <c r="G420" s="83"/>
      <c r="H420" s="83"/>
      <c r="I420" s="13"/>
      <c r="J420" s="5"/>
      <c r="K420" s="5"/>
      <c r="N420" s="56"/>
      <c r="O420" s="6"/>
      <c r="Q420" s="5"/>
    </row>
    <row r="421" spans="1:17" x14ac:dyDescent="0.2">
      <c r="A421" s="99" t="s">
        <v>795</v>
      </c>
      <c r="B421" s="142" t="s">
        <v>796</v>
      </c>
      <c r="C421" s="95">
        <f t="shared" si="6"/>
        <v>0</v>
      </c>
      <c r="D421" s="81"/>
      <c r="E421" s="82"/>
      <c r="F421" s="83"/>
      <c r="G421" s="83"/>
      <c r="H421" s="83"/>
      <c r="I421" s="13"/>
      <c r="J421" s="5"/>
      <c r="K421" s="5"/>
      <c r="N421" s="56"/>
      <c r="O421" s="6"/>
      <c r="Q421" s="5"/>
    </row>
    <row r="422" spans="1:17" x14ac:dyDescent="0.2">
      <c r="A422" s="134" t="s">
        <v>797</v>
      </c>
      <c r="B422" s="142" t="s">
        <v>798</v>
      </c>
      <c r="C422" s="95">
        <f t="shared" si="6"/>
        <v>0</v>
      </c>
      <c r="D422" s="81"/>
      <c r="E422" s="82"/>
      <c r="F422" s="83"/>
      <c r="G422" s="83"/>
      <c r="H422" s="83"/>
      <c r="I422" s="13"/>
      <c r="J422" s="5"/>
      <c r="K422" s="5"/>
      <c r="N422" s="56"/>
      <c r="O422" s="6"/>
      <c r="Q422" s="5"/>
    </row>
    <row r="423" spans="1:17" x14ac:dyDescent="0.2">
      <c r="A423" s="99" t="s">
        <v>799</v>
      </c>
      <c r="B423" s="94" t="s">
        <v>800</v>
      </c>
      <c r="C423" s="95">
        <f t="shared" si="6"/>
        <v>0</v>
      </c>
      <c r="D423" s="81"/>
      <c r="E423" s="82"/>
      <c r="F423" s="83"/>
      <c r="G423" s="83"/>
      <c r="H423" s="83"/>
      <c r="I423" s="13"/>
      <c r="J423" s="5"/>
      <c r="K423" s="5"/>
      <c r="N423" s="56"/>
      <c r="O423" s="6"/>
      <c r="Q423" s="5"/>
    </row>
    <row r="424" spans="1:17" x14ac:dyDescent="0.2">
      <c r="A424" s="134" t="s">
        <v>801</v>
      </c>
      <c r="B424" s="94" t="s">
        <v>802</v>
      </c>
      <c r="C424" s="95">
        <f t="shared" si="6"/>
        <v>0</v>
      </c>
      <c r="D424" s="81"/>
      <c r="E424" s="82"/>
      <c r="F424" s="83"/>
      <c r="G424" s="83"/>
      <c r="H424" s="83"/>
      <c r="I424" s="13"/>
      <c r="J424" s="5"/>
      <c r="K424" s="5"/>
      <c r="N424" s="56"/>
      <c r="O424" s="6"/>
      <c r="Q424" s="5"/>
    </row>
    <row r="425" spans="1:17" x14ac:dyDescent="0.2">
      <c r="A425" s="99" t="s">
        <v>803</v>
      </c>
      <c r="B425" s="94" t="s">
        <v>804</v>
      </c>
      <c r="C425" s="95">
        <f t="shared" si="6"/>
        <v>0</v>
      </c>
      <c r="D425" s="81"/>
      <c r="E425" s="82"/>
      <c r="F425" s="83"/>
      <c r="G425" s="83"/>
      <c r="H425" s="83"/>
      <c r="I425" s="13"/>
      <c r="J425" s="5"/>
      <c r="K425" s="5"/>
      <c r="N425" s="56"/>
      <c r="O425" s="6"/>
      <c r="Q425" s="5"/>
    </row>
    <row r="426" spans="1:17" x14ac:dyDescent="0.2">
      <c r="A426" s="134" t="s">
        <v>805</v>
      </c>
      <c r="B426" s="94" t="s">
        <v>806</v>
      </c>
      <c r="C426" s="95">
        <f t="shared" si="6"/>
        <v>0</v>
      </c>
      <c r="D426" s="81"/>
      <c r="E426" s="82"/>
      <c r="F426" s="83"/>
      <c r="G426" s="83"/>
      <c r="H426" s="83"/>
      <c r="I426" s="13"/>
      <c r="J426" s="5"/>
      <c r="K426" s="5"/>
      <c r="N426" s="56"/>
      <c r="O426" s="6"/>
      <c r="Q426" s="5"/>
    </row>
    <row r="427" spans="1:17" x14ac:dyDescent="0.2">
      <c r="A427" s="99" t="s">
        <v>807</v>
      </c>
      <c r="B427" s="94" t="s">
        <v>808</v>
      </c>
      <c r="C427" s="95">
        <f t="shared" si="6"/>
        <v>0</v>
      </c>
      <c r="D427" s="81"/>
      <c r="E427" s="82"/>
      <c r="F427" s="83"/>
      <c r="G427" s="83"/>
      <c r="H427" s="83"/>
      <c r="I427" s="13"/>
      <c r="J427" s="5"/>
      <c r="K427" s="5"/>
      <c r="N427" s="56"/>
      <c r="O427" s="6"/>
      <c r="Q427" s="5"/>
    </row>
    <row r="428" spans="1:17" ht="12.75" customHeight="1" x14ac:dyDescent="0.2">
      <c r="A428" s="134" t="s">
        <v>809</v>
      </c>
      <c r="B428" s="94" t="s">
        <v>810</v>
      </c>
      <c r="C428" s="95">
        <f t="shared" si="6"/>
        <v>0</v>
      </c>
      <c r="D428" s="81"/>
      <c r="E428" s="82"/>
      <c r="F428" s="83"/>
      <c r="G428" s="83"/>
      <c r="H428" s="83"/>
      <c r="I428" s="13"/>
      <c r="J428" s="5"/>
      <c r="K428" s="5"/>
      <c r="N428" s="56"/>
      <c r="O428" s="6"/>
      <c r="Q428" s="5"/>
    </row>
    <row r="429" spans="1:17" x14ac:dyDescent="0.2">
      <c r="A429" s="134" t="s">
        <v>811</v>
      </c>
      <c r="B429" s="142" t="s">
        <v>812</v>
      </c>
      <c r="C429" s="95">
        <f t="shared" si="6"/>
        <v>0</v>
      </c>
      <c r="D429" s="81"/>
      <c r="E429" s="82"/>
      <c r="F429" s="83"/>
      <c r="G429" s="83"/>
      <c r="H429" s="83"/>
      <c r="I429" s="13"/>
      <c r="J429" s="5"/>
      <c r="K429" s="5"/>
      <c r="N429" s="56"/>
      <c r="O429" s="6"/>
      <c r="Q429" s="5"/>
    </row>
    <row r="430" spans="1:17" x14ac:dyDescent="0.2">
      <c r="A430" s="99" t="s">
        <v>813</v>
      </c>
      <c r="B430" s="142" t="s">
        <v>814</v>
      </c>
      <c r="C430" s="95">
        <f t="shared" si="6"/>
        <v>0</v>
      </c>
      <c r="D430" s="81"/>
      <c r="E430" s="82"/>
      <c r="F430" s="83"/>
      <c r="G430" s="83"/>
      <c r="H430" s="83"/>
      <c r="I430" s="13"/>
      <c r="J430" s="5"/>
      <c r="K430" s="5"/>
      <c r="N430" s="56"/>
      <c r="O430" s="6"/>
      <c r="Q430" s="5"/>
    </row>
    <row r="431" spans="1:17" x14ac:dyDescent="0.2">
      <c r="A431" s="134" t="s">
        <v>815</v>
      </c>
      <c r="B431" s="142" t="s">
        <v>816</v>
      </c>
      <c r="C431" s="95">
        <f t="shared" si="6"/>
        <v>0</v>
      </c>
      <c r="D431" s="81"/>
      <c r="E431" s="82"/>
      <c r="F431" s="83"/>
      <c r="G431" s="83"/>
      <c r="H431" s="83"/>
      <c r="I431" s="13"/>
      <c r="J431" s="5"/>
      <c r="K431" s="5"/>
      <c r="N431" s="56"/>
      <c r="O431" s="6"/>
      <c r="Q431" s="5"/>
    </row>
    <row r="432" spans="1:17" x14ac:dyDescent="0.2">
      <c r="A432" s="99" t="s">
        <v>817</v>
      </c>
      <c r="B432" s="143" t="s">
        <v>818</v>
      </c>
      <c r="C432" s="70">
        <f t="shared" si="6"/>
        <v>0</v>
      </c>
      <c r="D432" s="71"/>
      <c r="E432" s="72"/>
      <c r="F432" s="73"/>
      <c r="G432" s="73"/>
      <c r="H432" s="73"/>
      <c r="I432" s="13"/>
      <c r="J432" s="5"/>
      <c r="K432" s="5"/>
      <c r="N432" s="56"/>
      <c r="O432" s="6"/>
      <c r="Q432" s="5"/>
    </row>
    <row r="433" spans="1:17" x14ac:dyDescent="0.2">
      <c r="A433" s="99" t="s">
        <v>819</v>
      </c>
      <c r="B433" s="143" t="s">
        <v>820</v>
      </c>
      <c r="C433" s="70">
        <f t="shared" si="6"/>
        <v>0</v>
      </c>
      <c r="D433" s="71"/>
      <c r="E433" s="72"/>
      <c r="F433" s="73"/>
      <c r="G433" s="73"/>
      <c r="H433" s="73"/>
      <c r="I433" s="13"/>
      <c r="J433" s="5"/>
      <c r="K433" s="5"/>
      <c r="N433" s="56"/>
      <c r="O433" s="6"/>
      <c r="Q433" s="5"/>
    </row>
    <row r="434" spans="1:17" x14ac:dyDescent="0.2">
      <c r="A434" s="99" t="s">
        <v>821</v>
      </c>
      <c r="B434" s="143" t="s">
        <v>822</v>
      </c>
      <c r="C434" s="70">
        <f t="shared" si="6"/>
        <v>0</v>
      </c>
      <c r="D434" s="71"/>
      <c r="E434" s="72"/>
      <c r="F434" s="73"/>
      <c r="G434" s="73"/>
      <c r="H434" s="73"/>
      <c r="I434" s="13"/>
      <c r="J434" s="5"/>
      <c r="K434" s="5"/>
      <c r="N434" s="56"/>
      <c r="O434" s="6"/>
      <c r="Q434" s="5"/>
    </row>
    <row r="435" spans="1:17" x14ac:dyDescent="0.2">
      <c r="A435" s="99" t="s">
        <v>823</v>
      </c>
      <c r="B435" s="143" t="s">
        <v>824</v>
      </c>
      <c r="C435" s="70">
        <f t="shared" si="6"/>
        <v>0</v>
      </c>
      <c r="D435" s="71"/>
      <c r="E435" s="72"/>
      <c r="F435" s="73"/>
      <c r="G435" s="73"/>
      <c r="H435" s="73"/>
      <c r="I435" s="13"/>
      <c r="J435" s="5"/>
      <c r="K435" s="5"/>
      <c r="N435" s="56"/>
      <c r="O435" s="6"/>
      <c r="Q435" s="5"/>
    </row>
    <row r="436" spans="1:17" x14ac:dyDescent="0.2">
      <c r="A436" s="99" t="s">
        <v>825</v>
      </c>
      <c r="B436" s="143" t="s">
        <v>826</v>
      </c>
      <c r="C436" s="70">
        <f t="shared" si="6"/>
        <v>0</v>
      </c>
      <c r="D436" s="71"/>
      <c r="E436" s="72"/>
      <c r="F436" s="73"/>
      <c r="G436" s="73"/>
      <c r="H436" s="73"/>
      <c r="I436" s="13"/>
      <c r="J436" s="5"/>
      <c r="K436" s="5"/>
      <c r="N436" s="56"/>
      <c r="O436" s="6"/>
      <c r="Q436" s="5"/>
    </row>
    <row r="437" spans="1:17" x14ac:dyDescent="0.2">
      <c r="A437" s="134" t="s">
        <v>827</v>
      </c>
      <c r="B437" s="142" t="s">
        <v>828</v>
      </c>
      <c r="C437" s="95">
        <f t="shared" si="6"/>
        <v>0</v>
      </c>
      <c r="D437" s="81"/>
      <c r="E437" s="82"/>
      <c r="F437" s="83"/>
      <c r="G437" s="83"/>
      <c r="H437" s="83"/>
      <c r="I437" s="13"/>
      <c r="J437" s="5"/>
      <c r="K437" s="5"/>
      <c r="N437" s="56"/>
      <c r="O437" s="6"/>
      <c r="Q437" s="5"/>
    </row>
    <row r="438" spans="1:17" x14ac:dyDescent="0.2">
      <c r="A438" s="99" t="s">
        <v>829</v>
      </c>
      <c r="B438" s="142" t="s">
        <v>830</v>
      </c>
      <c r="C438" s="95">
        <f t="shared" si="6"/>
        <v>0</v>
      </c>
      <c r="D438" s="81"/>
      <c r="E438" s="82"/>
      <c r="F438" s="83"/>
      <c r="G438" s="83"/>
      <c r="H438" s="83"/>
      <c r="I438" s="13"/>
      <c r="J438" s="5"/>
      <c r="K438" s="5"/>
      <c r="N438" s="56"/>
      <c r="O438" s="6"/>
      <c r="Q438" s="5"/>
    </row>
    <row r="439" spans="1:17" x14ac:dyDescent="0.2">
      <c r="A439" s="144" t="s">
        <v>831</v>
      </c>
      <c r="B439" s="145" t="s">
        <v>832</v>
      </c>
      <c r="C439" s="95">
        <f t="shared" si="6"/>
        <v>0</v>
      </c>
      <c r="D439" s="81"/>
      <c r="E439" s="82"/>
      <c r="F439" s="83"/>
      <c r="G439" s="83"/>
      <c r="H439" s="83"/>
      <c r="I439" s="13"/>
      <c r="J439" s="5"/>
      <c r="K439" s="5"/>
      <c r="N439" s="56"/>
      <c r="O439" s="6"/>
      <c r="Q439" s="5"/>
    </row>
    <row r="440" spans="1:17" x14ac:dyDescent="0.2">
      <c r="A440" s="99" t="s">
        <v>833</v>
      </c>
      <c r="B440" s="143" t="s">
        <v>834</v>
      </c>
      <c r="C440" s="95">
        <f t="shared" si="6"/>
        <v>6327</v>
      </c>
      <c r="D440" s="81">
        <v>5946</v>
      </c>
      <c r="E440" s="82">
        <v>41</v>
      </c>
      <c r="F440" s="83">
        <v>340</v>
      </c>
      <c r="G440" s="83"/>
      <c r="H440" s="83"/>
      <c r="I440" s="13"/>
      <c r="J440" s="5"/>
      <c r="K440" s="5"/>
      <c r="N440" s="56"/>
      <c r="O440" s="6"/>
      <c r="Q440" s="5"/>
    </row>
    <row r="441" spans="1:17" x14ac:dyDescent="0.2">
      <c r="A441" s="99" t="s">
        <v>835</v>
      </c>
      <c r="B441" s="143" t="s">
        <v>836</v>
      </c>
      <c r="C441" s="95">
        <f t="shared" si="6"/>
        <v>0</v>
      </c>
      <c r="D441" s="81"/>
      <c r="E441" s="82"/>
      <c r="F441" s="83"/>
      <c r="G441" s="83"/>
      <c r="H441" s="83"/>
      <c r="I441" s="13"/>
      <c r="J441" s="5"/>
      <c r="K441" s="5"/>
      <c r="N441" s="56"/>
      <c r="O441" s="6"/>
      <c r="Q441" s="5"/>
    </row>
    <row r="442" spans="1:17" x14ac:dyDescent="0.2">
      <c r="A442" s="99" t="s">
        <v>837</v>
      </c>
      <c r="B442" s="143" t="s">
        <v>838</v>
      </c>
      <c r="C442" s="95">
        <f t="shared" si="6"/>
        <v>0</v>
      </c>
      <c r="D442" s="81"/>
      <c r="E442" s="82"/>
      <c r="F442" s="83"/>
      <c r="G442" s="83"/>
      <c r="H442" s="83"/>
      <c r="I442" s="13"/>
      <c r="J442" s="5"/>
      <c r="K442" s="5"/>
      <c r="N442" s="56"/>
      <c r="O442" s="6"/>
      <c r="Q442" s="5"/>
    </row>
    <row r="443" spans="1:17" x14ac:dyDescent="0.2">
      <c r="A443" s="99" t="s">
        <v>839</v>
      </c>
      <c r="B443" s="143" t="s">
        <v>840</v>
      </c>
      <c r="C443" s="95">
        <f t="shared" si="6"/>
        <v>0</v>
      </c>
      <c r="D443" s="81"/>
      <c r="E443" s="82"/>
      <c r="F443" s="83"/>
      <c r="G443" s="83"/>
      <c r="H443" s="83"/>
      <c r="I443" s="13"/>
      <c r="J443" s="5"/>
      <c r="K443" s="5"/>
      <c r="N443" s="56"/>
      <c r="O443" s="6"/>
      <c r="Q443" s="5"/>
    </row>
    <row r="444" spans="1:17" x14ac:dyDescent="0.2">
      <c r="A444" s="99" t="s">
        <v>841</v>
      </c>
      <c r="B444" s="143" t="s">
        <v>842</v>
      </c>
      <c r="C444" s="95">
        <f t="shared" si="6"/>
        <v>0</v>
      </c>
      <c r="D444" s="81"/>
      <c r="E444" s="82"/>
      <c r="F444" s="83"/>
      <c r="G444" s="83"/>
      <c r="H444" s="83"/>
      <c r="I444" s="13"/>
      <c r="J444" s="5"/>
      <c r="K444" s="5"/>
      <c r="N444" s="56"/>
      <c r="O444" s="6"/>
      <c r="Q444" s="5"/>
    </row>
    <row r="445" spans="1:17" x14ac:dyDescent="0.2">
      <c r="A445" s="99" t="s">
        <v>843</v>
      </c>
      <c r="B445" s="143" t="s">
        <v>844</v>
      </c>
      <c r="C445" s="95">
        <f t="shared" si="6"/>
        <v>0</v>
      </c>
      <c r="D445" s="81"/>
      <c r="E445" s="82"/>
      <c r="F445" s="83"/>
      <c r="G445" s="83"/>
      <c r="H445" s="83"/>
      <c r="I445" s="13"/>
      <c r="J445" s="5"/>
      <c r="K445" s="5"/>
      <c r="N445" s="56"/>
      <c r="O445" s="6"/>
      <c r="Q445" s="5"/>
    </row>
    <row r="446" spans="1:17" x14ac:dyDescent="0.2">
      <c r="A446" s="99" t="s">
        <v>845</v>
      </c>
      <c r="B446" s="143" t="s">
        <v>846</v>
      </c>
      <c r="C446" s="95">
        <f t="shared" si="6"/>
        <v>0</v>
      </c>
      <c r="D446" s="81"/>
      <c r="E446" s="82"/>
      <c r="F446" s="83"/>
      <c r="G446" s="83"/>
      <c r="H446" s="83"/>
      <c r="I446" s="13"/>
      <c r="J446" s="5"/>
      <c r="K446" s="5"/>
      <c r="N446" s="56"/>
      <c r="O446" s="6"/>
      <c r="Q446" s="5"/>
    </row>
    <row r="447" spans="1:17" x14ac:dyDescent="0.2">
      <c r="A447" s="99" t="s">
        <v>847</v>
      </c>
      <c r="B447" s="143" t="s">
        <v>848</v>
      </c>
      <c r="C447" s="95">
        <f t="shared" si="6"/>
        <v>0</v>
      </c>
      <c r="D447" s="81"/>
      <c r="E447" s="82"/>
      <c r="F447" s="83"/>
      <c r="G447" s="83"/>
      <c r="H447" s="83"/>
      <c r="I447" s="13"/>
      <c r="J447" s="5"/>
      <c r="K447" s="5"/>
      <c r="N447" s="56"/>
      <c r="O447" s="6"/>
      <c r="Q447" s="5"/>
    </row>
    <row r="448" spans="1:17" x14ac:dyDescent="0.2">
      <c r="A448" s="99" t="s">
        <v>849</v>
      </c>
      <c r="B448" s="143" t="s">
        <v>850</v>
      </c>
      <c r="C448" s="95">
        <f t="shared" si="6"/>
        <v>0</v>
      </c>
      <c r="D448" s="81"/>
      <c r="E448" s="82"/>
      <c r="F448" s="83"/>
      <c r="G448" s="83"/>
      <c r="H448" s="83"/>
      <c r="I448" s="13"/>
      <c r="J448" s="5"/>
      <c r="K448" s="5"/>
      <c r="N448" s="56"/>
      <c r="O448" s="6"/>
      <c r="Q448" s="5"/>
    </row>
    <row r="449" spans="1:17" x14ac:dyDescent="0.2">
      <c r="A449" s="99" t="s">
        <v>851</v>
      </c>
      <c r="B449" s="143" t="s">
        <v>852</v>
      </c>
      <c r="C449" s="95">
        <f t="shared" si="6"/>
        <v>461</v>
      </c>
      <c r="D449" s="81">
        <v>278</v>
      </c>
      <c r="E449" s="82">
        <v>183</v>
      </c>
      <c r="F449" s="83"/>
      <c r="G449" s="83"/>
      <c r="H449" s="83"/>
      <c r="I449" s="13"/>
      <c r="J449" s="5"/>
      <c r="K449" s="5"/>
      <c r="N449" s="56"/>
      <c r="O449" s="6"/>
      <c r="Q449" s="5"/>
    </row>
    <row r="450" spans="1:17" x14ac:dyDescent="0.2">
      <c r="A450" s="99" t="s">
        <v>853</v>
      </c>
      <c r="B450" s="143" t="s">
        <v>854</v>
      </c>
      <c r="C450" s="95">
        <f t="shared" si="6"/>
        <v>0</v>
      </c>
      <c r="D450" s="81"/>
      <c r="E450" s="82"/>
      <c r="F450" s="83"/>
      <c r="G450" s="83"/>
      <c r="H450" s="83"/>
      <c r="I450" s="13"/>
      <c r="J450" s="5"/>
      <c r="K450" s="5"/>
      <c r="N450" s="56"/>
      <c r="O450" s="6"/>
      <c r="Q450" s="5"/>
    </row>
    <row r="451" spans="1:17" x14ac:dyDescent="0.2">
      <c r="A451" s="99" t="s">
        <v>855</v>
      </c>
      <c r="B451" s="143" t="s">
        <v>856</v>
      </c>
      <c r="C451" s="95">
        <f t="shared" si="6"/>
        <v>0</v>
      </c>
      <c r="D451" s="81"/>
      <c r="E451" s="82"/>
      <c r="F451" s="83"/>
      <c r="G451" s="83"/>
      <c r="H451" s="83"/>
      <c r="I451" s="13"/>
      <c r="J451" s="5"/>
      <c r="K451" s="5"/>
      <c r="N451" s="56"/>
      <c r="O451" s="6"/>
      <c r="Q451" s="5"/>
    </row>
    <row r="452" spans="1:17" ht="15" customHeight="1" x14ac:dyDescent="0.2">
      <c r="A452" s="99" t="s">
        <v>857</v>
      </c>
      <c r="B452" s="143" t="s">
        <v>858</v>
      </c>
      <c r="C452" s="95">
        <f t="shared" si="6"/>
        <v>0</v>
      </c>
      <c r="D452" s="81"/>
      <c r="E452" s="82"/>
      <c r="F452" s="83"/>
      <c r="G452" s="83"/>
      <c r="H452" s="83"/>
      <c r="I452" s="13"/>
      <c r="J452" s="5"/>
      <c r="K452" s="5"/>
      <c r="N452" s="56"/>
      <c r="O452" s="6"/>
      <c r="Q452" s="5"/>
    </row>
    <row r="453" spans="1:17" ht="16.5" customHeight="1" x14ac:dyDescent="0.2">
      <c r="A453" s="134" t="s">
        <v>859</v>
      </c>
      <c r="B453" s="146" t="s">
        <v>1037</v>
      </c>
      <c r="C453" s="95">
        <f t="shared" si="6"/>
        <v>0</v>
      </c>
      <c r="D453" s="81"/>
      <c r="E453" s="82"/>
      <c r="F453" s="83"/>
      <c r="G453" s="83"/>
      <c r="H453" s="83"/>
      <c r="I453" s="13"/>
      <c r="J453" s="5"/>
      <c r="K453" s="5"/>
      <c r="N453" s="56"/>
      <c r="O453" s="6"/>
      <c r="Q453" s="5"/>
    </row>
    <row r="454" spans="1:17" x14ac:dyDescent="0.2">
      <c r="A454" s="144" t="s">
        <v>860</v>
      </c>
      <c r="B454" s="147" t="s">
        <v>861</v>
      </c>
      <c r="C454" s="95">
        <f>+SUM(D454:F454)</f>
        <v>0</v>
      </c>
      <c r="D454" s="81"/>
      <c r="E454" s="82"/>
      <c r="F454" s="83"/>
      <c r="G454" s="83"/>
      <c r="H454" s="83"/>
      <c r="I454" s="13"/>
      <c r="J454" s="5"/>
      <c r="K454" s="5"/>
      <c r="N454" s="56"/>
      <c r="O454" s="6"/>
      <c r="Q454" s="5"/>
    </row>
    <row r="455" spans="1:17" ht="13.5" customHeight="1" x14ac:dyDescent="0.2">
      <c r="A455" s="207" t="s">
        <v>1031</v>
      </c>
      <c r="B455" s="208" t="s">
        <v>1032</v>
      </c>
      <c r="C455" s="95">
        <f>+SUM(D455:F455)</f>
        <v>0</v>
      </c>
      <c r="D455" s="81"/>
      <c r="E455" s="82"/>
      <c r="F455" s="83"/>
      <c r="G455" s="83"/>
      <c r="H455" s="83"/>
      <c r="I455" s="13"/>
      <c r="J455" s="5"/>
      <c r="K455" s="5"/>
      <c r="N455" s="56"/>
      <c r="O455" s="6"/>
      <c r="Q455" s="5"/>
    </row>
    <row r="456" spans="1:17" x14ac:dyDescent="0.2">
      <c r="A456" s="99" t="s">
        <v>862</v>
      </c>
      <c r="B456" s="147" t="s">
        <v>863</v>
      </c>
      <c r="C456" s="95">
        <f t="shared" si="6"/>
        <v>0</v>
      </c>
      <c r="D456" s="81"/>
      <c r="E456" s="82"/>
      <c r="F456" s="83"/>
      <c r="G456" s="83"/>
      <c r="H456" s="83"/>
      <c r="I456" s="13"/>
      <c r="J456" s="5"/>
      <c r="K456" s="5"/>
      <c r="N456" s="56"/>
      <c r="O456" s="6"/>
      <c r="Q456" s="5"/>
    </row>
    <row r="457" spans="1:17" x14ac:dyDescent="0.2">
      <c r="A457" s="134" t="s">
        <v>864</v>
      </c>
      <c r="B457" s="147" t="s">
        <v>865</v>
      </c>
      <c r="C457" s="95">
        <f t="shared" si="6"/>
        <v>0</v>
      </c>
      <c r="D457" s="81"/>
      <c r="E457" s="82"/>
      <c r="F457" s="83"/>
      <c r="G457" s="83"/>
      <c r="H457" s="83"/>
      <c r="I457" s="13"/>
      <c r="J457" s="5"/>
      <c r="K457" s="5"/>
      <c r="N457" s="56"/>
      <c r="O457" s="6"/>
      <c r="Q457" s="5"/>
    </row>
    <row r="458" spans="1:17" x14ac:dyDescent="0.2">
      <c r="A458" s="144" t="s">
        <v>866</v>
      </c>
      <c r="B458" s="147" t="s">
        <v>867</v>
      </c>
      <c r="C458" s="95">
        <f t="shared" si="6"/>
        <v>0</v>
      </c>
      <c r="D458" s="81"/>
      <c r="E458" s="82"/>
      <c r="F458" s="83"/>
      <c r="G458" s="83"/>
      <c r="H458" s="83"/>
      <c r="I458" s="13"/>
      <c r="J458" s="5"/>
      <c r="K458" s="5"/>
      <c r="N458" s="56"/>
      <c r="O458" s="6"/>
      <c r="Q458" s="5"/>
    </row>
    <row r="459" spans="1:17" x14ac:dyDescent="0.2">
      <c r="A459" s="99" t="s">
        <v>868</v>
      </c>
      <c r="B459" s="147" t="s">
        <v>869</v>
      </c>
      <c r="C459" s="95">
        <f t="shared" si="6"/>
        <v>0</v>
      </c>
      <c r="D459" s="81"/>
      <c r="E459" s="82"/>
      <c r="F459" s="83"/>
      <c r="G459" s="83"/>
      <c r="H459" s="83"/>
      <c r="I459" s="13"/>
      <c r="J459" s="5"/>
      <c r="K459" s="5"/>
      <c r="N459" s="56"/>
      <c r="O459" s="6"/>
      <c r="Q459" s="5"/>
    </row>
    <row r="460" spans="1:17" x14ac:dyDescent="0.2">
      <c r="A460" s="134" t="s">
        <v>870</v>
      </c>
      <c r="B460" s="147" t="s">
        <v>871</v>
      </c>
      <c r="C460" s="95">
        <f t="shared" si="6"/>
        <v>0</v>
      </c>
      <c r="D460" s="81"/>
      <c r="E460" s="82"/>
      <c r="F460" s="83"/>
      <c r="G460" s="83"/>
      <c r="H460" s="83"/>
      <c r="I460" s="13"/>
      <c r="J460" s="5"/>
      <c r="K460" s="5"/>
      <c r="N460" s="56"/>
      <c r="O460" s="6"/>
      <c r="Q460" s="5"/>
    </row>
    <row r="461" spans="1:17" x14ac:dyDescent="0.2">
      <c r="A461" s="144" t="s">
        <v>872</v>
      </c>
      <c r="B461" s="147" t="s">
        <v>873</v>
      </c>
      <c r="C461" s="95">
        <f t="shared" si="6"/>
        <v>0</v>
      </c>
      <c r="D461" s="81"/>
      <c r="E461" s="82"/>
      <c r="F461" s="83"/>
      <c r="G461" s="83"/>
      <c r="H461" s="83"/>
      <c r="I461" s="13"/>
      <c r="J461" s="5"/>
      <c r="K461" s="5"/>
      <c r="N461" s="56"/>
      <c r="O461" s="6"/>
      <c r="Q461" s="5"/>
    </row>
    <row r="462" spans="1:17" x14ac:dyDescent="0.2">
      <c r="A462" s="99" t="s">
        <v>874</v>
      </c>
      <c r="B462" s="147" t="s">
        <v>875</v>
      </c>
      <c r="C462" s="95">
        <f t="shared" si="6"/>
        <v>0</v>
      </c>
      <c r="D462" s="81"/>
      <c r="E462" s="82"/>
      <c r="F462" s="83"/>
      <c r="G462" s="83"/>
      <c r="H462" s="83"/>
      <c r="I462" s="13"/>
      <c r="J462" s="5"/>
      <c r="K462" s="5"/>
      <c r="N462" s="56"/>
      <c r="O462" s="6"/>
      <c r="Q462" s="5"/>
    </row>
    <row r="463" spans="1:17" x14ac:dyDescent="0.2">
      <c r="A463" s="134" t="s">
        <v>876</v>
      </c>
      <c r="B463" s="147" t="s">
        <v>877</v>
      </c>
      <c r="C463" s="95">
        <f t="shared" si="6"/>
        <v>0</v>
      </c>
      <c r="D463" s="81"/>
      <c r="E463" s="82"/>
      <c r="F463" s="83"/>
      <c r="G463" s="83"/>
      <c r="H463" s="83"/>
      <c r="I463" s="13"/>
      <c r="J463" s="5"/>
      <c r="K463" s="5"/>
      <c r="N463" s="56"/>
      <c r="O463" s="6"/>
      <c r="Q463" s="5"/>
    </row>
    <row r="464" spans="1:17" x14ac:dyDescent="0.2">
      <c r="A464" s="144" t="s">
        <v>878</v>
      </c>
      <c r="B464" s="147" t="s">
        <v>879</v>
      </c>
      <c r="C464" s="95">
        <f t="shared" si="6"/>
        <v>0</v>
      </c>
      <c r="D464" s="81"/>
      <c r="E464" s="82"/>
      <c r="F464" s="83"/>
      <c r="G464" s="83"/>
      <c r="H464" s="83"/>
      <c r="I464" s="13"/>
      <c r="J464" s="5"/>
      <c r="K464" s="5"/>
      <c r="N464" s="56"/>
      <c r="O464" s="6"/>
      <c r="Q464" s="5"/>
    </row>
    <row r="465" spans="1:17" x14ac:dyDescent="0.2">
      <c r="A465" s="99" t="s">
        <v>880</v>
      </c>
      <c r="B465" s="147" t="s">
        <v>881</v>
      </c>
      <c r="C465" s="95">
        <f t="shared" si="6"/>
        <v>0</v>
      </c>
      <c r="D465" s="81"/>
      <c r="E465" s="82"/>
      <c r="F465" s="83"/>
      <c r="G465" s="83"/>
      <c r="H465" s="83"/>
      <c r="I465" s="13"/>
      <c r="J465" s="5"/>
      <c r="K465" s="5"/>
      <c r="N465" s="56"/>
      <c r="O465" s="6"/>
      <c r="Q465" s="5"/>
    </row>
    <row r="466" spans="1:17" ht="23.25" x14ac:dyDescent="0.2">
      <c r="A466" s="134" t="s">
        <v>882</v>
      </c>
      <c r="B466" s="147" t="s">
        <v>883</v>
      </c>
      <c r="C466" s="95">
        <f t="shared" si="6"/>
        <v>0</v>
      </c>
      <c r="D466" s="81"/>
      <c r="E466" s="82"/>
      <c r="F466" s="83"/>
      <c r="G466" s="83"/>
      <c r="H466" s="83"/>
      <c r="I466" s="13"/>
      <c r="J466" s="5"/>
      <c r="K466" s="5"/>
      <c r="N466" s="56"/>
      <c r="O466" s="6"/>
      <c r="Q466" s="5"/>
    </row>
    <row r="467" spans="1:17" x14ac:dyDescent="0.2">
      <c r="A467" s="144" t="s">
        <v>884</v>
      </c>
      <c r="B467" s="147" t="s">
        <v>885</v>
      </c>
      <c r="C467" s="95">
        <f t="shared" ref="C467:C528" si="7">+SUM(D467:F467)</f>
        <v>0</v>
      </c>
      <c r="D467" s="81"/>
      <c r="E467" s="82"/>
      <c r="F467" s="83"/>
      <c r="G467" s="83"/>
      <c r="H467" s="83"/>
      <c r="I467" s="13"/>
      <c r="J467" s="5"/>
      <c r="K467" s="5"/>
      <c r="N467" s="56"/>
      <c r="O467" s="6"/>
      <c r="Q467" s="5"/>
    </row>
    <row r="468" spans="1:17" x14ac:dyDescent="0.2">
      <c r="A468" s="99" t="s">
        <v>886</v>
      </c>
      <c r="B468" s="147" t="s">
        <v>887</v>
      </c>
      <c r="C468" s="95">
        <f t="shared" si="7"/>
        <v>3</v>
      </c>
      <c r="D468" s="81">
        <v>3</v>
      </c>
      <c r="E468" s="82"/>
      <c r="F468" s="83"/>
      <c r="G468" s="83"/>
      <c r="H468" s="83"/>
      <c r="I468" s="13"/>
      <c r="J468" s="5"/>
      <c r="K468" s="5"/>
      <c r="N468" s="56"/>
      <c r="O468" s="6"/>
      <c r="Q468" s="5"/>
    </row>
    <row r="469" spans="1:17" x14ac:dyDescent="0.2">
      <c r="A469" s="134" t="s">
        <v>888</v>
      </c>
      <c r="B469" s="147" t="s">
        <v>889</v>
      </c>
      <c r="C469" s="95">
        <f t="shared" si="7"/>
        <v>0</v>
      </c>
      <c r="D469" s="81"/>
      <c r="E469" s="82"/>
      <c r="F469" s="83"/>
      <c r="G469" s="83"/>
      <c r="H469" s="83"/>
      <c r="I469" s="13"/>
      <c r="J469" s="5"/>
      <c r="K469" s="5"/>
      <c r="N469" s="56"/>
      <c r="O469" s="6"/>
      <c r="Q469" s="5"/>
    </row>
    <row r="470" spans="1:17" x14ac:dyDescent="0.2">
      <c r="A470" s="144" t="s">
        <v>890</v>
      </c>
      <c r="B470" s="147" t="s">
        <v>891</v>
      </c>
      <c r="C470" s="95">
        <f t="shared" si="7"/>
        <v>0</v>
      </c>
      <c r="D470" s="81"/>
      <c r="E470" s="82"/>
      <c r="F470" s="83"/>
      <c r="G470" s="83"/>
      <c r="H470" s="83"/>
      <c r="I470" s="13"/>
      <c r="J470" s="5"/>
      <c r="K470" s="5"/>
      <c r="N470" s="56"/>
      <c r="O470" s="6"/>
      <c r="Q470" s="5"/>
    </row>
    <row r="471" spans="1:17" x14ac:dyDescent="0.2">
      <c r="A471" s="99" t="s">
        <v>892</v>
      </c>
      <c r="B471" s="147" t="s">
        <v>893</v>
      </c>
      <c r="C471" s="95">
        <f t="shared" si="7"/>
        <v>0</v>
      </c>
      <c r="D471" s="81"/>
      <c r="E471" s="82"/>
      <c r="F471" s="83"/>
      <c r="G471" s="83"/>
      <c r="H471" s="83"/>
      <c r="I471" s="13"/>
      <c r="J471" s="5"/>
      <c r="K471" s="5"/>
      <c r="N471" s="56"/>
      <c r="O471" s="6"/>
      <c r="Q471" s="5"/>
    </row>
    <row r="472" spans="1:17" x14ac:dyDescent="0.2">
      <c r="A472" s="134" t="s">
        <v>894</v>
      </c>
      <c r="B472" s="147" t="s">
        <v>895</v>
      </c>
      <c r="C472" s="95">
        <f t="shared" si="7"/>
        <v>0</v>
      </c>
      <c r="D472" s="81"/>
      <c r="E472" s="82"/>
      <c r="F472" s="83"/>
      <c r="G472" s="83"/>
      <c r="H472" s="83"/>
      <c r="I472" s="13"/>
      <c r="J472" s="5"/>
      <c r="K472" s="5"/>
      <c r="N472" s="56"/>
      <c r="O472" s="6"/>
      <c r="Q472" s="5"/>
    </row>
    <row r="473" spans="1:17" x14ac:dyDescent="0.2">
      <c r="A473" s="144" t="s">
        <v>896</v>
      </c>
      <c r="B473" s="147" t="s">
        <v>897</v>
      </c>
      <c r="C473" s="95">
        <f t="shared" si="7"/>
        <v>0</v>
      </c>
      <c r="D473" s="81"/>
      <c r="E473" s="82"/>
      <c r="F473" s="83"/>
      <c r="G473" s="83"/>
      <c r="H473" s="83"/>
      <c r="I473" s="13"/>
      <c r="J473" s="5"/>
      <c r="K473" s="5"/>
      <c r="N473" s="56"/>
      <c r="O473" s="6"/>
      <c r="Q473" s="5"/>
    </row>
    <row r="474" spans="1:17" x14ac:dyDescent="0.2">
      <c r="A474" s="99" t="s">
        <v>898</v>
      </c>
      <c r="B474" s="147" t="s">
        <v>899</v>
      </c>
      <c r="C474" s="95">
        <f t="shared" si="7"/>
        <v>0</v>
      </c>
      <c r="D474" s="81"/>
      <c r="E474" s="82"/>
      <c r="F474" s="83"/>
      <c r="G474" s="83"/>
      <c r="H474" s="83"/>
      <c r="I474" s="13"/>
      <c r="J474" s="5"/>
      <c r="K474" s="5"/>
      <c r="N474" s="56"/>
      <c r="O474" s="6"/>
      <c r="Q474" s="5"/>
    </row>
    <row r="475" spans="1:17" x14ac:dyDescent="0.2">
      <c r="A475" s="134" t="s">
        <v>900</v>
      </c>
      <c r="B475" s="147" t="s">
        <v>901</v>
      </c>
      <c r="C475" s="95">
        <f t="shared" si="7"/>
        <v>0</v>
      </c>
      <c r="D475" s="81"/>
      <c r="E475" s="82"/>
      <c r="F475" s="83"/>
      <c r="G475" s="83"/>
      <c r="H475" s="83"/>
      <c r="I475" s="13"/>
      <c r="J475" s="5"/>
      <c r="K475" s="5"/>
      <c r="N475" s="56"/>
      <c r="O475" s="6"/>
      <c r="Q475" s="5"/>
    </row>
    <row r="476" spans="1:17" x14ac:dyDescent="0.2">
      <c r="A476" s="144" t="s">
        <v>902</v>
      </c>
      <c r="B476" s="147" t="s">
        <v>903</v>
      </c>
      <c r="C476" s="95">
        <f t="shared" si="7"/>
        <v>0</v>
      </c>
      <c r="D476" s="81"/>
      <c r="E476" s="82"/>
      <c r="F476" s="83"/>
      <c r="G476" s="83"/>
      <c r="H476" s="83"/>
      <c r="I476" s="13"/>
      <c r="J476" s="5"/>
      <c r="K476" s="5"/>
      <c r="N476" s="56"/>
      <c r="O476" s="6"/>
      <c r="Q476" s="5"/>
    </row>
    <row r="477" spans="1:17" x14ac:dyDescent="0.2">
      <c r="A477" s="99" t="s">
        <v>904</v>
      </c>
      <c r="B477" s="147" t="s">
        <v>905</v>
      </c>
      <c r="C477" s="95">
        <f t="shared" si="7"/>
        <v>0</v>
      </c>
      <c r="D477" s="81"/>
      <c r="E477" s="82"/>
      <c r="F477" s="83"/>
      <c r="G477" s="83"/>
      <c r="H477" s="83"/>
      <c r="I477" s="13"/>
      <c r="J477" s="5"/>
      <c r="K477" s="5"/>
      <c r="N477" s="56"/>
      <c r="O477" s="6"/>
      <c r="Q477" s="5"/>
    </row>
    <row r="478" spans="1:17" x14ac:dyDescent="0.2">
      <c r="A478" s="134" t="s">
        <v>906</v>
      </c>
      <c r="B478" s="147" t="s">
        <v>907</v>
      </c>
      <c r="C478" s="95">
        <f t="shared" si="7"/>
        <v>0</v>
      </c>
      <c r="D478" s="81"/>
      <c r="E478" s="82"/>
      <c r="F478" s="83"/>
      <c r="G478" s="83"/>
      <c r="H478" s="83"/>
      <c r="I478" s="13"/>
      <c r="J478" s="5"/>
      <c r="K478" s="5"/>
      <c r="N478" s="56"/>
      <c r="O478" s="6"/>
      <c r="Q478" s="5"/>
    </row>
    <row r="479" spans="1:17" x14ac:dyDescent="0.2">
      <c r="A479" s="144" t="s">
        <v>908</v>
      </c>
      <c r="B479" s="147" t="s">
        <v>909</v>
      </c>
      <c r="C479" s="95">
        <f t="shared" si="7"/>
        <v>0</v>
      </c>
      <c r="D479" s="81"/>
      <c r="E479" s="82"/>
      <c r="F479" s="83"/>
      <c r="G479" s="83"/>
      <c r="H479" s="83"/>
      <c r="I479" s="13"/>
      <c r="J479" s="5"/>
      <c r="K479" s="5"/>
      <c r="N479" s="56"/>
      <c r="O479" s="6"/>
      <c r="Q479" s="5"/>
    </row>
    <row r="480" spans="1:17" x14ac:dyDescent="0.2">
      <c r="A480" s="99" t="s">
        <v>910</v>
      </c>
      <c r="B480" s="147" t="s">
        <v>911</v>
      </c>
      <c r="C480" s="95">
        <f t="shared" si="7"/>
        <v>0</v>
      </c>
      <c r="D480" s="81"/>
      <c r="E480" s="82"/>
      <c r="F480" s="83"/>
      <c r="G480" s="83"/>
      <c r="H480" s="83"/>
      <c r="I480" s="13"/>
      <c r="J480" s="5"/>
      <c r="K480" s="5"/>
      <c r="N480" s="56"/>
      <c r="O480" s="6"/>
      <c r="Q480" s="5"/>
    </row>
    <row r="481" spans="1:17" x14ac:dyDescent="0.2">
      <c r="A481" s="134" t="s">
        <v>912</v>
      </c>
      <c r="B481" s="147" t="s">
        <v>913</v>
      </c>
      <c r="C481" s="95">
        <f t="shared" si="7"/>
        <v>0</v>
      </c>
      <c r="D481" s="81"/>
      <c r="E481" s="82"/>
      <c r="F481" s="83"/>
      <c r="G481" s="83"/>
      <c r="H481" s="83"/>
      <c r="I481" s="13"/>
      <c r="J481" s="5"/>
      <c r="K481" s="5"/>
      <c r="N481" s="56"/>
      <c r="O481" s="6"/>
      <c r="Q481" s="5"/>
    </row>
    <row r="482" spans="1:17" x14ac:dyDescent="0.2">
      <c r="A482" s="144" t="s">
        <v>914</v>
      </c>
      <c r="B482" s="147" t="s">
        <v>915</v>
      </c>
      <c r="C482" s="95">
        <f t="shared" si="7"/>
        <v>0</v>
      </c>
      <c r="D482" s="81"/>
      <c r="E482" s="82"/>
      <c r="F482" s="83"/>
      <c r="G482" s="83"/>
      <c r="H482" s="83"/>
      <c r="I482" s="13"/>
      <c r="J482" s="5"/>
      <c r="K482" s="5"/>
      <c r="N482" s="56"/>
      <c r="O482" s="6"/>
      <c r="Q482" s="5"/>
    </row>
    <row r="483" spans="1:17" x14ac:dyDescent="0.2">
      <c r="A483" s="99" t="s">
        <v>916</v>
      </c>
      <c r="B483" s="147" t="s">
        <v>917</v>
      </c>
      <c r="C483" s="95">
        <f t="shared" si="7"/>
        <v>0</v>
      </c>
      <c r="D483" s="81"/>
      <c r="E483" s="82"/>
      <c r="F483" s="83"/>
      <c r="G483" s="83"/>
      <c r="H483" s="83"/>
      <c r="I483" s="13"/>
      <c r="J483" s="5"/>
      <c r="K483" s="5"/>
      <c r="N483" s="56"/>
      <c r="O483" s="6"/>
      <c r="Q483" s="5"/>
    </row>
    <row r="484" spans="1:17" x14ac:dyDescent="0.2">
      <c r="A484" s="134" t="s">
        <v>918</v>
      </c>
      <c r="B484" s="147" t="s">
        <v>919</v>
      </c>
      <c r="C484" s="95">
        <f t="shared" si="7"/>
        <v>0</v>
      </c>
      <c r="D484" s="81"/>
      <c r="E484" s="82"/>
      <c r="F484" s="83"/>
      <c r="G484" s="83"/>
      <c r="H484" s="83"/>
      <c r="I484" s="13"/>
      <c r="J484" s="5"/>
      <c r="K484" s="5"/>
      <c r="N484" s="56"/>
      <c r="O484" s="6"/>
      <c r="Q484" s="5"/>
    </row>
    <row r="485" spans="1:17" x14ac:dyDescent="0.2">
      <c r="A485" s="144" t="s">
        <v>920</v>
      </c>
      <c r="B485" s="147" t="s">
        <v>921</v>
      </c>
      <c r="C485" s="95">
        <f t="shared" si="7"/>
        <v>0</v>
      </c>
      <c r="D485" s="81"/>
      <c r="E485" s="82"/>
      <c r="F485" s="83"/>
      <c r="G485" s="83"/>
      <c r="H485" s="83"/>
      <c r="I485" s="13"/>
      <c r="J485" s="5"/>
      <c r="K485" s="5"/>
      <c r="N485" s="56"/>
      <c r="O485" s="6"/>
      <c r="Q485" s="5"/>
    </row>
    <row r="486" spans="1:17" x14ac:dyDescent="0.2">
      <c r="A486" s="99" t="s">
        <v>922</v>
      </c>
      <c r="B486" s="147" t="s">
        <v>923</v>
      </c>
      <c r="C486" s="95">
        <f t="shared" si="7"/>
        <v>0</v>
      </c>
      <c r="D486" s="81"/>
      <c r="E486" s="82"/>
      <c r="F486" s="83"/>
      <c r="G486" s="83"/>
      <c r="H486" s="83"/>
      <c r="I486" s="13"/>
      <c r="J486" s="5"/>
      <c r="K486" s="5"/>
      <c r="N486" s="56"/>
      <c r="O486" s="6"/>
      <c r="Q486" s="5"/>
    </row>
    <row r="487" spans="1:17" x14ac:dyDescent="0.2">
      <c r="A487" s="134" t="s">
        <v>924</v>
      </c>
      <c r="B487" s="147" t="s">
        <v>925</v>
      </c>
      <c r="C487" s="95">
        <f t="shared" si="7"/>
        <v>0</v>
      </c>
      <c r="D487" s="81"/>
      <c r="E487" s="82"/>
      <c r="F487" s="83"/>
      <c r="G487" s="83"/>
      <c r="H487" s="83"/>
      <c r="I487" s="13"/>
      <c r="J487" s="5"/>
      <c r="K487" s="5"/>
      <c r="N487" s="56"/>
      <c r="O487" s="6"/>
      <c r="Q487" s="5"/>
    </row>
    <row r="488" spans="1:17" x14ac:dyDescent="0.2">
      <c r="A488" s="144" t="s">
        <v>926</v>
      </c>
      <c r="B488" s="147" t="s">
        <v>927</v>
      </c>
      <c r="C488" s="95">
        <f t="shared" si="7"/>
        <v>0</v>
      </c>
      <c r="D488" s="81"/>
      <c r="E488" s="82"/>
      <c r="F488" s="83"/>
      <c r="G488" s="83"/>
      <c r="H488" s="83"/>
      <c r="I488" s="13"/>
      <c r="J488" s="5"/>
      <c r="K488" s="5"/>
      <c r="N488" s="56"/>
      <c r="O488" s="6"/>
      <c r="Q488" s="5"/>
    </row>
    <row r="489" spans="1:17" x14ac:dyDescent="0.2">
      <c r="A489" s="99" t="s">
        <v>928</v>
      </c>
      <c r="B489" s="147" t="s">
        <v>929</v>
      </c>
      <c r="C489" s="95">
        <f t="shared" si="7"/>
        <v>0</v>
      </c>
      <c r="D489" s="81"/>
      <c r="E489" s="82"/>
      <c r="F489" s="83"/>
      <c r="G489" s="83"/>
      <c r="H489" s="83"/>
      <c r="I489" s="13"/>
      <c r="J489" s="5"/>
      <c r="K489" s="5"/>
      <c r="N489" s="56"/>
      <c r="O489" s="6"/>
      <c r="Q489" s="5"/>
    </row>
    <row r="490" spans="1:17" x14ac:dyDescent="0.2">
      <c r="A490" s="134" t="s">
        <v>930</v>
      </c>
      <c r="B490" s="147" t="s">
        <v>931</v>
      </c>
      <c r="C490" s="95">
        <f t="shared" si="7"/>
        <v>0</v>
      </c>
      <c r="D490" s="81"/>
      <c r="E490" s="82"/>
      <c r="F490" s="83"/>
      <c r="G490" s="83"/>
      <c r="H490" s="83"/>
      <c r="I490" s="13"/>
      <c r="J490" s="5"/>
      <c r="K490" s="5"/>
      <c r="N490" s="56"/>
      <c r="O490" s="6"/>
      <c r="Q490" s="5"/>
    </row>
    <row r="491" spans="1:17" x14ac:dyDescent="0.2">
      <c r="A491" s="144" t="s">
        <v>932</v>
      </c>
      <c r="B491" s="147" t="s">
        <v>933</v>
      </c>
      <c r="C491" s="95">
        <f t="shared" si="7"/>
        <v>0</v>
      </c>
      <c r="D491" s="81"/>
      <c r="E491" s="82"/>
      <c r="F491" s="83"/>
      <c r="G491" s="83"/>
      <c r="H491" s="83"/>
      <c r="I491" s="13"/>
      <c r="J491" s="5"/>
      <c r="K491" s="5"/>
      <c r="N491" s="56"/>
      <c r="O491" s="6"/>
      <c r="Q491" s="5"/>
    </row>
    <row r="492" spans="1:17" x14ac:dyDescent="0.2">
      <c r="A492" s="99" t="s">
        <v>934</v>
      </c>
      <c r="B492" s="147" t="s">
        <v>935</v>
      </c>
      <c r="C492" s="95">
        <f t="shared" si="7"/>
        <v>0</v>
      </c>
      <c r="D492" s="81"/>
      <c r="E492" s="82"/>
      <c r="F492" s="83"/>
      <c r="G492" s="83"/>
      <c r="H492" s="83"/>
      <c r="I492" s="13"/>
      <c r="J492" s="5"/>
      <c r="K492" s="5"/>
      <c r="N492" s="56"/>
      <c r="O492" s="6"/>
      <c r="Q492" s="5"/>
    </row>
    <row r="493" spans="1:17" x14ac:dyDescent="0.2">
      <c r="A493" s="134" t="s">
        <v>936</v>
      </c>
      <c r="B493" s="147" t="s">
        <v>937</v>
      </c>
      <c r="C493" s="95">
        <f t="shared" si="7"/>
        <v>0</v>
      </c>
      <c r="D493" s="81"/>
      <c r="E493" s="82"/>
      <c r="F493" s="83"/>
      <c r="G493" s="83"/>
      <c r="H493" s="83"/>
      <c r="I493" s="13"/>
      <c r="J493" s="5"/>
      <c r="K493" s="5"/>
      <c r="N493" s="56"/>
      <c r="O493" s="6"/>
      <c r="Q493" s="5"/>
    </row>
    <row r="494" spans="1:17" x14ac:dyDescent="0.2">
      <c r="A494" s="144" t="s">
        <v>938</v>
      </c>
      <c r="B494" s="147" t="s">
        <v>939</v>
      </c>
      <c r="C494" s="95">
        <f t="shared" si="7"/>
        <v>0</v>
      </c>
      <c r="D494" s="81"/>
      <c r="E494" s="82"/>
      <c r="F494" s="83"/>
      <c r="G494" s="83"/>
      <c r="H494" s="83"/>
      <c r="I494" s="13"/>
      <c r="J494" s="5"/>
      <c r="K494" s="5"/>
      <c r="N494" s="56"/>
      <c r="O494" s="6"/>
      <c r="Q494" s="5"/>
    </row>
    <row r="495" spans="1:17" x14ac:dyDescent="0.2">
      <c r="A495" s="99" t="s">
        <v>940</v>
      </c>
      <c r="B495" s="147" t="s">
        <v>941</v>
      </c>
      <c r="C495" s="95">
        <f t="shared" si="7"/>
        <v>0</v>
      </c>
      <c r="D495" s="81"/>
      <c r="E495" s="82"/>
      <c r="F495" s="83"/>
      <c r="G495" s="83"/>
      <c r="H495" s="83"/>
      <c r="I495" s="13"/>
      <c r="J495" s="5"/>
      <c r="K495" s="5"/>
      <c r="N495" s="56"/>
      <c r="O495" s="6"/>
      <c r="Q495" s="5"/>
    </row>
    <row r="496" spans="1:17" x14ac:dyDescent="0.2">
      <c r="A496" s="134" t="s">
        <v>942</v>
      </c>
      <c r="B496" s="147" t="s">
        <v>943</v>
      </c>
      <c r="C496" s="95">
        <f t="shared" si="7"/>
        <v>0</v>
      </c>
      <c r="D496" s="81"/>
      <c r="E496" s="82"/>
      <c r="F496" s="83"/>
      <c r="G496" s="83"/>
      <c r="H496" s="83"/>
      <c r="I496" s="13"/>
      <c r="J496" s="5"/>
      <c r="K496" s="5"/>
      <c r="N496" s="56"/>
      <c r="O496" s="6"/>
      <c r="Q496" s="5"/>
    </row>
    <row r="497" spans="1:17" x14ac:dyDescent="0.2">
      <c r="A497" s="144" t="s">
        <v>944</v>
      </c>
      <c r="B497" s="147" t="s">
        <v>945</v>
      </c>
      <c r="C497" s="95">
        <f t="shared" si="7"/>
        <v>0</v>
      </c>
      <c r="D497" s="81"/>
      <c r="E497" s="82"/>
      <c r="F497" s="83"/>
      <c r="G497" s="83"/>
      <c r="H497" s="83"/>
      <c r="I497" s="13"/>
      <c r="J497" s="5"/>
      <c r="K497" s="5"/>
      <c r="N497" s="56"/>
      <c r="O497" s="6"/>
      <c r="Q497" s="5"/>
    </row>
    <row r="498" spans="1:17" x14ac:dyDescent="0.2">
      <c r="A498" s="99" t="s">
        <v>946</v>
      </c>
      <c r="B498" s="147" t="s">
        <v>947</v>
      </c>
      <c r="C498" s="95">
        <f t="shared" si="7"/>
        <v>0</v>
      </c>
      <c r="D498" s="81"/>
      <c r="E498" s="82"/>
      <c r="F498" s="83"/>
      <c r="G498" s="83"/>
      <c r="H498" s="83"/>
      <c r="I498" s="13"/>
      <c r="J498" s="5"/>
      <c r="K498" s="5"/>
      <c r="N498" s="56"/>
      <c r="O498" s="6"/>
      <c r="Q498" s="5"/>
    </row>
    <row r="499" spans="1:17" x14ac:dyDescent="0.2">
      <c r="A499" s="134" t="s">
        <v>948</v>
      </c>
      <c r="B499" s="147" t="s">
        <v>949</v>
      </c>
      <c r="C499" s="95">
        <f t="shared" si="7"/>
        <v>0</v>
      </c>
      <c r="D499" s="81"/>
      <c r="E499" s="82"/>
      <c r="F499" s="83"/>
      <c r="G499" s="83"/>
      <c r="H499" s="83"/>
      <c r="I499" s="13"/>
      <c r="J499" s="5"/>
      <c r="K499" s="5"/>
      <c r="N499" s="56"/>
      <c r="O499" s="6"/>
      <c r="Q499" s="5"/>
    </row>
    <row r="500" spans="1:17" x14ac:dyDescent="0.2">
      <c r="A500" s="144" t="s">
        <v>950</v>
      </c>
      <c r="B500" s="147" t="s">
        <v>951</v>
      </c>
      <c r="C500" s="95">
        <f t="shared" si="7"/>
        <v>0</v>
      </c>
      <c r="D500" s="81"/>
      <c r="E500" s="82"/>
      <c r="F500" s="83"/>
      <c r="G500" s="83"/>
      <c r="H500" s="83"/>
      <c r="I500" s="13"/>
      <c r="J500" s="5"/>
      <c r="K500" s="5"/>
      <c r="N500" s="56"/>
      <c r="O500" s="6"/>
      <c r="Q500" s="5"/>
    </row>
    <row r="501" spans="1:17" x14ac:dyDescent="0.2">
      <c r="A501" s="99" t="s">
        <v>952</v>
      </c>
      <c r="B501" s="147" t="s">
        <v>953</v>
      </c>
      <c r="C501" s="95">
        <f t="shared" si="7"/>
        <v>0</v>
      </c>
      <c r="D501" s="81"/>
      <c r="E501" s="82"/>
      <c r="F501" s="83"/>
      <c r="G501" s="83"/>
      <c r="H501" s="83"/>
      <c r="I501" s="13"/>
      <c r="J501" s="5"/>
      <c r="K501" s="5"/>
      <c r="N501" s="56"/>
      <c r="O501" s="6"/>
      <c r="Q501" s="5"/>
    </row>
    <row r="502" spans="1:17" x14ac:dyDescent="0.2">
      <c r="A502" s="134" t="s">
        <v>954</v>
      </c>
      <c r="B502" s="147" t="s">
        <v>955</v>
      </c>
      <c r="C502" s="95">
        <f t="shared" si="7"/>
        <v>0</v>
      </c>
      <c r="D502" s="81"/>
      <c r="E502" s="82"/>
      <c r="F502" s="83"/>
      <c r="G502" s="83"/>
      <c r="H502" s="83"/>
      <c r="I502" s="13"/>
      <c r="J502" s="5"/>
      <c r="K502" s="5"/>
      <c r="N502" s="56"/>
      <c r="O502" s="6"/>
      <c r="Q502" s="5"/>
    </row>
    <row r="503" spans="1:17" x14ac:dyDescent="0.2">
      <c r="A503" s="144" t="s">
        <v>956</v>
      </c>
      <c r="B503" s="147" t="s">
        <v>957</v>
      </c>
      <c r="C503" s="95">
        <f t="shared" si="7"/>
        <v>0</v>
      </c>
      <c r="D503" s="81"/>
      <c r="E503" s="82"/>
      <c r="F503" s="83"/>
      <c r="G503" s="83"/>
      <c r="H503" s="83"/>
      <c r="I503" s="13"/>
      <c r="J503" s="5"/>
      <c r="K503" s="5"/>
      <c r="N503" s="56"/>
      <c r="O503" s="6"/>
      <c r="Q503" s="5"/>
    </row>
    <row r="504" spans="1:17" x14ac:dyDescent="0.2">
      <c r="A504" s="99" t="s">
        <v>958</v>
      </c>
      <c r="B504" s="147" t="s">
        <v>959</v>
      </c>
      <c r="C504" s="95">
        <f t="shared" si="7"/>
        <v>0</v>
      </c>
      <c r="D504" s="81"/>
      <c r="E504" s="82"/>
      <c r="F504" s="83"/>
      <c r="G504" s="83"/>
      <c r="H504" s="83"/>
      <c r="I504" s="13"/>
      <c r="J504" s="5"/>
      <c r="K504" s="5"/>
      <c r="N504" s="56"/>
      <c r="O504" s="6"/>
      <c r="Q504" s="5"/>
    </row>
    <row r="505" spans="1:17" x14ac:dyDescent="0.2">
      <c r="A505" s="134" t="s">
        <v>960</v>
      </c>
      <c r="B505" s="143" t="s">
        <v>961</v>
      </c>
      <c r="C505" s="95">
        <f t="shared" si="7"/>
        <v>0</v>
      </c>
      <c r="D505" s="81"/>
      <c r="E505" s="82"/>
      <c r="F505" s="83"/>
      <c r="G505" s="83"/>
      <c r="H505" s="83"/>
      <c r="I505" s="13"/>
      <c r="J505" s="5"/>
      <c r="K505" s="5"/>
      <c r="N505" s="56"/>
      <c r="O505" s="6"/>
      <c r="Q505" s="5"/>
    </row>
    <row r="506" spans="1:17" x14ac:dyDescent="0.2">
      <c r="A506" s="144" t="s">
        <v>962</v>
      </c>
      <c r="B506" s="145" t="s">
        <v>963</v>
      </c>
      <c r="C506" s="95">
        <f t="shared" si="7"/>
        <v>0</v>
      </c>
      <c r="D506" s="81"/>
      <c r="E506" s="82"/>
      <c r="F506" s="83"/>
      <c r="G506" s="83"/>
      <c r="H506" s="83"/>
      <c r="I506" s="13"/>
      <c r="J506" s="5"/>
      <c r="K506" s="5"/>
      <c r="N506" s="56"/>
      <c r="O506" s="6"/>
      <c r="Q506" s="5"/>
    </row>
    <row r="507" spans="1:17" x14ac:dyDescent="0.2">
      <c r="A507" s="99" t="s">
        <v>964</v>
      </c>
      <c r="B507" s="143" t="s">
        <v>965</v>
      </c>
      <c r="C507" s="95">
        <f t="shared" si="7"/>
        <v>0</v>
      </c>
      <c r="D507" s="81"/>
      <c r="E507" s="82"/>
      <c r="F507" s="83"/>
      <c r="G507" s="83"/>
      <c r="H507" s="83"/>
      <c r="I507" s="13"/>
      <c r="J507" s="5"/>
      <c r="K507" s="5"/>
      <c r="N507" s="56"/>
      <c r="O507" s="6"/>
      <c r="Q507" s="5"/>
    </row>
    <row r="508" spans="1:17" x14ac:dyDescent="0.2">
      <c r="A508" s="134" t="s">
        <v>966</v>
      </c>
      <c r="B508" s="143" t="s">
        <v>967</v>
      </c>
      <c r="C508" s="95">
        <f t="shared" si="7"/>
        <v>0</v>
      </c>
      <c r="D508" s="81"/>
      <c r="E508" s="82"/>
      <c r="F508" s="83"/>
      <c r="G508" s="83"/>
      <c r="H508" s="83"/>
      <c r="I508" s="13"/>
      <c r="J508" s="5"/>
      <c r="K508" s="5"/>
      <c r="N508" s="56"/>
      <c r="O508" s="6"/>
      <c r="Q508" s="5"/>
    </row>
    <row r="509" spans="1:17" ht="23.25" x14ac:dyDescent="0.2">
      <c r="A509" s="144" t="s">
        <v>968</v>
      </c>
      <c r="B509" s="147" t="s">
        <v>969</v>
      </c>
      <c r="C509" s="95">
        <f t="shared" si="7"/>
        <v>0</v>
      </c>
      <c r="D509" s="81"/>
      <c r="E509" s="82"/>
      <c r="F509" s="83"/>
      <c r="G509" s="83"/>
      <c r="H509" s="83"/>
      <c r="I509" s="13"/>
      <c r="J509" s="5"/>
      <c r="K509" s="5"/>
      <c r="N509" s="56"/>
      <c r="O509" s="6"/>
      <c r="Q509" s="5"/>
    </row>
    <row r="510" spans="1:17" x14ac:dyDescent="0.2">
      <c r="A510" s="144" t="s">
        <v>970</v>
      </c>
      <c r="B510" s="143" t="s">
        <v>971</v>
      </c>
      <c r="C510" s="95">
        <f t="shared" si="7"/>
        <v>0</v>
      </c>
      <c r="D510" s="81"/>
      <c r="E510" s="82"/>
      <c r="F510" s="83"/>
      <c r="G510" s="83"/>
      <c r="H510" s="83"/>
      <c r="I510" s="13"/>
      <c r="J510" s="5"/>
      <c r="K510" s="5"/>
      <c r="N510" s="56"/>
      <c r="O510" s="6"/>
      <c r="Q510" s="5"/>
    </row>
    <row r="511" spans="1:17" x14ac:dyDescent="0.2">
      <c r="A511" s="144" t="s">
        <v>972</v>
      </c>
      <c r="B511" s="143" t="s">
        <v>973</v>
      </c>
      <c r="C511" s="95">
        <f t="shared" si="7"/>
        <v>0</v>
      </c>
      <c r="D511" s="81"/>
      <c r="E511" s="82"/>
      <c r="F511" s="83"/>
      <c r="G511" s="83"/>
      <c r="H511" s="83"/>
      <c r="I511" s="13"/>
      <c r="J511" s="5"/>
      <c r="K511" s="5"/>
      <c r="N511" s="56"/>
      <c r="O511" s="6"/>
      <c r="Q511" s="5"/>
    </row>
    <row r="512" spans="1:17" x14ac:dyDescent="0.2">
      <c r="A512" s="99" t="s">
        <v>974</v>
      </c>
      <c r="B512" s="143" t="s">
        <v>975</v>
      </c>
      <c r="C512" s="95">
        <f t="shared" si="7"/>
        <v>0</v>
      </c>
      <c r="D512" s="81"/>
      <c r="E512" s="82"/>
      <c r="F512" s="83"/>
      <c r="G512" s="83"/>
      <c r="H512" s="83"/>
      <c r="I512" s="13"/>
      <c r="J512" s="5"/>
      <c r="K512" s="5"/>
      <c r="N512" s="56"/>
      <c r="O512" s="6"/>
      <c r="Q512" s="5"/>
    </row>
    <row r="513" spans="1:17" x14ac:dyDescent="0.2">
      <c r="A513" s="134" t="s">
        <v>976</v>
      </c>
      <c r="B513" s="143" t="s">
        <v>977</v>
      </c>
      <c r="C513" s="95">
        <f t="shared" si="7"/>
        <v>0</v>
      </c>
      <c r="D513" s="81"/>
      <c r="E513" s="82"/>
      <c r="F513" s="83"/>
      <c r="G513" s="83"/>
      <c r="H513" s="83"/>
      <c r="I513" s="13"/>
      <c r="J513" s="5"/>
      <c r="K513" s="5"/>
      <c r="N513" s="56"/>
      <c r="O513" s="6"/>
      <c r="Q513" s="5"/>
    </row>
    <row r="514" spans="1:17" x14ac:dyDescent="0.2">
      <c r="A514" s="144" t="s">
        <v>978</v>
      </c>
      <c r="B514" s="143" t="s">
        <v>979</v>
      </c>
      <c r="C514" s="95">
        <f t="shared" si="7"/>
        <v>0</v>
      </c>
      <c r="D514" s="81"/>
      <c r="E514" s="82"/>
      <c r="F514" s="83"/>
      <c r="G514" s="83"/>
      <c r="H514" s="83"/>
      <c r="I514" s="13"/>
      <c r="J514" s="5"/>
      <c r="K514" s="5"/>
      <c r="N514" s="56"/>
      <c r="O514" s="6"/>
      <c r="Q514" s="5"/>
    </row>
    <row r="515" spans="1:17" x14ac:dyDescent="0.2">
      <c r="A515" s="99" t="s">
        <v>980</v>
      </c>
      <c r="B515" s="143" t="s">
        <v>981</v>
      </c>
      <c r="C515" s="95">
        <f t="shared" si="7"/>
        <v>0</v>
      </c>
      <c r="D515" s="81"/>
      <c r="E515" s="82"/>
      <c r="F515" s="83"/>
      <c r="G515" s="83"/>
      <c r="H515" s="83"/>
      <c r="I515" s="13"/>
      <c r="J515" s="5"/>
      <c r="K515" s="5"/>
      <c r="N515" s="56"/>
      <c r="O515" s="6"/>
      <c r="Q515" s="5"/>
    </row>
    <row r="516" spans="1:17" x14ac:dyDescent="0.2">
      <c r="A516" s="134" t="s">
        <v>982</v>
      </c>
      <c r="B516" s="143" t="s">
        <v>983</v>
      </c>
      <c r="C516" s="95">
        <f t="shared" si="7"/>
        <v>0</v>
      </c>
      <c r="D516" s="81"/>
      <c r="E516" s="82"/>
      <c r="F516" s="83"/>
      <c r="G516" s="83"/>
      <c r="H516" s="83"/>
      <c r="I516" s="13"/>
      <c r="J516" s="5"/>
      <c r="K516" s="5"/>
      <c r="N516" s="56"/>
      <c r="O516" s="6"/>
      <c r="Q516" s="5"/>
    </row>
    <row r="517" spans="1:17" x14ac:dyDescent="0.2">
      <c r="A517" s="144" t="s">
        <v>984</v>
      </c>
      <c r="B517" s="143" t="s">
        <v>985</v>
      </c>
      <c r="C517" s="95">
        <f t="shared" si="7"/>
        <v>0</v>
      </c>
      <c r="D517" s="81"/>
      <c r="E517" s="82"/>
      <c r="F517" s="83"/>
      <c r="G517" s="83"/>
      <c r="H517" s="83"/>
      <c r="I517" s="13"/>
      <c r="J517" s="5"/>
      <c r="K517" s="5"/>
      <c r="N517" s="56"/>
      <c r="O517" s="6"/>
      <c r="Q517" s="5"/>
    </row>
    <row r="518" spans="1:17" x14ac:dyDescent="0.2">
      <c r="A518" s="99" t="s">
        <v>986</v>
      </c>
      <c r="B518" s="143" t="s">
        <v>987</v>
      </c>
      <c r="C518" s="95">
        <f t="shared" si="7"/>
        <v>0</v>
      </c>
      <c r="D518" s="81"/>
      <c r="E518" s="82"/>
      <c r="F518" s="83"/>
      <c r="G518" s="83"/>
      <c r="H518" s="83"/>
      <c r="I518" s="13"/>
      <c r="J518" s="5"/>
      <c r="K518" s="5"/>
      <c r="N518" s="56"/>
      <c r="O518" s="6"/>
      <c r="Q518" s="5"/>
    </row>
    <row r="519" spans="1:17" x14ac:dyDescent="0.2">
      <c r="A519" s="134" t="s">
        <v>988</v>
      </c>
      <c r="B519" s="143" t="s">
        <v>989</v>
      </c>
      <c r="C519" s="95">
        <f t="shared" si="7"/>
        <v>0</v>
      </c>
      <c r="D519" s="81"/>
      <c r="E519" s="82"/>
      <c r="F519" s="83"/>
      <c r="G519" s="83"/>
      <c r="H519" s="83"/>
      <c r="I519" s="13"/>
      <c r="J519" s="5"/>
      <c r="K519" s="5"/>
      <c r="N519" s="56"/>
      <c r="O519" s="6"/>
      <c r="Q519" s="5"/>
    </row>
    <row r="520" spans="1:17" x14ac:dyDescent="0.2">
      <c r="A520" s="144" t="s">
        <v>990</v>
      </c>
      <c r="B520" s="143" t="s">
        <v>991</v>
      </c>
      <c r="C520" s="95">
        <f t="shared" si="7"/>
        <v>0</v>
      </c>
      <c r="D520" s="81"/>
      <c r="E520" s="82"/>
      <c r="F520" s="83"/>
      <c r="G520" s="83"/>
      <c r="H520" s="83"/>
      <c r="I520" s="13"/>
      <c r="J520" s="5"/>
      <c r="K520" s="5"/>
      <c r="N520" s="56"/>
      <c r="O520" s="6"/>
      <c r="Q520" s="5"/>
    </row>
    <row r="521" spans="1:17" x14ac:dyDescent="0.2">
      <c r="A521" s="144" t="s">
        <v>992</v>
      </c>
      <c r="B521" s="143" t="s">
        <v>993</v>
      </c>
      <c r="C521" s="95">
        <f t="shared" si="7"/>
        <v>0</v>
      </c>
      <c r="D521" s="81"/>
      <c r="E521" s="82"/>
      <c r="F521" s="83"/>
      <c r="G521" s="83"/>
      <c r="H521" s="83"/>
      <c r="I521" s="13"/>
      <c r="J521" s="5"/>
      <c r="K521" s="5"/>
      <c r="N521" s="56"/>
      <c r="O521" s="6"/>
      <c r="Q521" s="5"/>
    </row>
    <row r="522" spans="1:17" x14ac:dyDescent="0.2">
      <c r="A522" s="144" t="s">
        <v>994</v>
      </c>
      <c r="B522" s="143" t="s">
        <v>995</v>
      </c>
      <c r="C522" s="95">
        <f t="shared" si="7"/>
        <v>0</v>
      </c>
      <c r="D522" s="81"/>
      <c r="E522" s="82"/>
      <c r="F522" s="83"/>
      <c r="G522" s="83"/>
      <c r="H522" s="83"/>
      <c r="I522" s="13"/>
      <c r="J522" s="5"/>
      <c r="K522" s="5"/>
      <c r="N522" s="56"/>
      <c r="O522" s="6"/>
      <c r="Q522" s="5"/>
    </row>
    <row r="523" spans="1:17" x14ac:dyDescent="0.2">
      <c r="A523" s="99" t="s">
        <v>996</v>
      </c>
      <c r="B523" s="143" t="s">
        <v>997</v>
      </c>
      <c r="C523" s="95">
        <f t="shared" si="7"/>
        <v>0</v>
      </c>
      <c r="D523" s="81"/>
      <c r="E523" s="82"/>
      <c r="F523" s="83"/>
      <c r="G523" s="83"/>
      <c r="H523" s="83"/>
      <c r="I523" s="13"/>
      <c r="J523" s="5"/>
      <c r="K523" s="5"/>
      <c r="N523" s="56"/>
      <c r="O523" s="6"/>
      <c r="Q523" s="5"/>
    </row>
    <row r="524" spans="1:17" x14ac:dyDescent="0.2">
      <c r="A524" s="134" t="s">
        <v>998</v>
      </c>
      <c r="B524" s="143" t="s">
        <v>999</v>
      </c>
      <c r="C524" s="95">
        <f t="shared" si="7"/>
        <v>0</v>
      </c>
      <c r="D524" s="81"/>
      <c r="E524" s="82"/>
      <c r="F524" s="83"/>
      <c r="G524" s="83"/>
      <c r="H524" s="83"/>
      <c r="I524" s="13"/>
      <c r="J524" s="5"/>
      <c r="K524" s="5"/>
      <c r="N524" s="56"/>
      <c r="O524" s="6"/>
      <c r="Q524" s="5"/>
    </row>
    <row r="525" spans="1:17" x14ac:dyDescent="0.2">
      <c r="A525" s="144" t="s">
        <v>1000</v>
      </c>
      <c r="B525" s="143" t="s">
        <v>1001</v>
      </c>
      <c r="C525" s="95">
        <f t="shared" si="7"/>
        <v>0</v>
      </c>
      <c r="D525" s="81"/>
      <c r="E525" s="82"/>
      <c r="F525" s="83"/>
      <c r="G525" s="83"/>
      <c r="H525" s="83"/>
      <c r="I525" s="13"/>
      <c r="J525" s="5"/>
      <c r="K525" s="5"/>
      <c r="N525" s="56"/>
      <c r="O525" s="6"/>
      <c r="Q525" s="5"/>
    </row>
    <row r="526" spans="1:17" x14ac:dyDescent="0.2">
      <c r="A526" s="99" t="s">
        <v>1002</v>
      </c>
      <c r="B526" s="143" t="s">
        <v>1003</v>
      </c>
      <c r="C526" s="95">
        <f t="shared" si="7"/>
        <v>0</v>
      </c>
      <c r="D526" s="81"/>
      <c r="E526" s="82"/>
      <c r="F526" s="83"/>
      <c r="G526" s="83"/>
      <c r="H526" s="83"/>
      <c r="I526" s="13"/>
      <c r="J526" s="5"/>
      <c r="K526" s="5"/>
      <c r="N526" s="56"/>
      <c r="O526" s="6"/>
      <c r="Q526" s="5"/>
    </row>
    <row r="527" spans="1:17" x14ac:dyDescent="0.2">
      <c r="A527" s="134" t="s">
        <v>1004</v>
      </c>
      <c r="B527" s="143" t="s">
        <v>1005</v>
      </c>
      <c r="C527" s="95">
        <f t="shared" si="7"/>
        <v>0</v>
      </c>
      <c r="D527" s="81"/>
      <c r="E527" s="82"/>
      <c r="F527" s="83"/>
      <c r="G527" s="83"/>
      <c r="H527" s="83"/>
      <c r="I527" s="13"/>
      <c r="J527" s="5"/>
      <c r="K527" s="5"/>
      <c r="N527" s="56"/>
      <c r="O527" s="6"/>
      <c r="Q527" s="5"/>
    </row>
    <row r="528" spans="1:17" x14ac:dyDescent="0.2">
      <c r="A528" s="148" t="s">
        <v>1006</v>
      </c>
      <c r="B528" s="149" t="s">
        <v>1007</v>
      </c>
      <c r="C528" s="103">
        <f t="shared" si="7"/>
        <v>0</v>
      </c>
      <c r="D528" s="122"/>
      <c r="E528" s="105"/>
      <c r="F528" s="106"/>
      <c r="G528" s="106"/>
      <c r="H528" s="106"/>
      <c r="I528" s="13"/>
      <c r="J528" s="5"/>
      <c r="K528" s="5"/>
      <c r="N528" s="56"/>
      <c r="O528" s="6"/>
      <c r="Q528" s="5"/>
    </row>
    <row r="529" spans="1:17" x14ac:dyDescent="0.2">
      <c r="A529" s="150"/>
      <c r="B529" s="151"/>
      <c r="C529" s="87"/>
      <c r="D529" s="87"/>
      <c r="E529" s="87"/>
      <c r="F529" s="87"/>
      <c r="G529" s="87"/>
      <c r="H529" s="87"/>
      <c r="I529" s="12"/>
      <c r="J529" s="56"/>
      <c r="K529" s="56"/>
      <c r="L529" s="56"/>
      <c r="M529" s="56"/>
      <c r="N529" s="56"/>
      <c r="O529" s="6"/>
      <c r="Q529" s="5"/>
    </row>
    <row r="530" spans="1:17" x14ac:dyDescent="0.2">
      <c r="A530" s="224" t="s">
        <v>1008</v>
      </c>
      <c r="B530" s="225"/>
      <c r="C530" s="152" t="s">
        <v>1009</v>
      </c>
      <c r="D530" s="153"/>
      <c r="E530" s="154"/>
      <c r="F530" s="56"/>
      <c r="G530" s="87"/>
      <c r="H530" s="87"/>
      <c r="I530" s="12"/>
      <c r="J530" s="56"/>
      <c r="K530" s="56"/>
      <c r="L530" s="56"/>
      <c r="M530" s="56"/>
      <c r="N530" s="56"/>
      <c r="O530" s="6"/>
      <c r="Q530" s="5"/>
    </row>
    <row r="531" spans="1:17" x14ac:dyDescent="0.2">
      <c r="A531" s="232"/>
      <c r="B531" s="233"/>
      <c r="C531" s="222" t="s">
        <v>3</v>
      </c>
      <c r="D531" s="153" t="s">
        <v>1010</v>
      </c>
      <c r="E531" s="154"/>
      <c r="F531" s="56"/>
      <c r="G531" s="87"/>
      <c r="H531" s="87"/>
      <c r="I531" s="12"/>
      <c r="J531" s="56"/>
      <c r="K531" s="56"/>
      <c r="L531" s="56"/>
      <c r="M531" s="56"/>
      <c r="N531" s="56"/>
      <c r="O531" s="6"/>
      <c r="Q531" s="5"/>
    </row>
    <row r="532" spans="1:17" ht="33.75" customHeight="1" x14ac:dyDescent="0.2">
      <c r="A532" s="226"/>
      <c r="B532" s="227"/>
      <c r="C532" s="223"/>
      <c r="D532" s="155" t="s">
        <v>1011</v>
      </c>
      <c r="E532" s="156" t="s">
        <v>1012</v>
      </c>
      <c r="F532" s="56"/>
      <c r="G532" s="87"/>
      <c r="H532" s="87"/>
      <c r="I532" s="12"/>
      <c r="J532" s="56"/>
      <c r="K532" s="56"/>
      <c r="L532" s="56"/>
      <c r="M532" s="56"/>
      <c r="N532" s="56"/>
      <c r="O532" s="6"/>
      <c r="Q532" s="5"/>
    </row>
    <row r="533" spans="1:17" x14ac:dyDescent="0.2">
      <c r="A533" s="157" t="s">
        <v>1013</v>
      </c>
      <c r="B533" s="158" t="s">
        <v>1014</v>
      </c>
      <c r="C533" s="159">
        <f>+SUM(D533:E533)</f>
        <v>0</v>
      </c>
      <c r="D533" s="160"/>
      <c r="E533" s="161"/>
      <c r="F533" s="56"/>
      <c r="G533" s="87"/>
      <c r="H533" s="87"/>
      <c r="I533" s="12"/>
      <c r="J533" s="56"/>
      <c r="K533" s="56"/>
      <c r="L533" s="56"/>
      <c r="M533" s="56"/>
      <c r="N533" s="56"/>
      <c r="O533" s="6"/>
      <c r="Q533" s="5"/>
    </row>
    <row r="534" spans="1:17" x14ac:dyDescent="0.2">
      <c r="A534" s="157" t="s">
        <v>1015</v>
      </c>
      <c r="B534" s="158" t="s">
        <v>1016</v>
      </c>
      <c r="C534" s="162">
        <f>+SUM(D534:E534)</f>
        <v>0</v>
      </c>
      <c r="D534" s="160"/>
      <c r="E534" s="161"/>
      <c r="F534" s="56"/>
      <c r="G534" s="87"/>
      <c r="H534" s="87"/>
      <c r="I534" s="12"/>
      <c r="J534" s="56"/>
      <c r="K534" s="56"/>
      <c r="L534" s="56"/>
      <c r="M534" s="56"/>
      <c r="N534" s="56"/>
      <c r="O534" s="6"/>
      <c r="Q534" s="5"/>
    </row>
    <row r="535" spans="1:17" ht="18" customHeight="1" x14ac:dyDescent="0.2">
      <c r="A535" s="19"/>
      <c r="B535" s="20"/>
      <c r="C535" s="21"/>
    </row>
    <row r="536" spans="1:17" ht="24" customHeight="1" x14ac:dyDescent="0.2">
      <c r="A536" s="224" t="s">
        <v>1017</v>
      </c>
      <c r="B536" s="225"/>
      <c r="C536" s="222" t="s">
        <v>3</v>
      </c>
      <c r="D536" s="235" t="s">
        <v>1018</v>
      </c>
      <c r="E536" s="235" t="s">
        <v>1019</v>
      </c>
      <c r="F536" s="87"/>
      <c r="G536" s="6"/>
      <c r="H536" s="6"/>
      <c r="I536" s="7"/>
      <c r="J536" s="5"/>
      <c r="K536" s="5"/>
      <c r="O536" s="6"/>
      <c r="Q536" s="5"/>
    </row>
    <row r="537" spans="1:17" ht="19.5" customHeight="1" x14ac:dyDescent="0.2">
      <c r="A537" s="226"/>
      <c r="B537" s="227"/>
      <c r="C537" s="228"/>
      <c r="D537" s="235"/>
      <c r="E537" s="235"/>
      <c r="F537" s="87"/>
      <c r="G537" s="6"/>
      <c r="H537" s="6"/>
      <c r="I537" s="7"/>
      <c r="J537" s="5"/>
      <c r="K537" s="5"/>
      <c r="O537" s="6"/>
      <c r="Q537" s="5"/>
    </row>
    <row r="538" spans="1:17" ht="24.75" customHeight="1" x14ac:dyDescent="0.2">
      <c r="A538" s="230" t="s">
        <v>1020</v>
      </c>
      <c r="B538" s="231"/>
      <c r="C538" s="22"/>
      <c r="D538" s="23"/>
      <c r="E538" s="24"/>
      <c r="F538" s="87"/>
      <c r="G538" s="6"/>
      <c r="H538" s="6"/>
      <c r="I538" s="7"/>
      <c r="J538" s="5"/>
      <c r="K538" s="5"/>
      <c r="O538" s="6"/>
      <c r="Q538" s="5"/>
    </row>
    <row r="539" spans="1:17" ht="13.5" customHeight="1" x14ac:dyDescent="0.2">
      <c r="A539" s="25" t="s">
        <v>1021</v>
      </c>
      <c r="B539" s="26"/>
      <c r="C539" s="163">
        <f t="shared" ref="C539:C545" si="8">SUM(D539:E539)</f>
        <v>0</v>
      </c>
      <c r="D539" s="164"/>
      <c r="E539" s="165"/>
      <c r="F539" s="87"/>
      <c r="G539" s="6"/>
      <c r="H539" s="6"/>
      <c r="I539" s="7"/>
      <c r="J539" s="5"/>
      <c r="K539" s="5"/>
      <c r="O539" s="6"/>
      <c r="Q539" s="5"/>
    </row>
    <row r="540" spans="1:17" ht="13.5" customHeight="1" x14ac:dyDescent="0.2">
      <c r="A540" s="27" t="s">
        <v>1022</v>
      </c>
      <c r="B540" s="28"/>
      <c r="C540" s="166">
        <f t="shared" si="8"/>
        <v>0</v>
      </c>
      <c r="D540" s="167"/>
      <c r="E540" s="168"/>
      <c r="F540" s="87"/>
      <c r="G540" s="6"/>
      <c r="H540" s="6"/>
      <c r="I540" s="7"/>
      <c r="J540" s="5"/>
      <c r="K540" s="5"/>
      <c r="O540" s="6"/>
      <c r="Q540" s="5"/>
    </row>
    <row r="541" spans="1:17" s="32" customFormat="1" ht="13.5" customHeight="1" x14ac:dyDescent="0.2">
      <c r="A541" s="27" t="s">
        <v>1023</v>
      </c>
      <c r="B541" s="28"/>
      <c r="C541" s="166">
        <f t="shared" si="8"/>
        <v>0</v>
      </c>
      <c r="D541" s="29"/>
      <c r="E541" s="30"/>
      <c r="F541" s="31"/>
      <c r="G541" s="31"/>
    </row>
    <row r="542" spans="1:17" s="32" customFormat="1" x14ac:dyDescent="0.2">
      <c r="A542" s="27" t="s">
        <v>1024</v>
      </c>
      <c r="B542" s="28"/>
      <c r="C542" s="166">
        <f t="shared" si="8"/>
        <v>0</v>
      </c>
      <c r="D542" s="29"/>
      <c r="E542" s="30"/>
      <c r="F542" s="31"/>
      <c r="G542" s="31"/>
    </row>
    <row r="543" spans="1:17" s="32" customFormat="1" x14ac:dyDescent="0.2">
      <c r="A543" s="27" t="s">
        <v>1025</v>
      </c>
      <c r="B543" s="28"/>
      <c r="C543" s="166">
        <f t="shared" si="8"/>
        <v>0</v>
      </c>
      <c r="D543" s="29"/>
      <c r="E543" s="30"/>
      <c r="F543" s="31"/>
      <c r="G543" s="31"/>
    </row>
    <row r="544" spans="1:17" x14ac:dyDescent="0.2">
      <c r="A544" s="33" t="s">
        <v>1026</v>
      </c>
      <c r="B544" s="34"/>
      <c r="C544" s="35">
        <f t="shared" si="8"/>
        <v>0</v>
      </c>
      <c r="D544" s="36"/>
      <c r="E544" s="37"/>
      <c r="H544" s="6"/>
      <c r="J544" s="7"/>
      <c r="K544" s="5"/>
      <c r="P544" s="6"/>
      <c r="Q544" s="5"/>
    </row>
    <row r="545" spans="1:17" ht="19.5" customHeight="1" x14ac:dyDescent="0.2">
      <c r="A545" s="38" t="s">
        <v>1027</v>
      </c>
      <c r="B545" s="22"/>
      <c r="C545" s="39">
        <f t="shared" si="8"/>
        <v>0</v>
      </c>
      <c r="D545" s="40">
        <f>SUM(D539:D544)</f>
        <v>0</v>
      </c>
      <c r="E545" s="41">
        <f>SUM(E539:E544)</f>
        <v>0</v>
      </c>
      <c r="H545" s="6"/>
      <c r="J545" s="7"/>
      <c r="K545" s="5"/>
      <c r="P545" s="6"/>
      <c r="Q545" s="5"/>
    </row>
    <row r="546" spans="1:17" ht="24.75" customHeight="1" x14ac:dyDescent="0.2">
      <c r="A546" s="38" t="s">
        <v>1028</v>
      </c>
      <c r="B546" s="42"/>
      <c r="C546" s="22"/>
      <c r="D546" s="22"/>
      <c r="E546" s="43"/>
      <c r="F546" s="87"/>
      <c r="G546" s="6"/>
      <c r="H546" s="6"/>
      <c r="I546" s="7"/>
      <c r="J546" s="5"/>
      <c r="K546" s="5"/>
      <c r="O546" s="6"/>
      <c r="Q546" s="5"/>
    </row>
    <row r="547" spans="1:17" x14ac:dyDescent="0.2">
      <c r="A547" s="44" t="s">
        <v>1021</v>
      </c>
      <c r="B547" s="45"/>
      <c r="C547" s="163">
        <f t="shared" ref="C547:C553" si="9">SUM(D547:E547)</f>
        <v>0</v>
      </c>
      <c r="D547" s="164"/>
      <c r="E547" s="165"/>
      <c r="F547" s="87"/>
      <c r="G547" s="6"/>
      <c r="H547" s="6"/>
      <c r="I547" s="7"/>
      <c r="J547" s="5"/>
      <c r="K547" s="5"/>
      <c r="O547" s="6"/>
      <c r="Q547" s="5"/>
    </row>
    <row r="548" spans="1:17" x14ac:dyDescent="0.2">
      <c r="A548" s="46" t="s">
        <v>1022</v>
      </c>
      <c r="B548" s="47"/>
      <c r="C548" s="166">
        <f t="shared" si="9"/>
        <v>0</v>
      </c>
      <c r="D548" s="167"/>
      <c r="E548" s="168"/>
      <c r="F548" s="87"/>
      <c r="G548" s="6"/>
      <c r="H548" s="6"/>
      <c r="I548" s="7"/>
      <c r="J548" s="5"/>
      <c r="K548" s="5"/>
      <c r="O548" s="6"/>
      <c r="Q548" s="5"/>
    </row>
    <row r="549" spans="1:17" s="32" customFormat="1" x14ac:dyDescent="0.2">
      <c r="A549" s="46" t="s">
        <v>1023</v>
      </c>
      <c r="B549" s="47"/>
      <c r="C549" s="166">
        <f t="shared" si="9"/>
        <v>0</v>
      </c>
      <c r="D549" s="29"/>
      <c r="E549" s="30"/>
      <c r="F549" s="31"/>
      <c r="G549" s="31"/>
    </row>
    <row r="550" spans="1:17" s="32" customFormat="1" x14ac:dyDescent="0.2">
      <c r="A550" s="46" t="s">
        <v>1024</v>
      </c>
      <c r="B550" s="47"/>
      <c r="C550" s="166">
        <f t="shared" si="9"/>
        <v>0</v>
      </c>
      <c r="D550" s="29"/>
      <c r="E550" s="30"/>
      <c r="F550" s="31"/>
      <c r="G550" s="31"/>
    </row>
    <row r="551" spans="1:17" s="32" customFormat="1" x14ac:dyDescent="0.2">
      <c r="A551" s="46" t="s">
        <v>1025</v>
      </c>
      <c r="B551" s="47"/>
      <c r="C551" s="166">
        <f t="shared" si="9"/>
        <v>0</v>
      </c>
      <c r="D551" s="29"/>
      <c r="E551" s="30"/>
      <c r="F551" s="31"/>
      <c r="G551" s="31"/>
    </row>
    <row r="552" spans="1:17" x14ac:dyDescent="0.2">
      <c r="A552" s="48" t="s">
        <v>1026</v>
      </c>
      <c r="B552" s="49"/>
      <c r="C552" s="35">
        <f t="shared" si="9"/>
        <v>0</v>
      </c>
      <c r="D552" s="36"/>
      <c r="E552" s="37"/>
      <c r="H552" s="6"/>
      <c r="J552" s="7"/>
      <c r="K552" s="5"/>
      <c r="P552" s="6"/>
      <c r="Q552" s="5"/>
    </row>
    <row r="553" spans="1:17" ht="19.5" customHeight="1" x14ac:dyDescent="0.2">
      <c r="A553" s="50" t="s">
        <v>1029</v>
      </c>
      <c r="B553" s="23"/>
      <c r="C553" s="39">
        <f t="shared" si="9"/>
        <v>0</v>
      </c>
      <c r="D553" s="51">
        <f>SUM(D547:D552)</f>
        <v>0</v>
      </c>
      <c r="E553" s="52">
        <f>SUM(E547:E552)</f>
        <v>0</v>
      </c>
      <c r="H553" s="6"/>
      <c r="J553" s="7"/>
      <c r="K553" s="5"/>
      <c r="P553" s="6"/>
      <c r="Q553" s="5"/>
    </row>
  </sheetData>
  <mergeCells count="24">
    <mergeCell ref="A538:B538"/>
    <mergeCell ref="A292:B292"/>
    <mergeCell ref="A315:B315"/>
    <mergeCell ref="A332:B332"/>
    <mergeCell ref="A530:B532"/>
    <mergeCell ref="C531:C532"/>
    <mergeCell ref="A536:B537"/>
    <mergeCell ref="C536:C537"/>
    <mergeCell ref="D536:D537"/>
    <mergeCell ref="E536:E537"/>
    <mergeCell ref="A6:F7"/>
    <mergeCell ref="C10:C12"/>
    <mergeCell ref="D10:F10"/>
    <mergeCell ref="G10:G12"/>
    <mergeCell ref="A44:B44"/>
    <mergeCell ref="H10:H12"/>
    <mergeCell ref="D11:D12"/>
    <mergeCell ref="E11:E12"/>
    <mergeCell ref="F11:F12"/>
    <mergeCell ref="A252:B252"/>
    <mergeCell ref="A80:B80"/>
    <mergeCell ref="A122:B122"/>
    <mergeCell ref="A164:B164"/>
    <mergeCell ref="A181:B181"/>
  </mergeCells>
  <dataValidations count="2">
    <dataValidation type="whole" allowBlank="1" showInputMessage="1" showErrorMessage="1" errorTitle="Error" error="Por favor ingrese números enteros" sqref="B453:B455 IX453:IX455 ST453:ST455 ACP453:ACP455 AML453:AML455 AWH453:AWH455 BGD453:BGD455 BPZ453:BPZ455 BZV453:BZV455 CJR453:CJR455 CTN453:CTN455 DDJ453:DDJ455 DNF453:DNF455 DXB453:DXB455 EGX453:EGX455 EQT453:EQT455 FAP453:FAP455 FKL453:FKL455 FUH453:FUH455 GED453:GED455 GNZ453:GNZ455 GXV453:GXV455 HHR453:HHR455 HRN453:HRN455 IBJ453:IBJ455 ILF453:ILF455 IVB453:IVB455 JEX453:JEX455 JOT453:JOT455 JYP453:JYP455 KIL453:KIL455 KSH453:KSH455 LCD453:LCD455 LLZ453:LLZ455 LVV453:LVV455 MFR453:MFR455 MPN453:MPN455 MZJ453:MZJ455 NJF453:NJF455 NTB453:NTB455 OCX453:OCX455 OMT453:OMT455 OWP453:OWP455 PGL453:PGL455 PQH453:PQH455 QAD453:QAD455 QJZ453:QJZ455 QTV453:QTV455 RDR453:RDR455 RNN453:RNN455 RXJ453:RXJ455 SHF453:SHF455 SRB453:SRB455 TAX453:TAX455 TKT453:TKT455 TUP453:TUP455 UEL453:UEL455 UOH453:UOH455 UYD453:UYD455 VHZ453:VHZ455 VRV453:VRV455 WBR453:WBR455 WLN453:WLN455 WVJ453:WVJ455 B65989:B65991 IX65989:IX65991 ST65989:ST65991 ACP65989:ACP65991 AML65989:AML65991 AWH65989:AWH65991 BGD65989:BGD65991 BPZ65989:BPZ65991 BZV65989:BZV65991 CJR65989:CJR65991 CTN65989:CTN65991 DDJ65989:DDJ65991 DNF65989:DNF65991 DXB65989:DXB65991 EGX65989:EGX65991 EQT65989:EQT65991 FAP65989:FAP65991 FKL65989:FKL65991 FUH65989:FUH65991 GED65989:GED65991 GNZ65989:GNZ65991 GXV65989:GXV65991 HHR65989:HHR65991 HRN65989:HRN65991 IBJ65989:IBJ65991 ILF65989:ILF65991 IVB65989:IVB65991 JEX65989:JEX65991 JOT65989:JOT65991 JYP65989:JYP65991 KIL65989:KIL65991 KSH65989:KSH65991 LCD65989:LCD65991 LLZ65989:LLZ65991 LVV65989:LVV65991 MFR65989:MFR65991 MPN65989:MPN65991 MZJ65989:MZJ65991 NJF65989:NJF65991 NTB65989:NTB65991 OCX65989:OCX65991 OMT65989:OMT65991 OWP65989:OWP65991 PGL65989:PGL65991 PQH65989:PQH65991 QAD65989:QAD65991 QJZ65989:QJZ65991 QTV65989:QTV65991 RDR65989:RDR65991 RNN65989:RNN65991 RXJ65989:RXJ65991 SHF65989:SHF65991 SRB65989:SRB65991 TAX65989:TAX65991 TKT65989:TKT65991 TUP65989:TUP65991 UEL65989:UEL65991 UOH65989:UOH65991 UYD65989:UYD65991 VHZ65989:VHZ65991 VRV65989:VRV65991 WBR65989:WBR65991 WLN65989:WLN65991 WVJ65989:WVJ65991 B131525:B131527 IX131525:IX131527 ST131525:ST131527 ACP131525:ACP131527 AML131525:AML131527 AWH131525:AWH131527 BGD131525:BGD131527 BPZ131525:BPZ131527 BZV131525:BZV131527 CJR131525:CJR131527 CTN131525:CTN131527 DDJ131525:DDJ131527 DNF131525:DNF131527 DXB131525:DXB131527 EGX131525:EGX131527 EQT131525:EQT131527 FAP131525:FAP131527 FKL131525:FKL131527 FUH131525:FUH131527 GED131525:GED131527 GNZ131525:GNZ131527 GXV131525:GXV131527 HHR131525:HHR131527 HRN131525:HRN131527 IBJ131525:IBJ131527 ILF131525:ILF131527 IVB131525:IVB131527 JEX131525:JEX131527 JOT131525:JOT131527 JYP131525:JYP131527 KIL131525:KIL131527 KSH131525:KSH131527 LCD131525:LCD131527 LLZ131525:LLZ131527 LVV131525:LVV131527 MFR131525:MFR131527 MPN131525:MPN131527 MZJ131525:MZJ131527 NJF131525:NJF131527 NTB131525:NTB131527 OCX131525:OCX131527 OMT131525:OMT131527 OWP131525:OWP131527 PGL131525:PGL131527 PQH131525:PQH131527 QAD131525:QAD131527 QJZ131525:QJZ131527 QTV131525:QTV131527 RDR131525:RDR131527 RNN131525:RNN131527 RXJ131525:RXJ131527 SHF131525:SHF131527 SRB131525:SRB131527 TAX131525:TAX131527 TKT131525:TKT131527 TUP131525:TUP131527 UEL131525:UEL131527 UOH131525:UOH131527 UYD131525:UYD131527 VHZ131525:VHZ131527 VRV131525:VRV131527 WBR131525:WBR131527 WLN131525:WLN131527 WVJ131525:WVJ131527 B197061:B197063 IX197061:IX197063 ST197061:ST197063 ACP197061:ACP197063 AML197061:AML197063 AWH197061:AWH197063 BGD197061:BGD197063 BPZ197061:BPZ197063 BZV197061:BZV197063 CJR197061:CJR197063 CTN197061:CTN197063 DDJ197061:DDJ197063 DNF197061:DNF197063 DXB197061:DXB197063 EGX197061:EGX197063 EQT197061:EQT197063 FAP197061:FAP197063 FKL197061:FKL197063 FUH197061:FUH197063 GED197061:GED197063 GNZ197061:GNZ197063 GXV197061:GXV197063 HHR197061:HHR197063 HRN197061:HRN197063 IBJ197061:IBJ197063 ILF197061:ILF197063 IVB197061:IVB197063 JEX197061:JEX197063 JOT197061:JOT197063 JYP197061:JYP197063 KIL197061:KIL197063 KSH197061:KSH197063 LCD197061:LCD197063 LLZ197061:LLZ197063 LVV197061:LVV197063 MFR197061:MFR197063 MPN197061:MPN197063 MZJ197061:MZJ197063 NJF197061:NJF197063 NTB197061:NTB197063 OCX197061:OCX197063 OMT197061:OMT197063 OWP197061:OWP197063 PGL197061:PGL197063 PQH197061:PQH197063 QAD197061:QAD197063 QJZ197061:QJZ197063 QTV197061:QTV197063 RDR197061:RDR197063 RNN197061:RNN197063 RXJ197061:RXJ197063 SHF197061:SHF197063 SRB197061:SRB197063 TAX197061:TAX197063 TKT197061:TKT197063 TUP197061:TUP197063 UEL197061:UEL197063 UOH197061:UOH197063 UYD197061:UYD197063 VHZ197061:VHZ197063 VRV197061:VRV197063 WBR197061:WBR197063 WLN197061:WLN197063 WVJ197061:WVJ197063 B262597:B262599 IX262597:IX262599 ST262597:ST262599 ACP262597:ACP262599 AML262597:AML262599 AWH262597:AWH262599 BGD262597:BGD262599 BPZ262597:BPZ262599 BZV262597:BZV262599 CJR262597:CJR262599 CTN262597:CTN262599 DDJ262597:DDJ262599 DNF262597:DNF262599 DXB262597:DXB262599 EGX262597:EGX262599 EQT262597:EQT262599 FAP262597:FAP262599 FKL262597:FKL262599 FUH262597:FUH262599 GED262597:GED262599 GNZ262597:GNZ262599 GXV262597:GXV262599 HHR262597:HHR262599 HRN262597:HRN262599 IBJ262597:IBJ262599 ILF262597:ILF262599 IVB262597:IVB262599 JEX262597:JEX262599 JOT262597:JOT262599 JYP262597:JYP262599 KIL262597:KIL262599 KSH262597:KSH262599 LCD262597:LCD262599 LLZ262597:LLZ262599 LVV262597:LVV262599 MFR262597:MFR262599 MPN262597:MPN262599 MZJ262597:MZJ262599 NJF262597:NJF262599 NTB262597:NTB262599 OCX262597:OCX262599 OMT262597:OMT262599 OWP262597:OWP262599 PGL262597:PGL262599 PQH262597:PQH262599 QAD262597:QAD262599 QJZ262597:QJZ262599 QTV262597:QTV262599 RDR262597:RDR262599 RNN262597:RNN262599 RXJ262597:RXJ262599 SHF262597:SHF262599 SRB262597:SRB262599 TAX262597:TAX262599 TKT262597:TKT262599 TUP262597:TUP262599 UEL262597:UEL262599 UOH262597:UOH262599 UYD262597:UYD262599 VHZ262597:VHZ262599 VRV262597:VRV262599 WBR262597:WBR262599 WLN262597:WLN262599 WVJ262597:WVJ262599 B328133:B328135 IX328133:IX328135 ST328133:ST328135 ACP328133:ACP328135 AML328133:AML328135 AWH328133:AWH328135 BGD328133:BGD328135 BPZ328133:BPZ328135 BZV328133:BZV328135 CJR328133:CJR328135 CTN328133:CTN328135 DDJ328133:DDJ328135 DNF328133:DNF328135 DXB328133:DXB328135 EGX328133:EGX328135 EQT328133:EQT328135 FAP328133:FAP328135 FKL328133:FKL328135 FUH328133:FUH328135 GED328133:GED328135 GNZ328133:GNZ328135 GXV328133:GXV328135 HHR328133:HHR328135 HRN328133:HRN328135 IBJ328133:IBJ328135 ILF328133:ILF328135 IVB328133:IVB328135 JEX328133:JEX328135 JOT328133:JOT328135 JYP328133:JYP328135 KIL328133:KIL328135 KSH328133:KSH328135 LCD328133:LCD328135 LLZ328133:LLZ328135 LVV328133:LVV328135 MFR328133:MFR328135 MPN328133:MPN328135 MZJ328133:MZJ328135 NJF328133:NJF328135 NTB328133:NTB328135 OCX328133:OCX328135 OMT328133:OMT328135 OWP328133:OWP328135 PGL328133:PGL328135 PQH328133:PQH328135 QAD328133:QAD328135 QJZ328133:QJZ328135 QTV328133:QTV328135 RDR328133:RDR328135 RNN328133:RNN328135 RXJ328133:RXJ328135 SHF328133:SHF328135 SRB328133:SRB328135 TAX328133:TAX328135 TKT328133:TKT328135 TUP328133:TUP328135 UEL328133:UEL328135 UOH328133:UOH328135 UYD328133:UYD328135 VHZ328133:VHZ328135 VRV328133:VRV328135 WBR328133:WBR328135 WLN328133:WLN328135 WVJ328133:WVJ328135 B393669:B393671 IX393669:IX393671 ST393669:ST393671 ACP393669:ACP393671 AML393669:AML393671 AWH393669:AWH393671 BGD393669:BGD393671 BPZ393669:BPZ393671 BZV393669:BZV393671 CJR393669:CJR393671 CTN393669:CTN393671 DDJ393669:DDJ393671 DNF393669:DNF393671 DXB393669:DXB393671 EGX393669:EGX393671 EQT393669:EQT393671 FAP393669:FAP393671 FKL393669:FKL393671 FUH393669:FUH393671 GED393669:GED393671 GNZ393669:GNZ393671 GXV393669:GXV393671 HHR393669:HHR393671 HRN393669:HRN393671 IBJ393669:IBJ393671 ILF393669:ILF393671 IVB393669:IVB393671 JEX393669:JEX393671 JOT393669:JOT393671 JYP393669:JYP393671 KIL393669:KIL393671 KSH393669:KSH393671 LCD393669:LCD393671 LLZ393669:LLZ393671 LVV393669:LVV393671 MFR393669:MFR393671 MPN393669:MPN393671 MZJ393669:MZJ393671 NJF393669:NJF393671 NTB393669:NTB393671 OCX393669:OCX393671 OMT393669:OMT393671 OWP393669:OWP393671 PGL393669:PGL393671 PQH393669:PQH393671 QAD393669:QAD393671 QJZ393669:QJZ393671 QTV393669:QTV393671 RDR393669:RDR393671 RNN393669:RNN393671 RXJ393669:RXJ393671 SHF393669:SHF393671 SRB393669:SRB393671 TAX393669:TAX393671 TKT393669:TKT393671 TUP393669:TUP393671 UEL393669:UEL393671 UOH393669:UOH393671 UYD393669:UYD393671 VHZ393669:VHZ393671 VRV393669:VRV393671 WBR393669:WBR393671 WLN393669:WLN393671 WVJ393669:WVJ393671 B459205:B459207 IX459205:IX459207 ST459205:ST459207 ACP459205:ACP459207 AML459205:AML459207 AWH459205:AWH459207 BGD459205:BGD459207 BPZ459205:BPZ459207 BZV459205:BZV459207 CJR459205:CJR459207 CTN459205:CTN459207 DDJ459205:DDJ459207 DNF459205:DNF459207 DXB459205:DXB459207 EGX459205:EGX459207 EQT459205:EQT459207 FAP459205:FAP459207 FKL459205:FKL459207 FUH459205:FUH459207 GED459205:GED459207 GNZ459205:GNZ459207 GXV459205:GXV459207 HHR459205:HHR459207 HRN459205:HRN459207 IBJ459205:IBJ459207 ILF459205:ILF459207 IVB459205:IVB459207 JEX459205:JEX459207 JOT459205:JOT459207 JYP459205:JYP459207 KIL459205:KIL459207 KSH459205:KSH459207 LCD459205:LCD459207 LLZ459205:LLZ459207 LVV459205:LVV459207 MFR459205:MFR459207 MPN459205:MPN459207 MZJ459205:MZJ459207 NJF459205:NJF459207 NTB459205:NTB459207 OCX459205:OCX459207 OMT459205:OMT459207 OWP459205:OWP459207 PGL459205:PGL459207 PQH459205:PQH459207 QAD459205:QAD459207 QJZ459205:QJZ459207 QTV459205:QTV459207 RDR459205:RDR459207 RNN459205:RNN459207 RXJ459205:RXJ459207 SHF459205:SHF459207 SRB459205:SRB459207 TAX459205:TAX459207 TKT459205:TKT459207 TUP459205:TUP459207 UEL459205:UEL459207 UOH459205:UOH459207 UYD459205:UYD459207 VHZ459205:VHZ459207 VRV459205:VRV459207 WBR459205:WBR459207 WLN459205:WLN459207 WVJ459205:WVJ459207 B524741:B524743 IX524741:IX524743 ST524741:ST524743 ACP524741:ACP524743 AML524741:AML524743 AWH524741:AWH524743 BGD524741:BGD524743 BPZ524741:BPZ524743 BZV524741:BZV524743 CJR524741:CJR524743 CTN524741:CTN524743 DDJ524741:DDJ524743 DNF524741:DNF524743 DXB524741:DXB524743 EGX524741:EGX524743 EQT524741:EQT524743 FAP524741:FAP524743 FKL524741:FKL524743 FUH524741:FUH524743 GED524741:GED524743 GNZ524741:GNZ524743 GXV524741:GXV524743 HHR524741:HHR524743 HRN524741:HRN524743 IBJ524741:IBJ524743 ILF524741:ILF524743 IVB524741:IVB524743 JEX524741:JEX524743 JOT524741:JOT524743 JYP524741:JYP524743 KIL524741:KIL524743 KSH524741:KSH524743 LCD524741:LCD524743 LLZ524741:LLZ524743 LVV524741:LVV524743 MFR524741:MFR524743 MPN524741:MPN524743 MZJ524741:MZJ524743 NJF524741:NJF524743 NTB524741:NTB524743 OCX524741:OCX524743 OMT524741:OMT524743 OWP524741:OWP524743 PGL524741:PGL524743 PQH524741:PQH524743 QAD524741:QAD524743 QJZ524741:QJZ524743 QTV524741:QTV524743 RDR524741:RDR524743 RNN524741:RNN524743 RXJ524741:RXJ524743 SHF524741:SHF524743 SRB524741:SRB524743 TAX524741:TAX524743 TKT524741:TKT524743 TUP524741:TUP524743 UEL524741:UEL524743 UOH524741:UOH524743 UYD524741:UYD524743 VHZ524741:VHZ524743 VRV524741:VRV524743 WBR524741:WBR524743 WLN524741:WLN524743 WVJ524741:WVJ524743 B590277:B590279 IX590277:IX590279 ST590277:ST590279 ACP590277:ACP590279 AML590277:AML590279 AWH590277:AWH590279 BGD590277:BGD590279 BPZ590277:BPZ590279 BZV590277:BZV590279 CJR590277:CJR590279 CTN590277:CTN590279 DDJ590277:DDJ590279 DNF590277:DNF590279 DXB590277:DXB590279 EGX590277:EGX590279 EQT590277:EQT590279 FAP590277:FAP590279 FKL590277:FKL590279 FUH590277:FUH590279 GED590277:GED590279 GNZ590277:GNZ590279 GXV590277:GXV590279 HHR590277:HHR590279 HRN590277:HRN590279 IBJ590277:IBJ590279 ILF590277:ILF590279 IVB590277:IVB590279 JEX590277:JEX590279 JOT590277:JOT590279 JYP590277:JYP590279 KIL590277:KIL590279 KSH590277:KSH590279 LCD590277:LCD590279 LLZ590277:LLZ590279 LVV590277:LVV590279 MFR590277:MFR590279 MPN590277:MPN590279 MZJ590277:MZJ590279 NJF590277:NJF590279 NTB590277:NTB590279 OCX590277:OCX590279 OMT590277:OMT590279 OWP590277:OWP590279 PGL590277:PGL590279 PQH590277:PQH590279 QAD590277:QAD590279 QJZ590277:QJZ590279 QTV590277:QTV590279 RDR590277:RDR590279 RNN590277:RNN590279 RXJ590277:RXJ590279 SHF590277:SHF590279 SRB590277:SRB590279 TAX590277:TAX590279 TKT590277:TKT590279 TUP590277:TUP590279 UEL590277:UEL590279 UOH590277:UOH590279 UYD590277:UYD590279 VHZ590277:VHZ590279 VRV590277:VRV590279 WBR590277:WBR590279 WLN590277:WLN590279 WVJ590277:WVJ590279 B655813:B655815 IX655813:IX655815 ST655813:ST655815 ACP655813:ACP655815 AML655813:AML655815 AWH655813:AWH655815 BGD655813:BGD655815 BPZ655813:BPZ655815 BZV655813:BZV655815 CJR655813:CJR655815 CTN655813:CTN655815 DDJ655813:DDJ655815 DNF655813:DNF655815 DXB655813:DXB655815 EGX655813:EGX655815 EQT655813:EQT655815 FAP655813:FAP655815 FKL655813:FKL655815 FUH655813:FUH655815 GED655813:GED655815 GNZ655813:GNZ655815 GXV655813:GXV655815 HHR655813:HHR655815 HRN655813:HRN655815 IBJ655813:IBJ655815 ILF655813:ILF655815 IVB655813:IVB655815 JEX655813:JEX655815 JOT655813:JOT655815 JYP655813:JYP655815 KIL655813:KIL655815 KSH655813:KSH655815 LCD655813:LCD655815 LLZ655813:LLZ655815 LVV655813:LVV655815 MFR655813:MFR655815 MPN655813:MPN655815 MZJ655813:MZJ655815 NJF655813:NJF655815 NTB655813:NTB655815 OCX655813:OCX655815 OMT655813:OMT655815 OWP655813:OWP655815 PGL655813:PGL655815 PQH655813:PQH655815 QAD655813:QAD655815 QJZ655813:QJZ655815 QTV655813:QTV655815 RDR655813:RDR655815 RNN655813:RNN655815 RXJ655813:RXJ655815 SHF655813:SHF655815 SRB655813:SRB655815 TAX655813:TAX655815 TKT655813:TKT655815 TUP655813:TUP655815 UEL655813:UEL655815 UOH655813:UOH655815 UYD655813:UYD655815 VHZ655813:VHZ655815 VRV655813:VRV655815 WBR655813:WBR655815 WLN655813:WLN655815 WVJ655813:WVJ655815 B721349:B721351 IX721349:IX721351 ST721349:ST721351 ACP721349:ACP721351 AML721349:AML721351 AWH721349:AWH721351 BGD721349:BGD721351 BPZ721349:BPZ721351 BZV721349:BZV721351 CJR721349:CJR721351 CTN721349:CTN721351 DDJ721349:DDJ721351 DNF721349:DNF721351 DXB721349:DXB721351 EGX721349:EGX721351 EQT721349:EQT721351 FAP721349:FAP721351 FKL721349:FKL721351 FUH721349:FUH721351 GED721349:GED721351 GNZ721349:GNZ721351 GXV721349:GXV721351 HHR721349:HHR721351 HRN721349:HRN721351 IBJ721349:IBJ721351 ILF721349:ILF721351 IVB721349:IVB721351 JEX721349:JEX721351 JOT721349:JOT721351 JYP721349:JYP721351 KIL721349:KIL721351 KSH721349:KSH721351 LCD721349:LCD721351 LLZ721349:LLZ721351 LVV721349:LVV721351 MFR721349:MFR721351 MPN721349:MPN721351 MZJ721349:MZJ721351 NJF721349:NJF721351 NTB721349:NTB721351 OCX721349:OCX721351 OMT721349:OMT721351 OWP721349:OWP721351 PGL721349:PGL721351 PQH721349:PQH721351 QAD721349:QAD721351 QJZ721349:QJZ721351 QTV721349:QTV721351 RDR721349:RDR721351 RNN721349:RNN721351 RXJ721349:RXJ721351 SHF721349:SHF721351 SRB721349:SRB721351 TAX721349:TAX721351 TKT721349:TKT721351 TUP721349:TUP721351 UEL721349:UEL721351 UOH721349:UOH721351 UYD721349:UYD721351 VHZ721349:VHZ721351 VRV721349:VRV721351 WBR721349:WBR721351 WLN721349:WLN721351 WVJ721349:WVJ721351 B786885:B786887 IX786885:IX786887 ST786885:ST786887 ACP786885:ACP786887 AML786885:AML786887 AWH786885:AWH786887 BGD786885:BGD786887 BPZ786885:BPZ786887 BZV786885:BZV786887 CJR786885:CJR786887 CTN786885:CTN786887 DDJ786885:DDJ786887 DNF786885:DNF786887 DXB786885:DXB786887 EGX786885:EGX786887 EQT786885:EQT786887 FAP786885:FAP786887 FKL786885:FKL786887 FUH786885:FUH786887 GED786885:GED786887 GNZ786885:GNZ786887 GXV786885:GXV786887 HHR786885:HHR786887 HRN786885:HRN786887 IBJ786885:IBJ786887 ILF786885:ILF786887 IVB786885:IVB786887 JEX786885:JEX786887 JOT786885:JOT786887 JYP786885:JYP786887 KIL786885:KIL786887 KSH786885:KSH786887 LCD786885:LCD786887 LLZ786885:LLZ786887 LVV786885:LVV786887 MFR786885:MFR786887 MPN786885:MPN786887 MZJ786885:MZJ786887 NJF786885:NJF786887 NTB786885:NTB786887 OCX786885:OCX786887 OMT786885:OMT786887 OWP786885:OWP786887 PGL786885:PGL786887 PQH786885:PQH786887 QAD786885:QAD786887 QJZ786885:QJZ786887 QTV786885:QTV786887 RDR786885:RDR786887 RNN786885:RNN786887 RXJ786885:RXJ786887 SHF786885:SHF786887 SRB786885:SRB786887 TAX786885:TAX786887 TKT786885:TKT786887 TUP786885:TUP786887 UEL786885:UEL786887 UOH786885:UOH786887 UYD786885:UYD786887 VHZ786885:VHZ786887 VRV786885:VRV786887 WBR786885:WBR786887 WLN786885:WLN786887 WVJ786885:WVJ786887 B852421:B852423 IX852421:IX852423 ST852421:ST852423 ACP852421:ACP852423 AML852421:AML852423 AWH852421:AWH852423 BGD852421:BGD852423 BPZ852421:BPZ852423 BZV852421:BZV852423 CJR852421:CJR852423 CTN852421:CTN852423 DDJ852421:DDJ852423 DNF852421:DNF852423 DXB852421:DXB852423 EGX852421:EGX852423 EQT852421:EQT852423 FAP852421:FAP852423 FKL852421:FKL852423 FUH852421:FUH852423 GED852421:GED852423 GNZ852421:GNZ852423 GXV852421:GXV852423 HHR852421:HHR852423 HRN852421:HRN852423 IBJ852421:IBJ852423 ILF852421:ILF852423 IVB852421:IVB852423 JEX852421:JEX852423 JOT852421:JOT852423 JYP852421:JYP852423 KIL852421:KIL852423 KSH852421:KSH852423 LCD852421:LCD852423 LLZ852421:LLZ852423 LVV852421:LVV852423 MFR852421:MFR852423 MPN852421:MPN852423 MZJ852421:MZJ852423 NJF852421:NJF852423 NTB852421:NTB852423 OCX852421:OCX852423 OMT852421:OMT852423 OWP852421:OWP852423 PGL852421:PGL852423 PQH852421:PQH852423 QAD852421:QAD852423 QJZ852421:QJZ852423 QTV852421:QTV852423 RDR852421:RDR852423 RNN852421:RNN852423 RXJ852421:RXJ852423 SHF852421:SHF852423 SRB852421:SRB852423 TAX852421:TAX852423 TKT852421:TKT852423 TUP852421:TUP852423 UEL852421:UEL852423 UOH852421:UOH852423 UYD852421:UYD852423 VHZ852421:VHZ852423 VRV852421:VRV852423 WBR852421:WBR852423 WLN852421:WLN852423 WVJ852421:WVJ852423 B917957:B917959 IX917957:IX917959 ST917957:ST917959 ACP917957:ACP917959 AML917957:AML917959 AWH917957:AWH917959 BGD917957:BGD917959 BPZ917957:BPZ917959 BZV917957:BZV917959 CJR917957:CJR917959 CTN917957:CTN917959 DDJ917957:DDJ917959 DNF917957:DNF917959 DXB917957:DXB917959 EGX917957:EGX917959 EQT917957:EQT917959 FAP917957:FAP917959 FKL917957:FKL917959 FUH917957:FUH917959 GED917957:GED917959 GNZ917957:GNZ917959 GXV917957:GXV917959 HHR917957:HHR917959 HRN917957:HRN917959 IBJ917957:IBJ917959 ILF917957:ILF917959 IVB917957:IVB917959 JEX917957:JEX917959 JOT917957:JOT917959 JYP917957:JYP917959 KIL917957:KIL917959 KSH917957:KSH917959 LCD917957:LCD917959 LLZ917957:LLZ917959 LVV917957:LVV917959 MFR917957:MFR917959 MPN917957:MPN917959 MZJ917957:MZJ917959 NJF917957:NJF917959 NTB917957:NTB917959 OCX917957:OCX917959 OMT917957:OMT917959 OWP917957:OWP917959 PGL917957:PGL917959 PQH917957:PQH917959 QAD917957:QAD917959 QJZ917957:QJZ917959 QTV917957:QTV917959 RDR917957:RDR917959 RNN917957:RNN917959 RXJ917957:RXJ917959 SHF917957:SHF917959 SRB917957:SRB917959 TAX917957:TAX917959 TKT917957:TKT917959 TUP917957:TUP917959 UEL917957:UEL917959 UOH917957:UOH917959 UYD917957:UYD917959 VHZ917957:VHZ917959 VRV917957:VRV917959 WBR917957:WBR917959 WLN917957:WLN917959 WVJ917957:WVJ917959 B983493:B983495 IX983493:IX983495 ST983493:ST983495 ACP983493:ACP983495 AML983493:AML983495 AWH983493:AWH983495 BGD983493:BGD983495 BPZ983493:BPZ983495 BZV983493:BZV983495 CJR983493:CJR983495 CTN983493:CTN983495 DDJ983493:DDJ983495 DNF983493:DNF983495 DXB983493:DXB983495 EGX983493:EGX983495 EQT983493:EQT983495 FAP983493:FAP983495 FKL983493:FKL983495 FUH983493:FUH983495 GED983493:GED983495 GNZ983493:GNZ983495 GXV983493:GXV983495 HHR983493:HHR983495 HRN983493:HRN983495 IBJ983493:IBJ983495 ILF983493:ILF983495 IVB983493:IVB983495 JEX983493:JEX983495 JOT983493:JOT983495 JYP983493:JYP983495 KIL983493:KIL983495 KSH983493:KSH983495 LCD983493:LCD983495 LLZ983493:LLZ983495 LVV983493:LVV983495 MFR983493:MFR983495 MPN983493:MPN983495 MZJ983493:MZJ983495 NJF983493:NJF983495 NTB983493:NTB983495 OCX983493:OCX983495 OMT983493:OMT983495 OWP983493:OWP983495 PGL983493:PGL983495 PQH983493:PQH983495 QAD983493:QAD983495 QJZ983493:QJZ983495 QTV983493:QTV983495 RDR983493:RDR983495 RNN983493:RNN983495 RXJ983493:RXJ983495 SHF983493:SHF983495 SRB983493:SRB983495 TAX983493:TAX983495 TKT983493:TKT983495 TUP983493:TUP983495 UEL983493:UEL983495 UOH983493:UOH983495 UYD983493:UYD983495 VHZ983493:VHZ983495 VRV983493:VRV983495 WBR983493:WBR983495 WLN983493:WLN983495 WVJ983493:WVJ983495">
      <formula1>0</formula1>
      <formula2>1000000000</formula2>
    </dataValidation>
    <dataValidation type="whole" allowBlank="1" showInputMessage="1" showErrorMessage="1" errorTitle="Error" error="Por favor ingrese números enteros" sqref="A1:A1048576 B456:B65988 IX456:IX65988 ST456:ST65988 ACP456:ACP65988 AML456:AML65988 AWH456:AWH65988 BGD456:BGD65988 BPZ456:BPZ65988 BZV456:BZV65988 CJR456:CJR65988 CTN456:CTN65988 DDJ456:DDJ65988 DNF456:DNF65988 DXB456:DXB65988 EGX456:EGX65988 EQT456:EQT65988 FAP456:FAP65988 FKL456:FKL65988 FUH456:FUH65988 GED456:GED65988 GNZ456:GNZ65988 GXV456:GXV65988 HHR456:HHR65988 HRN456:HRN65988 IBJ456:IBJ65988 ILF456:ILF65988 IVB456:IVB65988 JEX456:JEX65988 JOT456:JOT65988 JYP456:JYP65988 KIL456:KIL65988 KSH456:KSH65988 LCD456:LCD65988 LLZ456:LLZ65988 LVV456:LVV65988 MFR456:MFR65988 MPN456:MPN65988 MZJ456:MZJ65988 NJF456:NJF65988 NTB456:NTB65988 OCX456:OCX65988 OMT456:OMT65988 OWP456:OWP65988 PGL456:PGL65988 PQH456:PQH65988 QAD456:QAD65988 QJZ456:QJZ65988 QTV456:QTV65988 RDR456:RDR65988 RNN456:RNN65988 RXJ456:RXJ65988 SHF456:SHF65988 SRB456:SRB65988 TAX456:TAX65988 TKT456:TKT65988 TUP456:TUP65988 UEL456:UEL65988 UOH456:UOH65988 UYD456:UYD65988 VHZ456:VHZ65988 VRV456:VRV65988 WBR456:WBR65988 WLN456:WLN65988 WVJ456:WVJ65988 B65992:B131524 IX65992:IX131524 ST65992:ST131524 ACP65992:ACP131524 AML65992:AML131524 AWH65992:AWH131524 BGD65992:BGD131524 BPZ65992:BPZ131524 BZV65992:BZV131524 CJR65992:CJR131524 CTN65992:CTN131524 DDJ65992:DDJ131524 DNF65992:DNF131524 DXB65992:DXB131524 EGX65992:EGX131524 EQT65992:EQT131524 FAP65992:FAP131524 FKL65992:FKL131524 FUH65992:FUH131524 GED65992:GED131524 GNZ65992:GNZ131524 GXV65992:GXV131524 HHR65992:HHR131524 HRN65992:HRN131524 IBJ65992:IBJ131524 ILF65992:ILF131524 IVB65992:IVB131524 JEX65992:JEX131524 JOT65992:JOT131524 JYP65992:JYP131524 KIL65992:KIL131524 KSH65992:KSH131524 LCD65992:LCD131524 LLZ65992:LLZ131524 LVV65992:LVV131524 MFR65992:MFR131524 MPN65992:MPN131524 MZJ65992:MZJ131524 NJF65992:NJF131524 NTB65992:NTB131524 OCX65992:OCX131524 OMT65992:OMT131524 OWP65992:OWP131524 PGL65992:PGL131524 PQH65992:PQH131524 QAD65992:QAD131524 QJZ65992:QJZ131524 QTV65992:QTV131524 RDR65992:RDR131524 RNN65992:RNN131524 RXJ65992:RXJ131524 SHF65992:SHF131524 SRB65992:SRB131524 TAX65992:TAX131524 TKT65992:TKT131524 TUP65992:TUP131524 UEL65992:UEL131524 UOH65992:UOH131524 UYD65992:UYD131524 VHZ65992:VHZ131524 VRV65992:VRV131524 WBR65992:WBR131524 WLN65992:WLN131524 WVJ65992:WVJ131524 B131528:B197060 IX131528:IX197060 ST131528:ST197060 ACP131528:ACP197060 AML131528:AML197060 AWH131528:AWH197060 BGD131528:BGD197060 BPZ131528:BPZ197060 BZV131528:BZV197060 CJR131528:CJR197060 CTN131528:CTN197060 DDJ131528:DDJ197060 DNF131528:DNF197060 DXB131528:DXB197060 EGX131528:EGX197060 EQT131528:EQT197060 FAP131528:FAP197060 FKL131528:FKL197060 FUH131528:FUH197060 GED131528:GED197060 GNZ131528:GNZ197060 GXV131528:GXV197060 HHR131528:HHR197060 HRN131528:HRN197060 IBJ131528:IBJ197060 ILF131528:ILF197060 IVB131528:IVB197060 JEX131528:JEX197060 JOT131528:JOT197060 JYP131528:JYP197060 KIL131528:KIL197060 KSH131528:KSH197060 LCD131528:LCD197060 LLZ131528:LLZ197060 LVV131528:LVV197060 MFR131528:MFR197060 MPN131528:MPN197060 MZJ131528:MZJ197060 NJF131528:NJF197060 NTB131528:NTB197060 OCX131528:OCX197060 OMT131528:OMT197060 OWP131528:OWP197060 PGL131528:PGL197060 PQH131528:PQH197060 QAD131528:QAD197060 QJZ131528:QJZ197060 QTV131528:QTV197060 RDR131528:RDR197060 RNN131528:RNN197060 RXJ131528:RXJ197060 SHF131528:SHF197060 SRB131528:SRB197060 TAX131528:TAX197060 TKT131528:TKT197060 TUP131528:TUP197060 UEL131528:UEL197060 UOH131528:UOH197060 UYD131528:UYD197060 VHZ131528:VHZ197060 VRV131528:VRV197060 WBR131528:WBR197060 WLN131528:WLN197060 WVJ131528:WVJ197060 B197064:B262596 IX197064:IX262596 ST197064:ST262596 ACP197064:ACP262596 AML197064:AML262596 AWH197064:AWH262596 BGD197064:BGD262596 BPZ197064:BPZ262596 BZV197064:BZV262596 CJR197064:CJR262596 CTN197064:CTN262596 DDJ197064:DDJ262596 DNF197064:DNF262596 DXB197064:DXB262596 EGX197064:EGX262596 EQT197064:EQT262596 FAP197064:FAP262596 FKL197064:FKL262596 FUH197064:FUH262596 GED197064:GED262596 GNZ197064:GNZ262596 GXV197064:GXV262596 HHR197064:HHR262596 HRN197064:HRN262596 IBJ197064:IBJ262596 ILF197064:ILF262596 IVB197064:IVB262596 JEX197064:JEX262596 JOT197064:JOT262596 JYP197064:JYP262596 KIL197064:KIL262596 KSH197064:KSH262596 LCD197064:LCD262596 LLZ197064:LLZ262596 LVV197064:LVV262596 MFR197064:MFR262596 MPN197064:MPN262596 MZJ197064:MZJ262596 NJF197064:NJF262596 NTB197064:NTB262596 OCX197064:OCX262596 OMT197064:OMT262596 OWP197064:OWP262596 PGL197064:PGL262596 PQH197064:PQH262596 QAD197064:QAD262596 QJZ197064:QJZ262596 QTV197064:QTV262596 RDR197064:RDR262596 RNN197064:RNN262596 RXJ197064:RXJ262596 SHF197064:SHF262596 SRB197064:SRB262596 TAX197064:TAX262596 TKT197064:TKT262596 TUP197064:TUP262596 UEL197064:UEL262596 UOH197064:UOH262596 UYD197064:UYD262596 VHZ197064:VHZ262596 VRV197064:VRV262596 WBR197064:WBR262596 WLN197064:WLN262596 WVJ197064:WVJ262596 B262600:B328132 IX262600:IX328132 ST262600:ST328132 ACP262600:ACP328132 AML262600:AML328132 AWH262600:AWH328132 BGD262600:BGD328132 BPZ262600:BPZ328132 BZV262600:BZV328132 CJR262600:CJR328132 CTN262600:CTN328132 DDJ262600:DDJ328132 DNF262600:DNF328132 DXB262600:DXB328132 EGX262600:EGX328132 EQT262600:EQT328132 FAP262600:FAP328132 FKL262600:FKL328132 FUH262600:FUH328132 GED262600:GED328132 GNZ262600:GNZ328132 GXV262600:GXV328132 HHR262600:HHR328132 HRN262600:HRN328132 IBJ262600:IBJ328132 ILF262600:ILF328132 IVB262600:IVB328132 JEX262600:JEX328132 JOT262600:JOT328132 JYP262600:JYP328132 KIL262600:KIL328132 KSH262600:KSH328132 LCD262600:LCD328132 LLZ262600:LLZ328132 LVV262600:LVV328132 MFR262600:MFR328132 MPN262600:MPN328132 MZJ262600:MZJ328132 NJF262600:NJF328132 NTB262600:NTB328132 OCX262600:OCX328132 OMT262600:OMT328132 OWP262600:OWP328132 PGL262600:PGL328132 PQH262600:PQH328132 QAD262600:QAD328132 QJZ262600:QJZ328132 QTV262600:QTV328132 RDR262600:RDR328132 RNN262600:RNN328132 RXJ262600:RXJ328132 SHF262600:SHF328132 SRB262600:SRB328132 TAX262600:TAX328132 TKT262600:TKT328132 TUP262600:TUP328132 UEL262600:UEL328132 UOH262600:UOH328132 UYD262600:UYD328132 VHZ262600:VHZ328132 VRV262600:VRV328132 WBR262600:WBR328132 WLN262600:WLN328132 WVJ262600:WVJ328132 B328136:B393668 IX328136:IX393668 ST328136:ST393668 ACP328136:ACP393668 AML328136:AML393668 AWH328136:AWH393668 BGD328136:BGD393668 BPZ328136:BPZ393668 BZV328136:BZV393668 CJR328136:CJR393668 CTN328136:CTN393668 DDJ328136:DDJ393668 DNF328136:DNF393668 DXB328136:DXB393668 EGX328136:EGX393668 EQT328136:EQT393668 FAP328136:FAP393668 FKL328136:FKL393668 FUH328136:FUH393668 GED328136:GED393668 GNZ328136:GNZ393668 GXV328136:GXV393668 HHR328136:HHR393668 HRN328136:HRN393668 IBJ328136:IBJ393668 ILF328136:ILF393668 IVB328136:IVB393668 JEX328136:JEX393668 JOT328136:JOT393668 JYP328136:JYP393668 KIL328136:KIL393668 KSH328136:KSH393668 LCD328136:LCD393668 LLZ328136:LLZ393668 LVV328136:LVV393668 MFR328136:MFR393668 MPN328136:MPN393668 MZJ328136:MZJ393668 NJF328136:NJF393668 NTB328136:NTB393668 OCX328136:OCX393668 OMT328136:OMT393668 OWP328136:OWP393668 PGL328136:PGL393668 PQH328136:PQH393668 QAD328136:QAD393668 QJZ328136:QJZ393668 QTV328136:QTV393668 RDR328136:RDR393668 RNN328136:RNN393668 RXJ328136:RXJ393668 SHF328136:SHF393668 SRB328136:SRB393668 TAX328136:TAX393668 TKT328136:TKT393668 TUP328136:TUP393668 UEL328136:UEL393668 UOH328136:UOH393668 UYD328136:UYD393668 VHZ328136:VHZ393668 VRV328136:VRV393668 WBR328136:WBR393668 WLN328136:WLN393668 WVJ328136:WVJ393668 B393672:B459204 IX393672:IX459204 ST393672:ST459204 ACP393672:ACP459204 AML393672:AML459204 AWH393672:AWH459204 BGD393672:BGD459204 BPZ393672:BPZ459204 BZV393672:BZV459204 CJR393672:CJR459204 CTN393672:CTN459204 DDJ393672:DDJ459204 DNF393672:DNF459204 DXB393672:DXB459204 EGX393672:EGX459204 EQT393672:EQT459204 FAP393672:FAP459204 FKL393672:FKL459204 FUH393672:FUH459204 GED393672:GED459204 GNZ393672:GNZ459204 GXV393672:GXV459204 HHR393672:HHR459204 HRN393672:HRN459204 IBJ393672:IBJ459204 ILF393672:ILF459204 IVB393672:IVB459204 JEX393672:JEX459204 JOT393672:JOT459204 JYP393672:JYP459204 KIL393672:KIL459204 KSH393672:KSH459204 LCD393672:LCD459204 LLZ393672:LLZ459204 LVV393672:LVV459204 MFR393672:MFR459204 MPN393672:MPN459204 MZJ393672:MZJ459204 NJF393672:NJF459204 NTB393672:NTB459204 OCX393672:OCX459204 OMT393672:OMT459204 OWP393672:OWP459204 PGL393672:PGL459204 PQH393672:PQH459204 QAD393672:QAD459204 QJZ393672:QJZ459204 QTV393672:QTV459204 RDR393672:RDR459204 RNN393672:RNN459204 RXJ393672:RXJ459204 SHF393672:SHF459204 SRB393672:SRB459204 TAX393672:TAX459204 TKT393672:TKT459204 TUP393672:TUP459204 UEL393672:UEL459204 UOH393672:UOH459204 UYD393672:UYD459204 VHZ393672:VHZ459204 VRV393672:VRV459204 WBR393672:WBR459204 WLN393672:WLN459204 WVJ393672:WVJ459204 B459208:B524740 IX459208:IX524740 ST459208:ST524740 ACP459208:ACP524740 AML459208:AML524740 AWH459208:AWH524740 BGD459208:BGD524740 BPZ459208:BPZ524740 BZV459208:BZV524740 CJR459208:CJR524740 CTN459208:CTN524740 DDJ459208:DDJ524740 DNF459208:DNF524740 DXB459208:DXB524740 EGX459208:EGX524740 EQT459208:EQT524740 FAP459208:FAP524740 FKL459208:FKL524740 FUH459208:FUH524740 GED459208:GED524740 GNZ459208:GNZ524740 GXV459208:GXV524740 HHR459208:HHR524740 HRN459208:HRN524740 IBJ459208:IBJ524740 ILF459208:ILF524740 IVB459208:IVB524740 JEX459208:JEX524740 JOT459208:JOT524740 JYP459208:JYP524740 KIL459208:KIL524740 KSH459208:KSH524740 LCD459208:LCD524740 LLZ459208:LLZ524740 LVV459208:LVV524740 MFR459208:MFR524740 MPN459208:MPN524740 MZJ459208:MZJ524740 NJF459208:NJF524740 NTB459208:NTB524740 OCX459208:OCX524740 OMT459208:OMT524740 OWP459208:OWP524740 PGL459208:PGL524740 PQH459208:PQH524740 QAD459208:QAD524740 QJZ459208:QJZ524740 QTV459208:QTV524740 RDR459208:RDR524740 RNN459208:RNN524740 RXJ459208:RXJ524740 SHF459208:SHF524740 SRB459208:SRB524740 TAX459208:TAX524740 TKT459208:TKT524740 TUP459208:TUP524740 UEL459208:UEL524740 UOH459208:UOH524740 UYD459208:UYD524740 VHZ459208:VHZ524740 VRV459208:VRV524740 WBR459208:WBR524740 WLN459208:WLN524740 WVJ459208:WVJ524740 B524744:B590276 IX524744:IX590276 ST524744:ST590276 ACP524744:ACP590276 AML524744:AML590276 AWH524744:AWH590276 BGD524744:BGD590276 BPZ524744:BPZ590276 BZV524744:BZV590276 CJR524744:CJR590276 CTN524744:CTN590276 DDJ524744:DDJ590276 DNF524744:DNF590276 DXB524744:DXB590276 EGX524744:EGX590276 EQT524744:EQT590276 FAP524744:FAP590276 FKL524744:FKL590276 FUH524744:FUH590276 GED524744:GED590276 GNZ524744:GNZ590276 GXV524744:GXV590276 HHR524744:HHR590276 HRN524744:HRN590276 IBJ524744:IBJ590276 ILF524744:ILF590276 IVB524744:IVB590276 JEX524744:JEX590276 JOT524744:JOT590276 JYP524744:JYP590276 KIL524744:KIL590276 KSH524744:KSH590276 LCD524744:LCD590276 LLZ524744:LLZ590276 LVV524744:LVV590276 MFR524744:MFR590276 MPN524744:MPN590276 MZJ524744:MZJ590276 NJF524744:NJF590276 NTB524744:NTB590276 OCX524744:OCX590276 OMT524744:OMT590276 OWP524744:OWP590276 PGL524744:PGL590276 PQH524744:PQH590276 QAD524744:QAD590276 QJZ524744:QJZ590276 QTV524744:QTV590276 RDR524744:RDR590276 RNN524744:RNN590276 RXJ524744:RXJ590276 SHF524744:SHF590276 SRB524744:SRB590276 TAX524744:TAX590276 TKT524744:TKT590276 TUP524744:TUP590276 UEL524744:UEL590276 UOH524744:UOH590276 UYD524744:UYD590276 VHZ524744:VHZ590276 VRV524744:VRV590276 WBR524744:WBR590276 WLN524744:WLN590276 WVJ524744:WVJ590276 B590280:B655812 IX590280:IX655812 ST590280:ST655812 ACP590280:ACP655812 AML590280:AML655812 AWH590280:AWH655812 BGD590280:BGD655812 BPZ590280:BPZ655812 BZV590280:BZV655812 CJR590280:CJR655812 CTN590280:CTN655812 DDJ590280:DDJ655812 DNF590280:DNF655812 DXB590280:DXB655812 EGX590280:EGX655812 EQT590280:EQT655812 FAP590280:FAP655812 FKL590280:FKL655812 FUH590280:FUH655812 GED590280:GED655812 GNZ590280:GNZ655812 GXV590280:GXV655812 HHR590280:HHR655812 HRN590280:HRN655812 IBJ590280:IBJ655812 ILF590280:ILF655812 IVB590280:IVB655812 JEX590280:JEX655812 JOT590280:JOT655812 JYP590280:JYP655812 KIL590280:KIL655812 KSH590280:KSH655812 LCD590280:LCD655812 LLZ590280:LLZ655812 LVV590280:LVV655812 MFR590280:MFR655812 MPN590280:MPN655812 MZJ590280:MZJ655812 NJF590280:NJF655812 NTB590280:NTB655812 OCX590280:OCX655812 OMT590280:OMT655812 OWP590280:OWP655812 PGL590280:PGL655812 PQH590280:PQH655812 QAD590280:QAD655812 QJZ590280:QJZ655812 QTV590280:QTV655812 RDR590280:RDR655812 RNN590280:RNN655812 RXJ590280:RXJ655812 SHF590280:SHF655812 SRB590280:SRB655812 TAX590280:TAX655812 TKT590280:TKT655812 TUP590280:TUP655812 UEL590280:UEL655812 UOH590280:UOH655812 UYD590280:UYD655812 VHZ590280:VHZ655812 VRV590280:VRV655812 WBR590280:WBR655812 WLN590280:WLN655812 WVJ590280:WVJ655812 B655816:B721348 IX655816:IX721348 ST655816:ST721348 ACP655816:ACP721348 AML655816:AML721348 AWH655816:AWH721348 BGD655816:BGD721348 BPZ655816:BPZ721348 BZV655816:BZV721348 CJR655816:CJR721348 CTN655816:CTN721348 DDJ655816:DDJ721348 DNF655816:DNF721348 DXB655816:DXB721348 EGX655816:EGX721348 EQT655816:EQT721348 FAP655816:FAP721348 FKL655816:FKL721348 FUH655816:FUH721348 GED655816:GED721348 GNZ655816:GNZ721348 GXV655816:GXV721348 HHR655816:HHR721348 HRN655816:HRN721348 IBJ655816:IBJ721348 ILF655816:ILF721348 IVB655816:IVB721348 JEX655816:JEX721348 JOT655816:JOT721348 JYP655816:JYP721348 KIL655816:KIL721348 KSH655816:KSH721348 LCD655816:LCD721348 LLZ655816:LLZ721348 LVV655816:LVV721348 MFR655816:MFR721348 MPN655816:MPN721348 MZJ655816:MZJ721348 NJF655816:NJF721348 NTB655816:NTB721348 OCX655816:OCX721348 OMT655816:OMT721348 OWP655816:OWP721348 PGL655816:PGL721348 PQH655816:PQH721348 QAD655816:QAD721348 QJZ655816:QJZ721348 QTV655816:QTV721348 RDR655816:RDR721348 RNN655816:RNN721348 RXJ655816:RXJ721348 SHF655816:SHF721348 SRB655816:SRB721348 TAX655816:TAX721348 TKT655816:TKT721348 TUP655816:TUP721348 UEL655816:UEL721348 UOH655816:UOH721348 UYD655816:UYD721348 VHZ655816:VHZ721348 VRV655816:VRV721348 WBR655816:WBR721348 WLN655816:WLN721348 WVJ655816:WVJ721348 B721352:B786884 IX721352:IX786884 ST721352:ST786884 ACP721352:ACP786884 AML721352:AML786884 AWH721352:AWH786884 BGD721352:BGD786884 BPZ721352:BPZ786884 BZV721352:BZV786884 CJR721352:CJR786884 CTN721352:CTN786884 DDJ721352:DDJ786884 DNF721352:DNF786884 DXB721352:DXB786884 EGX721352:EGX786884 EQT721352:EQT786884 FAP721352:FAP786884 FKL721352:FKL786884 FUH721352:FUH786884 GED721352:GED786884 GNZ721352:GNZ786884 GXV721352:GXV786884 HHR721352:HHR786884 HRN721352:HRN786884 IBJ721352:IBJ786884 ILF721352:ILF786884 IVB721352:IVB786884 JEX721352:JEX786884 JOT721352:JOT786884 JYP721352:JYP786884 KIL721352:KIL786884 KSH721352:KSH786884 LCD721352:LCD786884 LLZ721352:LLZ786884 LVV721352:LVV786884 MFR721352:MFR786884 MPN721352:MPN786884 MZJ721352:MZJ786884 NJF721352:NJF786884 NTB721352:NTB786884 OCX721352:OCX786884 OMT721352:OMT786884 OWP721352:OWP786884 PGL721352:PGL786884 PQH721352:PQH786884 QAD721352:QAD786884 QJZ721352:QJZ786884 QTV721352:QTV786884 RDR721352:RDR786884 RNN721352:RNN786884 RXJ721352:RXJ786884 SHF721352:SHF786884 SRB721352:SRB786884 TAX721352:TAX786884 TKT721352:TKT786884 TUP721352:TUP786884 UEL721352:UEL786884 UOH721352:UOH786884 UYD721352:UYD786884 VHZ721352:VHZ786884 VRV721352:VRV786884 WBR721352:WBR786884 WLN721352:WLN786884 WVJ721352:WVJ786884 B786888:B852420 IX786888:IX852420 ST786888:ST852420 ACP786888:ACP852420 AML786888:AML852420 AWH786888:AWH852420 BGD786888:BGD852420 BPZ786888:BPZ852420 BZV786888:BZV852420 CJR786888:CJR852420 CTN786888:CTN852420 DDJ786888:DDJ852420 DNF786888:DNF852420 DXB786888:DXB852420 EGX786888:EGX852420 EQT786888:EQT852420 FAP786888:FAP852420 FKL786888:FKL852420 FUH786888:FUH852420 GED786888:GED852420 GNZ786888:GNZ852420 GXV786888:GXV852420 HHR786888:HHR852420 HRN786888:HRN852420 IBJ786888:IBJ852420 ILF786888:ILF852420 IVB786888:IVB852420 JEX786888:JEX852420 JOT786888:JOT852420 JYP786888:JYP852420 KIL786888:KIL852420 KSH786888:KSH852420 LCD786888:LCD852420 LLZ786888:LLZ852420 LVV786888:LVV852420 MFR786888:MFR852420 MPN786888:MPN852420 MZJ786888:MZJ852420 NJF786888:NJF852420 NTB786888:NTB852420 OCX786888:OCX852420 OMT786888:OMT852420 OWP786888:OWP852420 PGL786888:PGL852420 PQH786888:PQH852420 QAD786888:QAD852420 QJZ786888:QJZ852420 QTV786888:QTV852420 RDR786888:RDR852420 RNN786888:RNN852420 RXJ786888:RXJ852420 SHF786888:SHF852420 SRB786888:SRB852420 TAX786888:TAX852420 TKT786888:TKT852420 TUP786888:TUP852420 UEL786888:UEL852420 UOH786888:UOH852420 UYD786888:UYD852420 VHZ786888:VHZ852420 VRV786888:VRV852420 WBR786888:WBR852420 WLN786888:WLN852420 WVJ786888:WVJ852420 B852424:B917956 IX852424:IX917956 ST852424:ST917956 ACP852424:ACP917956 AML852424:AML917956 AWH852424:AWH917956 BGD852424:BGD917956 BPZ852424:BPZ917956 BZV852424:BZV917956 CJR852424:CJR917956 CTN852424:CTN917956 DDJ852424:DDJ917956 DNF852424:DNF917956 DXB852424:DXB917956 EGX852424:EGX917956 EQT852424:EQT917956 FAP852424:FAP917956 FKL852424:FKL917956 FUH852424:FUH917956 GED852424:GED917956 GNZ852424:GNZ917956 GXV852424:GXV917956 HHR852424:HHR917956 HRN852424:HRN917956 IBJ852424:IBJ917956 ILF852424:ILF917956 IVB852424:IVB917956 JEX852424:JEX917956 JOT852424:JOT917956 JYP852424:JYP917956 KIL852424:KIL917956 KSH852424:KSH917956 LCD852424:LCD917956 LLZ852424:LLZ917956 LVV852424:LVV917956 MFR852424:MFR917956 MPN852424:MPN917956 MZJ852424:MZJ917956 NJF852424:NJF917956 NTB852424:NTB917956 OCX852424:OCX917956 OMT852424:OMT917956 OWP852424:OWP917956 PGL852424:PGL917956 PQH852424:PQH917956 QAD852424:QAD917956 QJZ852424:QJZ917956 QTV852424:QTV917956 RDR852424:RDR917956 RNN852424:RNN917956 RXJ852424:RXJ917956 SHF852424:SHF917956 SRB852424:SRB917956 TAX852424:TAX917956 TKT852424:TKT917956 TUP852424:TUP917956 UEL852424:UEL917956 UOH852424:UOH917956 UYD852424:UYD917956 VHZ852424:VHZ917956 VRV852424:VRV917956 WBR852424:WBR917956 WLN852424:WLN917956 WVJ852424:WVJ917956 B917960:B983492 IX917960:IX983492 ST917960:ST983492 ACP917960:ACP983492 AML917960:AML983492 AWH917960:AWH983492 BGD917960:BGD983492 BPZ917960:BPZ983492 BZV917960:BZV983492 CJR917960:CJR983492 CTN917960:CTN983492 DDJ917960:DDJ983492 DNF917960:DNF983492 DXB917960:DXB983492 EGX917960:EGX983492 EQT917960:EQT983492 FAP917960:FAP983492 FKL917960:FKL983492 FUH917960:FUH983492 GED917960:GED983492 GNZ917960:GNZ983492 GXV917960:GXV983492 HHR917960:HHR983492 HRN917960:HRN983492 IBJ917960:IBJ983492 ILF917960:ILF983492 IVB917960:IVB983492 JEX917960:JEX983492 JOT917960:JOT983492 JYP917960:JYP983492 KIL917960:KIL983492 KSH917960:KSH983492 LCD917960:LCD983492 LLZ917960:LLZ983492 LVV917960:LVV983492 MFR917960:MFR983492 MPN917960:MPN983492 MZJ917960:MZJ983492 NJF917960:NJF983492 NTB917960:NTB983492 OCX917960:OCX983492 OMT917960:OMT983492 OWP917960:OWP983492 PGL917960:PGL983492 PQH917960:PQH983492 QAD917960:QAD983492 QJZ917960:QJZ983492 QTV917960:QTV983492 RDR917960:RDR983492 RNN917960:RNN983492 RXJ917960:RXJ983492 SHF917960:SHF983492 SRB917960:SRB983492 TAX917960:TAX983492 TKT917960:TKT983492 TUP917960:TUP983492 UEL917960:UEL983492 UOH917960:UOH983492 UYD917960:UYD983492 VHZ917960:VHZ983492 VRV917960:VRV983492 WBR917960:WBR983492 WLN917960:WLN983492 WVJ917960:WVJ983492 B983496:B1048576 IX983496:IX1048576 ST983496:ST1048576 ACP983496:ACP1048576 AML983496:AML1048576 AWH983496:AWH1048576 BGD983496:BGD1048576 BPZ983496:BPZ1048576 BZV983496:BZV1048576 CJR983496:CJR1048576 CTN983496:CTN1048576 DDJ983496:DDJ1048576 DNF983496:DNF1048576 DXB983496:DXB1048576 EGX983496:EGX1048576 EQT983496:EQT1048576 FAP983496:FAP1048576 FKL983496:FKL1048576 FUH983496:FUH1048576 GED983496:GED1048576 GNZ983496:GNZ1048576 GXV983496:GXV1048576 HHR983496:HHR1048576 HRN983496:HRN1048576 IBJ983496:IBJ1048576 ILF983496:ILF1048576 IVB983496:IVB1048576 JEX983496:JEX1048576 JOT983496:JOT1048576 JYP983496:JYP1048576 KIL983496:KIL1048576 KSH983496:KSH1048576 LCD983496:LCD1048576 LLZ983496:LLZ1048576 LVV983496:LVV1048576 MFR983496:MFR1048576 MPN983496:MPN1048576 MZJ983496:MZJ1048576 NJF983496:NJF1048576 NTB983496:NTB1048576 OCX983496:OCX1048576 OMT983496:OMT1048576 OWP983496:OWP1048576 PGL983496:PGL1048576 PQH983496:PQH1048576 QAD983496:QAD1048576 QJZ983496:QJZ1048576 QTV983496:QTV1048576 RDR983496:RDR1048576 RNN983496:RNN1048576 RXJ983496:RXJ1048576 SHF983496:SHF1048576 SRB983496:SRB1048576 TAX983496:TAX1048576 TKT983496:TKT1048576 TUP983496:TUP1048576 UEL983496:UEL1048576 UOH983496:UOH1048576 UYD983496:UYD1048576 VHZ983496:VHZ1048576 VRV983496:VRV1048576 WBR983496:WBR1048576 WLN983496:WLN1048576 WVJ983496:WVJ1048576 B1:B452 IX1:IX452 ST1:ST452 ACP1:ACP452 AML1:AML452 AWH1:AWH452 BGD1:BGD452 BPZ1:BPZ452 BZV1:BZV452 CJR1:CJR452 CTN1:CTN452 DDJ1:DDJ452 DNF1:DNF452 DXB1:DXB452 EGX1:EGX452 EQT1:EQT452 FAP1:FAP452 FKL1:FKL452 FUH1:FUH452 GED1:GED452 GNZ1:GNZ452 GXV1:GXV452 HHR1:HHR452 HRN1:HRN452 IBJ1:IBJ452 ILF1:ILF452 IVB1:IVB452 JEX1:JEX452 JOT1:JOT452 JYP1:JYP452 KIL1:KIL452 KSH1:KSH452 LCD1:LCD452 LLZ1:LLZ452 LVV1:LVV452 MFR1:MFR452 MPN1:MPN452 MZJ1:MZJ452 NJF1:NJF452 NTB1:NTB452 OCX1:OCX452 OMT1:OMT452 OWP1:OWP452 PGL1:PGL452 PQH1:PQH452 QAD1:QAD452 QJZ1:QJZ452 QTV1:QTV452 RDR1:RDR452 RNN1:RNN452 RXJ1:RXJ452 SHF1:SHF452 SRB1:SRB452 TAX1:TAX452 TKT1:TKT452 TUP1:TUP452 UEL1:UEL452 UOH1:UOH452 UYD1:UYD452 VHZ1:VHZ452 VRV1:VRV452 WBR1:WBR452 WLN1:WLN452 WVJ1:WVJ452 C1:IW1048576 IY1:SS1048576 SU1:ACO1048576 ACQ1:AMK1048576 AMM1:AWG1048576 AWI1:BGC1048576 BGE1:BPY1048576 BQA1:BZU1048576 BZW1:CJQ1048576 CJS1:CTM1048576 CTO1:DDI1048576 DDK1:DNE1048576 DNG1:DXA1048576 DXC1:EGW1048576 EGY1:EQS1048576 EQU1:FAO1048576 FAQ1:FKK1048576 FKM1:FUG1048576 FUI1:GEC1048576 GEE1:GNY1048576 GOA1:GXU1048576 GXW1:HHQ1048576 HHS1:HRM1048576 HRO1:IBI1048576 IBK1:ILE1048576 ILG1:IVA1048576 IVC1:JEW1048576 JEY1:JOS1048576 JOU1:JYO1048576 JYQ1:KIK1048576 KIM1:KSG1048576 KSI1:LCC1048576 LCE1:LLY1048576 LMA1:LVU1048576 LVW1:MFQ1048576 MFS1:MPM1048576 MPO1:MZI1048576 MZK1:NJE1048576 NJG1:NTA1048576 NTC1:OCW1048576 OCY1:OMS1048576 OMU1:OWO1048576 OWQ1:PGK1048576 PGM1:PQG1048576 PQI1:QAC1048576 QAE1:QJY1048576 QKA1:QTU1048576 QTW1:RDQ1048576 RDS1:RNM1048576 RNO1:RXI1048576 RXK1:SHE1048576 SHG1:SRA1048576 SRC1:TAW1048576 TAY1:TKS1048576 TKU1:TUO1048576 TUQ1:UEK1048576 UEM1:UOG1048576 UOI1:UYC1048576 UYE1:VHY1048576 VIA1:VRU1048576 VRW1:WBQ1048576 WBS1:WLM1048576 WLO1:WVI1048576 WVK1:XFD1048576">
      <formula1>0</formula1>
      <formula2>100000000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3"/>
  <sheetViews>
    <sheetView workbookViewId="0">
      <selection activeCell="A6" sqref="A6:F7"/>
    </sheetView>
  </sheetViews>
  <sheetFormatPr baseColWidth="10" defaultRowHeight="12.75" x14ac:dyDescent="0.2"/>
  <cols>
    <col min="1" max="1" width="12.7109375" style="53" customWidth="1"/>
    <col min="2" max="2" width="93" style="2" customWidth="1"/>
    <col min="3" max="3" width="11.7109375" style="3" customWidth="1"/>
    <col min="4" max="4" width="14.7109375" style="4" customWidth="1"/>
    <col min="5" max="5" width="13.85546875" style="5" customWidth="1"/>
    <col min="6" max="6" width="14" style="5" customWidth="1"/>
    <col min="7" max="7" width="15.28515625" style="5" customWidth="1"/>
    <col min="8" max="8" width="14.5703125" style="5" customWidth="1"/>
    <col min="9" max="9" width="14" style="6" customWidth="1"/>
    <col min="10" max="10" width="16.28515625" style="6" customWidth="1"/>
    <col min="11" max="11" width="22.140625" style="7" customWidth="1"/>
    <col min="12" max="13" width="11.42578125" style="5"/>
    <col min="14" max="16" width="14.5703125" style="5" customWidth="1"/>
    <col min="17" max="17" width="11.42578125" style="6"/>
    <col min="18" max="256" width="11.42578125" style="5"/>
    <col min="257" max="257" width="12.7109375" style="5" customWidth="1"/>
    <col min="258" max="258" width="93" style="5" customWidth="1"/>
    <col min="259" max="259" width="11.7109375" style="5" customWidth="1"/>
    <col min="260" max="260" width="14.7109375" style="5" customWidth="1"/>
    <col min="261" max="261" width="13.85546875" style="5" customWidth="1"/>
    <col min="262" max="262" width="14" style="5" customWidth="1"/>
    <col min="263" max="263" width="15.28515625" style="5" customWidth="1"/>
    <col min="264" max="264" width="14.5703125" style="5" customWidth="1"/>
    <col min="265" max="265" width="14" style="5" customWidth="1"/>
    <col min="266" max="266" width="16.28515625" style="5" customWidth="1"/>
    <col min="267" max="267" width="22.140625" style="5" customWidth="1"/>
    <col min="268" max="269" width="11.42578125" style="5"/>
    <col min="270" max="272" width="14.5703125" style="5" customWidth="1"/>
    <col min="273" max="512" width="11.42578125" style="5"/>
    <col min="513" max="513" width="12.7109375" style="5" customWidth="1"/>
    <col min="514" max="514" width="93" style="5" customWidth="1"/>
    <col min="515" max="515" width="11.7109375" style="5" customWidth="1"/>
    <col min="516" max="516" width="14.7109375" style="5" customWidth="1"/>
    <col min="517" max="517" width="13.85546875" style="5" customWidth="1"/>
    <col min="518" max="518" width="14" style="5" customWidth="1"/>
    <col min="519" max="519" width="15.28515625" style="5" customWidth="1"/>
    <col min="520" max="520" width="14.5703125" style="5" customWidth="1"/>
    <col min="521" max="521" width="14" style="5" customWidth="1"/>
    <col min="522" max="522" width="16.28515625" style="5" customWidth="1"/>
    <col min="523" max="523" width="22.140625" style="5" customWidth="1"/>
    <col min="524" max="525" width="11.42578125" style="5"/>
    <col min="526" max="528" width="14.5703125" style="5" customWidth="1"/>
    <col min="529" max="768" width="11.42578125" style="5"/>
    <col min="769" max="769" width="12.7109375" style="5" customWidth="1"/>
    <col min="770" max="770" width="93" style="5" customWidth="1"/>
    <col min="771" max="771" width="11.7109375" style="5" customWidth="1"/>
    <col min="772" max="772" width="14.7109375" style="5" customWidth="1"/>
    <col min="773" max="773" width="13.85546875" style="5" customWidth="1"/>
    <col min="774" max="774" width="14" style="5" customWidth="1"/>
    <col min="775" max="775" width="15.28515625" style="5" customWidth="1"/>
    <col min="776" max="776" width="14.5703125" style="5" customWidth="1"/>
    <col min="777" max="777" width="14" style="5" customWidth="1"/>
    <col min="778" max="778" width="16.28515625" style="5" customWidth="1"/>
    <col min="779" max="779" width="22.140625" style="5" customWidth="1"/>
    <col min="780" max="781" width="11.42578125" style="5"/>
    <col min="782" max="784" width="14.5703125" style="5" customWidth="1"/>
    <col min="785" max="1024" width="11.42578125" style="5"/>
    <col min="1025" max="1025" width="12.7109375" style="5" customWidth="1"/>
    <col min="1026" max="1026" width="93" style="5" customWidth="1"/>
    <col min="1027" max="1027" width="11.7109375" style="5" customWidth="1"/>
    <col min="1028" max="1028" width="14.7109375" style="5" customWidth="1"/>
    <col min="1029" max="1029" width="13.85546875" style="5" customWidth="1"/>
    <col min="1030" max="1030" width="14" style="5" customWidth="1"/>
    <col min="1031" max="1031" width="15.28515625" style="5" customWidth="1"/>
    <col min="1032" max="1032" width="14.5703125" style="5" customWidth="1"/>
    <col min="1033" max="1033" width="14" style="5" customWidth="1"/>
    <col min="1034" max="1034" width="16.28515625" style="5" customWidth="1"/>
    <col min="1035" max="1035" width="22.140625" style="5" customWidth="1"/>
    <col min="1036" max="1037" width="11.42578125" style="5"/>
    <col min="1038" max="1040" width="14.5703125" style="5" customWidth="1"/>
    <col min="1041" max="1280" width="11.42578125" style="5"/>
    <col min="1281" max="1281" width="12.7109375" style="5" customWidth="1"/>
    <col min="1282" max="1282" width="93" style="5" customWidth="1"/>
    <col min="1283" max="1283" width="11.7109375" style="5" customWidth="1"/>
    <col min="1284" max="1284" width="14.7109375" style="5" customWidth="1"/>
    <col min="1285" max="1285" width="13.85546875" style="5" customWidth="1"/>
    <col min="1286" max="1286" width="14" style="5" customWidth="1"/>
    <col min="1287" max="1287" width="15.28515625" style="5" customWidth="1"/>
    <col min="1288" max="1288" width="14.5703125" style="5" customWidth="1"/>
    <col min="1289" max="1289" width="14" style="5" customWidth="1"/>
    <col min="1290" max="1290" width="16.28515625" style="5" customWidth="1"/>
    <col min="1291" max="1291" width="22.140625" style="5" customWidth="1"/>
    <col min="1292" max="1293" width="11.42578125" style="5"/>
    <col min="1294" max="1296" width="14.5703125" style="5" customWidth="1"/>
    <col min="1297" max="1536" width="11.42578125" style="5"/>
    <col min="1537" max="1537" width="12.7109375" style="5" customWidth="1"/>
    <col min="1538" max="1538" width="93" style="5" customWidth="1"/>
    <col min="1539" max="1539" width="11.7109375" style="5" customWidth="1"/>
    <col min="1540" max="1540" width="14.7109375" style="5" customWidth="1"/>
    <col min="1541" max="1541" width="13.85546875" style="5" customWidth="1"/>
    <col min="1542" max="1542" width="14" style="5" customWidth="1"/>
    <col min="1543" max="1543" width="15.28515625" style="5" customWidth="1"/>
    <col min="1544" max="1544" width="14.5703125" style="5" customWidth="1"/>
    <col min="1545" max="1545" width="14" style="5" customWidth="1"/>
    <col min="1546" max="1546" width="16.28515625" style="5" customWidth="1"/>
    <col min="1547" max="1547" width="22.140625" style="5" customWidth="1"/>
    <col min="1548" max="1549" width="11.42578125" style="5"/>
    <col min="1550" max="1552" width="14.5703125" style="5" customWidth="1"/>
    <col min="1553" max="1792" width="11.42578125" style="5"/>
    <col min="1793" max="1793" width="12.7109375" style="5" customWidth="1"/>
    <col min="1794" max="1794" width="93" style="5" customWidth="1"/>
    <col min="1795" max="1795" width="11.7109375" style="5" customWidth="1"/>
    <col min="1796" max="1796" width="14.7109375" style="5" customWidth="1"/>
    <col min="1797" max="1797" width="13.85546875" style="5" customWidth="1"/>
    <col min="1798" max="1798" width="14" style="5" customWidth="1"/>
    <col min="1799" max="1799" width="15.28515625" style="5" customWidth="1"/>
    <col min="1800" max="1800" width="14.5703125" style="5" customWidth="1"/>
    <col min="1801" max="1801" width="14" style="5" customWidth="1"/>
    <col min="1802" max="1802" width="16.28515625" style="5" customWidth="1"/>
    <col min="1803" max="1803" width="22.140625" style="5" customWidth="1"/>
    <col min="1804" max="1805" width="11.42578125" style="5"/>
    <col min="1806" max="1808" width="14.5703125" style="5" customWidth="1"/>
    <col min="1809" max="2048" width="11.42578125" style="5"/>
    <col min="2049" max="2049" width="12.7109375" style="5" customWidth="1"/>
    <col min="2050" max="2050" width="93" style="5" customWidth="1"/>
    <col min="2051" max="2051" width="11.7109375" style="5" customWidth="1"/>
    <col min="2052" max="2052" width="14.7109375" style="5" customWidth="1"/>
    <col min="2053" max="2053" width="13.85546875" style="5" customWidth="1"/>
    <col min="2054" max="2054" width="14" style="5" customWidth="1"/>
    <col min="2055" max="2055" width="15.28515625" style="5" customWidth="1"/>
    <col min="2056" max="2056" width="14.5703125" style="5" customWidth="1"/>
    <col min="2057" max="2057" width="14" style="5" customWidth="1"/>
    <col min="2058" max="2058" width="16.28515625" style="5" customWidth="1"/>
    <col min="2059" max="2059" width="22.140625" style="5" customWidth="1"/>
    <col min="2060" max="2061" width="11.42578125" style="5"/>
    <col min="2062" max="2064" width="14.5703125" style="5" customWidth="1"/>
    <col min="2065" max="2304" width="11.42578125" style="5"/>
    <col min="2305" max="2305" width="12.7109375" style="5" customWidth="1"/>
    <col min="2306" max="2306" width="93" style="5" customWidth="1"/>
    <col min="2307" max="2307" width="11.7109375" style="5" customWidth="1"/>
    <col min="2308" max="2308" width="14.7109375" style="5" customWidth="1"/>
    <col min="2309" max="2309" width="13.85546875" style="5" customWidth="1"/>
    <col min="2310" max="2310" width="14" style="5" customWidth="1"/>
    <col min="2311" max="2311" width="15.28515625" style="5" customWidth="1"/>
    <col min="2312" max="2312" width="14.5703125" style="5" customWidth="1"/>
    <col min="2313" max="2313" width="14" style="5" customWidth="1"/>
    <col min="2314" max="2314" width="16.28515625" style="5" customWidth="1"/>
    <col min="2315" max="2315" width="22.140625" style="5" customWidth="1"/>
    <col min="2316" max="2317" width="11.42578125" style="5"/>
    <col min="2318" max="2320" width="14.5703125" style="5" customWidth="1"/>
    <col min="2321" max="2560" width="11.42578125" style="5"/>
    <col min="2561" max="2561" width="12.7109375" style="5" customWidth="1"/>
    <col min="2562" max="2562" width="93" style="5" customWidth="1"/>
    <col min="2563" max="2563" width="11.7109375" style="5" customWidth="1"/>
    <col min="2564" max="2564" width="14.7109375" style="5" customWidth="1"/>
    <col min="2565" max="2565" width="13.85546875" style="5" customWidth="1"/>
    <col min="2566" max="2566" width="14" style="5" customWidth="1"/>
    <col min="2567" max="2567" width="15.28515625" style="5" customWidth="1"/>
    <col min="2568" max="2568" width="14.5703125" style="5" customWidth="1"/>
    <col min="2569" max="2569" width="14" style="5" customWidth="1"/>
    <col min="2570" max="2570" width="16.28515625" style="5" customWidth="1"/>
    <col min="2571" max="2571" width="22.140625" style="5" customWidth="1"/>
    <col min="2572" max="2573" width="11.42578125" style="5"/>
    <col min="2574" max="2576" width="14.5703125" style="5" customWidth="1"/>
    <col min="2577" max="2816" width="11.42578125" style="5"/>
    <col min="2817" max="2817" width="12.7109375" style="5" customWidth="1"/>
    <col min="2818" max="2818" width="93" style="5" customWidth="1"/>
    <col min="2819" max="2819" width="11.7109375" style="5" customWidth="1"/>
    <col min="2820" max="2820" width="14.7109375" style="5" customWidth="1"/>
    <col min="2821" max="2821" width="13.85546875" style="5" customWidth="1"/>
    <col min="2822" max="2822" width="14" style="5" customWidth="1"/>
    <col min="2823" max="2823" width="15.28515625" style="5" customWidth="1"/>
    <col min="2824" max="2824" width="14.5703125" style="5" customWidth="1"/>
    <col min="2825" max="2825" width="14" style="5" customWidth="1"/>
    <col min="2826" max="2826" width="16.28515625" style="5" customWidth="1"/>
    <col min="2827" max="2827" width="22.140625" style="5" customWidth="1"/>
    <col min="2828" max="2829" width="11.42578125" style="5"/>
    <col min="2830" max="2832" width="14.5703125" style="5" customWidth="1"/>
    <col min="2833" max="3072" width="11.42578125" style="5"/>
    <col min="3073" max="3073" width="12.7109375" style="5" customWidth="1"/>
    <col min="3074" max="3074" width="93" style="5" customWidth="1"/>
    <col min="3075" max="3075" width="11.7109375" style="5" customWidth="1"/>
    <col min="3076" max="3076" width="14.7109375" style="5" customWidth="1"/>
    <col min="3077" max="3077" width="13.85546875" style="5" customWidth="1"/>
    <col min="3078" max="3078" width="14" style="5" customWidth="1"/>
    <col min="3079" max="3079" width="15.28515625" style="5" customWidth="1"/>
    <col min="3080" max="3080" width="14.5703125" style="5" customWidth="1"/>
    <col min="3081" max="3081" width="14" style="5" customWidth="1"/>
    <col min="3082" max="3082" width="16.28515625" style="5" customWidth="1"/>
    <col min="3083" max="3083" width="22.140625" style="5" customWidth="1"/>
    <col min="3084" max="3085" width="11.42578125" style="5"/>
    <col min="3086" max="3088" width="14.5703125" style="5" customWidth="1"/>
    <col min="3089" max="3328" width="11.42578125" style="5"/>
    <col min="3329" max="3329" width="12.7109375" style="5" customWidth="1"/>
    <col min="3330" max="3330" width="93" style="5" customWidth="1"/>
    <col min="3331" max="3331" width="11.7109375" style="5" customWidth="1"/>
    <col min="3332" max="3332" width="14.7109375" style="5" customWidth="1"/>
    <col min="3333" max="3333" width="13.85546875" style="5" customWidth="1"/>
    <col min="3334" max="3334" width="14" style="5" customWidth="1"/>
    <col min="3335" max="3335" width="15.28515625" style="5" customWidth="1"/>
    <col min="3336" max="3336" width="14.5703125" style="5" customWidth="1"/>
    <col min="3337" max="3337" width="14" style="5" customWidth="1"/>
    <col min="3338" max="3338" width="16.28515625" style="5" customWidth="1"/>
    <col min="3339" max="3339" width="22.140625" style="5" customWidth="1"/>
    <col min="3340" max="3341" width="11.42578125" style="5"/>
    <col min="3342" max="3344" width="14.5703125" style="5" customWidth="1"/>
    <col min="3345" max="3584" width="11.42578125" style="5"/>
    <col min="3585" max="3585" width="12.7109375" style="5" customWidth="1"/>
    <col min="3586" max="3586" width="93" style="5" customWidth="1"/>
    <col min="3587" max="3587" width="11.7109375" style="5" customWidth="1"/>
    <col min="3588" max="3588" width="14.7109375" style="5" customWidth="1"/>
    <col min="3589" max="3589" width="13.85546875" style="5" customWidth="1"/>
    <col min="3590" max="3590" width="14" style="5" customWidth="1"/>
    <col min="3591" max="3591" width="15.28515625" style="5" customWidth="1"/>
    <col min="3592" max="3592" width="14.5703125" style="5" customWidth="1"/>
    <col min="3593" max="3593" width="14" style="5" customWidth="1"/>
    <col min="3594" max="3594" width="16.28515625" style="5" customWidth="1"/>
    <col min="3595" max="3595" width="22.140625" style="5" customWidth="1"/>
    <col min="3596" max="3597" width="11.42578125" style="5"/>
    <col min="3598" max="3600" width="14.5703125" style="5" customWidth="1"/>
    <col min="3601" max="3840" width="11.42578125" style="5"/>
    <col min="3841" max="3841" width="12.7109375" style="5" customWidth="1"/>
    <col min="3842" max="3842" width="93" style="5" customWidth="1"/>
    <col min="3843" max="3843" width="11.7109375" style="5" customWidth="1"/>
    <col min="3844" max="3844" width="14.7109375" style="5" customWidth="1"/>
    <col min="3845" max="3845" width="13.85546875" style="5" customWidth="1"/>
    <col min="3846" max="3846" width="14" style="5" customWidth="1"/>
    <col min="3847" max="3847" width="15.28515625" style="5" customWidth="1"/>
    <col min="3848" max="3848" width="14.5703125" style="5" customWidth="1"/>
    <col min="3849" max="3849" width="14" style="5" customWidth="1"/>
    <col min="3850" max="3850" width="16.28515625" style="5" customWidth="1"/>
    <col min="3851" max="3851" width="22.140625" style="5" customWidth="1"/>
    <col min="3852" max="3853" width="11.42578125" style="5"/>
    <col min="3854" max="3856" width="14.5703125" style="5" customWidth="1"/>
    <col min="3857" max="4096" width="11.42578125" style="5"/>
    <col min="4097" max="4097" width="12.7109375" style="5" customWidth="1"/>
    <col min="4098" max="4098" width="93" style="5" customWidth="1"/>
    <col min="4099" max="4099" width="11.7109375" style="5" customWidth="1"/>
    <col min="4100" max="4100" width="14.7109375" style="5" customWidth="1"/>
    <col min="4101" max="4101" width="13.85546875" style="5" customWidth="1"/>
    <col min="4102" max="4102" width="14" style="5" customWidth="1"/>
    <col min="4103" max="4103" width="15.28515625" style="5" customWidth="1"/>
    <col min="4104" max="4104" width="14.5703125" style="5" customWidth="1"/>
    <col min="4105" max="4105" width="14" style="5" customWidth="1"/>
    <col min="4106" max="4106" width="16.28515625" style="5" customWidth="1"/>
    <col min="4107" max="4107" width="22.140625" style="5" customWidth="1"/>
    <col min="4108" max="4109" width="11.42578125" style="5"/>
    <col min="4110" max="4112" width="14.5703125" style="5" customWidth="1"/>
    <col min="4113" max="4352" width="11.42578125" style="5"/>
    <col min="4353" max="4353" width="12.7109375" style="5" customWidth="1"/>
    <col min="4354" max="4354" width="93" style="5" customWidth="1"/>
    <col min="4355" max="4355" width="11.7109375" style="5" customWidth="1"/>
    <col min="4356" max="4356" width="14.7109375" style="5" customWidth="1"/>
    <col min="4357" max="4357" width="13.85546875" style="5" customWidth="1"/>
    <col min="4358" max="4358" width="14" style="5" customWidth="1"/>
    <col min="4359" max="4359" width="15.28515625" style="5" customWidth="1"/>
    <col min="4360" max="4360" width="14.5703125" style="5" customWidth="1"/>
    <col min="4361" max="4361" width="14" style="5" customWidth="1"/>
    <col min="4362" max="4362" width="16.28515625" style="5" customWidth="1"/>
    <col min="4363" max="4363" width="22.140625" style="5" customWidth="1"/>
    <col min="4364" max="4365" width="11.42578125" style="5"/>
    <col min="4366" max="4368" width="14.5703125" style="5" customWidth="1"/>
    <col min="4369" max="4608" width="11.42578125" style="5"/>
    <col min="4609" max="4609" width="12.7109375" style="5" customWidth="1"/>
    <col min="4610" max="4610" width="93" style="5" customWidth="1"/>
    <col min="4611" max="4611" width="11.7109375" style="5" customWidth="1"/>
    <col min="4612" max="4612" width="14.7109375" style="5" customWidth="1"/>
    <col min="4613" max="4613" width="13.85546875" style="5" customWidth="1"/>
    <col min="4614" max="4614" width="14" style="5" customWidth="1"/>
    <col min="4615" max="4615" width="15.28515625" style="5" customWidth="1"/>
    <col min="4616" max="4616" width="14.5703125" style="5" customWidth="1"/>
    <col min="4617" max="4617" width="14" style="5" customWidth="1"/>
    <col min="4618" max="4618" width="16.28515625" style="5" customWidth="1"/>
    <col min="4619" max="4619" width="22.140625" style="5" customWidth="1"/>
    <col min="4620" max="4621" width="11.42578125" style="5"/>
    <col min="4622" max="4624" width="14.5703125" style="5" customWidth="1"/>
    <col min="4625" max="4864" width="11.42578125" style="5"/>
    <col min="4865" max="4865" width="12.7109375" style="5" customWidth="1"/>
    <col min="4866" max="4866" width="93" style="5" customWidth="1"/>
    <col min="4867" max="4867" width="11.7109375" style="5" customWidth="1"/>
    <col min="4868" max="4868" width="14.7109375" style="5" customWidth="1"/>
    <col min="4869" max="4869" width="13.85546875" style="5" customWidth="1"/>
    <col min="4870" max="4870" width="14" style="5" customWidth="1"/>
    <col min="4871" max="4871" width="15.28515625" style="5" customWidth="1"/>
    <col min="4872" max="4872" width="14.5703125" style="5" customWidth="1"/>
    <col min="4873" max="4873" width="14" style="5" customWidth="1"/>
    <col min="4874" max="4874" width="16.28515625" style="5" customWidth="1"/>
    <col min="4875" max="4875" width="22.140625" style="5" customWidth="1"/>
    <col min="4876" max="4877" width="11.42578125" style="5"/>
    <col min="4878" max="4880" width="14.5703125" style="5" customWidth="1"/>
    <col min="4881" max="5120" width="11.42578125" style="5"/>
    <col min="5121" max="5121" width="12.7109375" style="5" customWidth="1"/>
    <col min="5122" max="5122" width="93" style="5" customWidth="1"/>
    <col min="5123" max="5123" width="11.7109375" style="5" customWidth="1"/>
    <col min="5124" max="5124" width="14.7109375" style="5" customWidth="1"/>
    <col min="5125" max="5125" width="13.85546875" style="5" customWidth="1"/>
    <col min="5126" max="5126" width="14" style="5" customWidth="1"/>
    <col min="5127" max="5127" width="15.28515625" style="5" customWidth="1"/>
    <col min="5128" max="5128" width="14.5703125" style="5" customWidth="1"/>
    <col min="5129" max="5129" width="14" style="5" customWidth="1"/>
    <col min="5130" max="5130" width="16.28515625" style="5" customWidth="1"/>
    <col min="5131" max="5131" width="22.140625" style="5" customWidth="1"/>
    <col min="5132" max="5133" width="11.42578125" style="5"/>
    <col min="5134" max="5136" width="14.5703125" style="5" customWidth="1"/>
    <col min="5137" max="5376" width="11.42578125" style="5"/>
    <col min="5377" max="5377" width="12.7109375" style="5" customWidth="1"/>
    <col min="5378" max="5378" width="93" style="5" customWidth="1"/>
    <col min="5379" max="5379" width="11.7109375" style="5" customWidth="1"/>
    <col min="5380" max="5380" width="14.7109375" style="5" customWidth="1"/>
    <col min="5381" max="5381" width="13.85546875" style="5" customWidth="1"/>
    <col min="5382" max="5382" width="14" style="5" customWidth="1"/>
    <col min="5383" max="5383" width="15.28515625" style="5" customWidth="1"/>
    <col min="5384" max="5384" width="14.5703125" style="5" customWidth="1"/>
    <col min="5385" max="5385" width="14" style="5" customWidth="1"/>
    <col min="5386" max="5386" width="16.28515625" style="5" customWidth="1"/>
    <col min="5387" max="5387" width="22.140625" style="5" customWidth="1"/>
    <col min="5388" max="5389" width="11.42578125" style="5"/>
    <col min="5390" max="5392" width="14.5703125" style="5" customWidth="1"/>
    <col min="5393" max="5632" width="11.42578125" style="5"/>
    <col min="5633" max="5633" width="12.7109375" style="5" customWidth="1"/>
    <col min="5634" max="5634" width="93" style="5" customWidth="1"/>
    <col min="5635" max="5635" width="11.7109375" style="5" customWidth="1"/>
    <col min="5636" max="5636" width="14.7109375" style="5" customWidth="1"/>
    <col min="5637" max="5637" width="13.85546875" style="5" customWidth="1"/>
    <col min="5638" max="5638" width="14" style="5" customWidth="1"/>
    <col min="5639" max="5639" width="15.28515625" style="5" customWidth="1"/>
    <col min="5640" max="5640" width="14.5703125" style="5" customWidth="1"/>
    <col min="5641" max="5641" width="14" style="5" customWidth="1"/>
    <col min="5642" max="5642" width="16.28515625" style="5" customWidth="1"/>
    <col min="5643" max="5643" width="22.140625" style="5" customWidth="1"/>
    <col min="5644" max="5645" width="11.42578125" style="5"/>
    <col min="5646" max="5648" width="14.5703125" style="5" customWidth="1"/>
    <col min="5649" max="5888" width="11.42578125" style="5"/>
    <col min="5889" max="5889" width="12.7109375" style="5" customWidth="1"/>
    <col min="5890" max="5890" width="93" style="5" customWidth="1"/>
    <col min="5891" max="5891" width="11.7109375" style="5" customWidth="1"/>
    <col min="5892" max="5892" width="14.7109375" style="5" customWidth="1"/>
    <col min="5893" max="5893" width="13.85546875" style="5" customWidth="1"/>
    <col min="5894" max="5894" width="14" style="5" customWidth="1"/>
    <col min="5895" max="5895" width="15.28515625" style="5" customWidth="1"/>
    <col min="5896" max="5896" width="14.5703125" style="5" customWidth="1"/>
    <col min="5897" max="5897" width="14" style="5" customWidth="1"/>
    <col min="5898" max="5898" width="16.28515625" style="5" customWidth="1"/>
    <col min="5899" max="5899" width="22.140625" style="5" customWidth="1"/>
    <col min="5900" max="5901" width="11.42578125" style="5"/>
    <col min="5902" max="5904" width="14.5703125" style="5" customWidth="1"/>
    <col min="5905" max="6144" width="11.42578125" style="5"/>
    <col min="6145" max="6145" width="12.7109375" style="5" customWidth="1"/>
    <col min="6146" max="6146" width="93" style="5" customWidth="1"/>
    <col min="6147" max="6147" width="11.7109375" style="5" customWidth="1"/>
    <col min="6148" max="6148" width="14.7109375" style="5" customWidth="1"/>
    <col min="6149" max="6149" width="13.85546875" style="5" customWidth="1"/>
    <col min="6150" max="6150" width="14" style="5" customWidth="1"/>
    <col min="6151" max="6151" width="15.28515625" style="5" customWidth="1"/>
    <col min="6152" max="6152" width="14.5703125" style="5" customWidth="1"/>
    <col min="6153" max="6153" width="14" style="5" customWidth="1"/>
    <col min="6154" max="6154" width="16.28515625" style="5" customWidth="1"/>
    <col min="6155" max="6155" width="22.140625" style="5" customWidth="1"/>
    <col min="6156" max="6157" width="11.42578125" style="5"/>
    <col min="6158" max="6160" width="14.5703125" style="5" customWidth="1"/>
    <col min="6161" max="6400" width="11.42578125" style="5"/>
    <col min="6401" max="6401" width="12.7109375" style="5" customWidth="1"/>
    <col min="6402" max="6402" width="93" style="5" customWidth="1"/>
    <col min="6403" max="6403" width="11.7109375" style="5" customWidth="1"/>
    <col min="6404" max="6404" width="14.7109375" style="5" customWidth="1"/>
    <col min="6405" max="6405" width="13.85546875" style="5" customWidth="1"/>
    <col min="6406" max="6406" width="14" style="5" customWidth="1"/>
    <col min="6407" max="6407" width="15.28515625" style="5" customWidth="1"/>
    <col min="6408" max="6408" width="14.5703125" style="5" customWidth="1"/>
    <col min="6409" max="6409" width="14" style="5" customWidth="1"/>
    <col min="6410" max="6410" width="16.28515625" style="5" customWidth="1"/>
    <col min="6411" max="6411" width="22.140625" style="5" customWidth="1"/>
    <col min="6412" max="6413" width="11.42578125" style="5"/>
    <col min="6414" max="6416" width="14.5703125" style="5" customWidth="1"/>
    <col min="6417" max="6656" width="11.42578125" style="5"/>
    <col min="6657" max="6657" width="12.7109375" style="5" customWidth="1"/>
    <col min="6658" max="6658" width="93" style="5" customWidth="1"/>
    <col min="6659" max="6659" width="11.7109375" style="5" customWidth="1"/>
    <col min="6660" max="6660" width="14.7109375" style="5" customWidth="1"/>
    <col min="6661" max="6661" width="13.85546875" style="5" customWidth="1"/>
    <col min="6662" max="6662" width="14" style="5" customWidth="1"/>
    <col min="6663" max="6663" width="15.28515625" style="5" customWidth="1"/>
    <col min="6664" max="6664" width="14.5703125" style="5" customWidth="1"/>
    <col min="6665" max="6665" width="14" style="5" customWidth="1"/>
    <col min="6666" max="6666" width="16.28515625" style="5" customWidth="1"/>
    <col min="6667" max="6667" width="22.140625" style="5" customWidth="1"/>
    <col min="6668" max="6669" width="11.42578125" style="5"/>
    <col min="6670" max="6672" width="14.5703125" style="5" customWidth="1"/>
    <col min="6673" max="6912" width="11.42578125" style="5"/>
    <col min="6913" max="6913" width="12.7109375" style="5" customWidth="1"/>
    <col min="6914" max="6914" width="93" style="5" customWidth="1"/>
    <col min="6915" max="6915" width="11.7109375" style="5" customWidth="1"/>
    <col min="6916" max="6916" width="14.7109375" style="5" customWidth="1"/>
    <col min="6917" max="6917" width="13.85546875" style="5" customWidth="1"/>
    <col min="6918" max="6918" width="14" style="5" customWidth="1"/>
    <col min="6919" max="6919" width="15.28515625" style="5" customWidth="1"/>
    <col min="6920" max="6920" width="14.5703125" style="5" customWidth="1"/>
    <col min="6921" max="6921" width="14" style="5" customWidth="1"/>
    <col min="6922" max="6922" width="16.28515625" style="5" customWidth="1"/>
    <col min="6923" max="6923" width="22.140625" style="5" customWidth="1"/>
    <col min="6924" max="6925" width="11.42578125" style="5"/>
    <col min="6926" max="6928" width="14.5703125" style="5" customWidth="1"/>
    <col min="6929" max="7168" width="11.42578125" style="5"/>
    <col min="7169" max="7169" width="12.7109375" style="5" customWidth="1"/>
    <col min="7170" max="7170" width="93" style="5" customWidth="1"/>
    <col min="7171" max="7171" width="11.7109375" style="5" customWidth="1"/>
    <col min="7172" max="7172" width="14.7109375" style="5" customWidth="1"/>
    <col min="7173" max="7173" width="13.85546875" style="5" customWidth="1"/>
    <col min="7174" max="7174" width="14" style="5" customWidth="1"/>
    <col min="7175" max="7175" width="15.28515625" style="5" customWidth="1"/>
    <col min="7176" max="7176" width="14.5703125" style="5" customWidth="1"/>
    <col min="7177" max="7177" width="14" style="5" customWidth="1"/>
    <col min="7178" max="7178" width="16.28515625" style="5" customWidth="1"/>
    <col min="7179" max="7179" width="22.140625" style="5" customWidth="1"/>
    <col min="7180" max="7181" width="11.42578125" style="5"/>
    <col min="7182" max="7184" width="14.5703125" style="5" customWidth="1"/>
    <col min="7185" max="7424" width="11.42578125" style="5"/>
    <col min="7425" max="7425" width="12.7109375" style="5" customWidth="1"/>
    <col min="7426" max="7426" width="93" style="5" customWidth="1"/>
    <col min="7427" max="7427" width="11.7109375" style="5" customWidth="1"/>
    <col min="7428" max="7428" width="14.7109375" style="5" customWidth="1"/>
    <col min="7429" max="7429" width="13.85546875" style="5" customWidth="1"/>
    <col min="7430" max="7430" width="14" style="5" customWidth="1"/>
    <col min="7431" max="7431" width="15.28515625" style="5" customWidth="1"/>
    <col min="7432" max="7432" width="14.5703125" style="5" customWidth="1"/>
    <col min="7433" max="7433" width="14" style="5" customWidth="1"/>
    <col min="7434" max="7434" width="16.28515625" style="5" customWidth="1"/>
    <col min="7435" max="7435" width="22.140625" style="5" customWidth="1"/>
    <col min="7436" max="7437" width="11.42578125" style="5"/>
    <col min="7438" max="7440" width="14.5703125" style="5" customWidth="1"/>
    <col min="7441" max="7680" width="11.42578125" style="5"/>
    <col min="7681" max="7681" width="12.7109375" style="5" customWidth="1"/>
    <col min="7682" max="7682" width="93" style="5" customWidth="1"/>
    <col min="7683" max="7683" width="11.7109375" style="5" customWidth="1"/>
    <col min="7684" max="7684" width="14.7109375" style="5" customWidth="1"/>
    <col min="7685" max="7685" width="13.85546875" style="5" customWidth="1"/>
    <col min="7686" max="7686" width="14" style="5" customWidth="1"/>
    <col min="7687" max="7687" width="15.28515625" style="5" customWidth="1"/>
    <col min="7688" max="7688" width="14.5703125" style="5" customWidth="1"/>
    <col min="7689" max="7689" width="14" style="5" customWidth="1"/>
    <col min="7690" max="7690" width="16.28515625" style="5" customWidth="1"/>
    <col min="7691" max="7691" width="22.140625" style="5" customWidth="1"/>
    <col min="7692" max="7693" width="11.42578125" style="5"/>
    <col min="7694" max="7696" width="14.5703125" style="5" customWidth="1"/>
    <col min="7697" max="7936" width="11.42578125" style="5"/>
    <col min="7937" max="7937" width="12.7109375" style="5" customWidth="1"/>
    <col min="7938" max="7938" width="93" style="5" customWidth="1"/>
    <col min="7939" max="7939" width="11.7109375" style="5" customWidth="1"/>
    <col min="7940" max="7940" width="14.7109375" style="5" customWidth="1"/>
    <col min="7941" max="7941" width="13.85546875" style="5" customWidth="1"/>
    <col min="7942" max="7942" width="14" style="5" customWidth="1"/>
    <col min="7943" max="7943" width="15.28515625" style="5" customWidth="1"/>
    <col min="7944" max="7944" width="14.5703125" style="5" customWidth="1"/>
    <col min="7945" max="7945" width="14" style="5" customWidth="1"/>
    <col min="7946" max="7946" width="16.28515625" style="5" customWidth="1"/>
    <col min="7947" max="7947" width="22.140625" style="5" customWidth="1"/>
    <col min="7948" max="7949" width="11.42578125" style="5"/>
    <col min="7950" max="7952" width="14.5703125" style="5" customWidth="1"/>
    <col min="7953" max="8192" width="11.42578125" style="5"/>
    <col min="8193" max="8193" width="12.7109375" style="5" customWidth="1"/>
    <col min="8194" max="8194" width="93" style="5" customWidth="1"/>
    <col min="8195" max="8195" width="11.7109375" style="5" customWidth="1"/>
    <col min="8196" max="8196" width="14.7109375" style="5" customWidth="1"/>
    <col min="8197" max="8197" width="13.85546875" style="5" customWidth="1"/>
    <col min="8198" max="8198" width="14" style="5" customWidth="1"/>
    <col min="8199" max="8199" width="15.28515625" style="5" customWidth="1"/>
    <col min="8200" max="8200" width="14.5703125" style="5" customWidth="1"/>
    <col min="8201" max="8201" width="14" style="5" customWidth="1"/>
    <col min="8202" max="8202" width="16.28515625" style="5" customWidth="1"/>
    <col min="8203" max="8203" width="22.140625" style="5" customWidth="1"/>
    <col min="8204" max="8205" width="11.42578125" style="5"/>
    <col min="8206" max="8208" width="14.5703125" style="5" customWidth="1"/>
    <col min="8209" max="8448" width="11.42578125" style="5"/>
    <col min="8449" max="8449" width="12.7109375" style="5" customWidth="1"/>
    <col min="8450" max="8450" width="93" style="5" customWidth="1"/>
    <col min="8451" max="8451" width="11.7109375" style="5" customWidth="1"/>
    <col min="8452" max="8452" width="14.7109375" style="5" customWidth="1"/>
    <col min="8453" max="8453" width="13.85546875" style="5" customWidth="1"/>
    <col min="8454" max="8454" width="14" style="5" customWidth="1"/>
    <col min="8455" max="8455" width="15.28515625" style="5" customWidth="1"/>
    <col min="8456" max="8456" width="14.5703125" style="5" customWidth="1"/>
    <col min="8457" max="8457" width="14" style="5" customWidth="1"/>
    <col min="8458" max="8458" width="16.28515625" style="5" customWidth="1"/>
    <col min="8459" max="8459" width="22.140625" style="5" customWidth="1"/>
    <col min="8460" max="8461" width="11.42578125" style="5"/>
    <col min="8462" max="8464" width="14.5703125" style="5" customWidth="1"/>
    <col min="8465" max="8704" width="11.42578125" style="5"/>
    <col min="8705" max="8705" width="12.7109375" style="5" customWidth="1"/>
    <col min="8706" max="8706" width="93" style="5" customWidth="1"/>
    <col min="8707" max="8707" width="11.7109375" style="5" customWidth="1"/>
    <col min="8708" max="8708" width="14.7109375" style="5" customWidth="1"/>
    <col min="8709" max="8709" width="13.85546875" style="5" customWidth="1"/>
    <col min="8710" max="8710" width="14" style="5" customWidth="1"/>
    <col min="8711" max="8711" width="15.28515625" style="5" customWidth="1"/>
    <col min="8712" max="8712" width="14.5703125" style="5" customWidth="1"/>
    <col min="8713" max="8713" width="14" style="5" customWidth="1"/>
    <col min="8714" max="8714" width="16.28515625" style="5" customWidth="1"/>
    <col min="8715" max="8715" width="22.140625" style="5" customWidth="1"/>
    <col min="8716" max="8717" width="11.42578125" style="5"/>
    <col min="8718" max="8720" width="14.5703125" style="5" customWidth="1"/>
    <col min="8721" max="8960" width="11.42578125" style="5"/>
    <col min="8961" max="8961" width="12.7109375" style="5" customWidth="1"/>
    <col min="8962" max="8962" width="93" style="5" customWidth="1"/>
    <col min="8963" max="8963" width="11.7109375" style="5" customWidth="1"/>
    <col min="8964" max="8964" width="14.7109375" style="5" customWidth="1"/>
    <col min="8965" max="8965" width="13.85546875" style="5" customWidth="1"/>
    <col min="8966" max="8966" width="14" style="5" customWidth="1"/>
    <col min="8967" max="8967" width="15.28515625" style="5" customWidth="1"/>
    <col min="8968" max="8968" width="14.5703125" style="5" customWidth="1"/>
    <col min="8969" max="8969" width="14" style="5" customWidth="1"/>
    <col min="8970" max="8970" width="16.28515625" style="5" customWidth="1"/>
    <col min="8971" max="8971" width="22.140625" style="5" customWidth="1"/>
    <col min="8972" max="8973" width="11.42578125" style="5"/>
    <col min="8974" max="8976" width="14.5703125" style="5" customWidth="1"/>
    <col min="8977" max="9216" width="11.42578125" style="5"/>
    <col min="9217" max="9217" width="12.7109375" style="5" customWidth="1"/>
    <col min="9218" max="9218" width="93" style="5" customWidth="1"/>
    <col min="9219" max="9219" width="11.7109375" style="5" customWidth="1"/>
    <col min="9220" max="9220" width="14.7109375" style="5" customWidth="1"/>
    <col min="9221" max="9221" width="13.85546875" style="5" customWidth="1"/>
    <col min="9222" max="9222" width="14" style="5" customWidth="1"/>
    <col min="9223" max="9223" width="15.28515625" style="5" customWidth="1"/>
    <col min="9224" max="9224" width="14.5703125" style="5" customWidth="1"/>
    <col min="9225" max="9225" width="14" style="5" customWidth="1"/>
    <col min="9226" max="9226" width="16.28515625" style="5" customWidth="1"/>
    <col min="9227" max="9227" width="22.140625" style="5" customWidth="1"/>
    <col min="9228" max="9229" width="11.42578125" style="5"/>
    <col min="9230" max="9232" width="14.5703125" style="5" customWidth="1"/>
    <col min="9233" max="9472" width="11.42578125" style="5"/>
    <col min="9473" max="9473" width="12.7109375" style="5" customWidth="1"/>
    <col min="9474" max="9474" width="93" style="5" customWidth="1"/>
    <col min="9475" max="9475" width="11.7109375" style="5" customWidth="1"/>
    <col min="9476" max="9476" width="14.7109375" style="5" customWidth="1"/>
    <col min="9477" max="9477" width="13.85546875" style="5" customWidth="1"/>
    <col min="9478" max="9478" width="14" style="5" customWidth="1"/>
    <col min="9479" max="9479" width="15.28515625" style="5" customWidth="1"/>
    <col min="9480" max="9480" width="14.5703125" style="5" customWidth="1"/>
    <col min="9481" max="9481" width="14" style="5" customWidth="1"/>
    <col min="9482" max="9482" width="16.28515625" style="5" customWidth="1"/>
    <col min="9483" max="9483" width="22.140625" style="5" customWidth="1"/>
    <col min="9484" max="9485" width="11.42578125" style="5"/>
    <col min="9486" max="9488" width="14.5703125" style="5" customWidth="1"/>
    <col min="9489" max="9728" width="11.42578125" style="5"/>
    <col min="9729" max="9729" width="12.7109375" style="5" customWidth="1"/>
    <col min="9730" max="9730" width="93" style="5" customWidth="1"/>
    <col min="9731" max="9731" width="11.7109375" style="5" customWidth="1"/>
    <col min="9732" max="9732" width="14.7109375" style="5" customWidth="1"/>
    <col min="9733" max="9733" width="13.85546875" style="5" customWidth="1"/>
    <col min="9734" max="9734" width="14" style="5" customWidth="1"/>
    <col min="9735" max="9735" width="15.28515625" style="5" customWidth="1"/>
    <col min="9736" max="9736" width="14.5703125" style="5" customWidth="1"/>
    <col min="9737" max="9737" width="14" style="5" customWidth="1"/>
    <col min="9738" max="9738" width="16.28515625" style="5" customWidth="1"/>
    <col min="9739" max="9739" width="22.140625" style="5" customWidth="1"/>
    <col min="9740" max="9741" width="11.42578125" style="5"/>
    <col min="9742" max="9744" width="14.5703125" style="5" customWidth="1"/>
    <col min="9745" max="9984" width="11.42578125" style="5"/>
    <col min="9985" max="9985" width="12.7109375" style="5" customWidth="1"/>
    <col min="9986" max="9986" width="93" style="5" customWidth="1"/>
    <col min="9987" max="9987" width="11.7109375" style="5" customWidth="1"/>
    <col min="9988" max="9988" width="14.7109375" style="5" customWidth="1"/>
    <col min="9989" max="9989" width="13.85546875" style="5" customWidth="1"/>
    <col min="9990" max="9990" width="14" style="5" customWidth="1"/>
    <col min="9991" max="9991" width="15.28515625" style="5" customWidth="1"/>
    <col min="9992" max="9992" width="14.5703125" style="5" customWidth="1"/>
    <col min="9993" max="9993" width="14" style="5" customWidth="1"/>
    <col min="9994" max="9994" width="16.28515625" style="5" customWidth="1"/>
    <col min="9995" max="9995" width="22.140625" style="5" customWidth="1"/>
    <col min="9996" max="9997" width="11.42578125" style="5"/>
    <col min="9998" max="10000" width="14.5703125" style="5" customWidth="1"/>
    <col min="10001" max="10240" width="11.42578125" style="5"/>
    <col min="10241" max="10241" width="12.7109375" style="5" customWidth="1"/>
    <col min="10242" max="10242" width="93" style="5" customWidth="1"/>
    <col min="10243" max="10243" width="11.7109375" style="5" customWidth="1"/>
    <col min="10244" max="10244" width="14.7109375" style="5" customWidth="1"/>
    <col min="10245" max="10245" width="13.85546875" style="5" customWidth="1"/>
    <col min="10246" max="10246" width="14" style="5" customWidth="1"/>
    <col min="10247" max="10247" width="15.28515625" style="5" customWidth="1"/>
    <col min="10248" max="10248" width="14.5703125" style="5" customWidth="1"/>
    <col min="10249" max="10249" width="14" style="5" customWidth="1"/>
    <col min="10250" max="10250" width="16.28515625" style="5" customWidth="1"/>
    <col min="10251" max="10251" width="22.140625" style="5" customWidth="1"/>
    <col min="10252" max="10253" width="11.42578125" style="5"/>
    <col min="10254" max="10256" width="14.5703125" style="5" customWidth="1"/>
    <col min="10257" max="10496" width="11.42578125" style="5"/>
    <col min="10497" max="10497" width="12.7109375" style="5" customWidth="1"/>
    <col min="10498" max="10498" width="93" style="5" customWidth="1"/>
    <col min="10499" max="10499" width="11.7109375" style="5" customWidth="1"/>
    <col min="10500" max="10500" width="14.7109375" style="5" customWidth="1"/>
    <col min="10501" max="10501" width="13.85546875" style="5" customWidth="1"/>
    <col min="10502" max="10502" width="14" style="5" customWidth="1"/>
    <col min="10503" max="10503" width="15.28515625" style="5" customWidth="1"/>
    <col min="10504" max="10504" width="14.5703125" style="5" customWidth="1"/>
    <col min="10505" max="10505" width="14" style="5" customWidth="1"/>
    <col min="10506" max="10506" width="16.28515625" style="5" customWidth="1"/>
    <col min="10507" max="10507" width="22.140625" style="5" customWidth="1"/>
    <col min="10508" max="10509" width="11.42578125" style="5"/>
    <col min="10510" max="10512" width="14.5703125" style="5" customWidth="1"/>
    <col min="10513" max="10752" width="11.42578125" style="5"/>
    <col min="10753" max="10753" width="12.7109375" style="5" customWidth="1"/>
    <col min="10754" max="10754" width="93" style="5" customWidth="1"/>
    <col min="10755" max="10755" width="11.7109375" style="5" customWidth="1"/>
    <col min="10756" max="10756" width="14.7109375" style="5" customWidth="1"/>
    <col min="10757" max="10757" width="13.85546875" style="5" customWidth="1"/>
    <col min="10758" max="10758" width="14" style="5" customWidth="1"/>
    <col min="10759" max="10759" width="15.28515625" style="5" customWidth="1"/>
    <col min="10760" max="10760" width="14.5703125" style="5" customWidth="1"/>
    <col min="10761" max="10761" width="14" style="5" customWidth="1"/>
    <col min="10762" max="10762" width="16.28515625" style="5" customWidth="1"/>
    <col min="10763" max="10763" width="22.140625" style="5" customWidth="1"/>
    <col min="10764" max="10765" width="11.42578125" style="5"/>
    <col min="10766" max="10768" width="14.5703125" style="5" customWidth="1"/>
    <col min="10769" max="11008" width="11.42578125" style="5"/>
    <col min="11009" max="11009" width="12.7109375" style="5" customWidth="1"/>
    <col min="11010" max="11010" width="93" style="5" customWidth="1"/>
    <col min="11011" max="11011" width="11.7109375" style="5" customWidth="1"/>
    <col min="11012" max="11012" width="14.7109375" style="5" customWidth="1"/>
    <col min="11013" max="11013" width="13.85546875" style="5" customWidth="1"/>
    <col min="11014" max="11014" width="14" style="5" customWidth="1"/>
    <col min="11015" max="11015" width="15.28515625" style="5" customWidth="1"/>
    <col min="11016" max="11016" width="14.5703125" style="5" customWidth="1"/>
    <col min="11017" max="11017" width="14" style="5" customWidth="1"/>
    <col min="11018" max="11018" width="16.28515625" style="5" customWidth="1"/>
    <col min="11019" max="11019" width="22.140625" style="5" customWidth="1"/>
    <col min="11020" max="11021" width="11.42578125" style="5"/>
    <col min="11022" max="11024" width="14.5703125" style="5" customWidth="1"/>
    <col min="11025" max="11264" width="11.42578125" style="5"/>
    <col min="11265" max="11265" width="12.7109375" style="5" customWidth="1"/>
    <col min="11266" max="11266" width="93" style="5" customWidth="1"/>
    <col min="11267" max="11267" width="11.7109375" style="5" customWidth="1"/>
    <col min="11268" max="11268" width="14.7109375" style="5" customWidth="1"/>
    <col min="11269" max="11269" width="13.85546875" style="5" customWidth="1"/>
    <col min="11270" max="11270" width="14" style="5" customWidth="1"/>
    <col min="11271" max="11271" width="15.28515625" style="5" customWidth="1"/>
    <col min="11272" max="11272" width="14.5703125" style="5" customWidth="1"/>
    <col min="11273" max="11273" width="14" style="5" customWidth="1"/>
    <col min="11274" max="11274" width="16.28515625" style="5" customWidth="1"/>
    <col min="11275" max="11275" width="22.140625" style="5" customWidth="1"/>
    <col min="11276" max="11277" width="11.42578125" style="5"/>
    <col min="11278" max="11280" width="14.5703125" style="5" customWidth="1"/>
    <col min="11281" max="11520" width="11.42578125" style="5"/>
    <col min="11521" max="11521" width="12.7109375" style="5" customWidth="1"/>
    <col min="11522" max="11522" width="93" style="5" customWidth="1"/>
    <col min="11523" max="11523" width="11.7109375" style="5" customWidth="1"/>
    <col min="11524" max="11524" width="14.7109375" style="5" customWidth="1"/>
    <col min="11525" max="11525" width="13.85546875" style="5" customWidth="1"/>
    <col min="11526" max="11526" width="14" style="5" customWidth="1"/>
    <col min="11527" max="11527" width="15.28515625" style="5" customWidth="1"/>
    <col min="11528" max="11528" width="14.5703125" style="5" customWidth="1"/>
    <col min="11529" max="11529" width="14" style="5" customWidth="1"/>
    <col min="11530" max="11530" width="16.28515625" style="5" customWidth="1"/>
    <col min="11531" max="11531" width="22.140625" style="5" customWidth="1"/>
    <col min="11532" max="11533" width="11.42578125" style="5"/>
    <col min="11534" max="11536" width="14.5703125" style="5" customWidth="1"/>
    <col min="11537" max="11776" width="11.42578125" style="5"/>
    <col min="11777" max="11777" width="12.7109375" style="5" customWidth="1"/>
    <col min="11778" max="11778" width="93" style="5" customWidth="1"/>
    <col min="11779" max="11779" width="11.7109375" style="5" customWidth="1"/>
    <col min="11780" max="11780" width="14.7109375" style="5" customWidth="1"/>
    <col min="11781" max="11781" width="13.85546875" style="5" customWidth="1"/>
    <col min="11782" max="11782" width="14" style="5" customWidth="1"/>
    <col min="11783" max="11783" width="15.28515625" style="5" customWidth="1"/>
    <col min="11784" max="11784" width="14.5703125" style="5" customWidth="1"/>
    <col min="11785" max="11785" width="14" style="5" customWidth="1"/>
    <col min="11786" max="11786" width="16.28515625" style="5" customWidth="1"/>
    <col min="11787" max="11787" width="22.140625" style="5" customWidth="1"/>
    <col min="11788" max="11789" width="11.42578125" style="5"/>
    <col min="11790" max="11792" width="14.5703125" style="5" customWidth="1"/>
    <col min="11793" max="12032" width="11.42578125" style="5"/>
    <col min="12033" max="12033" width="12.7109375" style="5" customWidth="1"/>
    <col min="12034" max="12034" width="93" style="5" customWidth="1"/>
    <col min="12035" max="12035" width="11.7109375" style="5" customWidth="1"/>
    <col min="12036" max="12036" width="14.7109375" style="5" customWidth="1"/>
    <col min="12037" max="12037" width="13.85546875" style="5" customWidth="1"/>
    <col min="12038" max="12038" width="14" style="5" customWidth="1"/>
    <col min="12039" max="12039" width="15.28515625" style="5" customWidth="1"/>
    <col min="12040" max="12040" width="14.5703125" style="5" customWidth="1"/>
    <col min="12041" max="12041" width="14" style="5" customWidth="1"/>
    <col min="12042" max="12042" width="16.28515625" style="5" customWidth="1"/>
    <col min="12043" max="12043" width="22.140625" style="5" customWidth="1"/>
    <col min="12044" max="12045" width="11.42578125" style="5"/>
    <col min="12046" max="12048" width="14.5703125" style="5" customWidth="1"/>
    <col min="12049" max="12288" width="11.42578125" style="5"/>
    <col min="12289" max="12289" width="12.7109375" style="5" customWidth="1"/>
    <col min="12290" max="12290" width="93" style="5" customWidth="1"/>
    <col min="12291" max="12291" width="11.7109375" style="5" customWidth="1"/>
    <col min="12292" max="12292" width="14.7109375" style="5" customWidth="1"/>
    <col min="12293" max="12293" width="13.85546875" style="5" customWidth="1"/>
    <col min="12294" max="12294" width="14" style="5" customWidth="1"/>
    <col min="12295" max="12295" width="15.28515625" style="5" customWidth="1"/>
    <col min="12296" max="12296" width="14.5703125" style="5" customWidth="1"/>
    <col min="12297" max="12297" width="14" style="5" customWidth="1"/>
    <col min="12298" max="12298" width="16.28515625" style="5" customWidth="1"/>
    <col min="12299" max="12299" width="22.140625" style="5" customWidth="1"/>
    <col min="12300" max="12301" width="11.42578125" style="5"/>
    <col min="12302" max="12304" width="14.5703125" style="5" customWidth="1"/>
    <col min="12305" max="12544" width="11.42578125" style="5"/>
    <col min="12545" max="12545" width="12.7109375" style="5" customWidth="1"/>
    <col min="12546" max="12546" width="93" style="5" customWidth="1"/>
    <col min="12547" max="12547" width="11.7109375" style="5" customWidth="1"/>
    <col min="12548" max="12548" width="14.7109375" style="5" customWidth="1"/>
    <col min="12549" max="12549" width="13.85546875" style="5" customWidth="1"/>
    <col min="12550" max="12550" width="14" style="5" customWidth="1"/>
    <col min="12551" max="12551" width="15.28515625" style="5" customWidth="1"/>
    <col min="12552" max="12552" width="14.5703125" style="5" customWidth="1"/>
    <col min="12553" max="12553" width="14" style="5" customWidth="1"/>
    <col min="12554" max="12554" width="16.28515625" style="5" customWidth="1"/>
    <col min="12555" max="12555" width="22.140625" style="5" customWidth="1"/>
    <col min="12556" max="12557" width="11.42578125" style="5"/>
    <col min="12558" max="12560" width="14.5703125" style="5" customWidth="1"/>
    <col min="12561" max="12800" width="11.42578125" style="5"/>
    <col min="12801" max="12801" width="12.7109375" style="5" customWidth="1"/>
    <col min="12802" max="12802" width="93" style="5" customWidth="1"/>
    <col min="12803" max="12803" width="11.7109375" style="5" customWidth="1"/>
    <col min="12804" max="12804" width="14.7109375" style="5" customWidth="1"/>
    <col min="12805" max="12805" width="13.85546875" style="5" customWidth="1"/>
    <col min="12806" max="12806" width="14" style="5" customWidth="1"/>
    <col min="12807" max="12807" width="15.28515625" style="5" customWidth="1"/>
    <col min="12808" max="12808" width="14.5703125" style="5" customWidth="1"/>
    <col min="12809" max="12809" width="14" style="5" customWidth="1"/>
    <col min="12810" max="12810" width="16.28515625" style="5" customWidth="1"/>
    <col min="12811" max="12811" width="22.140625" style="5" customWidth="1"/>
    <col min="12812" max="12813" width="11.42578125" style="5"/>
    <col min="12814" max="12816" width="14.5703125" style="5" customWidth="1"/>
    <col min="12817" max="13056" width="11.42578125" style="5"/>
    <col min="13057" max="13057" width="12.7109375" style="5" customWidth="1"/>
    <col min="13058" max="13058" width="93" style="5" customWidth="1"/>
    <col min="13059" max="13059" width="11.7109375" style="5" customWidth="1"/>
    <col min="13060" max="13060" width="14.7109375" style="5" customWidth="1"/>
    <col min="13061" max="13061" width="13.85546875" style="5" customWidth="1"/>
    <col min="13062" max="13062" width="14" style="5" customWidth="1"/>
    <col min="13063" max="13063" width="15.28515625" style="5" customWidth="1"/>
    <col min="13064" max="13064" width="14.5703125" style="5" customWidth="1"/>
    <col min="13065" max="13065" width="14" style="5" customWidth="1"/>
    <col min="13066" max="13066" width="16.28515625" style="5" customWidth="1"/>
    <col min="13067" max="13067" width="22.140625" style="5" customWidth="1"/>
    <col min="13068" max="13069" width="11.42578125" style="5"/>
    <col min="13070" max="13072" width="14.5703125" style="5" customWidth="1"/>
    <col min="13073" max="13312" width="11.42578125" style="5"/>
    <col min="13313" max="13313" width="12.7109375" style="5" customWidth="1"/>
    <col min="13314" max="13314" width="93" style="5" customWidth="1"/>
    <col min="13315" max="13315" width="11.7109375" style="5" customWidth="1"/>
    <col min="13316" max="13316" width="14.7109375" style="5" customWidth="1"/>
    <col min="13317" max="13317" width="13.85546875" style="5" customWidth="1"/>
    <col min="13318" max="13318" width="14" style="5" customWidth="1"/>
    <col min="13319" max="13319" width="15.28515625" style="5" customWidth="1"/>
    <col min="13320" max="13320" width="14.5703125" style="5" customWidth="1"/>
    <col min="13321" max="13321" width="14" style="5" customWidth="1"/>
    <col min="13322" max="13322" width="16.28515625" style="5" customWidth="1"/>
    <col min="13323" max="13323" width="22.140625" style="5" customWidth="1"/>
    <col min="13324" max="13325" width="11.42578125" style="5"/>
    <col min="13326" max="13328" width="14.5703125" style="5" customWidth="1"/>
    <col min="13329" max="13568" width="11.42578125" style="5"/>
    <col min="13569" max="13569" width="12.7109375" style="5" customWidth="1"/>
    <col min="13570" max="13570" width="93" style="5" customWidth="1"/>
    <col min="13571" max="13571" width="11.7109375" style="5" customWidth="1"/>
    <col min="13572" max="13572" width="14.7109375" style="5" customWidth="1"/>
    <col min="13573" max="13573" width="13.85546875" style="5" customWidth="1"/>
    <col min="13574" max="13574" width="14" style="5" customWidth="1"/>
    <col min="13575" max="13575" width="15.28515625" style="5" customWidth="1"/>
    <col min="13576" max="13576" width="14.5703125" style="5" customWidth="1"/>
    <col min="13577" max="13577" width="14" style="5" customWidth="1"/>
    <col min="13578" max="13578" width="16.28515625" style="5" customWidth="1"/>
    <col min="13579" max="13579" width="22.140625" style="5" customWidth="1"/>
    <col min="13580" max="13581" width="11.42578125" style="5"/>
    <col min="13582" max="13584" width="14.5703125" style="5" customWidth="1"/>
    <col min="13585" max="13824" width="11.42578125" style="5"/>
    <col min="13825" max="13825" width="12.7109375" style="5" customWidth="1"/>
    <col min="13826" max="13826" width="93" style="5" customWidth="1"/>
    <col min="13827" max="13827" width="11.7109375" style="5" customWidth="1"/>
    <col min="13828" max="13828" width="14.7109375" style="5" customWidth="1"/>
    <col min="13829" max="13829" width="13.85546875" style="5" customWidth="1"/>
    <col min="13830" max="13830" width="14" style="5" customWidth="1"/>
    <col min="13831" max="13831" width="15.28515625" style="5" customWidth="1"/>
    <col min="13832" max="13832" width="14.5703125" style="5" customWidth="1"/>
    <col min="13833" max="13833" width="14" style="5" customWidth="1"/>
    <col min="13834" max="13834" width="16.28515625" style="5" customWidth="1"/>
    <col min="13835" max="13835" width="22.140625" style="5" customWidth="1"/>
    <col min="13836" max="13837" width="11.42578125" style="5"/>
    <col min="13838" max="13840" width="14.5703125" style="5" customWidth="1"/>
    <col min="13841" max="14080" width="11.42578125" style="5"/>
    <col min="14081" max="14081" width="12.7109375" style="5" customWidth="1"/>
    <col min="14082" max="14082" width="93" style="5" customWidth="1"/>
    <col min="14083" max="14083" width="11.7109375" style="5" customWidth="1"/>
    <col min="14084" max="14084" width="14.7109375" style="5" customWidth="1"/>
    <col min="14085" max="14085" width="13.85546875" style="5" customWidth="1"/>
    <col min="14086" max="14086" width="14" style="5" customWidth="1"/>
    <col min="14087" max="14087" width="15.28515625" style="5" customWidth="1"/>
    <col min="14088" max="14088" width="14.5703125" style="5" customWidth="1"/>
    <col min="14089" max="14089" width="14" style="5" customWidth="1"/>
    <col min="14090" max="14090" width="16.28515625" style="5" customWidth="1"/>
    <col min="14091" max="14091" width="22.140625" style="5" customWidth="1"/>
    <col min="14092" max="14093" width="11.42578125" style="5"/>
    <col min="14094" max="14096" width="14.5703125" style="5" customWidth="1"/>
    <col min="14097" max="14336" width="11.42578125" style="5"/>
    <col min="14337" max="14337" width="12.7109375" style="5" customWidth="1"/>
    <col min="14338" max="14338" width="93" style="5" customWidth="1"/>
    <col min="14339" max="14339" width="11.7109375" style="5" customWidth="1"/>
    <col min="14340" max="14340" width="14.7109375" style="5" customWidth="1"/>
    <col min="14341" max="14341" width="13.85546875" style="5" customWidth="1"/>
    <col min="14342" max="14342" width="14" style="5" customWidth="1"/>
    <col min="14343" max="14343" width="15.28515625" style="5" customWidth="1"/>
    <col min="14344" max="14344" width="14.5703125" style="5" customWidth="1"/>
    <col min="14345" max="14345" width="14" style="5" customWidth="1"/>
    <col min="14346" max="14346" width="16.28515625" style="5" customWidth="1"/>
    <col min="14347" max="14347" width="22.140625" style="5" customWidth="1"/>
    <col min="14348" max="14349" width="11.42578125" style="5"/>
    <col min="14350" max="14352" width="14.5703125" style="5" customWidth="1"/>
    <col min="14353" max="14592" width="11.42578125" style="5"/>
    <col min="14593" max="14593" width="12.7109375" style="5" customWidth="1"/>
    <col min="14594" max="14594" width="93" style="5" customWidth="1"/>
    <col min="14595" max="14595" width="11.7109375" style="5" customWidth="1"/>
    <col min="14596" max="14596" width="14.7109375" style="5" customWidth="1"/>
    <col min="14597" max="14597" width="13.85546875" style="5" customWidth="1"/>
    <col min="14598" max="14598" width="14" style="5" customWidth="1"/>
    <col min="14599" max="14599" width="15.28515625" style="5" customWidth="1"/>
    <col min="14600" max="14600" width="14.5703125" style="5" customWidth="1"/>
    <col min="14601" max="14601" width="14" style="5" customWidth="1"/>
    <col min="14602" max="14602" width="16.28515625" style="5" customWidth="1"/>
    <col min="14603" max="14603" width="22.140625" style="5" customWidth="1"/>
    <col min="14604" max="14605" width="11.42578125" style="5"/>
    <col min="14606" max="14608" width="14.5703125" style="5" customWidth="1"/>
    <col min="14609" max="14848" width="11.42578125" style="5"/>
    <col min="14849" max="14849" width="12.7109375" style="5" customWidth="1"/>
    <col min="14850" max="14850" width="93" style="5" customWidth="1"/>
    <col min="14851" max="14851" width="11.7109375" style="5" customWidth="1"/>
    <col min="14852" max="14852" width="14.7109375" style="5" customWidth="1"/>
    <col min="14853" max="14853" width="13.85546875" style="5" customWidth="1"/>
    <col min="14854" max="14854" width="14" style="5" customWidth="1"/>
    <col min="14855" max="14855" width="15.28515625" style="5" customWidth="1"/>
    <col min="14856" max="14856" width="14.5703125" style="5" customWidth="1"/>
    <col min="14857" max="14857" width="14" style="5" customWidth="1"/>
    <col min="14858" max="14858" width="16.28515625" style="5" customWidth="1"/>
    <col min="14859" max="14859" width="22.140625" style="5" customWidth="1"/>
    <col min="14860" max="14861" width="11.42578125" style="5"/>
    <col min="14862" max="14864" width="14.5703125" style="5" customWidth="1"/>
    <col min="14865" max="15104" width="11.42578125" style="5"/>
    <col min="15105" max="15105" width="12.7109375" style="5" customWidth="1"/>
    <col min="15106" max="15106" width="93" style="5" customWidth="1"/>
    <col min="15107" max="15107" width="11.7109375" style="5" customWidth="1"/>
    <col min="15108" max="15108" width="14.7109375" style="5" customWidth="1"/>
    <col min="15109" max="15109" width="13.85546875" style="5" customWidth="1"/>
    <col min="15110" max="15110" width="14" style="5" customWidth="1"/>
    <col min="15111" max="15111" width="15.28515625" style="5" customWidth="1"/>
    <col min="15112" max="15112" width="14.5703125" style="5" customWidth="1"/>
    <col min="15113" max="15113" width="14" style="5" customWidth="1"/>
    <col min="15114" max="15114" width="16.28515625" style="5" customWidth="1"/>
    <col min="15115" max="15115" width="22.140625" style="5" customWidth="1"/>
    <col min="15116" max="15117" width="11.42578125" style="5"/>
    <col min="15118" max="15120" width="14.5703125" style="5" customWidth="1"/>
    <col min="15121" max="15360" width="11.42578125" style="5"/>
    <col min="15361" max="15361" width="12.7109375" style="5" customWidth="1"/>
    <col min="15362" max="15362" width="93" style="5" customWidth="1"/>
    <col min="15363" max="15363" width="11.7109375" style="5" customWidth="1"/>
    <col min="15364" max="15364" width="14.7109375" style="5" customWidth="1"/>
    <col min="15365" max="15365" width="13.85546875" style="5" customWidth="1"/>
    <col min="15366" max="15366" width="14" style="5" customWidth="1"/>
    <col min="15367" max="15367" width="15.28515625" style="5" customWidth="1"/>
    <col min="15368" max="15368" width="14.5703125" style="5" customWidth="1"/>
    <col min="15369" max="15369" width="14" style="5" customWidth="1"/>
    <col min="15370" max="15370" width="16.28515625" style="5" customWidth="1"/>
    <col min="15371" max="15371" width="22.140625" style="5" customWidth="1"/>
    <col min="15372" max="15373" width="11.42578125" style="5"/>
    <col min="15374" max="15376" width="14.5703125" style="5" customWidth="1"/>
    <col min="15377" max="15616" width="11.42578125" style="5"/>
    <col min="15617" max="15617" width="12.7109375" style="5" customWidth="1"/>
    <col min="15618" max="15618" width="93" style="5" customWidth="1"/>
    <col min="15619" max="15619" width="11.7109375" style="5" customWidth="1"/>
    <col min="15620" max="15620" width="14.7109375" style="5" customWidth="1"/>
    <col min="15621" max="15621" width="13.85546875" style="5" customWidth="1"/>
    <col min="15622" max="15622" width="14" style="5" customWidth="1"/>
    <col min="15623" max="15623" width="15.28515625" style="5" customWidth="1"/>
    <col min="15624" max="15624" width="14.5703125" style="5" customWidth="1"/>
    <col min="15625" max="15625" width="14" style="5" customWidth="1"/>
    <col min="15626" max="15626" width="16.28515625" style="5" customWidth="1"/>
    <col min="15627" max="15627" width="22.140625" style="5" customWidth="1"/>
    <col min="15628" max="15629" width="11.42578125" style="5"/>
    <col min="15630" max="15632" width="14.5703125" style="5" customWidth="1"/>
    <col min="15633" max="15872" width="11.42578125" style="5"/>
    <col min="15873" max="15873" width="12.7109375" style="5" customWidth="1"/>
    <col min="15874" max="15874" width="93" style="5" customWidth="1"/>
    <col min="15875" max="15875" width="11.7109375" style="5" customWidth="1"/>
    <col min="15876" max="15876" width="14.7109375" style="5" customWidth="1"/>
    <col min="15877" max="15877" width="13.85546875" style="5" customWidth="1"/>
    <col min="15878" max="15878" width="14" style="5" customWidth="1"/>
    <col min="15879" max="15879" width="15.28515625" style="5" customWidth="1"/>
    <col min="15880" max="15880" width="14.5703125" style="5" customWidth="1"/>
    <col min="15881" max="15881" width="14" style="5" customWidth="1"/>
    <col min="15882" max="15882" width="16.28515625" style="5" customWidth="1"/>
    <col min="15883" max="15883" width="22.140625" style="5" customWidth="1"/>
    <col min="15884" max="15885" width="11.42578125" style="5"/>
    <col min="15886" max="15888" width="14.5703125" style="5" customWidth="1"/>
    <col min="15889" max="16128" width="11.42578125" style="5"/>
    <col min="16129" max="16129" width="12.7109375" style="5" customWidth="1"/>
    <col min="16130" max="16130" width="93" style="5" customWidth="1"/>
    <col min="16131" max="16131" width="11.7109375" style="5" customWidth="1"/>
    <col min="16132" max="16132" width="14.7109375" style="5" customWidth="1"/>
    <col min="16133" max="16133" width="13.85546875" style="5" customWidth="1"/>
    <col min="16134" max="16134" width="14" style="5" customWidth="1"/>
    <col min="16135" max="16135" width="15.28515625" style="5" customWidth="1"/>
    <col min="16136" max="16136" width="14.5703125" style="5" customWidth="1"/>
    <col min="16137" max="16137" width="14" style="5" customWidth="1"/>
    <col min="16138" max="16138" width="16.28515625" style="5" customWidth="1"/>
    <col min="16139" max="16139" width="22.140625" style="5" customWidth="1"/>
    <col min="16140" max="16141" width="11.42578125" style="5"/>
    <col min="16142" max="16144" width="14.5703125" style="5" customWidth="1"/>
    <col min="16145" max="16384" width="11.42578125" style="5"/>
  </cols>
  <sheetData>
    <row r="1" spans="1:19" x14ac:dyDescent="0.2">
      <c r="A1" s="1" t="s">
        <v>0</v>
      </c>
      <c r="I1" s="5"/>
    </row>
    <row r="2" spans="1:19" x14ac:dyDescent="0.2">
      <c r="A2" s="1" t="str">
        <f>CONCATENATE("COMUNA: ",[8]NOMBRE!B2," - ","( ",[8]NOMBRE!C2,[8]NOMBRE!D2,[8]NOMBRE!E2,[8]NOMBRE!F2,[8]NOMBRE!G2," )")</f>
        <v>COMUNA: Linares - ( 07401 )</v>
      </c>
      <c r="I2" s="5"/>
    </row>
    <row r="3" spans="1:19" x14ac:dyDescent="0.2">
      <c r="A3" s="1" t="str">
        <f>CONCATENATE("ESTABLECIMIENTO/ESTRATEGIA: ",[8]NOMBRE!B3," - ","( ",[8]NOMBRE!C3,[8]NOMBRE!D3,[8]NOMBRE!E3,[8]NOMBRE!F3,[8]NOMBRE!G3,[8]NOMBRE!H3," )")</f>
        <v>ESTABLECIMIENTO/ESTRATEGIA: Hospital Presidente Carlos Ibáñez del Campo - ( 116108 )</v>
      </c>
      <c r="I3" s="8"/>
    </row>
    <row r="4" spans="1:19" x14ac:dyDescent="0.2">
      <c r="A4" s="1" t="str">
        <f>CONCATENATE("MES: ",[8]NOMBRE!B6," - ","( ",[8]NOMBRE!C6,[8]NOMBRE!D6," )")</f>
        <v>MES: JULIO - ( 07 )</v>
      </c>
      <c r="I4" s="9"/>
    </row>
    <row r="5" spans="1:19" ht="12.75" customHeight="1" x14ac:dyDescent="0.2">
      <c r="A5" s="1" t="str">
        <f>CONCATENATE("AÑO: ",[8]NOMBRE!B7)</f>
        <v>AÑO: 2016</v>
      </c>
      <c r="I5" s="5"/>
    </row>
    <row r="6" spans="1:19" ht="12.75" customHeight="1" x14ac:dyDescent="0.15">
      <c r="A6" s="215" t="s">
        <v>1</v>
      </c>
      <c r="B6" s="215"/>
      <c r="C6" s="215"/>
      <c r="D6" s="215"/>
      <c r="E6" s="215"/>
      <c r="F6" s="215"/>
      <c r="I6" s="5"/>
    </row>
    <row r="7" spans="1:19" ht="12.75" customHeight="1" x14ac:dyDescent="0.15">
      <c r="A7" s="215"/>
      <c r="B7" s="215"/>
      <c r="C7" s="215"/>
      <c r="D7" s="215"/>
      <c r="E7" s="215"/>
      <c r="F7" s="215"/>
      <c r="I7" s="5"/>
    </row>
    <row r="8" spans="1:19" ht="12.75" customHeight="1" x14ac:dyDescent="0.2">
      <c r="A8" s="10"/>
      <c r="B8" s="10"/>
      <c r="C8" s="10"/>
      <c r="D8" s="10"/>
      <c r="E8" s="10"/>
      <c r="F8" s="10"/>
      <c r="I8" s="5"/>
    </row>
    <row r="9" spans="1:19" x14ac:dyDescent="0.2">
      <c r="A9" s="11"/>
      <c r="B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19" ht="12.75" customHeight="1" x14ac:dyDescent="0.2">
      <c r="A10" s="54" t="s">
        <v>2</v>
      </c>
      <c r="B10" s="55"/>
      <c r="C10" s="219" t="s">
        <v>3</v>
      </c>
      <c r="D10" s="236" t="s">
        <v>1033</v>
      </c>
      <c r="E10" s="237"/>
      <c r="F10" s="238"/>
      <c r="G10" s="239" t="s">
        <v>4</v>
      </c>
      <c r="H10" s="219" t="s">
        <v>5</v>
      </c>
      <c r="I10" s="12"/>
      <c r="J10" s="5"/>
      <c r="K10" s="5"/>
      <c r="N10" s="56"/>
      <c r="O10" s="6"/>
      <c r="Q10" s="5"/>
    </row>
    <row r="11" spans="1:19" ht="15.75" customHeight="1" x14ac:dyDescent="0.2">
      <c r="A11" s="57"/>
      <c r="B11" s="58"/>
      <c r="C11" s="220"/>
      <c r="D11" s="243" t="s">
        <v>1034</v>
      </c>
      <c r="E11" s="245" t="s">
        <v>1035</v>
      </c>
      <c r="F11" s="247" t="s">
        <v>1036</v>
      </c>
      <c r="G11" s="240"/>
      <c r="H11" s="220"/>
      <c r="I11" s="12"/>
      <c r="J11" s="5"/>
      <c r="K11" s="5"/>
      <c r="N11" s="56"/>
      <c r="O11" s="6"/>
      <c r="Q11" s="5"/>
    </row>
    <row r="12" spans="1:19" ht="14.25" customHeight="1" x14ac:dyDescent="0.2">
      <c r="A12" s="59" t="s">
        <v>6</v>
      </c>
      <c r="B12" s="60" t="s">
        <v>7</v>
      </c>
      <c r="C12" s="221"/>
      <c r="D12" s="244"/>
      <c r="E12" s="246"/>
      <c r="F12" s="248"/>
      <c r="G12" s="241"/>
      <c r="H12" s="221"/>
      <c r="I12" s="12"/>
      <c r="J12" s="5"/>
      <c r="K12" s="5"/>
      <c r="N12" s="56"/>
      <c r="O12" s="6"/>
      <c r="Q12" s="5"/>
    </row>
    <row r="13" spans="1:19" x14ac:dyDescent="0.2">
      <c r="A13" s="61" t="s">
        <v>8</v>
      </c>
      <c r="B13" s="62"/>
      <c r="C13" s="63">
        <f>+SUM(D13:F13)</f>
        <v>5368</v>
      </c>
      <c r="D13" s="64">
        <f>+SUM(D14:D43)</f>
        <v>2924</v>
      </c>
      <c r="E13" s="65">
        <f>+SUM(E14:E43)</f>
        <v>2444</v>
      </c>
      <c r="F13" s="66">
        <f>+SUM(F14:F43)</f>
        <v>0</v>
      </c>
      <c r="G13" s="67">
        <f>+SUM(G14:G43)</f>
        <v>0</v>
      </c>
      <c r="H13" s="63">
        <f>+SUM(H14:H43)</f>
        <v>0</v>
      </c>
      <c r="I13" s="12"/>
      <c r="J13" s="5"/>
      <c r="K13" s="5"/>
      <c r="N13" s="56"/>
      <c r="O13" s="6"/>
      <c r="Q13" s="5"/>
    </row>
    <row r="14" spans="1:19" ht="27" customHeight="1" x14ac:dyDescent="0.2">
      <c r="A14" s="68" t="s">
        <v>9</v>
      </c>
      <c r="B14" s="69" t="s">
        <v>10</v>
      </c>
      <c r="C14" s="70">
        <f>+SUM(D14:F14)</f>
        <v>1370</v>
      </c>
      <c r="D14" s="71">
        <v>826</v>
      </c>
      <c r="E14" s="72">
        <v>544</v>
      </c>
      <c r="F14" s="73"/>
      <c r="G14" s="73"/>
      <c r="H14" s="73"/>
      <c r="I14" s="13"/>
      <c r="J14" s="5"/>
      <c r="K14" s="5"/>
      <c r="N14" s="56"/>
      <c r="O14" s="6"/>
      <c r="Q14" s="5"/>
    </row>
    <row r="15" spans="1:19" x14ac:dyDescent="0.2">
      <c r="A15" s="74" t="s">
        <v>11</v>
      </c>
      <c r="B15" s="75" t="s">
        <v>12</v>
      </c>
      <c r="C15" s="70">
        <f t="shared" ref="C15:C78" si="0">+SUM(D15:F15)</f>
        <v>0</v>
      </c>
      <c r="D15" s="71"/>
      <c r="E15" s="72"/>
      <c r="F15" s="73"/>
      <c r="G15" s="73"/>
      <c r="H15" s="73"/>
      <c r="I15" s="13"/>
      <c r="J15" s="5"/>
      <c r="K15" s="5"/>
      <c r="N15" s="56"/>
      <c r="O15" s="6"/>
      <c r="Q15" s="5"/>
    </row>
    <row r="16" spans="1:19" x14ac:dyDescent="0.2">
      <c r="A16" s="74" t="s">
        <v>13</v>
      </c>
      <c r="B16" s="75" t="s">
        <v>14</v>
      </c>
      <c r="C16" s="70">
        <f t="shared" si="0"/>
        <v>8</v>
      </c>
      <c r="D16" s="71"/>
      <c r="E16" s="72">
        <v>8</v>
      </c>
      <c r="F16" s="73"/>
      <c r="G16" s="73"/>
      <c r="H16" s="73"/>
      <c r="I16" s="13"/>
      <c r="J16" s="5"/>
      <c r="K16" s="5"/>
      <c r="N16" s="56"/>
      <c r="O16" s="6"/>
      <c r="Q16" s="5"/>
    </row>
    <row r="17" spans="1:17" x14ac:dyDescent="0.2">
      <c r="A17" s="76" t="s">
        <v>15</v>
      </c>
      <c r="B17" s="77" t="s">
        <v>16</v>
      </c>
      <c r="C17" s="70">
        <f t="shared" si="0"/>
        <v>184</v>
      </c>
      <c r="D17" s="71"/>
      <c r="E17" s="72">
        <v>184</v>
      </c>
      <c r="F17" s="73"/>
      <c r="G17" s="73"/>
      <c r="H17" s="73"/>
      <c r="I17" s="13"/>
      <c r="J17" s="5"/>
      <c r="K17" s="5"/>
      <c r="N17" s="56"/>
      <c r="O17" s="6"/>
      <c r="Q17" s="5"/>
    </row>
    <row r="18" spans="1:17" x14ac:dyDescent="0.2">
      <c r="A18" s="76" t="s">
        <v>17</v>
      </c>
      <c r="B18" s="77" t="s">
        <v>18</v>
      </c>
      <c r="C18" s="70">
        <f t="shared" si="0"/>
        <v>0</v>
      </c>
      <c r="D18" s="71"/>
      <c r="E18" s="72"/>
      <c r="F18" s="73"/>
      <c r="G18" s="73"/>
      <c r="H18" s="73"/>
      <c r="I18" s="13"/>
      <c r="J18" s="5"/>
      <c r="K18" s="5"/>
      <c r="N18" s="56"/>
      <c r="O18" s="6"/>
      <c r="Q18" s="5"/>
    </row>
    <row r="19" spans="1:17" x14ac:dyDescent="0.2">
      <c r="A19" s="76" t="s">
        <v>19</v>
      </c>
      <c r="B19" s="78" t="s">
        <v>20</v>
      </c>
      <c r="C19" s="70">
        <f t="shared" si="0"/>
        <v>136</v>
      </c>
      <c r="D19" s="71"/>
      <c r="E19" s="72">
        <v>136</v>
      </c>
      <c r="F19" s="73"/>
      <c r="G19" s="73"/>
      <c r="H19" s="73"/>
      <c r="I19" s="13"/>
      <c r="J19" s="5"/>
      <c r="K19" s="5"/>
      <c r="N19" s="56"/>
      <c r="O19" s="6"/>
      <c r="Q19" s="5"/>
    </row>
    <row r="20" spans="1:17" x14ac:dyDescent="0.2">
      <c r="A20" s="76" t="s">
        <v>21</v>
      </c>
      <c r="B20" s="78" t="s">
        <v>22</v>
      </c>
      <c r="C20" s="70">
        <f t="shared" si="0"/>
        <v>0</v>
      </c>
      <c r="D20" s="71"/>
      <c r="E20" s="72"/>
      <c r="F20" s="73"/>
      <c r="G20" s="73"/>
      <c r="H20" s="73"/>
      <c r="I20" s="13"/>
      <c r="J20" s="5"/>
      <c r="K20" s="5"/>
      <c r="N20" s="56"/>
      <c r="O20" s="6"/>
      <c r="Q20" s="5"/>
    </row>
    <row r="21" spans="1:17" x14ac:dyDescent="0.2">
      <c r="A21" s="76" t="s">
        <v>23</v>
      </c>
      <c r="B21" s="79" t="s">
        <v>24</v>
      </c>
      <c r="C21" s="70">
        <f t="shared" si="0"/>
        <v>114</v>
      </c>
      <c r="D21" s="71"/>
      <c r="E21" s="72">
        <v>114</v>
      </c>
      <c r="F21" s="73"/>
      <c r="G21" s="73"/>
      <c r="H21" s="73"/>
      <c r="I21" s="13"/>
      <c r="J21" s="5"/>
      <c r="K21" s="5"/>
      <c r="N21" s="56"/>
      <c r="O21" s="6"/>
      <c r="Q21" s="5"/>
    </row>
    <row r="22" spans="1:17" x14ac:dyDescent="0.2">
      <c r="A22" s="76" t="s">
        <v>25</v>
      </c>
      <c r="B22" s="79" t="s">
        <v>26</v>
      </c>
      <c r="C22" s="70">
        <f t="shared" si="0"/>
        <v>10</v>
      </c>
      <c r="D22" s="71"/>
      <c r="E22" s="72">
        <v>10</v>
      </c>
      <c r="F22" s="73"/>
      <c r="G22" s="73"/>
      <c r="H22" s="73"/>
      <c r="I22" s="13"/>
      <c r="J22" s="5"/>
      <c r="K22" s="5"/>
      <c r="N22" s="56"/>
      <c r="O22" s="6"/>
      <c r="Q22" s="5"/>
    </row>
    <row r="23" spans="1:17" x14ac:dyDescent="0.2">
      <c r="A23" s="76" t="s">
        <v>27</v>
      </c>
      <c r="B23" s="79" t="s">
        <v>28</v>
      </c>
      <c r="C23" s="70">
        <f t="shared" si="0"/>
        <v>19</v>
      </c>
      <c r="D23" s="71"/>
      <c r="E23" s="72">
        <v>19</v>
      </c>
      <c r="F23" s="73"/>
      <c r="G23" s="73"/>
      <c r="H23" s="73"/>
      <c r="I23" s="13"/>
      <c r="J23" s="5"/>
      <c r="K23" s="5"/>
      <c r="N23" s="56"/>
      <c r="O23" s="6"/>
      <c r="Q23" s="5"/>
    </row>
    <row r="24" spans="1:17" x14ac:dyDescent="0.2">
      <c r="A24" s="76" t="s">
        <v>29</v>
      </c>
      <c r="B24" s="79" t="s">
        <v>30</v>
      </c>
      <c r="C24" s="70">
        <f t="shared" si="0"/>
        <v>124</v>
      </c>
      <c r="D24" s="71"/>
      <c r="E24" s="72">
        <v>124</v>
      </c>
      <c r="F24" s="73"/>
      <c r="G24" s="73"/>
      <c r="H24" s="73"/>
      <c r="I24" s="13"/>
      <c r="J24" s="5"/>
      <c r="K24" s="5"/>
      <c r="N24" s="56"/>
      <c r="O24" s="6"/>
      <c r="Q24" s="5"/>
    </row>
    <row r="25" spans="1:17" ht="23.25" x14ac:dyDescent="0.2">
      <c r="A25" s="76" t="s">
        <v>31</v>
      </c>
      <c r="B25" s="80" t="s">
        <v>32</v>
      </c>
      <c r="C25" s="70">
        <f t="shared" si="0"/>
        <v>0</v>
      </c>
      <c r="D25" s="81"/>
      <c r="E25" s="82"/>
      <c r="F25" s="83"/>
      <c r="G25" s="73"/>
      <c r="H25" s="83"/>
      <c r="I25" s="13"/>
      <c r="J25" s="5"/>
      <c r="K25" s="5"/>
      <c r="N25" s="56"/>
      <c r="O25" s="6"/>
      <c r="Q25" s="5"/>
    </row>
    <row r="26" spans="1:17" x14ac:dyDescent="0.2">
      <c r="A26" s="76" t="s">
        <v>33</v>
      </c>
      <c r="B26" s="80" t="s">
        <v>34</v>
      </c>
      <c r="C26" s="70">
        <f t="shared" si="0"/>
        <v>0</v>
      </c>
      <c r="D26" s="81"/>
      <c r="E26" s="82"/>
      <c r="F26" s="83"/>
      <c r="G26" s="73"/>
      <c r="H26" s="83"/>
      <c r="I26" s="13"/>
      <c r="J26" s="5"/>
      <c r="K26" s="5"/>
      <c r="N26" s="56"/>
      <c r="O26" s="6"/>
      <c r="Q26" s="5"/>
    </row>
    <row r="27" spans="1:17" x14ac:dyDescent="0.2">
      <c r="A27" s="76" t="s">
        <v>35</v>
      </c>
      <c r="B27" s="80" t="s">
        <v>36</v>
      </c>
      <c r="C27" s="70">
        <f t="shared" si="0"/>
        <v>0</v>
      </c>
      <c r="D27" s="81"/>
      <c r="E27" s="82"/>
      <c r="F27" s="83"/>
      <c r="G27" s="73"/>
      <c r="H27" s="83"/>
      <c r="I27" s="13"/>
      <c r="J27" s="5"/>
      <c r="K27" s="5"/>
      <c r="N27" s="56"/>
      <c r="O27" s="6"/>
      <c r="Q27" s="5"/>
    </row>
    <row r="28" spans="1:17" x14ac:dyDescent="0.2">
      <c r="A28" s="76" t="s">
        <v>37</v>
      </c>
      <c r="B28" s="80" t="s">
        <v>38</v>
      </c>
      <c r="C28" s="70">
        <f t="shared" si="0"/>
        <v>37</v>
      </c>
      <c r="D28" s="81"/>
      <c r="E28" s="82">
        <v>37</v>
      </c>
      <c r="F28" s="83"/>
      <c r="G28" s="73"/>
      <c r="H28" s="83"/>
      <c r="I28" s="13"/>
      <c r="J28" s="5"/>
      <c r="K28" s="5"/>
      <c r="N28" s="56"/>
      <c r="O28" s="6"/>
      <c r="Q28" s="5"/>
    </row>
    <row r="29" spans="1:17" ht="23.25" x14ac:dyDescent="0.2">
      <c r="A29" s="76" t="s">
        <v>39</v>
      </c>
      <c r="B29" s="80" t="s">
        <v>40</v>
      </c>
      <c r="C29" s="70">
        <f t="shared" si="0"/>
        <v>0</v>
      </c>
      <c r="D29" s="81"/>
      <c r="E29" s="82"/>
      <c r="F29" s="83"/>
      <c r="G29" s="73"/>
      <c r="H29" s="83"/>
      <c r="I29" s="13"/>
      <c r="J29" s="5"/>
      <c r="K29" s="5"/>
      <c r="N29" s="56"/>
      <c r="O29" s="6"/>
      <c r="Q29" s="5"/>
    </row>
    <row r="30" spans="1:17" x14ac:dyDescent="0.2">
      <c r="A30" s="76" t="s">
        <v>41</v>
      </c>
      <c r="B30" s="80" t="s">
        <v>42</v>
      </c>
      <c r="C30" s="70">
        <f t="shared" si="0"/>
        <v>0</v>
      </c>
      <c r="D30" s="81"/>
      <c r="E30" s="82"/>
      <c r="F30" s="83"/>
      <c r="G30" s="73"/>
      <c r="H30" s="83"/>
      <c r="I30" s="13"/>
      <c r="J30" s="5"/>
      <c r="K30" s="5"/>
      <c r="N30" s="56"/>
      <c r="O30" s="6"/>
      <c r="Q30" s="5"/>
    </row>
    <row r="31" spans="1:17" x14ac:dyDescent="0.2">
      <c r="A31" s="84" t="s">
        <v>43</v>
      </c>
      <c r="B31" s="80" t="s">
        <v>44</v>
      </c>
      <c r="C31" s="70">
        <f t="shared" si="0"/>
        <v>14</v>
      </c>
      <c r="D31" s="81"/>
      <c r="E31" s="82">
        <v>14</v>
      </c>
      <c r="F31" s="83"/>
      <c r="G31" s="73"/>
      <c r="H31" s="83"/>
      <c r="I31" s="13"/>
      <c r="J31" s="5"/>
      <c r="K31" s="5"/>
      <c r="N31" s="56"/>
      <c r="O31" s="6"/>
      <c r="Q31" s="5"/>
    </row>
    <row r="32" spans="1:17" x14ac:dyDescent="0.2">
      <c r="A32" s="76" t="s">
        <v>45</v>
      </c>
      <c r="B32" s="80" t="s">
        <v>46</v>
      </c>
      <c r="C32" s="70">
        <f t="shared" si="0"/>
        <v>769</v>
      </c>
      <c r="D32" s="81">
        <v>702</v>
      </c>
      <c r="E32" s="82">
        <v>67</v>
      </c>
      <c r="F32" s="83"/>
      <c r="G32" s="73"/>
      <c r="H32" s="83"/>
      <c r="I32" s="13"/>
      <c r="J32" s="5"/>
      <c r="K32" s="5"/>
      <c r="N32" s="56"/>
      <c r="O32" s="6"/>
      <c r="Q32" s="5"/>
    </row>
    <row r="33" spans="1:17" x14ac:dyDescent="0.2">
      <c r="A33" s="76" t="s">
        <v>47</v>
      </c>
      <c r="B33" s="79" t="s">
        <v>48</v>
      </c>
      <c r="C33" s="70">
        <f t="shared" si="0"/>
        <v>0</v>
      </c>
      <c r="D33" s="81"/>
      <c r="E33" s="82"/>
      <c r="F33" s="83"/>
      <c r="G33" s="73"/>
      <c r="H33" s="83"/>
      <c r="I33" s="13"/>
      <c r="J33" s="5"/>
      <c r="K33" s="5"/>
      <c r="N33" s="56"/>
      <c r="O33" s="6"/>
      <c r="Q33" s="5"/>
    </row>
    <row r="34" spans="1:17" x14ac:dyDescent="0.2">
      <c r="A34" s="76" t="s">
        <v>49</v>
      </c>
      <c r="B34" s="80" t="s">
        <v>50</v>
      </c>
      <c r="C34" s="70">
        <f t="shared" si="0"/>
        <v>50</v>
      </c>
      <c r="D34" s="81"/>
      <c r="E34" s="82">
        <v>50</v>
      </c>
      <c r="F34" s="83"/>
      <c r="G34" s="73"/>
      <c r="H34" s="83"/>
      <c r="I34" s="13"/>
      <c r="J34" s="5"/>
      <c r="K34" s="5"/>
      <c r="N34" s="56"/>
      <c r="O34" s="6"/>
      <c r="Q34" s="5"/>
    </row>
    <row r="35" spans="1:17" x14ac:dyDescent="0.2">
      <c r="A35" s="76" t="s">
        <v>51</v>
      </c>
      <c r="B35" s="80" t="s">
        <v>52</v>
      </c>
      <c r="C35" s="70">
        <f t="shared" si="0"/>
        <v>1</v>
      </c>
      <c r="D35" s="81"/>
      <c r="E35" s="82">
        <v>1</v>
      </c>
      <c r="F35" s="83"/>
      <c r="G35" s="73"/>
      <c r="H35" s="85"/>
      <c r="I35" s="13"/>
      <c r="J35" s="5"/>
      <c r="K35" s="5"/>
      <c r="N35" s="56"/>
      <c r="O35" s="6"/>
      <c r="Q35" s="5"/>
    </row>
    <row r="36" spans="1:17" x14ac:dyDescent="0.2">
      <c r="A36" s="76" t="s">
        <v>53</v>
      </c>
      <c r="B36" s="80" t="s">
        <v>54</v>
      </c>
      <c r="C36" s="70">
        <f t="shared" si="0"/>
        <v>0</v>
      </c>
      <c r="D36" s="81"/>
      <c r="E36" s="82"/>
      <c r="F36" s="83"/>
      <c r="G36" s="73"/>
      <c r="H36" s="85"/>
      <c r="I36" s="13"/>
      <c r="J36" s="5"/>
      <c r="K36" s="5"/>
      <c r="N36" s="56"/>
      <c r="O36" s="6"/>
      <c r="Q36" s="5"/>
    </row>
    <row r="37" spans="1:17" s="6" customFormat="1" x14ac:dyDescent="0.2">
      <c r="A37" s="76" t="s">
        <v>55</v>
      </c>
      <c r="B37" s="79" t="s">
        <v>56</v>
      </c>
      <c r="C37" s="70">
        <f t="shared" si="0"/>
        <v>2</v>
      </c>
      <c r="D37" s="71"/>
      <c r="E37" s="72">
        <v>2</v>
      </c>
      <c r="F37" s="73"/>
      <c r="G37" s="73"/>
      <c r="H37" s="86"/>
      <c r="I37" s="14"/>
      <c r="N37" s="87"/>
    </row>
    <row r="38" spans="1:17" x14ac:dyDescent="0.2">
      <c r="A38" s="76" t="s">
        <v>57</v>
      </c>
      <c r="B38" s="79" t="s">
        <v>58</v>
      </c>
      <c r="C38" s="88">
        <f t="shared" si="0"/>
        <v>168</v>
      </c>
      <c r="D38" s="89">
        <v>96</v>
      </c>
      <c r="E38" s="90">
        <v>72</v>
      </c>
      <c r="F38" s="91"/>
      <c r="G38" s="73"/>
      <c r="H38" s="91"/>
      <c r="I38" s="13"/>
      <c r="J38" s="5"/>
      <c r="K38" s="5"/>
      <c r="N38" s="56"/>
      <c r="O38" s="6"/>
      <c r="Q38" s="5"/>
    </row>
    <row r="39" spans="1:17" ht="34.5" x14ac:dyDescent="0.2">
      <c r="A39" s="92" t="s">
        <v>59</v>
      </c>
      <c r="B39" s="93" t="s">
        <v>60</v>
      </c>
      <c r="C39" s="70">
        <f t="shared" si="0"/>
        <v>1267</v>
      </c>
      <c r="D39" s="71">
        <v>406</v>
      </c>
      <c r="E39" s="72">
        <v>861</v>
      </c>
      <c r="F39" s="73"/>
      <c r="G39" s="73"/>
      <c r="H39" s="73"/>
      <c r="I39" s="13"/>
      <c r="J39" s="5"/>
      <c r="K39" s="5"/>
      <c r="N39" s="56"/>
      <c r="O39" s="6"/>
      <c r="Q39" s="5"/>
    </row>
    <row r="40" spans="1:17" x14ac:dyDescent="0.2">
      <c r="A40" s="92" t="s">
        <v>61</v>
      </c>
      <c r="B40" s="93" t="s">
        <v>62</v>
      </c>
      <c r="C40" s="70">
        <f t="shared" si="0"/>
        <v>45</v>
      </c>
      <c r="D40" s="71">
        <v>28</v>
      </c>
      <c r="E40" s="72">
        <v>17</v>
      </c>
      <c r="F40" s="73"/>
      <c r="G40" s="73"/>
      <c r="H40" s="73"/>
      <c r="I40" s="13"/>
      <c r="J40" s="5"/>
      <c r="K40" s="5"/>
      <c r="N40" s="56"/>
      <c r="O40" s="6"/>
      <c r="Q40" s="5"/>
    </row>
    <row r="41" spans="1:17" x14ac:dyDescent="0.2">
      <c r="A41" s="92" t="s">
        <v>63</v>
      </c>
      <c r="B41" s="93" t="s">
        <v>64</v>
      </c>
      <c r="C41" s="70">
        <f t="shared" si="0"/>
        <v>0</v>
      </c>
      <c r="D41" s="71"/>
      <c r="E41" s="72"/>
      <c r="F41" s="73"/>
      <c r="G41" s="73"/>
      <c r="H41" s="73"/>
      <c r="I41" s="13"/>
      <c r="J41" s="5"/>
      <c r="K41" s="5"/>
      <c r="N41" s="56"/>
      <c r="O41" s="6"/>
      <c r="Q41" s="5"/>
    </row>
    <row r="42" spans="1:17" x14ac:dyDescent="0.2">
      <c r="A42" s="92" t="s">
        <v>65</v>
      </c>
      <c r="B42" s="93" t="s">
        <v>66</v>
      </c>
      <c r="C42" s="70">
        <f t="shared" si="0"/>
        <v>718</v>
      </c>
      <c r="D42" s="71">
        <v>647</v>
      </c>
      <c r="E42" s="72">
        <v>71</v>
      </c>
      <c r="F42" s="73"/>
      <c r="G42" s="73"/>
      <c r="H42" s="73"/>
      <c r="I42" s="13"/>
      <c r="J42" s="5"/>
      <c r="K42" s="5"/>
      <c r="N42" s="56"/>
      <c r="O42" s="6"/>
      <c r="Q42" s="5"/>
    </row>
    <row r="43" spans="1:17" x14ac:dyDescent="0.2">
      <c r="A43" s="92" t="s">
        <v>67</v>
      </c>
      <c r="B43" s="94" t="s">
        <v>68</v>
      </c>
      <c r="C43" s="95">
        <f t="shared" si="0"/>
        <v>332</v>
      </c>
      <c r="D43" s="81">
        <v>219</v>
      </c>
      <c r="E43" s="82">
        <v>113</v>
      </c>
      <c r="F43" s="83"/>
      <c r="G43" s="73"/>
      <c r="H43" s="83"/>
      <c r="I43" s="13"/>
      <c r="J43" s="5"/>
      <c r="K43" s="5"/>
      <c r="N43" s="56"/>
      <c r="O43" s="6"/>
      <c r="Q43" s="5"/>
    </row>
    <row r="44" spans="1:17" x14ac:dyDescent="0.2">
      <c r="A44" s="211" t="s">
        <v>69</v>
      </c>
      <c r="B44" s="242"/>
      <c r="C44" s="63">
        <f t="shared" si="0"/>
        <v>2</v>
      </c>
      <c r="D44" s="67">
        <f>SUM(D45:D78)</f>
        <v>2</v>
      </c>
      <c r="E44" s="65">
        <f>SUM(E45:E78)</f>
        <v>0</v>
      </c>
      <c r="F44" s="67">
        <f>SUM(F45:F78)</f>
        <v>0</v>
      </c>
      <c r="G44" s="63">
        <f>SUM(G45:G78)</f>
        <v>0</v>
      </c>
      <c r="H44" s="63">
        <f>SUM(H45:H78)</f>
        <v>0</v>
      </c>
      <c r="I44" s="13"/>
      <c r="J44" s="5"/>
      <c r="K44" s="5"/>
      <c r="N44" s="56"/>
      <c r="O44" s="6"/>
      <c r="Q44" s="5"/>
    </row>
    <row r="45" spans="1:17" x14ac:dyDescent="0.2">
      <c r="A45" s="96" t="s">
        <v>70</v>
      </c>
      <c r="B45" s="97" t="s">
        <v>71</v>
      </c>
      <c r="C45" s="98">
        <f t="shared" si="0"/>
        <v>0</v>
      </c>
      <c r="D45" s="73"/>
      <c r="E45" s="90"/>
      <c r="F45" s="91"/>
      <c r="G45" s="73"/>
      <c r="H45" s="91"/>
      <c r="I45" s="13"/>
      <c r="J45" s="5"/>
      <c r="K45" s="5"/>
      <c r="N45" s="56"/>
      <c r="O45" s="6"/>
      <c r="Q45" s="5"/>
    </row>
    <row r="46" spans="1:17" x14ac:dyDescent="0.2">
      <c r="A46" s="99" t="s">
        <v>72</v>
      </c>
      <c r="B46" s="100" t="s">
        <v>73</v>
      </c>
      <c r="C46" s="70">
        <f t="shared" si="0"/>
        <v>0</v>
      </c>
      <c r="D46" s="73"/>
      <c r="E46" s="72"/>
      <c r="F46" s="73"/>
      <c r="G46" s="73"/>
      <c r="H46" s="73"/>
      <c r="I46" s="13"/>
      <c r="J46" s="5"/>
      <c r="K46" s="5"/>
      <c r="N46" s="56"/>
      <c r="O46" s="6"/>
      <c r="Q46" s="5"/>
    </row>
    <row r="47" spans="1:17" x14ac:dyDescent="0.2">
      <c r="A47" s="99" t="s">
        <v>74</v>
      </c>
      <c r="B47" s="100" t="s">
        <v>75</v>
      </c>
      <c r="C47" s="70">
        <f t="shared" si="0"/>
        <v>1</v>
      </c>
      <c r="D47" s="73">
        <v>1</v>
      </c>
      <c r="E47" s="72"/>
      <c r="F47" s="73"/>
      <c r="G47" s="73"/>
      <c r="H47" s="73"/>
      <c r="I47" s="13"/>
      <c r="J47" s="5"/>
      <c r="K47" s="5"/>
      <c r="N47" s="56"/>
      <c r="O47" s="6"/>
      <c r="Q47" s="5"/>
    </row>
    <row r="48" spans="1:17" x14ac:dyDescent="0.2">
      <c r="A48" s="99" t="s">
        <v>76</v>
      </c>
      <c r="B48" s="100" t="s">
        <v>77</v>
      </c>
      <c r="C48" s="70">
        <f t="shared" si="0"/>
        <v>0</v>
      </c>
      <c r="D48" s="73"/>
      <c r="E48" s="72"/>
      <c r="F48" s="73"/>
      <c r="G48" s="73"/>
      <c r="H48" s="73"/>
      <c r="I48" s="13"/>
      <c r="J48" s="5"/>
      <c r="K48" s="5"/>
      <c r="N48" s="56"/>
      <c r="O48" s="6"/>
      <c r="Q48" s="5"/>
    </row>
    <row r="49" spans="1:17" x14ac:dyDescent="0.2">
      <c r="A49" s="99" t="s">
        <v>78</v>
      </c>
      <c r="B49" s="100" t="s">
        <v>79</v>
      </c>
      <c r="C49" s="70">
        <f t="shared" si="0"/>
        <v>0</v>
      </c>
      <c r="D49" s="73"/>
      <c r="E49" s="72"/>
      <c r="F49" s="73"/>
      <c r="G49" s="73"/>
      <c r="H49" s="73"/>
      <c r="I49" s="13"/>
      <c r="J49" s="5"/>
      <c r="K49" s="5"/>
      <c r="N49" s="56"/>
      <c r="O49" s="6"/>
      <c r="Q49" s="5"/>
    </row>
    <row r="50" spans="1:17" x14ac:dyDescent="0.2">
      <c r="A50" s="99" t="s">
        <v>80</v>
      </c>
      <c r="B50" s="100" t="s">
        <v>81</v>
      </c>
      <c r="C50" s="70">
        <f t="shared" si="0"/>
        <v>0</v>
      </c>
      <c r="D50" s="73"/>
      <c r="E50" s="72"/>
      <c r="F50" s="73"/>
      <c r="G50" s="73"/>
      <c r="H50" s="73"/>
      <c r="I50" s="13"/>
      <c r="J50" s="5"/>
      <c r="K50" s="5"/>
      <c r="N50" s="56"/>
      <c r="O50" s="6"/>
      <c r="Q50" s="5"/>
    </row>
    <row r="51" spans="1:17" x14ac:dyDescent="0.2">
      <c r="A51" s="99" t="s">
        <v>82</v>
      </c>
      <c r="B51" s="100" t="s">
        <v>83</v>
      </c>
      <c r="C51" s="70">
        <f t="shared" si="0"/>
        <v>0</v>
      </c>
      <c r="D51" s="73"/>
      <c r="E51" s="72"/>
      <c r="F51" s="73"/>
      <c r="G51" s="73"/>
      <c r="H51" s="73"/>
      <c r="I51" s="13"/>
      <c r="J51" s="5"/>
      <c r="K51" s="5"/>
      <c r="N51" s="56"/>
      <c r="O51" s="6"/>
      <c r="Q51" s="5"/>
    </row>
    <row r="52" spans="1:17" x14ac:dyDescent="0.2">
      <c r="A52" s="99" t="s">
        <v>84</v>
      </c>
      <c r="B52" s="100" t="s">
        <v>85</v>
      </c>
      <c r="C52" s="70">
        <f t="shared" si="0"/>
        <v>0</v>
      </c>
      <c r="D52" s="73"/>
      <c r="E52" s="72"/>
      <c r="F52" s="73"/>
      <c r="G52" s="73"/>
      <c r="H52" s="73"/>
      <c r="I52" s="13"/>
      <c r="J52" s="5"/>
      <c r="K52" s="5"/>
      <c r="N52" s="56"/>
      <c r="O52" s="6"/>
      <c r="Q52" s="5"/>
    </row>
    <row r="53" spans="1:17" x14ac:dyDescent="0.2">
      <c r="A53" s="99" t="s">
        <v>86</v>
      </c>
      <c r="B53" s="100" t="s">
        <v>87</v>
      </c>
      <c r="C53" s="70">
        <f t="shared" si="0"/>
        <v>0</v>
      </c>
      <c r="D53" s="73"/>
      <c r="E53" s="72"/>
      <c r="F53" s="73"/>
      <c r="G53" s="73"/>
      <c r="H53" s="73"/>
      <c r="I53" s="13"/>
      <c r="J53" s="5"/>
      <c r="K53" s="5"/>
      <c r="N53" s="56"/>
      <c r="O53" s="6"/>
      <c r="Q53" s="5"/>
    </row>
    <row r="54" spans="1:17" x14ac:dyDescent="0.2">
      <c r="A54" s="99" t="s">
        <v>88</v>
      </c>
      <c r="B54" s="100" t="s">
        <v>89</v>
      </c>
      <c r="C54" s="70">
        <f t="shared" si="0"/>
        <v>0</v>
      </c>
      <c r="D54" s="73"/>
      <c r="E54" s="72"/>
      <c r="F54" s="73"/>
      <c r="G54" s="73"/>
      <c r="H54" s="73"/>
      <c r="I54" s="13"/>
      <c r="J54" s="5"/>
      <c r="K54" s="5"/>
      <c r="N54" s="56"/>
      <c r="O54" s="6"/>
      <c r="Q54" s="5"/>
    </row>
    <row r="55" spans="1:17" x14ac:dyDescent="0.2">
      <c r="A55" s="99" t="s">
        <v>90</v>
      </c>
      <c r="B55" s="100" t="s">
        <v>91</v>
      </c>
      <c r="C55" s="70">
        <f t="shared" si="0"/>
        <v>0</v>
      </c>
      <c r="D55" s="73"/>
      <c r="E55" s="72"/>
      <c r="F55" s="73"/>
      <c r="G55" s="73"/>
      <c r="H55" s="73"/>
      <c r="I55" s="13"/>
      <c r="J55" s="5"/>
      <c r="K55" s="5"/>
      <c r="N55" s="56"/>
      <c r="O55" s="6"/>
      <c r="Q55" s="5"/>
    </row>
    <row r="56" spans="1:17" x14ac:dyDescent="0.2">
      <c r="A56" s="99" t="s">
        <v>92</v>
      </c>
      <c r="B56" s="100" t="s">
        <v>93</v>
      </c>
      <c r="C56" s="70">
        <f t="shared" si="0"/>
        <v>0</v>
      </c>
      <c r="D56" s="73"/>
      <c r="E56" s="72"/>
      <c r="F56" s="73"/>
      <c r="G56" s="73"/>
      <c r="H56" s="73"/>
      <c r="I56" s="13"/>
      <c r="J56" s="5"/>
      <c r="K56" s="5"/>
      <c r="N56" s="56"/>
      <c r="O56" s="6"/>
      <c r="Q56" s="5"/>
    </row>
    <row r="57" spans="1:17" x14ac:dyDescent="0.2">
      <c r="A57" s="99" t="s">
        <v>94</v>
      </c>
      <c r="B57" s="100" t="s">
        <v>95</v>
      </c>
      <c r="C57" s="70">
        <f t="shared" si="0"/>
        <v>0</v>
      </c>
      <c r="D57" s="73"/>
      <c r="E57" s="72"/>
      <c r="F57" s="73"/>
      <c r="G57" s="73"/>
      <c r="H57" s="73"/>
      <c r="I57" s="13"/>
      <c r="J57" s="5"/>
      <c r="K57" s="5"/>
      <c r="N57" s="56"/>
      <c r="O57" s="6"/>
      <c r="Q57" s="5"/>
    </row>
    <row r="58" spans="1:17" x14ac:dyDescent="0.2">
      <c r="A58" s="99" t="s">
        <v>96</v>
      </c>
      <c r="B58" s="100" t="s">
        <v>97</v>
      </c>
      <c r="C58" s="70">
        <f t="shared" si="0"/>
        <v>0</v>
      </c>
      <c r="D58" s="73"/>
      <c r="E58" s="72"/>
      <c r="F58" s="73"/>
      <c r="G58" s="73"/>
      <c r="H58" s="73"/>
      <c r="I58" s="13"/>
      <c r="J58" s="5"/>
      <c r="K58" s="5"/>
      <c r="N58" s="56"/>
      <c r="O58" s="6"/>
      <c r="Q58" s="5"/>
    </row>
    <row r="59" spans="1:17" ht="34.5" x14ac:dyDescent="0.2">
      <c r="A59" s="99" t="s">
        <v>98</v>
      </c>
      <c r="B59" s="93" t="s">
        <v>99</v>
      </c>
      <c r="C59" s="70">
        <f t="shared" si="0"/>
        <v>0</v>
      </c>
      <c r="D59" s="73"/>
      <c r="E59" s="72"/>
      <c r="F59" s="73"/>
      <c r="G59" s="73"/>
      <c r="H59" s="73"/>
      <c r="I59" s="13"/>
      <c r="J59" s="5"/>
      <c r="K59" s="5"/>
      <c r="N59" s="56"/>
      <c r="O59" s="6"/>
      <c r="Q59" s="5"/>
    </row>
    <row r="60" spans="1:17" x14ac:dyDescent="0.2">
      <c r="A60" s="99" t="s">
        <v>100</v>
      </c>
      <c r="B60" s="100" t="s">
        <v>101</v>
      </c>
      <c r="C60" s="70">
        <f t="shared" si="0"/>
        <v>0</v>
      </c>
      <c r="D60" s="73"/>
      <c r="E60" s="72"/>
      <c r="F60" s="73"/>
      <c r="G60" s="73"/>
      <c r="H60" s="73"/>
      <c r="I60" s="13"/>
      <c r="J60" s="5"/>
      <c r="K60" s="5"/>
      <c r="N60" s="56"/>
      <c r="O60" s="6"/>
      <c r="Q60" s="5"/>
    </row>
    <row r="61" spans="1:17" x14ac:dyDescent="0.2">
      <c r="A61" s="99" t="s">
        <v>102</v>
      </c>
      <c r="B61" s="100" t="s">
        <v>103</v>
      </c>
      <c r="C61" s="70">
        <f t="shared" si="0"/>
        <v>0</v>
      </c>
      <c r="D61" s="73"/>
      <c r="E61" s="72"/>
      <c r="F61" s="73"/>
      <c r="G61" s="73"/>
      <c r="H61" s="73"/>
      <c r="I61" s="13"/>
      <c r="J61" s="5"/>
      <c r="K61" s="5"/>
      <c r="N61" s="56"/>
      <c r="O61" s="6"/>
      <c r="Q61" s="5"/>
    </row>
    <row r="62" spans="1:17" x14ac:dyDescent="0.2">
      <c r="A62" s="99" t="s">
        <v>104</v>
      </c>
      <c r="B62" s="93" t="s">
        <v>105</v>
      </c>
      <c r="C62" s="70">
        <f t="shared" si="0"/>
        <v>0</v>
      </c>
      <c r="D62" s="73"/>
      <c r="E62" s="72"/>
      <c r="F62" s="73"/>
      <c r="G62" s="73"/>
      <c r="H62" s="73"/>
      <c r="I62" s="13"/>
      <c r="J62" s="5"/>
      <c r="K62" s="5"/>
      <c r="N62" s="56"/>
      <c r="O62" s="6"/>
      <c r="Q62" s="5"/>
    </row>
    <row r="63" spans="1:17" x14ac:dyDescent="0.2">
      <c r="A63" s="99" t="s">
        <v>106</v>
      </c>
      <c r="B63" s="100" t="s">
        <v>107</v>
      </c>
      <c r="C63" s="70">
        <f t="shared" si="0"/>
        <v>0</v>
      </c>
      <c r="D63" s="73"/>
      <c r="E63" s="72"/>
      <c r="F63" s="73"/>
      <c r="G63" s="73"/>
      <c r="H63" s="73"/>
      <c r="I63" s="13"/>
      <c r="J63" s="5"/>
      <c r="K63" s="5"/>
      <c r="N63" s="56"/>
      <c r="O63" s="6"/>
      <c r="Q63" s="5"/>
    </row>
    <row r="64" spans="1:17" x14ac:dyDescent="0.2">
      <c r="A64" s="99" t="s">
        <v>108</v>
      </c>
      <c r="B64" s="100" t="s">
        <v>109</v>
      </c>
      <c r="C64" s="70">
        <f t="shared" si="0"/>
        <v>0</v>
      </c>
      <c r="D64" s="73"/>
      <c r="E64" s="72"/>
      <c r="F64" s="73"/>
      <c r="G64" s="73"/>
      <c r="H64" s="73"/>
      <c r="I64" s="13"/>
      <c r="J64" s="5"/>
      <c r="K64" s="5"/>
      <c r="N64" s="56"/>
      <c r="O64" s="6"/>
      <c r="Q64" s="5"/>
    </row>
    <row r="65" spans="1:17" x14ac:dyDescent="0.2">
      <c r="A65" s="99" t="s">
        <v>110</v>
      </c>
      <c r="B65" s="100" t="s">
        <v>111</v>
      </c>
      <c r="C65" s="70">
        <f t="shared" si="0"/>
        <v>0</v>
      </c>
      <c r="D65" s="73"/>
      <c r="E65" s="72"/>
      <c r="F65" s="73"/>
      <c r="G65" s="73"/>
      <c r="H65" s="73"/>
      <c r="I65" s="13"/>
      <c r="J65" s="5"/>
      <c r="K65" s="5"/>
      <c r="N65" s="56"/>
      <c r="O65" s="6"/>
      <c r="Q65" s="5"/>
    </row>
    <row r="66" spans="1:17" x14ac:dyDescent="0.2">
      <c r="A66" s="99" t="s">
        <v>112</v>
      </c>
      <c r="B66" s="100" t="s">
        <v>113</v>
      </c>
      <c r="C66" s="70">
        <f t="shared" si="0"/>
        <v>0</v>
      </c>
      <c r="D66" s="73"/>
      <c r="E66" s="72"/>
      <c r="F66" s="73"/>
      <c r="G66" s="73"/>
      <c r="H66" s="73"/>
      <c r="I66" s="13"/>
      <c r="J66" s="5"/>
      <c r="K66" s="5"/>
      <c r="N66" s="56"/>
      <c r="O66" s="6"/>
      <c r="Q66" s="5"/>
    </row>
    <row r="67" spans="1:17" ht="25.5" customHeight="1" x14ac:dyDescent="0.2">
      <c r="A67" s="99" t="s">
        <v>114</v>
      </c>
      <c r="B67" s="93" t="s">
        <v>115</v>
      </c>
      <c r="C67" s="70">
        <f t="shared" si="0"/>
        <v>0</v>
      </c>
      <c r="D67" s="73"/>
      <c r="E67" s="72"/>
      <c r="F67" s="73"/>
      <c r="G67" s="73"/>
      <c r="H67" s="73"/>
      <c r="I67" s="13"/>
      <c r="J67" s="5"/>
      <c r="K67" s="5"/>
      <c r="N67" s="56"/>
      <c r="O67" s="6"/>
      <c r="Q67" s="5"/>
    </row>
    <row r="68" spans="1:17" x14ac:dyDescent="0.2">
      <c r="A68" s="99" t="s">
        <v>116</v>
      </c>
      <c r="B68" s="100" t="s">
        <v>117</v>
      </c>
      <c r="C68" s="70">
        <f t="shared" si="0"/>
        <v>0</v>
      </c>
      <c r="D68" s="73"/>
      <c r="E68" s="72"/>
      <c r="F68" s="73"/>
      <c r="G68" s="73"/>
      <c r="H68" s="73"/>
      <c r="I68" s="13"/>
      <c r="J68" s="5"/>
      <c r="K68" s="5"/>
      <c r="N68" s="56"/>
      <c r="O68" s="6"/>
      <c r="Q68" s="5"/>
    </row>
    <row r="69" spans="1:17" x14ac:dyDescent="0.2">
      <c r="A69" s="99" t="s">
        <v>118</v>
      </c>
      <c r="B69" s="100" t="s">
        <v>119</v>
      </c>
      <c r="C69" s="70">
        <f t="shared" si="0"/>
        <v>0</v>
      </c>
      <c r="D69" s="73"/>
      <c r="E69" s="72"/>
      <c r="F69" s="73"/>
      <c r="G69" s="73"/>
      <c r="H69" s="73"/>
      <c r="I69" s="13"/>
      <c r="J69" s="5"/>
      <c r="K69" s="5"/>
      <c r="N69" s="56"/>
      <c r="O69" s="6"/>
      <c r="Q69" s="5"/>
    </row>
    <row r="70" spans="1:17" x14ac:dyDescent="0.2">
      <c r="A70" s="99" t="s">
        <v>120</v>
      </c>
      <c r="B70" s="100" t="s">
        <v>121</v>
      </c>
      <c r="C70" s="70">
        <f t="shared" si="0"/>
        <v>0</v>
      </c>
      <c r="D70" s="73"/>
      <c r="E70" s="72"/>
      <c r="F70" s="73"/>
      <c r="G70" s="73"/>
      <c r="H70" s="73"/>
      <c r="I70" s="13"/>
      <c r="J70" s="5"/>
      <c r="K70" s="5"/>
      <c r="N70" s="56"/>
      <c r="O70" s="6"/>
      <c r="Q70" s="5"/>
    </row>
    <row r="71" spans="1:17" x14ac:dyDescent="0.2">
      <c r="A71" s="99" t="s">
        <v>122</v>
      </c>
      <c r="B71" s="100" t="s">
        <v>123</v>
      </c>
      <c r="C71" s="70">
        <f t="shared" si="0"/>
        <v>1</v>
      </c>
      <c r="D71" s="73">
        <v>1</v>
      </c>
      <c r="E71" s="72"/>
      <c r="F71" s="73"/>
      <c r="G71" s="73"/>
      <c r="H71" s="73"/>
      <c r="I71" s="13"/>
      <c r="J71" s="5"/>
      <c r="K71" s="5"/>
      <c r="N71" s="56"/>
      <c r="O71" s="6"/>
      <c r="Q71" s="5"/>
    </row>
    <row r="72" spans="1:17" x14ac:dyDescent="0.2">
      <c r="A72" s="99" t="s">
        <v>124</v>
      </c>
      <c r="B72" s="100" t="s">
        <v>125</v>
      </c>
      <c r="C72" s="70">
        <f t="shared" si="0"/>
        <v>0</v>
      </c>
      <c r="D72" s="73"/>
      <c r="E72" s="72"/>
      <c r="F72" s="73"/>
      <c r="G72" s="73"/>
      <c r="H72" s="73"/>
      <c r="I72" s="13"/>
      <c r="J72" s="5"/>
      <c r="K72" s="5"/>
      <c r="N72" s="56"/>
      <c r="O72" s="6"/>
      <c r="Q72" s="5"/>
    </row>
    <row r="73" spans="1:17" x14ac:dyDescent="0.2">
      <c r="A73" s="99" t="s">
        <v>126</v>
      </c>
      <c r="B73" s="100" t="s">
        <v>127</v>
      </c>
      <c r="C73" s="70">
        <f t="shared" si="0"/>
        <v>0</v>
      </c>
      <c r="D73" s="73"/>
      <c r="E73" s="72"/>
      <c r="F73" s="73"/>
      <c r="G73" s="73"/>
      <c r="H73" s="73"/>
      <c r="I73" s="13"/>
      <c r="J73" s="5"/>
      <c r="K73" s="5"/>
      <c r="N73" s="56"/>
      <c r="O73" s="6"/>
      <c r="Q73" s="5"/>
    </row>
    <row r="74" spans="1:17" x14ac:dyDescent="0.2">
      <c r="A74" s="99" t="s">
        <v>128</v>
      </c>
      <c r="B74" s="100" t="s">
        <v>129</v>
      </c>
      <c r="C74" s="70">
        <f t="shared" si="0"/>
        <v>0</v>
      </c>
      <c r="D74" s="73"/>
      <c r="E74" s="72"/>
      <c r="F74" s="73"/>
      <c r="G74" s="73"/>
      <c r="H74" s="73"/>
      <c r="I74" s="13"/>
      <c r="J74" s="5"/>
      <c r="K74" s="5"/>
      <c r="N74" s="56"/>
      <c r="O74" s="6"/>
      <c r="Q74" s="5"/>
    </row>
    <row r="75" spans="1:17" x14ac:dyDescent="0.2">
      <c r="A75" s="99" t="s">
        <v>130</v>
      </c>
      <c r="B75" s="100" t="s">
        <v>131</v>
      </c>
      <c r="C75" s="70">
        <f t="shared" si="0"/>
        <v>0</v>
      </c>
      <c r="D75" s="73"/>
      <c r="E75" s="72"/>
      <c r="F75" s="73"/>
      <c r="G75" s="73"/>
      <c r="H75" s="73"/>
      <c r="I75" s="13"/>
      <c r="J75" s="5"/>
      <c r="K75" s="5"/>
      <c r="N75" s="56"/>
      <c r="O75" s="6"/>
      <c r="Q75" s="5"/>
    </row>
    <row r="76" spans="1:17" x14ac:dyDescent="0.2">
      <c r="A76" s="99" t="s">
        <v>132</v>
      </c>
      <c r="B76" s="100" t="s">
        <v>133</v>
      </c>
      <c r="C76" s="70">
        <f t="shared" si="0"/>
        <v>0</v>
      </c>
      <c r="D76" s="73"/>
      <c r="E76" s="72"/>
      <c r="F76" s="73"/>
      <c r="G76" s="73"/>
      <c r="H76" s="73"/>
      <c r="I76" s="13"/>
      <c r="J76" s="5"/>
      <c r="K76" s="5"/>
      <c r="N76" s="56"/>
      <c r="O76" s="6"/>
      <c r="Q76" s="5"/>
    </row>
    <row r="77" spans="1:17" x14ac:dyDescent="0.2">
      <c r="A77" s="99" t="s">
        <v>134</v>
      </c>
      <c r="B77" s="100" t="s">
        <v>135</v>
      </c>
      <c r="C77" s="70">
        <f t="shared" si="0"/>
        <v>0</v>
      </c>
      <c r="D77" s="73"/>
      <c r="E77" s="72"/>
      <c r="F77" s="73"/>
      <c r="G77" s="73"/>
      <c r="H77" s="73"/>
      <c r="I77" s="13"/>
      <c r="J77" s="5"/>
      <c r="K77" s="5"/>
      <c r="N77" s="56"/>
      <c r="O77" s="6"/>
      <c r="Q77" s="5"/>
    </row>
    <row r="78" spans="1:17" x14ac:dyDescent="0.2">
      <c r="A78" s="101" t="s">
        <v>136</v>
      </c>
      <c r="B78" s="102" t="s">
        <v>137</v>
      </c>
      <c r="C78" s="103">
        <f t="shared" si="0"/>
        <v>0</v>
      </c>
      <c r="D78" s="104"/>
      <c r="E78" s="105"/>
      <c r="F78" s="106"/>
      <c r="G78" s="104"/>
      <c r="H78" s="106"/>
      <c r="I78" s="13"/>
      <c r="J78" s="5"/>
      <c r="K78" s="5"/>
      <c r="N78" s="56"/>
      <c r="O78" s="6"/>
      <c r="Q78" s="5"/>
    </row>
    <row r="79" spans="1:17" x14ac:dyDescent="0.2">
      <c r="A79" s="59"/>
      <c r="B79" s="107"/>
      <c r="C79" s="15"/>
      <c r="D79" s="16"/>
      <c r="E79" s="16"/>
      <c r="F79" s="16"/>
      <c r="G79" s="16"/>
      <c r="H79" s="16"/>
      <c r="I79" s="13"/>
      <c r="J79" s="5"/>
      <c r="K79" s="5"/>
      <c r="N79" s="56"/>
      <c r="O79" s="6"/>
      <c r="Q79" s="5"/>
    </row>
    <row r="80" spans="1:17" x14ac:dyDescent="0.2">
      <c r="A80" s="211" t="s">
        <v>138</v>
      </c>
      <c r="B80" s="234"/>
      <c r="C80" s="63">
        <f t="shared" ref="C80:C145" si="1">+SUM(D80:F80)</f>
        <v>1111</v>
      </c>
      <c r="D80" s="108">
        <f>+SUM(D81:D120)</f>
        <v>0</v>
      </c>
      <c r="E80" s="108">
        <f>+SUM(E81:E120)</f>
        <v>1080</v>
      </c>
      <c r="F80" s="109">
        <f>+SUM(F81:F120)</f>
        <v>31</v>
      </c>
      <c r="G80" s="110">
        <f>+SUM(G81:G120)</f>
        <v>0</v>
      </c>
      <c r="H80" s="110">
        <f>+SUM(H81:H120)</f>
        <v>0</v>
      </c>
      <c r="I80" s="13"/>
      <c r="J80" s="5"/>
      <c r="K80" s="5"/>
      <c r="N80" s="56"/>
      <c r="O80" s="6"/>
      <c r="Q80" s="5"/>
    </row>
    <row r="81" spans="1:17" x14ac:dyDescent="0.2">
      <c r="A81" s="96" t="s">
        <v>139</v>
      </c>
      <c r="B81" s="111" t="s">
        <v>140</v>
      </c>
      <c r="C81" s="88">
        <f t="shared" si="1"/>
        <v>0</v>
      </c>
      <c r="D81" s="71"/>
      <c r="E81" s="71"/>
      <c r="F81" s="71"/>
      <c r="G81" s="71"/>
      <c r="H81" s="71"/>
      <c r="I81" s="13"/>
      <c r="J81" s="5"/>
      <c r="K81" s="5"/>
      <c r="N81" s="56"/>
      <c r="O81" s="6"/>
      <c r="Q81" s="5"/>
    </row>
    <row r="82" spans="1:17" x14ac:dyDescent="0.2">
      <c r="A82" s="99" t="s">
        <v>141</v>
      </c>
      <c r="B82" s="100" t="s">
        <v>142</v>
      </c>
      <c r="C82" s="70">
        <f t="shared" si="1"/>
        <v>125</v>
      </c>
      <c r="D82" s="71"/>
      <c r="E82" s="71">
        <v>125</v>
      </c>
      <c r="F82" s="71"/>
      <c r="G82" s="71"/>
      <c r="H82" s="71"/>
      <c r="I82" s="13"/>
      <c r="J82" s="5"/>
      <c r="K82" s="5"/>
      <c r="N82" s="56"/>
      <c r="O82" s="6"/>
      <c r="Q82" s="5"/>
    </row>
    <row r="83" spans="1:17" x14ac:dyDescent="0.2">
      <c r="A83" s="99" t="s">
        <v>143</v>
      </c>
      <c r="B83" s="100" t="s">
        <v>144</v>
      </c>
      <c r="C83" s="70">
        <f t="shared" si="1"/>
        <v>0</v>
      </c>
      <c r="D83" s="71"/>
      <c r="E83" s="71"/>
      <c r="F83" s="71"/>
      <c r="G83" s="71"/>
      <c r="H83" s="71"/>
      <c r="I83" s="13"/>
      <c r="J83" s="5"/>
      <c r="K83" s="5"/>
      <c r="N83" s="56"/>
      <c r="O83" s="6"/>
      <c r="Q83" s="5"/>
    </row>
    <row r="84" spans="1:17" x14ac:dyDescent="0.2">
      <c r="A84" s="99" t="s">
        <v>145</v>
      </c>
      <c r="B84" s="100" t="s">
        <v>146</v>
      </c>
      <c r="C84" s="70">
        <f t="shared" si="1"/>
        <v>0</v>
      </c>
      <c r="D84" s="71"/>
      <c r="E84" s="71"/>
      <c r="F84" s="71"/>
      <c r="G84" s="71"/>
      <c r="H84" s="71"/>
      <c r="I84" s="13"/>
      <c r="J84" s="5"/>
      <c r="K84" s="5"/>
      <c r="N84" s="56"/>
      <c r="O84" s="6"/>
      <c r="Q84" s="5"/>
    </row>
    <row r="85" spans="1:17" x14ac:dyDescent="0.2">
      <c r="A85" s="99" t="s">
        <v>147</v>
      </c>
      <c r="B85" s="100" t="s">
        <v>148</v>
      </c>
      <c r="C85" s="70">
        <f t="shared" si="1"/>
        <v>120</v>
      </c>
      <c r="D85" s="71"/>
      <c r="E85" s="71">
        <v>120</v>
      </c>
      <c r="F85" s="71"/>
      <c r="G85" s="71"/>
      <c r="H85" s="71"/>
      <c r="I85" s="13"/>
      <c r="J85" s="5"/>
      <c r="K85" s="5"/>
      <c r="N85" s="56"/>
      <c r="O85" s="6"/>
      <c r="Q85" s="5"/>
    </row>
    <row r="86" spans="1:17" x14ac:dyDescent="0.2">
      <c r="A86" s="99" t="s">
        <v>149</v>
      </c>
      <c r="B86" s="100" t="s">
        <v>150</v>
      </c>
      <c r="C86" s="70">
        <f t="shared" si="1"/>
        <v>0</v>
      </c>
      <c r="D86" s="71"/>
      <c r="E86" s="71"/>
      <c r="F86" s="71"/>
      <c r="G86" s="71"/>
      <c r="H86" s="71"/>
      <c r="I86" s="13"/>
      <c r="J86" s="5"/>
      <c r="K86" s="5"/>
      <c r="N86" s="56"/>
      <c r="O86" s="6"/>
      <c r="Q86" s="5"/>
    </row>
    <row r="87" spans="1:17" x14ac:dyDescent="0.2">
      <c r="A87" s="99" t="s">
        <v>151</v>
      </c>
      <c r="B87" s="100" t="s">
        <v>152</v>
      </c>
      <c r="C87" s="70">
        <f t="shared" si="1"/>
        <v>0</v>
      </c>
      <c r="D87" s="71"/>
      <c r="E87" s="71"/>
      <c r="F87" s="71"/>
      <c r="G87" s="71"/>
      <c r="H87" s="71"/>
      <c r="I87" s="13"/>
      <c r="J87" s="5"/>
      <c r="K87" s="5"/>
      <c r="N87" s="56"/>
      <c r="O87" s="6"/>
      <c r="Q87" s="5"/>
    </row>
    <row r="88" spans="1:17" x14ac:dyDescent="0.2">
      <c r="A88" s="99" t="s">
        <v>153</v>
      </c>
      <c r="B88" s="100" t="s">
        <v>154</v>
      </c>
      <c r="C88" s="70">
        <f t="shared" si="1"/>
        <v>0</v>
      </c>
      <c r="D88" s="71"/>
      <c r="E88" s="71"/>
      <c r="F88" s="71"/>
      <c r="G88" s="71"/>
      <c r="H88" s="71"/>
      <c r="I88" s="13"/>
      <c r="J88" s="5"/>
      <c r="K88" s="5"/>
      <c r="N88" s="56"/>
      <c r="O88" s="6"/>
      <c r="Q88" s="5"/>
    </row>
    <row r="89" spans="1:17" x14ac:dyDescent="0.2">
      <c r="A89" s="99" t="s">
        <v>155</v>
      </c>
      <c r="B89" s="100" t="s">
        <v>156</v>
      </c>
      <c r="C89" s="70">
        <f t="shared" si="1"/>
        <v>0</v>
      </c>
      <c r="D89" s="71"/>
      <c r="E89" s="71"/>
      <c r="F89" s="71"/>
      <c r="G89" s="71"/>
      <c r="H89" s="71"/>
      <c r="I89" s="13"/>
      <c r="J89" s="5"/>
      <c r="K89" s="5"/>
      <c r="N89" s="56"/>
      <c r="O89" s="6"/>
      <c r="Q89" s="5"/>
    </row>
    <row r="90" spans="1:17" x14ac:dyDescent="0.2">
      <c r="A90" s="99" t="s">
        <v>157</v>
      </c>
      <c r="B90" s="100" t="s">
        <v>158</v>
      </c>
      <c r="C90" s="70">
        <f t="shared" si="1"/>
        <v>13</v>
      </c>
      <c r="D90" s="71"/>
      <c r="E90" s="71">
        <v>13</v>
      </c>
      <c r="F90" s="71"/>
      <c r="G90" s="71"/>
      <c r="H90" s="71"/>
      <c r="I90" s="13"/>
      <c r="J90" s="5"/>
      <c r="K90" s="5"/>
      <c r="N90" s="56"/>
      <c r="O90" s="6"/>
      <c r="Q90" s="5"/>
    </row>
    <row r="91" spans="1:17" x14ac:dyDescent="0.2">
      <c r="A91" s="99" t="s">
        <v>159</v>
      </c>
      <c r="B91" s="100" t="s">
        <v>160</v>
      </c>
      <c r="C91" s="70">
        <f t="shared" si="1"/>
        <v>0</v>
      </c>
      <c r="D91" s="71"/>
      <c r="E91" s="71"/>
      <c r="F91" s="71"/>
      <c r="G91" s="71"/>
      <c r="H91" s="71"/>
      <c r="I91" s="13"/>
      <c r="J91" s="5"/>
      <c r="K91" s="5"/>
      <c r="N91" s="56"/>
      <c r="O91" s="6"/>
      <c r="Q91" s="5"/>
    </row>
    <row r="92" spans="1:17" x14ac:dyDescent="0.2">
      <c r="A92" s="99" t="s">
        <v>161</v>
      </c>
      <c r="B92" s="100" t="s">
        <v>162</v>
      </c>
      <c r="C92" s="70">
        <f t="shared" si="1"/>
        <v>0</v>
      </c>
      <c r="D92" s="71"/>
      <c r="E92" s="71"/>
      <c r="F92" s="71"/>
      <c r="G92" s="71"/>
      <c r="H92" s="71"/>
      <c r="I92" s="13"/>
      <c r="J92" s="5"/>
      <c r="K92" s="5"/>
      <c r="N92" s="56"/>
      <c r="O92" s="6"/>
      <c r="Q92" s="5"/>
    </row>
    <row r="93" spans="1:17" x14ac:dyDescent="0.2">
      <c r="A93" s="99" t="s">
        <v>163</v>
      </c>
      <c r="B93" s="100" t="s">
        <v>164</v>
      </c>
      <c r="C93" s="70">
        <f t="shared" si="1"/>
        <v>0</v>
      </c>
      <c r="D93" s="71"/>
      <c r="E93" s="71"/>
      <c r="F93" s="71"/>
      <c r="G93" s="71"/>
      <c r="H93" s="71"/>
      <c r="I93" s="13"/>
      <c r="J93" s="5"/>
      <c r="K93" s="5"/>
      <c r="N93" s="56"/>
      <c r="O93" s="6"/>
      <c r="Q93" s="5"/>
    </row>
    <row r="94" spans="1:17" x14ac:dyDescent="0.2">
      <c r="A94" s="99" t="s">
        <v>165</v>
      </c>
      <c r="B94" s="100" t="s">
        <v>166</v>
      </c>
      <c r="C94" s="70">
        <f t="shared" si="1"/>
        <v>0</v>
      </c>
      <c r="D94" s="71"/>
      <c r="E94" s="71"/>
      <c r="F94" s="71"/>
      <c r="G94" s="71"/>
      <c r="H94" s="71"/>
      <c r="I94" s="13"/>
      <c r="J94" s="5"/>
      <c r="K94" s="5"/>
      <c r="N94" s="56"/>
      <c r="O94" s="6"/>
      <c r="Q94" s="5"/>
    </row>
    <row r="95" spans="1:17" x14ac:dyDescent="0.2">
      <c r="A95" s="99" t="s">
        <v>167</v>
      </c>
      <c r="B95" s="100" t="s">
        <v>168</v>
      </c>
      <c r="C95" s="70">
        <f t="shared" si="1"/>
        <v>458</v>
      </c>
      <c r="D95" s="71"/>
      <c r="E95" s="71">
        <v>458</v>
      </c>
      <c r="F95" s="71"/>
      <c r="G95" s="71"/>
      <c r="H95" s="71"/>
      <c r="I95" s="13"/>
      <c r="J95" s="5"/>
      <c r="K95" s="5"/>
      <c r="N95" s="56"/>
      <c r="O95" s="6"/>
      <c r="Q95" s="5"/>
    </row>
    <row r="96" spans="1:17" x14ac:dyDescent="0.2">
      <c r="A96" s="99" t="s">
        <v>169</v>
      </c>
      <c r="B96" s="100" t="s">
        <v>170</v>
      </c>
      <c r="C96" s="70">
        <f t="shared" si="1"/>
        <v>35</v>
      </c>
      <c r="D96" s="71"/>
      <c r="E96" s="71">
        <v>35</v>
      </c>
      <c r="F96" s="71"/>
      <c r="G96" s="71"/>
      <c r="H96" s="71"/>
      <c r="I96" s="13"/>
      <c r="J96" s="5"/>
      <c r="K96" s="5"/>
      <c r="N96" s="56"/>
      <c r="O96" s="6"/>
      <c r="Q96" s="5"/>
    </row>
    <row r="97" spans="1:17" x14ac:dyDescent="0.2">
      <c r="A97" s="99" t="s">
        <v>171</v>
      </c>
      <c r="B97" s="100" t="s">
        <v>172</v>
      </c>
      <c r="C97" s="70">
        <f t="shared" si="1"/>
        <v>0</v>
      </c>
      <c r="D97" s="71"/>
      <c r="E97" s="71"/>
      <c r="F97" s="71"/>
      <c r="G97" s="71"/>
      <c r="H97" s="71"/>
      <c r="I97" s="13"/>
      <c r="J97" s="5"/>
      <c r="K97" s="5"/>
      <c r="N97" s="56"/>
      <c r="O97" s="6"/>
      <c r="Q97" s="5"/>
    </row>
    <row r="98" spans="1:17" x14ac:dyDescent="0.2">
      <c r="A98" s="99" t="s">
        <v>173</v>
      </c>
      <c r="B98" s="100" t="s">
        <v>174</v>
      </c>
      <c r="C98" s="70">
        <f t="shared" si="1"/>
        <v>0</v>
      </c>
      <c r="D98" s="71"/>
      <c r="E98" s="71"/>
      <c r="F98" s="71"/>
      <c r="G98" s="71"/>
      <c r="H98" s="71"/>
      <c r="I98" s="13"/>
      <c r="J98" s="5"/>
      <c r="K98" s="5"/>
      <c r="N98" s="56"/>
      <c r="O98" s="6"/>
      <c r="Q98" s="5"/>
    </row>
    <row r="99" spans="1:17" x14ac:dyDescent="0.2">
      <c r="A99" s="99" t="s">
        <v>175</v>
      </c>
      <c r="B99" s="100" t="s">
        <v>176</v>
      </c>
      <c r="C99" s="70">
        <f t="shared" si="1"/>
        <v>0</v>
      </c>
      <c r="D99" s="71"/>
      <c r="E99" s="71"/>
      <c r="F99" s="71"/>
      <c r="G99" s="71"/>
      <c r="H99" s="71"/>
      <c r="I99" s="13"/>
      <c r="J99" s="5"/>
      <c r="K99" s="5"/>
      <c r="N99" s="56"/>
      <c r="O99" s="6"/>
      <c r="Q99" s="5"/>
    </row>
    <row r="100" spans="1:17" x14ac:dyDescent="0.2">
      <c r="A100" s="99" t="s">
        <v>177</v>
      </c>
      <c r="B100" s="100" t="s">
        <v>178</v>
      </c>
      <c r="C100" s="70">
        <f t="shared" si="1"/>
        <v>286</v>
      </c>
      <c r="D100" s="71"/>
      <c r="E100" s="71">
        <v>286</v>
      </c>
      <c r="F100" s="71"/>
      <c r="G100" s="71"/>
      <c r="H100" s="71"/>
      <c r="I100" s="13"/>
      <c r="J100" s="5"/>
      <c r="K100" s="5"/>
      <c r="N100" s="56"/>
      <c r="O100" s="6"/>
      <c r="Q100" s="5"/>
    </row>
    <row r="101" spans="1:17" x14ac:dyDescent="0.2">
      <c r="A101" s="99" t="s">
        <v>179</v>
      </c>
      <c r="B101" s="100" t="s">
        <v>180</v>
      </c>
      <c r="C101" s="70">
        <f t="shared" si="1"/>
        <v>43</v>
      </c>
      <c r="D101" s="71"/>
      <c r="E101" s="71">
        <v>43</v>
      </c>
      <c r="F101" s="71"/>
      <c r="G101" s="71"/>
      <c r="H101" s="71"/>
      <c r="I101" s="13"/>
      <c r="J101" s="5"/>
      <c r="K101" s="5"/>
      <c r="N101" s="56"/>
      <c r="O101" s="6"/>
      <c r="Q101" s="5"/>
    </row>
    <row r="102" spans="1:17" x14ac:dyDescent="0.2">
      <c r="A102" s="99" t="s">
        <v>181</v>
      </c>
      <c r="B102" s="100" t="s">
        <v>182</v>
      </c>
      <c r="C102" s="70">
        <f t="shared" si="1"/>
        <v>0</v>
      </c>
      <c r="D102" s="71"/>
      <c r="E102" s="71"/>
      <c r="F102" s="71"/>
      <c r="G102" s="71"/>
      <c r="H102" s="71"/>
      <c r="I102" s="13"/>
      <c r="J102" s="5"/>
      <c r="K102" s="5"/>
      <c r="N102" s="56"/>
      <c r="O102" s="6"/>
      <c r="Q102" s="5"/>
    </row>
    <row r="103" spans="1:17" x14ac:dyDescent="0.2">
      <c r="A103" s="99" t="s">
        <v>183</v>
      </c>
      <c r="B103" s="100" t="s">
        <v>184</v>
      </c>
      <c r="C103" s="70">
        <f t="shared" si="1"/>
        <v>0</v>
      </c>
      <c r="D103" s="71"/>
      <c r="E103" s="71"/>
      <c r="F103" s="71"/>
      <c r="G103" s="71"/>
      <c r="H103" s="71"/>
      <c r="I103" s="13"/>
      <c r="J103" s="5"/>
      <c r="K103" s="5"/>
      <c r="N103" s="56"/>
      <c r="O103" s="6"/>
      <c r="Q103" s="5"/>
    </row>
    <row r="104" spans="1:17" x14ac:dyDescent="0.2">
      <c r="A104" s="99" t="s">
        <v>185</v>
      </c>
      <c r="B104" s="100" t="s">
        <v>186</v>
      </c>
      <c r="C104" s="70">
        <f t="shared" si="1"/>
        <v>0</v>
      </c>
      <c r="D104" s="71"/>
      <c r="E104" s="71"/>
      <c r="F104" s="71"/>
      <c r="G104" s="71"/>
      <c r="H104" s="71"/>
      <c r="I104" s="13"/>
      <c r="J104" s="5"/>
      <c r="K104" s="5"/>
      <c r="N104" s="56"/>
      <c r="O104" s="6"/>
      <c r="Q104" s="5"/>
    </row>
    <row r="105" spans="1:17" x14ac:dyDescent="0.2">
      <c r="A105" s="99" t="s">
        <v>187</v>
      </c>
      <c r="B105" s="100" t="s">
        <v>188</v>
      </c>
      <c r="C105" s="70">
        <f t="shared" si="1"/>
        <v>0</v>
      </c>
      <c r="D105" s="71"/>
      <c r="E105" s="71"/>
      <c r="F105" s="71"/>
      <c r="G105" s="71"/>
      <c r="H105" s="71"/>
      <c r="I105" s="13"/>
      <c r="J105" s="5"/>
      <c r="K105" s="5"/>
      <c r="N105" s="56"/>
      <c r="O105" s="6"/>
      <c r="Q105" s="5"/>
    </row>
    <row r="106" spans="1:17" x14ac:dyDescent="0.2">
      <c r="A106" s="99" t="s">
        <v>189</v>
      </c>
      <c r="B106" s="100" t="s">
        <v>190</v>
      </c>
      <c r="C106" s="70">
        <f t="shared" si="1"/>
        <v>28</v>
      </c>
      <c r="D106" s="71"/>
      <c r="E106" s="71"/>
      <c r="F106" s="71">
        <v>28</v>
      </c>
      <c r="G106" s="71"/>
      <c r="H106" s="71"/>
      <c r="I106" s="13"/>
      <c r="J106" s="5"/>
      <c r="K106" s="5"/>
      <c r="N106" s="56"/>
      <c r="O106" s="6"/>
      <c r="Q106" s="5"/>
    </row>
    <row r="107" spans="1:17" x14ac:dyDescent="0.2">
      <c r="A107" s="99" t="s">
        <v>191</v>
      </c>
      <c r="B107" s="100" t="s">
        <v>192</v>
      </c>
      <c r="C107" s="70">
        <f t="shared" si="1"/>
        <v>3</v>
      </c>
      <c r="D107" s="71"/>
      <c r="E107" s="71"/>
      <c r="F107" s="71">
        <v>3</v>
      </c>
      <c r="G107" s="71"/>
      <c r="H107" s="71"/>
      <c r="I107" s="13"/>
      <c r="J107" s="5"/>
      <c r="K107" s="5"/>
      <c r="N107" s="56"/>
      <c r="O107" s="6"/>
      <c r="Q107" s="5"/>
    </row>
    <row r="108" spans="1:17" x14ac:dyDescent="0.2">
      <c r="A108" s="99" t="s">
        <v>193</v>
      </c>
      <c r="B108" s="100" t="s">
        <v>194</v>
      </c>
      <c r="C108" s="70">
        <f t="shared" si="1"/>
        <v>0</v>
      </c>
      <c r="D108" s="71"/>
      <c r="E108" s="71"/>
      <c r="F108" s="71"/>
      <c r="G108" s="71"/>
      <c r="H108" s="71"/>
      <c r="I108" s="13"/>
      <c r="J108" s="5"/>
      <c r="K108" s="5"/>
      <c r="N108" s="56"/>
      <c r="O108" s="6"/>
      <c r="Q108" s="5"/>
    </row>
    <row r="109" spans="1:17" x14ac:dyDescent="0.2">
      <c r="A109" s="99" t="s">
        <v>195</v>
      </c>
      <c r="B109" s="100" t="s">
        <v>196</v>
      </c>
      <c r="C109" s="70">
        <f t="shared" si="1"/>
        <v>0</v>
      </c>
      <c r="D109" s="71"/>
      <c r="E109" s="71"/>
      <c r="F109" s="71"/>
      <c r="G109" s="71"/>
      <c r="H109" s="71"/>
      <c r="I109" s="13"/>
      <c r="J109" s="5"/>
      <c r="K109" s="5"/>
      <c r="N109" s="56"/>
      <c r="O109" s="6"/>
      <c r="Q109" s="5"/>
    </row>
    <row r="110" spans="1:17" x14ac:dyDescent="0.2">
      <c r="A110" s="99" t="s">
        <v>197</v>
      </c>
      <c r="B110" s="100" t="s">
        <v>198</v>
      </c>
      <c r="C110" s="70">
        <f t="shared" si="1"/>
        <v>0</v>
      </c>
      <c r="D110" s="71"/>
      <c r="E110" s="71"/>
      <c r="F110" s="71"/>
      <c r="G110" s="71"/>
      <c r="H110" s="71"/>
      <c r="I110" s="13"/>
      <c r="J110" s="5"/>
      <c r="K110" s="5"/>
      <c r="N110" s="56"/>
      <c r="O110" s="6"/>
      <c r="Q110" s="5"/>
    </row>
    <row r="111" spans="1:17" x14ac:dyDescent="0.2">
      <c r="A111" s="99" t="s">
        <v>199</v>
      </c>
      <c r="B111" s="100" t="s">
        <v>200</v>
      </c>
      <c r="C111" s="70">
        <f t="shared" si="1"/>
        <v>0</v>
      </c>
      <c r="D111" s="71"/>
      <c r="E111" s="71"/>
      <c r="F111" s="71"/>
      <c r="G111" s="71"/>
      <c r="H111" s="71"/>
      <c r="I111" s="13"/>
      <c r="J111" s="5"/>
      <c r="K111" s="5"/>
      <c r="N111" s="56"/>
      <c r="O111" s="6"/>
      <c r="Q111" s="5"/>
    </row>
    <row r="112" spans="1:17" x14ac:dyDescent="0.2">
      <c r="A112" s="99" t="s">
        <v>201</v>
      </c>
      <c r="B112" s="100" t="s">
        <v>202</v>
      </c>
      <c r="C112" s="70">
        <f t="shared" si="1"/>
        <v>0</v>
      </c>
      <c r="D112" s="71"/>
      <c r="E112" s="71"/>
      <c r="F112" s="71"/>
      <c r="G112" s="71"/>
      <c r="H112" s="71"/>
      <c r="I112" s="13"/>
      <c r="J112" s="5"/>
      <c r="K112" s="5"/>
      <c r="N112" s="56"/>
      <c r="O112" s="6"/>
      <c r="Q112" s="5"/>
    </row>
    <row r="113" spans="1:17" x14ac:dyDescent="0.2">
      <c r="A113" s="99" t="s">
        <v>203</v>
      </c>
      <c r="B113" s="100" t="s">
        <v>204</v>
      </c>
      <c r="C113" s="70">
        <f t="shared" si="1"/>
        <v>0</v>
      </c>
      <c r="D113" s="71"/>
      <c r="E113" s="71"/>
      <c r="F113" s="71"/>
      <c r="G113" s="71"/>
      <c r="H113" s="71"/>
      <c r="I113" s="13"/>
      <c r="J113" s="5"/>
      <c r="K113" s="5"/>
      <c r="N113" s="56"/>
      <c r="O113" s="6"/>
      <c r="Q113" s="5"/>
    </row>
    <row r="114" spans="1:17" x14ac:dyDescent="0.2">
      <c r="A114" s="99" t="s">
        <v>205</v>
      </c>
      <c r="B114" s="100" t="s">
        <v>206</v>
      </c>
      <c r="C114" s="70">
        <f t="shared" si="1"/>
        <v>0</v>
      </c>
      <c r="D114" s="71"/>
      <c r="E114" s="71"/>
      <c r="F114" s="71"/>
      <c r="G114" s="71"/>
      <c r="H114" s="71"/>
      <c r="I114" s="13"/>
      <c r="J114" s="5"/>
      <c r="K114" s="5"/>
      <c r="N114" s="56"/>
      <c r="O114" s="6"/>
      <c r="Q114" s="5"/>
    </row>
    <row r="115" spans="1:17" x14ac:dyDescent="0.2">
      <c r="A115" s="99" t="s">
        <v>207</v>
      </c>
      <c r="B115" s="100" t="s">
        <v>208</v>
      </c>
      <c r="C115" s="70">
        <f t="shared" si="1"/>
        <v>0</v>
      </c>
      <c r="D115" s="71"/>
      <c r="E115" s="71"/>
      <c r="F115" s="71"/>
      <c r="G115" s="71"/>
      <c r="H115" s="71"/>
      <c r="I115" s="13"/>
      <c r="J115" s="5"/>
      <c r="K115" s="5"/>
      <c r="N115" s="56"/>
      <c r="O115" s="6"/>
      <c r="Q115" s="5"/>
    </row>
    <row r="116" spans="1:17" x14ac:dyDescent="0.2">
      <c r="A116" s="99" t="s">
        <v>209</v>
      </c>
      <c r="B116" s="100" t="s">
        <v>210</v>
      </c>
      <c r="C116" s="70">
        <f t="shared" si="1"/>
        <v>0</v>
      </c>
      <c r="D116" s="71"/>
      <c r="E116" s="71"/>
      <c r="F116" s="71"/>
      <c r="G116" s="71"/>
      <c r="H116" s="71"/>
      <c r="I116" s="13"/>
      <c r="J116" s="5"/>
      <c r="K116" s="5"/>
      <c r="N116" s="56"/>
      <c r="O116" s="6"/>
      <c r="Q116" s="5"/>
    </row>
    <row r="117" spans="1:17" x14ac:dyDescent="0.2">
      <c r="A117" s="99" t="s">
        <v>211</v>
      </c>
      <c r="B117" s="100" t="s">
        <v>212</v>
      </c>
      <c r="C117" s="70">
        <f t="shared" si="1"/>
        <v>0</v>
      </c>
      <c r="D117" s="71"/>
      <c r="E117" s="71"/>
      <c r="F117" s="71"/>
      <c r="G117" s="71"/>
      <c r="H117" s="71"/>
      <c r="I117" s="13"/>
      <c r="J117" s="5"/>
      <c r="K117" s="5"/>
      <c r="N117" s="56"/>
      <c r="O117" s="6"/>
      <c r="Q117" s="5"/>
    </row>
    <row r="118" spans="1:17" x14ac:dyDescent="0.2">
      <c r="A118" s="99" t="s">
        <v>213</v>
      </c>
      <c r="B118" s="100" t="s">
        <v>214</v>
      </c>
      <c r="C118" s="70">
        <f>+SUM(D118:F118)</f>
        <v>0</v>
      </c>
      <c r="D118" s="71"/>
      <c r="E118" s="71"/>
      <c r="F118" s="71"/>
      <c r="G118" s="71"/>
      <c r="H118" s="71"/>
      <c r="I118" s="13"/>
      <c r="J118" s="5"/>
      <c r="K118" s="5"/>
      <c r="N118" s="56"/>
      <c r="O118" s="6"/>
      <c r="Q118" s="5"/>
    </row>
    <row r="119" spans="1:17" x14ac:dyDescent="0.2">
      <c r="A119" s="99" t="s">
        <v>141</v>
      </c>
      <c r="B119" s="100" t="s">
        <v>215</v>
      </c>
      <c r="C119" s="70">
        <f>+SUM(D119:F119)</f>
        <v>0</v>
      </c>
      <c r="D119" s="71"/>
      <c r="E119" s="71"/>
      <c r="F119" s="71"/>
      <c r="G119" s="71"/>
      <c r="H119" s="71"/>
      <c r="I119" s="13"/>
      <c r="J119" s="5"/>
      <c r="K119" s="5"/>
      <c r="N119" s="56"/>
      <c r="O119" s="6"/>
      <c r="Q119" s="5"/>
    </row>
    <row r="120" spans="1:17" x14ac:dyDescent="0.2">
      <c r="A120" s="101" t="s">
        <v>141</v>
      </c>
      <c r="B120" s="102" t="s">
        <v>216</v>
      </c>
      <c r="C120" s="103">
        <f t="shared" si="1"/>
        <v>0</v>
      </c>
      <c r="D120" s="71"/>
      <c r="E120" s="71"/>
      <c r="F120" s="71"/>
      <c r="G120" s="71"/>
      <c r="H120" s="71"/>
      <c r="I120" s="13"/>
      <c r="J120" s="5"/>
      <c r="K120" s="5"/>
      <c r="N120" s="56"/>
      <c r="O120" s="6"/>
      <c r="Q120" s="5"/>
    </row>
    <row r="121" spans="1:17" x14ac:dyDescent="0.2">
      <c r="A121" s="59"/>
      <c r="B121" s="107"/>
      <c r="C121" s="15"/>
      <c r="D121" s="16"/>
      <c r="E121" s="16"/>
      <c r="F121" s="16"/>
      <c r="G121" s="16"/>
      <c r="H121" s="16"/>
      <c r="I121" s="13"/>
      <c r="J121" s="5"/>
      <c r="K121" s="5"/>
      <c r="N121" s="56"/>
      <c r="O121" s="6"/>
      <c r="Q121" s="5"/>
    </row>
    <row r="122" spans="1:17" x14ac:dyDescent="0.2">
      <c r="A122" s="211" t="s">
        <v>217</v>
      </c>
      <c r="B122" s="234"/>
      <c r="C122" s="63">
        <f t="shared" si="1"/>
        <v>269</v>
      </c>
      <c r="D122" s="108">
        <f>+SUM(D123:D162)</f>
        <v>2</v>
      </c>
      <c r="E122" s="112">
        <f>+SUM(E123:E162)</f>
        <v>260</v>
      </c>
      <c r="F122" s="113">
        <f>+SUM(F123:F162)</f>
        <v>7</v>
      </c>
      <c r="G122" s="113">
        <f>+SUM(G123:G162)</f>
        <v>0</v>
      </c>
      <c r="H122" s="113">
        <f>+SUM(H123:H162)</f>
        <v>0</v>
      </c>
      <c r="I122" s="13"/>
      <c r="J122" s="5"/>
      <c r="K122" s="5"/>
      <c r="N122" s="56"/>
      <c r="O122" s="6"/>
      <c r="Q122" s="5"/>
    </row>
    <row r="123" spans="1:17" x14ac:dyDescent="0.2">
      <c r="A123" s="96" t="s">
        <v>218</v>
      </c>
      <c r="B123" s="111" t="s">
        <v>219</v>
      </c>
      <c r="C123" s="88">
        <f t="shared" si="1"/>
        <v>0</v>
      </c>
      <c r="D123" s="73"/>
      <c r="E123" s="90"/>
      <c r="F123" s="91"/>
      <c r="G123" s="73"/>
      <c r="H123" s="91"/>
      <c r="I123" s="13"/>
      <c r="J123" s="5"/>
      <c r="K123" s="5"/>
      <c r="N123" s="56"/>
      <c r="O123" s="6"/>
      <c r="Q123" s="5"/>
    </row>
    <row r="124" spans="1:17" x14ac:dyDescent="0.2">
      <c r="A124" s="99" t="s">
        <v>220</v>
      </c>
      <c r="B124" s="100" t="s">
        <v>221</v>
      </c>
      <c r="C124" s="70">
        <f t="shared" si="1"/>
        <v>0</v>
      </c>
      <c r="D124" s="73"/>
      <c r="E124" s="72"/>
      <c r="F124" s="73"/>
      <c r="G124" s="73"/>
      <c r="H124" s="73"/>
      <c r="I124" s="13"/>
      <c r="J124" s="5"/>
      <c r="K124" s="5"/>
      <c r="N124" s="56"/>
      <c r="O124" s="6"/>
      <c r="Q124" s="5"/>
    </row>
    <row r="125" spans="1:17" x14ac:dyDescent="0.2">
      <c r="A125" s="99" t="s">
        <v>222</v>
      </c>
      <c r="B125" s="100" t="s">
        <v>223</v>
      </c>
      <c r="C125" s="70">
        <f t="shared" si="1"/>
        <v>3</v>
      </c>
      <c r="D125" s="73"/>
      <c r="E125" s="72">
        <v>3</v>
      </c>
      <c r="F125" s="73"/>
      <c r="G125" s="73"/>
      <c r="H125" s="73"/>
      <c r="I125" s="13"/>
      <c r="J125" s="5"/>
      <c r="K125" s="5"/>
      <c r="N125" s="56"/>
      <c r="O125" s="6"/>
      <c r="Q125" s="5"/>
    </row>
    <row r="126" spans="1:17" x14ac:dyDescent="0.2">
      <c r="A126" s="99" t="s">
        <v>224</v>
      </c>
      <c r="B126" s="100" t="s">
        <v>225</v>
      </c>
      <c r="C126" s="70">
        <f t="shared" si="1"/>
        <v>0</v>
      </c>
      <c r="D126" s="73"/>
      <c r="E126" s="72"/>
      <c r="F126" s="73"/>
      <c r="G126" s="73"/>
      <c r="H126" s="73"/>
      <c r="I126" s="13"/>
      <c r="J126" s="5"/>
      <c r="K126" s="5"/>
      <c r="N126" s="56"/>
      <c r="O126" s="6"/>
      <c r="Q126" s="5"/>
    </row>
    <row r="127" spans="1:17" x14ac:dyDescent="0.2">
      <c r="A127" s="99" t="s">
        <v>226</v>
      </c>
      <c r="B127" s="100" t="s">
        <v>227</v>
      </c>
      <c r="C127" s="70">
        <f t="shared" si="1"/>
        <v>0</v>
      </c>
      <c r="D127" s="73"/>
      <c r="E127" s="72"/>
      <c r="F127" s="73"/>
      <c r="G127" s="73"/>
      <c r="H127" s="73"/>
      <c r="I127" s="13"/>
      <c r="J127" s="5"/>
      <c r="K127" s="5"/>
      <c r="N127" s="56"/>
      <c r="O127" s="6"/>
      <c r="Q127" s="5"/>
    </row>
    <row r="128" spans="1:17" x14ac:dyDescent="0.2">
      <c r="A128" s="99" t="s">
        <v>228</v>
      </c>
      <c r="B128" s="100" t="s">
        <v>229</v>
      </c>
      <c r="C128" s="70">
        <f t="shared" si="1"/>
        <v>0</v>
      </c>
      <c r="D128" s="73"/>
      <c r="E128" s="72"/>
      <c r="F128" s="73"/>
      <c r="G128" s="73"/>
      <c r="H128" s="73"/>
      <c r="I128" s="13"/>
      <c r="J128" s="5"/>
      <c r="K128" s="5"/>
      <c r="N128" s="56"/>
      <c r="O128" s="6"/>
      <c r="Q128" s="5"/>
    </row>
    <row r="129" spans="1:17" x14ac:dyDescent="0.2">
      <c r="A129" s="99" t="s">
        <v>230</v>
      </c>
      <c r="B129" s="100" t="s">
        <v>231</v>
      </c>
      <c r="C129" s="70">
        <f t="shared" si="1"/>
        <v>0</v>
      </c>
      <c r="D129" s="73"/>
      <c r="E129" s="72"/>
      <c r="F129" s="73"/>
      <c r="G129" s="73"/>
      <c r="H129" s="73"/>
      <c r="I129" s="13"/>
      <c r="J129" s="5"/>
      <c r="K129" s="5"/>
      <c r="N129" s="56"/>
      <c r="O129" s="6"/>
      <c r="Q129" s="5"/>
    </row>
    <row r="130" spans="1:17" x14ac:dyDescent="0.2">
      <c r="A130" s="99" t="s">
        <v>232</v>
      </c>
      <c r="B130" s="100" t="s">
        <v>233</v>
      </c>
      <c r="C130" s="70">
        <f t="shared" si="1"/>
        <v>0</v>
      </c>
      <c r="D130" s="73"/>
      <c r="E130" s="72"/>
      <c r="F130" s="73"/>
      <c r="G130" s="73"/>
      <c r="H130" s="73"/>
      <c r="I130" s="13"/>
      <c r="J130" s="5"/>
      <c r="K130" s="5"/>
      <c r="N130" s="56"/>
      <c r="O130" s="6"/>
      <c r="Q130" s="5"/>
    </row>
    <row r="131" spans="1:17" x14ac:dyDescent="0.2">
      <c r="A131" s="99" t="s">
        <v>234</v>
      </c>
      <c r="B131" s="100" t="s">
        <v>235</v>
      </c>
      <c r="C131" s="70">
        <f t="shared" si="1"/>
        <v>135</v>
      </c>
      <c r="D131" s="73"/>
      <c r="E131" s="72">
        <v>135</v>
      </c>
      <c r="F131" s="73"/>
      <c r="G131" s="73"/>
      <c r="H131" s="73"/>
      <c r="I131" s="13"/>
      <c r="J131" s="5"/>
      <c r="K131" s="5"/>
      <c r="N131" s="56"/>
      <c r="O131" s="6"/>
      <c r="Q131" s="5"/>
    </row>
    <row r="132" spans="1:17" x14ac:dyDescent="0.2">
      <c r="A132" s="99" t="s">
        <v>236</v>
      </c>
      <c r="B132" s="100" t="s">
        <v>237</v>
      </c>
      <c r="C132" s="70">
        <f t="shared" si="1"/>
        <v>3</v>
      </c>
      <c r="D132" s="73"/>
      <c r="E132" s="72">
        <v>3</v>
      </c>
      <c r="F132" s="73"/>
      <c r="G132" s="73"/>
      <c r="H132" s="73"/>
      <c r="I132" s="13"/>
      <c r="J132" s="5"/>
      <c r="K132" s="5"/>
      <c r="N132" s="56"/>
      <c r="O132" s="6"/>
      <c r="Q132" s="5"/>
    </row>
    <row r="133" spans="1:17" x14ac:dyDescent="0.2">
      <c r="A133" s="99" t="s">
        <v>238</v>
      </c>
      <c r="B133" s="100" t="s">
        <v>239</v>
      </c>
      <c r="C133" s="70">
        <f t="shared" si="1"/>
        <v>3</v>
      </c>
      <c r="D133" s="73"/>
      <c r="E133" s="72">
        <v>3</v>
      </c>
      <c r="F133" s="73"/>
      <c r="G133" s="73"/>
      <c r="H133" s="73"/>
      <c r="I133" s="13"/>
      <c r="J133" s="5"/>
      <c r="K133" s="5"/>
      <c r="N133" s="56"/>
      <c r="O133" s="6"/>
      <c r="Q133" s="5"/>
    </row>
    <row r="134" spans="1:17" x14ac:dyDescent="0.2">
      <c r="A134" s="99" t="s">
        <v>240</v>
      </c>
      <c r="B134" s="100" t="s">
        <v>241</v>
      </c>
      <c r="C134" s="70">
        <f t="shared" si="1"/>
        <v>0</v>
      </c>
      <c r="D134" s="73"/>
      <c r="E134" s="72"/>
      <c r="F134" s="73"/>
      <c r="G134" s="73"/>
      <c r="H134" s="73"/>
      <c r="I134" s="13"/>
      <c r="J134" s="5"/>
      <c r="K134" s="5"/>
      <c r="N134" s="56"/>
      <c r="O134" s="6"/>
      <c r="Q134" s="5"/>
    </row>
    <row r="135" spans="1:17" x14ac:dyDescent="0.2">
      <c r="A135" s="99" t="s">
        <v>242</v>
      </c>
      <c r="B135" s="100" t="s">
        <v>243</v>
      </c>
      <c r="C135" s="70">
        <f t="shared" si="1"/>
        <v>0</v>
      </c>
      <c r="D135" s="73"/>
      <c r="E135" s="72"/>
      <c r="F135" s="73"/>
      <c r="G135" s="73"/>
      <c r="H135" s="73"/>
      <c r="I135" s="13"/>
      <c r="J135" s="5"/>
      <c r="K135" s="5"/>
      <c r="N135" s="56"/>
      <c r="O135" s="6"/>
      <c r="Q135" s="5"/>
    </row>
    <row r="136" spans="1:17" x14ac:dyDescent="0.2">
      <c r="A136" s="99" t="s">
        <v>244</v>
      </c>
      <c r="B136" s="100" t="s">
        <v>245</v>
      </c>
      <c r="C136" s="70">
        <f t="shared" si="1"/>
        <v>0</v>
      </c>
      <c r="D136" s="73"/>
      <c r="E136" s="72"/>
      <c r="F136" s="73"/>
      <c r="G136" s="73"/>
      <c r="H136" s="73"/>
      <c r="I136" s="13"/>
      <c r="J136" s="5"/>
      <c r="K136" s="5"/>
      <c r="N136" s="56"/>
      <c r="O136" s="6"/>
      <c r="Q136" s="5"/>
    </row>
    <row r="137" spans="1:17" x14ac:dyDescent="0.2">
      <c r="A137" s="99" t="s">
        <v>246</v>
      </c>
      <c r="B137" s="100" t="s">
        <v>247</v>
      </c>
      <c r="C137" s="70">
        <f t="shared" si="1"/>
        <v>0</v>
      </c>
      <c r="D137" s="73"/>
      <c r="E137" s="72"/>
      <c r="F137" s="73"/>
      <c r="G137" s="73"/>
      <c r="H137" s="73"/>
      <c r="I137" s="13"/>
      <c r="J137" s="5"/>
      <c r="K137" s="5"/>
      <c r="N137" s="56"/>
      <c r="O137" s="6"/>
      <c r="Q137" s="5"/>
    </row>
    <row r="138" spans="1:17" x14ac:dyDescent="0.2">
      <c r="A138" s="99" t="s">
        <v>248</v>
      </c>
      <c r="B138" s="100" t="s">
        <v>249</v>
      </c>
      <c r="C138" s="70">
        <f t="shared" si="1"/>
        <v>0</v>
      </c>
      <c r="D138" s="73"/>
      <c r="E138" s="72"/>
      <c r="F138" s="73"/>
      <c r="G138" s="73"/>
      <c r="H138" s="73"/>
      <c r="I138" s="13"/>
      <c r="J138" s="5"/>
      <c r="K138" s="5"/>
      <c r="N138" s="56"/>
      <c r="O138" s="6"/>
      <c r="Q138" s="5"/>
    </row>
    <row r="139" spans="1:17" x14ac:dyDescent="0.2">
      <c r="A139" s="99" t="s">
        <v>250</v>
      </c>
      <c r="B139" s="100" t="s">
        <v>251</v>
      </c>
      <c r="C139" s="70">
        <f t="shared" si="1"/>
        <v>0</v>
      </c>
      <c r="D139" s="73"/>
      <c r="E139" s="72"/>
      <c r="F139" s="73"/>
      <c r="G139" s="73"/>
      <c r="H139" s="73"/>
      <c r="I139" s="13"/>
      <c r="J139" s="5"/>
      <c r="K139" s="5"/>
      <c r="N139" s="56"/>
      <c r="O139" s="6"/>
      <c r="Q139" s="5"/>
    </row>
    <row r="140" spans="1:17" x14ac:dyDescent="0.2">
      <c r="A140" s="99" t="s">
        <v>252</v>
      </c>
      <c r="B140" s="100" t="s">
        <v>253</v>
      </c>
      <c r="C140" s="70">
        <f t="shared" si="1"/>
        <v>0</v>
      </c>
      <c r="D140" s="73"/>
      <c r="E140" s="72"/>
      <c r="F140" s="73"/>
      <c r="G140" s="73"/>
      <c r="H140" s="73"/>
      <c r="I140" s="13"/>
      <c r="J140" s="5"/>
      <c r="K140" s="5"/>
      <c r="N140" s="56"/>
      <c r="O140" s="6"/>
      <c r="Q140" s="5"/>
    </row>
    <row r="141" spans="1:17" x14ac:dyDescent="0.2">
      <c r="A141" s="99" t="s">
        <v>254</v>
      </c>
      <c r="B141" s="100" t="s">
        <v>255</v>
      </c>
      <c r="C141" s="70">
        <f t="shared" si="1"/>
        <v>0</v>
      </c>
      <c r="D141" s="73"/>
      <c r="E141" s="72"/>
      <c r="F141" s="73"/>
      <c r="G141" s="73"/>
      <c r="H141" s="73"/>
      <c r="I141" s="13"/>
      <c r="J141" s="5"/>
      <c r="K141" s="5"/>
      <c r="N141" s="56"/>
      <c r="O141" s="6"/>
      <c r="Q141" s="5"/>
    </row>
    <row r="142" spans="1:17" x14ac:dyDescent="0.2">
      <c r="A142" s="99" t="s">
        <v>256</v>
      </c>
      <c r="B142" s="100" t="s">
        <v>257</v>
      </c>
      <c r="C142" s="70">
        <f t="shared" si="1"/>
        <v>2</v>
      </c>
      <c r="D142" s="73">
        <v>1</v>
      </c>
      <c r="E142" s="72"/>
      <c r="F142" s="73">
        <v>1</v>
      </c>
      <c r="G142" s="73"/>
      <c r="H142" s="73"/>
      <c r="I142" s="13"/>
      <c r="J142" s="5"/>
      <c r="K142" s="5"/>
      <c r="N142" s="56"/>
      <c r="O142" s="6"/>
      <c r="Q142" s="5"/>
    </row>
    <row r="143" spans="1:17" x14ac:dyDescent="0.2">
      <c r="A143" s="99" t="s">
        <v>258</v>
      </c>
      <c r="B143" s="100" t="s">
        <v>259</v>
      </c>
      <c r="C143" s="70">
        <f t="shared" si="1"/>
        <v>1</v>
      </c>
      <c r="D143" s="73">
        <v>1</v>
      </c>
      <c r="E143" s="72"/>
      <c r="F143" s="73"/>
      <c r="G143" s="73"/>
      <c r="H143" s="73"/>
      <c r="I143" s="13"/>
      <c r="J143" s="5"/>
      <c r="K143" s="5"/>
      <c r="N143" s="56"/>
      <c r="O143" s="6"/>
      <c r="Q143" s="5"/>
    </row>
    <row r="144" spans="1:17" x14ac:dyDescent="0.2">
      <c r="A144" s="99" t="s">
        <v>260</v>
      </c>
      <c r="B144" s="100" t="s">
        <v>261</v>
      </c>
      <c r="C144" s="70">
        <f t="shared" si="1"/>
        <v>0</v>
      </c>
      <c r="D144" s="73"/>
      <c r="E144" s="72"/>
      <c r="F144" s="73"/>
      <c r="G144" s="73"/>
      <c r="H144" s="73"/>
      <c r="I144" s="13"/>
      <c r="J144" s="5"/>
      <c r="K144" s="5"/>
      <c r="N144" s="56"/>
      <c r="O144" s="6"/>
      <c r="Q144" s="5"/>
    </row>
    <row r="145" spans="1:17" x14ac:dyDescent="0.2">
      <c r="A145" s="99" t="s">
        <v>262</v>
      </c>
      <c r="B145" s="100" t="s">
        <v>263</v>
      </c>
      <c r="C145" s="70">
        <f t="shared" si="1"/>
        <v>1</v>
      </c>
      <c r="D145" s="73"/>
      <c r="E145" s="72">
        <v>1</v>
      </c>
      <c r="F145" s="73"/>
      <c r="G145" s="73"/>
      <c r="H145" s="73"/>
      <c r="I145" s="13"/>
      <c r="J145" s="5"/>
      <c r="K145" s="5"/>
      <c r="N145" s="56"/>
      <c r="O145" s="6"/>
      <c r="Q145" s="5"/>
    </row>
    <row r="146" spans="1:17" x14ac:dyDescent="0.2">
      <c r="A146" s="99" t="s">
        <v>264</v>
      </c>
      <c r="B146" s="100" t="s">
        <v>265</v>
      </c>
      <c r="C146" s="70">
        <f t="shared" ref="C146:C209" si="2">+SUM(D146:F146)</f>
        <v>4</v>
      </c>
      <c r="D146" s="73"/>
      <c r="E146" s="72"/>
      <c r="F146" s="73">
        <v>4</v>
      </c>
      <c r="G146" s="73"/>
      <c r="H146" s="73"/>
      <c r="I146" s="13"/>
      <c r="J146" s="5"/>
      <c r="K146" s="5"/>
      <c r="N146" s="56"/>
      <c r="O146" s="6"/>
      <c r="Q146" s="5"/>
    </row>
    <row r="147" spans="1:17" x14ac:dyDescent="0.2">
      <c r="A147" s="99" t="s">
        <v>266</v>
      </c>
      <c r="B147" s="100" t="s">
        <v>267</v>
      </c>
      <c r="C147" s="70">
        <f t="shared" si="2"/>
        <v>1</v>
      </c>
      <c r="D147" s="73"/>
      <c r="E147" s="72"/>
      <c r="F147" s="73">
        <v>1</v>
      </c>
      <c r="G147" s="73"/>
      <c r="H147" s="73"/>
      <c r="I147" s="13"/>
      <c r="J147" s="5"/>
      <c r="K147" s="5"/>
      <c r="N147" s="56"/>
      <c r="O147" s="6"/>
      <c r="Q147" s="5"/>
    </row>
    <row r="148" spans="1:17" x14ac:dyDescent="0.2">
      <c r="A148" s="99" t="s">
        <v>268</v>
      </c>
      <c r="B148" s="100" t="s">
        <v>269</v>
      </c>
      <c r="C148" s="70">
        <f t="shared" si="2"/>
        <v>0</v>
      </c>
      <c r="D148" s="73"/>
      <c r="E148" s="72"/>
      <c r="F148" s="73"/>
      <c r="G148" s="73"/>
      <c r="H148" s="73"/>
      <c r="I148" s="13"/>
      <c r="J148" s="5"/>
      <c r="K148" s="5"/>
      <c r="N148" s="56"/>
      <c r="O148" s="6"/>
      <c r="Q148" s="5"/>
    </row>
    <row r="149" spans="1:17" x14ac:dyDescent="0.2">
      <c r="A149" s="99" t="s">
        <v>270</v>
      </c>
      <c r="B149" s="100" t="s">
        <v>271</v>
      </c>
      <c r="C149" s="70">
        <f t="shared" si="2"/>
        <v>0</v>
      </c>
      <c r="D149" s="73"/>
      <c r="E149" s="72"/>
      <c r="F149" s="73"/>
      <c r="G149" s="73"/>
      <c r="H149" s="73"/>
      <c r="I149" s="13"/>
      <c r="J149" s="5"/>
      <c r="K149" s="5"/>
      <c r="N149" s="56"/>
      <c r="O149" s="6"/>
      <c r="Q149" s="5"/>
    </row>
    <row r="150" spans="1:17" x14ac:dyDescent="0.2">
      <c r="A150" s="99" t="s">
        <v>272</v>
      </c>
      <c r="B150" s="100" t="s">
        <v>273</v>
      </c>
      <c r="C150" s="70">
        <f t="shared" si="2"/>
        <v>0</v>
      </c>
      <c r="D150" s="73"/>
      <c r="E150" s="72"/>
      <c r="F150" s="73"/>
      <c r="G150" s="73"/>
      <c r="H150" s="73"/>
      <c r="I150" s="13"/>
      <c r="J150" s="5"/>
      <c r="K150" s="5"/>
      <c r="N150" s="56"/>
      <c r="O150" s="6"/>
      <c r="Q150" s="5"/>
    </row>
    <row r="151" spans="1:17" x14ac:dyDescent="0.2">
      <c r="A151" s="99" t="s">
        <v>274</v>
      </c>
      <c r="B151" s="100" t="s">
        <v>275</v>
      </c>
      <c r="C151" s="70">
        <f t="shared" si="2"/>
        <v>0</v>
      </c>
      <c r="D151" s="73"/>
      <c r="E151" s="72"/>
      <c r="F151" s="73"/>
      <c r="G151" s="73"/>
      <c r="H151" s="73"/>
      <c r="I151" s="13"/>
      <c r="J151" s="5"/>
      <c r="K151" s="5"/>
      <c r="N151" s="56"/>
      <c r="O151" s="6"/>
      <c r="Q151" s="5"/>
    </row>
    <row r="152" spans="1:17" x14ac:dyDescent="0.2">
      <c r="A152" s="99" t="s">
        <v>276</v>
      </c>
      <c r="B152" s="100" t="s">
        <v>277</v>
      </c>
      <c r="C152" s="70">
        <f t="shared" si="2"/>
        <v>0</v>
      </c>
      <c r="D152" s="73"/>
      <c r="E152" s="72"/>
      <c r="F152" s="73"/>
      <c r="G152" s="73"/>
      <c r="H152" s="73"/>
      <c r="I152" s="13"/>
      <c r="J152" s="5"/>
      <c r="K152" s="5"/>
      <c r="N152" s="56"/>
      <c r="O152" s="6"/>
      <c r="Q152" s="5"/>
    </row>
    <row r="153" spans="1:17" x14ac:dyDescent="0.2">
      <c r="A153" s="99" t="s">
        <v>278</v>
      </c>
      <c r="B153" s="100" t="s">
        <v>279</v>
      </c>
      <c r="C153" s="70">
        <f t="shared" si="2"/>
        <v>2</v>
      </c>
      <c r="D153" s="73"/>
      <c r="E153" s="72">
        <v>2</v>
      </c>
      <c r="F153" s="73"/>
      <c r="G153" s="73"/>
      <c r="H153" s="73"/>
      <c r="I153" s="13"/>
      <c r="J153" s="5"/>
      <c r="K153" s="5"/>
      <c r="N153" s="56"/>
      <c r="O153" s="6"/>
      <c r="Q153" s="5"/>
    </row>
    <row r="154" spans="1:17" x14ac:dyDescent="0.2">
      <c r="A154" s="99" t="s">
        <v>280</v>
      </c>
      <c r="B154" s="100" t="s">
        <v>281</v>
      </c>
      <c r="C154" s="70">
        <f t="shared" si="2"/>
        <v>0</v>
      </c>
      <c r="D154" s="73"/>
      <c r="E154" s="72"/>
      <c r="F154" s="73"/>
      <c r="G154" s="73"/>
      <c r="H154" s="73"/>
      <c r="I154" s="13"/>
      <c r="J154" s="5"/>
      <c r="K154" s="5"/>
      <c r="N154" s="56"/>
      <c r="O154" s="6"/>
      <c r="Q154" s="5"/>
    </row>
    <row r="155" spans="1:17" x14ac:dyDescent="0.2">
      <c r="A155" s="99" t="s">
        <v>282</v>
      </c>
      <c r="B155" s="100" t="s">
        <v>277</v>
      </c>
      <c r="C155" s="70">
        <f t="shared" si="2"/>
        <v>1</v>
      </c>
      <c r="D155" s="73"/>
      <c r="E155" s="72"/>
      <c r="F155" s="73">
        <v>1</v>
      </c>
      <c r="G155" s="73"/>
      <c r="H155" s="73"/>
      <c r="I155" s="13"/>
      <c r="J155" s="5"/>
      <c r="K155" s="5"/>
      <c r="N155" s="56"/>
      <c r="O155" s="6"/>
      <c r="Q155" s="5"/>
    </row>
    <row r="156" spans="1:17" x14ac:dyDescent="0.2">
      <c r="A156" s="99" t="s">
        <v>283</v>
      </c>
      <c r="B156" s="100" t="s">
        <v>275</v>
      </c>
      <c r="C156" s="70">
        <f t="shared" si="2"/>
        <v>0</v>
      </c>
      <c r="D156" s="73"/>
      <c r="E156" s="72"/>
      <c r="F156" s="73"/>
      <c r="G156" s="73"/>
      <c r="H156" s="73"/>
      <c r="I156" s="13"/>
      <c r="J156" s="5"/>
      <c r="K156" s="5"/>
      <c r="N156" s="56"/>
      <c r="O156" s="6"/>
      <c r="Q156" s="5"/>
    </row>
    <row r="157" spans="1:17" x14ac:dyDescent="0.2">
      <c r="A157" s="99" t="s">
        <v>284</v>
      </c>
      <c r="B157" s="100" t="s">
        <v>285</v>
      </c>
      <c r="C157" s="70">
        <f t="shared" si="2"/>
        <v>0</v>
      </c>
      <c r="D157" s="73"/>
      <c r="E157" s="72"/>
      <c r="F157" s="73"/>
      <c r="G157" s="73"/>
      <c r="H157" s="73"/>
      <c r="I157" s="13"/>
      <c r="J157" s="5"/>
      <c r="K157" s="5"/>
      <c r="N157" s="56"/>
      <c r="O157" s="6"/>
      <c r="Q157" s="5"/>
    </row>
    <row r="158" spans="1:17" x14ac:dyDescent="0.2">
      <c r="A158" s="99" t="s">
        <v>286</v>
      </c>
      <c r="B158" s="100" t="s">
        <v>287</v>
      </c>
      <c r="C158" s="70">
        <f t="shared" si="2"/>
        <v>0</v>
      </c>
      <c r="D158" s="73"/>
      <c r="E158" s="72"/>
      <c r="F158" s="73"/>
      <c r="G158" s="73"/>
      <c r="H158" s="73"/>
      <c r="I158" s="13"/>
      <c r="J158" s="5"/>
      <c r="K158" s="5"/>
      <c r="N158" s="56"/>
      <c r="O158" s="6"/>
      <c r="Q158" s="5"/>
    </row>
    <row r="159" spans="1:17" x14ac:dyDescent="0.2">
      <c r="A159" s="99" t="s">
        <v>288</v>
      </c>
      <c r="B159" s="100" t="s">
        <v>289</v>
      </c>
      <c r="C159" s="70">
        <f t="shared" si="2"/>
        <v>39</v>
      </c>
      <c r="D159" s="73"/>
      <c r="E159" s="72">
        <v>39</v>
      </c>
      <c r="F159" s="73"/>
      <c r="G159" s="73"/>
      <c r="H159" s="73"/>
      <c r="I159" s="13"/>
      <c r="J159" s="5"/>
      <c r="K159" s="5"/>
      <c r="N159" s="56"/>
      <c r="O159" s="6"/>
      <c r="Q159" s="5"/>
    </row>
    <row r="160" spans="1:17" x14ac:dyDescent="0.2">
      <c r="A160" s="99" t="s">
        <v>290</v>
      </c>
      <c r="B160" s="100" t="s">
        <v>291</v>
      </c>
      <c r="C160" s="70">
        <f t="shared" si="2"/>
        <v>53</v>
      </c>
      <c r="D160" s="73"/>
      <c r="E160" s="72">
        <v>53</v>
      </c>
      <c r="F160" s="73"/>
      <c r="G160" s="73"/>
      <c r="H160" s="73"/>
      <c r="I160" s="13"/>
      <c r="J160" s="5"/>
      <c r="K160" s="5"/>
      <c r="N160" s="56"/>
      <c r="O160" s="6"/>
      <c r="Q160" s="5"/>
    </row>
    <row r="161" spans="1:17" x14ac:dyDescent="0.2">
      <c r="A161" s="99" t="s">
        <v>292</v>
      </c>
      <c r="B161" s="93" t="s">
        <v>293</v>
      </c>
      <c r="C161" s="70">
        <f t="shared" si="2"/>
        <v>2</v>
      </c>
      <c r="D161" s="73"/>
      <c r="E161" s="72">
        <v>2</v>
      </c>
      <c r="F161" s="83"/>
      <c r="G161" s="73"/>
      <c r="H161" s="73"/>
      <c r="I161" s="13"/>
      <c r="J161" s="5"/>
      <c r="K161" s="5"/>
      <c r="N161" s="56"/>
      <c r="O161" s="6"/>
      <c r="Q161" s="5"/>
    </row>
    <row r="162" spans="1:17" x14ac:dyDescent="0.2">
      <c r="A162" s="101" t="s">
        <v>294</v>
      </c>
      <c r="B162" s="114" t="s">
        <v>295</v>
      </c>
      <c r="C162" s="103">
        <f t="shared" si="2"/>
        <v>19</v>
      </c>
      <c r="D162" s="104"/>
      <c r="E162" s="105">
        <v>19</v>
      </c>
      <c r="F162" s="106"/>
      <c r="G162" s="104"/>
      <c r="H162" s="106"/>
      <c r="I162" s="13"/>
      <c r="J162" s="5"/>
      <c r="K162" s="5"/>
      <c r="N162" s="56"/>
      <c r="O162" s="6"/>
      <c r="Q162" s="5"/>
    </row>
    <row r="163" spans="1:17" x14ac:dyDescent="0.2">
      <c r="A163" s="115"/>
      <c r="B163" s="116"/>
      <c r="C163" s="15"/>
      <c r="D163" s="16"/>
      <c r="E163" s="16"/>
      <c r="F163" s="16"/>
      <c r="G163" s="16"/>
      <c r="H163" s="16"/>
      <c r="I163" s="13"/>
      <c r="J163" s="5"/>
      <c r="K163" s="5"/>
      <c r="N163" s="56"/>
      <c r="O163" s="6"/>
      <c r="Q163" s="5"/>
    </row>
    <row r="164" spans="1:17" ht="15" customHeight="1" x14ac:dyDescent="0.2">
      <c r="A164" s="213" t="s">
        <v>296</v>
      </c>
      <c r="B164" s="250"/>
      <c r="C164" s="63">
        <f t="shared" si="2"/>
        <v>64</v>
      </c>
      <c r="D164" s="108">
        <f>+SUM(D165:D179)</f>
        <v>64</v>
      </c>
      <c r="E164" s="112">
        <f>+SUM(E165:E179)</f>
        <v>0</v>
      </c>
      <c r="F164" s="113">
        <f>+SUM(F165:F179)</f>
        <v>0</v>
      </c>
      <c r="G164" s="113">
        <f>+SUM(G165:G179)</f>
        <v>0</v>
      </c>
      <c r="H164" s="113">
        <f>+SUM(H165:H179)</f>
        <v>0</v>
      </c>
      <c r="I164" s="13"/>
      <c r="J164" s="5"/>
      <c r="K164" s="5"/>
      <c r="N164" s="56"/>
      <c r="O164" s="6"/>
      <c r="Q164" s="5"/>
    </row>
    <row r="165" spans="1:17" x14ac:dyDescent="0.2">
      <c r="A165" s="96" t="s">
        <v>297</v>
      </c>
      <c r="B165" s="111" t="s">
        <v>298</v>
      </c>
      <c r="C165" s="88">
        <f t="shared" si="2"/>
        <v>0</v>
      </c>
      <c r="D165" s="89"/>
      <c r="E165" s="90"/>
      <c r="F165" s="91"/>
      <c r="G165" s="117"/>
      <c r="H165" s="91"/>
      <c r="I165" s="13"/>
      <c r="J165" s="5"/>
      <c r="K165" s="5"/>
      <c r="N165" s="56"/>
      <c r="O165" s="6"/>
      <c r="Q165" s="5"/>
    </row>
    <row r="166" spans="1:17" x14ac:dyDescent="0.2">
      <c r="A166" s="99" t="s">
        <v>299</v>
      </c>
      <c r="B166" s="118" t="s">
        <v>300</v>
      </c>
      <c r="C166" s="70">
        <f t="shared" si="2"/>
        <v>0</v>
      </c>
      <c r="D166" s="71"/>
      <c r="E166" s="72"/>
      <c r="F166" s="73"/>
      <c r="G166" s="86"/>
      <c r="H166" s="73"/>
      <c r="I166" s="13"/>
      <c r="J166" s="5"/>
      <c r="K166" s="5"/>
      <c r="N166" s="56"/>
      <c r="O166" s="6"/>
      <c r="Q166" s="5"/>
    </row>
    <row r="167" spans="1:17" x14ac:dyDescent="0.2">
      <c r="A167" s="99" t="s">
        <v>301</v>
      </c>
      <c r="B167" s="93" t="s">
        <v>302</v>
      </c>
      <c r="C167" s="70">
        <f t="shared" si="2"/>
        <v>64</v>
      </c>
      <c r="D167" s="71">
        <v>64</v>
      </c>
      <c r="E167" s="72"/>
      <c r="F167" s="73"/>
      <c r="G167" s="86"/>
      <c r="H167" s="73"/>
      <c r="I167" s="13"/>
      <c r="J167" s="5"/>
      <c r="K167" s="5"/>
      <c r="N167" s="56"/>
      <c r="O167" s="6"/>
      <c r="Q167" s="5"/>
    </row>
    <row r="168" spans="1:17" x14ac:dyDescent="0.2">
      <c r="A168" s="119" t="s">
        <v>303</v>
      </c>
      <c r="B168" s="93" t="s">
        <v>304</v>
      </c>
      <c r="C168" s="70">
        <f t="shared" si="2"/>
        <v>0</v>
      </c>
      <c r="D168" s="71"/>
      <c r="E168" s="72"/>
      <c r="F168" s="73"/>
      <c r="G168" s="86"/>
      <c r="H168" s="73"/>
      <c r="I168" s="13"/>
      <c r="J168" s="5"/>
      <c r="K168" s="5"/>
      <c r="N168" s="56"/>
      <c r="O168" s="6"/>
      <c r="Q168" s="5"/>
    </row>
    <row r="169" spans="1:17" x14ac:dyDescent="0.2">
      <c r="A169" s="99" t="s">
        <v>305</v>
      </c>
      <c r="B169" s="100" t="s">
        <v>306</v>
      </c>
      <c r="C169" s="70">
        <f t="shared" si="2"/>
        <v>0</v>
      </c>
      <c r="D169" s="71"/>
      <c r="E169" s="72"/>
      <c r="F169" s="73"/>
      <c r="G169" s="86"/>
      <c r="H169" s="73"/>
      <c r="I169" s="13"/>
      <c r="J169" s="5"/>
      <c r="K169" s="5"/>
      <c r="N169" s="56"/>
      <c r="O169" s="6"/>
      <c r="Q169" s="5"/>
    </row>
    <row r="170" spans="1:17" x14ac:dyDescent="0.2">
      <c r="A170" s="99" t="s">
        <v>307</v>
      </c>
      <c r="B170" s="100" t="s">
        <v>308</v>
      </c>
      <c r="C170" s="70">
        <f t="shared" si="2"/>
        <v>0</v>
      </c>
      <c r="D170" s="71"/>
      <c r="E170" s="72"/>
      <c r="F170" s="73"/>
      <c r="G170" s="86"/>
      <c r="H170" s="73"/>
      <c r="I170" s="13"/>
      <c r="J170" s="5"/>
      <c r="K170" s="5"/>
      <c r="N170" s="56"/>
      <c r="O170" s="6"/>
      <c r="Q170" s="5"/>
    </row>
    <row r="171" spans="1:17" x14ac:dyDescent="0.2">
      <c r="A171" s="99" t="s">
        <v>309</v>
      </c>
      <c r="B171" s="100" t="s">
        <v>310</v>
      </c>
      <c r="C171" s="70">
        <f t="shared" si="2"/>
        <v>0</v>
      </c>
      <c r="D171" s="71"/>
      <c r="E171" s="72"/>
      <c r="F171" s="73"/>
      <c r="G171" s="86"/>
      <c r="H171" s="73"/>
      <c r="I171" s="13"/>
      <c r="J171" s="5"/>
      <c r="K171" s="5"/>
      <c r="N171" s="56"/>
      <c r="O171" s="6"/>
      <c r="Q171" s="5"/>
    </row>
    <row r="172" spans="1:17" x14ac:dyDescent="0.2">
      <c r="A172" s="99" t="s">
        <v>311</v>
      </c>
      <c r="B172" s="100" t="s">
        <v>312</v>
      </c>
      <c r="C172" s="70">
        <f t="shared" si="2"/>
        <v>0</v>
      </c>
      <c r="D172" s="71"/>
      <c r="E172" s="72"/>
      <c r="F172" s="73"/>
      <c r="G172" s="86"/>
      <c r="H172" s="73"/>
      <c r="I172" s="13"/>
      <c r="J172" s="5"/>
      <c r="K172" s="5"/>
      <c r="N172" s="56"/>
      <c r="O172" s="6"/>
      <c r="Q172" s="5"/>
    </row>
    <row r="173" spans="1:17" x14ac:dyDescent="0.2">
      <c r="A173" s="99" t="s">
        <v>313</v>
      </c>
      <c r="B173" s="100" t="s">
        <v>314</v>
      </c>
      <c r="C173" s="70">
        <f t="shared" si="2"/>
        <v>0</v>
      </c>
      <c r="D173" s="71"/>
      <c r="E173" s="72"/>
      <c r="F173" s="73"/>
      <c r="G173" s="86"/>
      <c r="H173" s="73"/>
      <c r="I173" s="13"/>
      <c r="J173" s="5"/>
      <c r="K173" s="5"/>
      <c r="N173" s="56"/>
      <c r="O173" s="6"/>
      <c r="Q173" s="5"/>
    </row>
    <row r="174" spans="1:17" x14ac:dyDescent="0.2">
      <c r="A174" s="99" t="s">
        <v>315</v>
      </c>
      <c r="B174" s="100" t="s">
        <v>316</v>
      </c>
      <c r="C174" s="70">
        <f t="shared" si="2"/>
        <v>0</v>
      </c>
      <c r="D174" s="71"/>
      <c r="E174" s="72"/>
      <c r="F174" s="73"/>
      <c r="G174" s="86"/>
      <c r="H174" s="73"/>
      <c r="I174" s="13"/>
      <c r="J174" s="5"/>
      <c r="K174" s="5"/>
      <c r="N174" s="56"/>
      <c r="O174" s="6"/>
      <c r="Q174" s="5"/>
    </row>
    <row r="175" spans="1:17" x14ac:dyDescent="0.2">
      <c r="A175" s="99" t="s">
        <v>317</v>
      </c>
      <c r="B175" s="100" t="s">
        <v>318</v>
      </c>
      <c r="C175" s="70">
        <f t="shared" si="2"/>
        <v>0</v>
      </c>
      <c r="D175" s="71"/>
      <c r="E175" s="72"/>
      <c r="F175" s="73"/>
      <c r="G175" s="86"/>
      <c r="H175" s="73"/>
      <c r="I175" s="13"/>
      <c r="J175" s="5"/>
      <c r="K175" s="5"/>
      <c r="N175" s="56"/>
      <c r="O175" s="6"/>
      <c r="Q175" s="5"/>
    </row>
    <row r="176" spans="1:17" x14ac:dyDescent="0.2">
      <c r="A176" s="99" t="s">
        <v>319</v>
      </c>
      <c r="B176" s="100" t="s">
        <v>320</v>
      </c>
      <c r="C176" s="70">
        <f t="shared" si="2"/>
        <v>0</v>
      </c>
      <c r="D176" s="71"/>
      <c r="E176" s="72"/>
      <c r="F176" s="73"/>
      <c r="G176" s="86"/>
      <c r="H176" s="73"/>
      <c r="I176" s="13"/>
      <c r="J176" s="5"/>
      <c r="K176" s="5"/>
      <c r="N176" s="56"/>
      <c r="O176" s="6"/>
      <c r="Q176" s="5"/>
    </row>
    <row r="177" spans="1:17" x14ac:dyDescent="0.2">
      <c r="A177" s="99" t="s">
        <v>321</v>
      </c>
      <c r="B177" s="100" t="s">
        <v>322</v>
      </c>
      <c r="C177" s="70">
        <f t="shared" si="2"/>
        <v>0</v>
      </c>
      <c r="D177" s="71"/>
      <c r="E177" s="72"/>
      <c r="F177" s="73"/>
      <c r="G177" s="86"/>
      <c r="H177" s="73"/>
      <c r="I177" s="13"/>
      <c r="J177" s="5"/>
      <c r="K177" s="5"/>
      <c r="N177" s="56"/>
      <c r="O177" s="6"/>
      <c r="Q177" s="5"/>
    </row>
    <row r="178" spans="1:17" x14ac:dyDescent="0.2">
      <c r="A178" s="99" t="s">
        <v>323</v>
      </c>
      <c r="B178" s="100" t="s">
        <v>324</v>
      </c>
      <c r="C178" s="70">
        <f t="shared" si="2"/>
        <v>0</v>
      </c>
      <c r="D178" s="71"/>
      <c r="E178" s="72"/>
      <c r="F178" s="73"/>
      <c r="G178" s="86"/>
      <c r="H178" s="73"/>
      <c r="I178" s="13"/>
      <c r="J178" s="5"/>
      <c r="K178" s="5"/>
      <c r="N178" s="56"/>
      <c r="O178" s="6"/>
      <c r="Q178" s="5"/>
    </row>
    <row r="179" spans="1:17" x14ac:dyDescent="0.2">
      <c r="A179" s="120" t="s">
        <v>325</v>
      </c>
      <c r="B179" s="121" t="s">
        <v>326</v>
      </c>
      <c r="C179" s="103">
        <f t="shared" si="2"/>
        <v>0</v>
      </c>
      <c r="D179" s="122"/>
      <c r="E179" s="105"/>
      <c r="F179" s="106"/>
      <c r="G179" s="104"/>
      <c r="H179" s="106"/>
      <c r="I179" s="13"/>
      <c r="J179" s="5"/>
      <c r="K179" s="5"/>
      <c r="N179" s="56"/>
      <c r="O179" s="6"/>
      <c r="Q179" s="5"/>
    </row>
    <row r="180" spans="1:17" x14ac:dyDescent="0.2">
      <c r="A180" s="59"/>
      <c r="B180" s="107"/>
      <c r="C180" s="15"/>
      <c r="D180" s="16"/>
      <c r="E180" s="16"/>
      <c r="F180" s="16"/>
      <c r="G180" s="16"/>
      <c r="H180" s="16"/>
      <c r="I180" s="13"/>
      <c r="J180" s="5"/>
      <c r="K180" s="5"/>
      <c r="N180" s="56"/>
      <c r="O180" s="6"/>
      <c r="Q180" s="5"/>
    </row>
    <row r="181" spans="1:17" x14ac:dyDescent="0.2">
      <c r="A181" s="211" t="s">
        <v>327</v>
      </c>
      <c r="B181" s="234"/>
      <c r="C181" s="63">
        <f t="shared" si="2"/>
        <v>19713</v>
      </c>
      <c r="D181" s="123">
        <f>+SUM(D182:D250)</f>
        <v>18879</v>
      </c>
      <c r="E181" s="65">
        <f>+SUM(E182:E250)</f>
        <v>316</v>
      </c>
      <c r="F181" s="124">
        <f>+SUM(F182:F250)</f>
        <v>518</v>
      </c>
      <c r="G181" s="63">
        <f>+SUM(G182:G250)</f>
        <v>0</v>
      </c>
      <c r="H181" s="63">
        <f>+SUM(H182:H250)</f>
        <v>0</v>
      </c>
      <c r="I181" s="13"/>
      <c r="J181" s="5"/>
      <c r="K181" s="5"/>
      <c r="N181" s="56"/>
      <c r="O181" s="6"/>
      <c r="Q181" s="5"/>
    </row>
    <row r="182" spans="1:17" x14ac:dyDescent="0.2">
      <c r="A182" s="99" t="s">
        <v>328</v>
      </c>
      <c r="B182" s="125" t="s">
        <v>329</v>
      </c>
      <c r="C182" s="70">
        <f t="shared" si="2"/>
        <v>0</v>
      </c>
      <c r="D182" s="71"/>
      <c r="E182" s="72"/>
      <c r="F182" s="73"/>
      <c r="G182" s="117"/>
      <c r="H182" s="73"/>
      <c r="I182" s="13"/>
      <c r="J182" s="5"/>
      <c r="K182" s="5"/>
      <c r="N182" s="56"/>
      <c r="O182" s="6"/>
      <c r="Q182" s="5"/>
    </row>
    <row r="183" spans="1:17" x14ac:dyDescent="0.2">
      <c r="A183" s="99" t="s">
        <v>330</v>
      </c>
      <c r="B183" s="126" t="s">
        <v>331</v>
      </c>
      <c r="C183" s="70">
        <f t="shared" si="2"/>
        <v>0</v>
      </c>
      <c r="D183" s="71"/>
      <c r="E183" s="72"/>
      <c r="F183" s="73"/>
      <c r="G183" s="86"/>
      <c r="H183" s="73"/>
      <c r="I183" s="13"/>
      <c r="J183" s="5"/>
      <c r="K183" s="5"/>
      <c r="N183" s="56"/>
      <c r="O183" s="6"/>
      <c r="Q183" s="5"/>
    </row>
    <row r="184" spans="1:17" x14ac:dyDescent="0.2">
      <c r="A184" s="99" t="s">
        <v>332</v>
      </c>
      <c r="B184" s="126" t="s">
        <v>333</v>
      </c>
      <c r="C184" s="70">
        <f t="shared" si="2"/>
        <v>0</v>
      </c>
      <c r="D184" s="71"/>
      <c r="E184" s="72"/>
      <c r="F184" s="73"/>
      <c r="G184" s="86"/>
      <c r="H184" s="73"/>
      <c r="I184" s="13"/>
      <c r="J184" s="5"/>
      <c r="K184" s="5"/>
      <c r="N184" s="56"/>
      <c r="O184" s="6"/>
      <c r="Q184" s="5"/>
    </row>
    <row r="185" spans="1:17" ht="13.5" customHeight="1" x14ac:dyDescent="0.2">
      <c r="A185" s="99" t="s">
        <v>334</v>
      </c>
      <c r="B185" s="126" t="s">
        <v>335</v>
      </c>
      <c r="C185" s="70">
        <f t="shared" si="2"/>
        <v>9</v>
      </c>
      <c r="D185" s="71"/>
      <c r="E185" s="72">
        <v>9</v>
      </c>
      <c r="F185" s="73"/>
      <c r="G185" s="86"/>
      <c r="H185" s="73"/>
      <c r="I185" s="13"/>
      <c r="J185" s="5"/>
      <c r="K185" s="5"/>
      <c r="N185" s="56"/>
      <c r="O185" s="6"/>
      <c r="Q185" s="5"/>
    </row>
    <row r="186" spans="1:17" x14ac:dyDescent="0.2">
      <c r="A186" s="99" t="s">
        <v>336</v>
      </c>
      <c r="B186" s="100" t="s">
        <v>337</v>
      </c>
      <c r="C186" s="70">
        <f t="shared" si="2"/>
        <v>3814</v>
      </c>
      <c r="D186" s="71">
        <v>3814</v>
      </c>
      <c r="E186" s="72"/>
      <c r="F186" s="73"/>
      <c r="G186" s="86"/>
      <c r="H186" s="73"/>
      <c r="I186" s="13"/>
      <c r="J186" s="5"/>
      <c r="K186" s="5"/>
      <c r="N186" s="56"/>
      <c r="O186" s="6"/>
      <c r="Q186" s="5"/>
    </row>
    <row r="187" spans="1:17" x14ac:dyDescent="0.2">
      <c r="A187" s="99" t="s">
        <v>338</v>
      </c>
      <c r="B187" s="100" t="s">
        <v>339</v>
      </c>
      <c r="C187" s="70">
        <f t="shared" si="2"/>
        <v>0</v>
      </c>
      <c r="D187" s="71"/>
      <c r="E187" s="72"/>
      <c r="F187" s="73"/>
      <c r="G187" s="86"/>
      <c r="H187" s="73"/>
      <c r="I187" s="13"/>
      <c r="J187" s="5"/>
      <c r="K187" s="5"/>
      <c r="N187" s="56"/>
      <c r="O187" s="6"/>
      <c r="Q187" s="5"/>
    </row>
    <row r="188" spans="1:17" x14ac:dyDescent="0.2">
      <c r="A188" s="99" t="s">
        <v>340</v>
      </c>
      <c r="B188" s="100" t="s">
        <v>341</v>
      </c>
      <c r="C188" s="70">
        <f t="shared" si="2"/>
        <v>32</v>
      </c>
      <c r="D188" s="71">
        <v>32</v>
      </c>
      <c r="E188" s="72"/>
      <c r="F188" s="73"/>
      <c r="G188" s="86"/>
      <c r="H188" s="73"/>
      <c r="I188" s="13"/>
      <c r="J188" s="5"/>
      <c r="K188" s="5"/>
      <c r="N188" s="56"/>
      <c r="O188" s="6"/>
      <c r="Q188" s="5"/>
    </row>
    <row r="189" spans="1:17" x14ac:dyDescent="0.2">
      <c r="A189" s="99" t="s">
        <v>342</v>
      </c>
      <c r="B189" s="100" t="s">
        <v>343</v>
      </c>
      <c r="C189" s="70">
        <f t="shared" si="2"/>
        <v>0</v>
      </c>
      <c r="D189" s="71"/>
      <c r="E189" s="72"/>
      <c r="F189" s="73"/>
      <c r="G189" s="86"/>
      <c r="H189" s="73"/>
      <c r="I189" s="13"/>
      <c r="J189" s="5"/>
      <c r="K189" s="5"/>
      <c r="N189" s="56"/>
      <c r="O189" s="6"/>
      <c r="Q189" s="5"/>
    </row>
    <row r="190" spans="1:17" x14ac:dyDescent="0.2">
      <c r="A190" s="99" t="s">
        <v>344</v>
      </c>
      <c r="B190" s="100" t="s">
        <v>345</v>
      </c>
      <c r="C190" s="70">
        <f t="shared" si="2"/>
        <v>0</v>
      </c>
      <c r="D190" s="71"/>
      <c r="E190" s="72"/>
      <c r="F190" s="73"/>
      <c r="G190" s="86"/>
      <c r="H190" s="73"/>
      <c r="I190" s="13"/>
      <c r="J190" s="5"/>
      <c r="K190" s="5"/>
      <c r="N190" s="56"/>
      <c r="O190" s="6"/>
      <c r="Q190" s="5"/>
    </row>
    <row r="191" spans="1:17" x14ac:dyDescent="0.2">
      <c r="A191" s="99" t="s">
        <v>346</v>
      </c>
      <c r="B191" s="100" t="s">
        <v>347</v>
      </c>
      <c r="C191" s="70">
        <f t="shared" si="2"/>
        <v>0</v>
      </c>
      <c r="D191" s="71"/>
      <c r="E191" s="72"/>
      <c r="F191" s="73"/>
      <c r="G191" s="86"/>
      <c r="H191" s="73"/>
      <c r="I191" s="13"/>
      <c r="J191" s="5"/>
      <c r="K191" s="5"/>
      <c r="N191" s="56"/>
      <c r="O191" s="6"/>
      <c r="Q191" s="5"/>
    </row>
    <row r="192" spans="1:17" x14ac:dyDescent="0.2">
      <c r="A192" s="99" t="s">
        <v>348</v>
      </c>
      <c r="B192" s="100" t="s">
        <v>349</v>
      </c>
      <c r="C192" s="70">
        <f t="shared" si="2"/>
        <v>0</v>
      </c>
      <c r="D192" s="71"/>
      <c r="E192" s="72"/>
      <c r="F192" s="73"/>
      <c r="G192" s="86"/>
      <c r="H192" s="73"/>
      <c r="I192" s="13"/>
      <c r="J192" s="5"/>
      <c r="K192" s="5"/>
      <c r="N192" s="56"/>
      <c r="O192" s="6"/>
      <c r="Q192" s="5"/>
    </row>
    <row r="193" spans="1:17" x14ac:dyDescent="0.2">
      <c r="A193" s="99" t="s">
        <v>350</v>
      </c>
      <c r="B193" s="100" t="s">
        <v>351</v>
      </c>
      <c r="C193" s="70">
        <f t="shared" si="2"/>
        <v>0</v>
      </c>
      <c r="D193" s="71"/>
      <c r="E193" s="72"/>
      <c r="F193" s="73"/>
      <c r="G193" s="86"/>
      <c r="H193" s="73"/>
      <c r="I193" s="13"/>
      <c r="J193" s="5"/>
      <c r="K193" s="5"/>
      <c r="N193" s="56"/>
      <c r="O193" s="6"/>
      <c r="Q193" s="5"/>
    </row>
    <row r="194" spans="1:17" x14ac:dyDescent="0.2">
      <c r="A194" s="99" t="s">
        <v>352</v>
      </c>
      <c r="B194" s="100" t="s">
        <v>353</v>
      </c>
      <c r="C194" s="70">
        <f t="shared" si="2"/>
        <v>0</v>
      </c>
      <c r="D194" s="71"/>
      <c r="E194" s="72"/>
      <c r="F194" s="73"/>
      <c r="G194" s="86"/>
      <c r="H194" s="73"/>
      <c r="I194" s="13"/>
      <c r="J194" s="5"/>
      <c r="K194" s="5"/>
      <c r="N194" s="56"/>
      <c r="O194" s="6"/>
      <c r="Q194" s="5"/>
    </row>
    <row r="195" spans="1:17" ht="23.25" x14ac:dyDescent="0.2">
      <c r="A195" s="99" t="s">
        <v>354</v>
      </c>
      <c r="B195" s="93" t="s">
        <v>355</v>
      </c>
      <c r="C195" s="70">
        <f t="shared" si="2"/>
        <v>0</v>
      </c>
      <c r="D195" s="71"/>
      <c r="E195" s="72"/>
      <c r="F195" s="73"/>
      <c r="G195" s="86"/>
      <c r="H195" s="73"/>
      <c r="I195" s="13"/>
      <c r="J195" s="5"/>
      <c r="K195" s="5"/>
      <c r="N195" s="56"/>
      <c r="O195" s="6"/>
      <c r="Q195" s="5"/>
    </row>
    <row r="196" spans="1:17" x14ac:dyDescent="0.2">
      <c r="A196" s="99" t="s">
        <v>356</v>
      </c>
      <c r="B196" s="93" t="s">
        <v>357</v>
      </c>
      <c r="C196" s="70">
        <f t="shared" si="2"/>
        <v>0</v>
      </c>
      <c r="D196" s="71"/>
      <c r="E196" s="72"/>
      <c r="F196" s="73"/>
      <c r="G196" s="86"/>
      <c r="H196" s="73"/>
      <c r="I196" s="13"/>
      <c r="J196" s="5"/>
      <c r="K196" s="5"/>
      <c r="N196" s="56"/>
      <c r="O196" s="6"/>
      <c r="Q196" s="5"/>
    </row>
    <row r="197" spans="1:17" x14ac:dyDescent="0.2">
      <c r="A197" s="99" t="s">
        <v>358</v>
      </c>
      <c r="B197" s="100" t="s">
        <v>359</v>
      </c>
      <c r="C197" s="70">
        <f t="shared" si="2"/>
        <v>0</v>
      </c>
      <c r="D197" s="71"/>
      <c r="E197" s="72"/>
      <c r="F197" s="73"/>
      <c r="G197" s="86"/>
      <c r="H197" s="73"/>
      <c r="I197" s="13"/>
      <c r="J197" s="5"/>
      <c r="K197" s="5"/>
      <c r="N197" s="56"/>
      <c r="O197" s="6"/>
      <c r="Q197" s="5"/>
    </row>
    <row r="198" spans="1:17" x14ac:dyDescent="0.2">
      <c r="A198" s="99" t="s">
        <v>360</v>
      </c>
      <c r="B198" s="100" t="s">
        <v>361</v>
      </c>
      <c r="C198" s="70">
        <f t="shared" si="2"/>
        <v>0</v>
      </c>
      <c r="D198" s="71"/>
      <c r="E198" s="72"/>
      <c r="F198" s="73"/>
      <c r="G198" s="86"/>
      <c r="H198" s="73"/>
      <c r="I198" s="13"/>
      <c r="J198" s="5"/>
      <c r="K198" s="5"/>
      <c r="N198" s="56"/>
      <c r="O198" s="6"/>
      <c r="Q198" s="5"/>
    </row>
    <row r="199" spans="1:17" x14ac:dyDescent="0.2">
      <c r="A199" s="99" t="s">
        <v>362</v>
      </c>
      <c r="B199" s="100" t="s">
        <v>363</v>
      </c>
      <c r="C199" s="70">
        <f t="shared" si="2"/>
        <v>0</v>
      </c>
      <c r="D199" s="71"/>
      <c r="E199" s="72"/>
      <c r="F199" s="73"/>
      <c r="G199" s="86"/>
      <c r="H199" s="73"/>
      <c r="I199" s="13"/>
      <c r="J199" s="5"/>
      <c r="K199" s="5"/>
      <c r="N199" s="56"/>
      <c r="O199" s="6"/>
      <c r="Q199" s="5"/>
    </row>
    <row r="200" spans="1:17" x14ac:dyDescent="0.2">
      <c r="A200" s="99" t="s">
        <v>364</v>
      </c>
      <c r="B200" s="100" t="s">
        <v>365</v>
      </c>
      <c r="C200" s="70">
        <f t="shared" si="2"/>
        <v>10</v>
      </c>
      <c r="D200" s="71">
        <v>9</v>
      </c>
      <c r="E200" s="72"/>
      <c r="F200" s="73">
        <v>1</v>
      </c>
      <c r="G200" s="86"/>
      <c r="H200" s="73"/>
      <c r="I200" s="13"/>
      <c r="J200" s="5"/>
      <c r="K200" s="5"/>
      <c r="N200" s="56"/>
      <c r="O200" s="6"/>
      <c r="Q200" s="5"/>
    </row>
    <row r="201" spans="1:17" x14ac:dyDescent="0.2">
      <c r="A201" s="99" t="s">
        <v>366</v>
      </c>
      <c r="B201" s="100" t="s">
        <v>367</v>
      </c>
      <c r="C201" s="70">
        <f t="shared" si="2"/>
        <v>26</v>
      </c>
      <c r="D201" s="71">
        <v>26</v>
      </c>
      <c r="E201" s="72"/>
      <c r="F201" s="73"/>
      <c r="G201" s="86"/>
      <c r="H201" s="73"/>
      <c r="I201" s="13"/>
      <c r="J201" s="5"/>
      <c r="K201" s="5"/>
      <c r="N201" s="56"/>
      <c r="O201" s="6"/>
      <c r="Q201" s="5"/>
    </row>
    <row r="202" spans="1:17" x14ac:dyDescent="0.2">
      <c r="A202" s="99" t="s">
        <v>368</v>
      </c>
      <c r="B202" s="100" t="s">
        <v>369</v>
      </c>
      <c r="C202" s="70">
        <f t="shared" si="2"/>
        <v>0</v>
      </c>
      <c r="D202" s="71"/>
      <c r="E202" s="72"/>
      <c r="F202" s="73"/>
      <c r="G202" s="86"/>
      <c r="H202" s="73"/>
      <c r="I202" s="13"/>
      <c r="J202" s="5"/>
      <c r="K202" s="5"/>
      <c r="N202" s="56"/>
      <c r="O202" s="6"/>
      <c r="Q202" s="5"/>
    </row>
    <row r="203" spans="1:17" x14ac:dyDescent="0.2">
      <c r="A203" s="99" t="s">
        <v>370</v>
      </c>
      <c r="B203" s="100" t="s">
        <v>371</v>
      </c>
      <c r="C203" s="70">
        <f t="shared" si="2"/>
        <v>0</v>
      </c>
      <c r="D203" s="71"/>
      <c r="E203" s="72"/>
      <c r="F203" s="73"/>
      <c r="G203" s="86"/>
      <c r="H203" s="73"/>
      <c r="I203" s="13"/>
      <c r="J203" s="5"/>
      <c r="K203" s="5"/>
      <c r="N203" s="56"/>
      <c r="O203" s="6"/>
      <c r="Q203" s="5"/>
    </row>
    <row r="204" spans="1:17" x14ac:dyDescent="0.2">
      <c r="A204" s="99" t="s">
        <v>372</v>
      </c>
      <c r="B204" s="100" t="s">
        <v>373</v>
      </c>
      <c r="C204" s="70">
        <f t="shared" si="2"/>
        <v>0</v>
      </c>
      <c r="D204" s="71"/>
      <c r="E204" s="72"/>
      <c r="F204" s="73"/>
      <c r="G204" s="86"/>
      <c r="H204" s="73"/>
      <c r="I204" s="13"/>
      <c r="J204" s="5"/>
      <c r="K204" s="5"/>
      <c r="N204" s="56"/>
      <c r="O204" s="6"/>
      <c r="Q204" s="5"/>
    </row>
    <row r="205" spans="1:17" x14ac:dyDescent="0.2">
      <c r="A205" s="99" t="s">
        <v>374</v>
      </c>
      <c r="B205" s="100" t="s">
        <v>375</v>
      </c>
      <c r="C205" s="70">
        <f t="shared" si="2"/>
        <v>0</v>
      </c>
      <c r="D205" s="71"/>
      <c r="E205" s="72"/>
      <c r="F205" s="73"/>
      <c r="G205" s="86"/>
      <c r="H205" s="73"/>
      <c r="I205" s="13"/>
      <c r="J205" s="5"/>
      <c r="K205" s="5"/>
      <c r="N205" s="56"/>
      <c r="O205" s="6"/>
      <c r="Q205" s="5"/>
    </row>
    <row r="206" spans="1:17" x14ac:dyDescent="0.2">
      <c r="A206" s="99" t="s">
        <v>376</v>
      </c>
      <c r="B206" s="100" t="s">
        <v>377</v>
      </c>
      <c r="C206" s="70">
        <f t="shared" si="2"/>
        <v>0</v>
      </c>
      <c r="D206" s="71"/>
      <c r="E206" s="72"/>
      <c r="F206" s="73"/>
      <c r="G206" s="86"/>
      <c r="H206" s="73"/>
      <c r="I206" s="13"/>
      <c r="J206" s="5"/>
      <c r="K206" s="5"/>
      <c r="N206" s="56"/>
      <c r="O206" s="6"/>
      <c r="Q206" s="5"/>
    </row>
    <row r="207" spans="1:17" x14ac:dyDescent="0.2">
      <c r="A207" s="99" t="s">
        <v>378</v>
      </c>
      <c r="B207" s="100" t="s">
        <v>379</v>
      </c>
      <c r="C207" s="70">
        <f t="shared" si="2"/>
        <v>0</v>
      </c>
      <c r="D207" s="71"/>
      <c r="E207" s="72"/>
      <c r="F207" s="73"/>
      <c r="G207" s="86"/>
      <c r="H207" s="73"/>
      <c r="I207" s="13"/>
      <c r="J207" s="5"/>
      <c r="K207" s="5"/>
      <c r="N207" s="56"/>
      <c r="O207" s="6"/>
      <c r="Q207" s="5"/>
    </row>
    <row r="208" spans="1:17" x14ac:dyDescent="0.2">
      <c r="A208" s="99" t="s">
        <v>380</v>
      </c>
      <c r="B208" s="93" t="s">
        <v>381</v>
      </c>
      <c r="C208" s="70">
        <f t="shared" si="2"/>
        <v>0</v>
      </c>
      <c r="D208" s="71"/>
      <c r="E208" s="72"/>
      <c r="F208" s="73"/>
      <c r="G208" s="86"/>
      <c r="H208" s="73"/>
      <c r="I208" s="13"/>
      <c r="J208" s="5"/>
      <c r="K208" s="5"/>
      <c r="N208" s="56"/>
      <c r="O208" s="6"/>
      <c r="Q208" s="5"/>
    </row>
    <row r="209" spans="1:17" x14ac:dyDescent="0.2">
      <c r="A209" s="99" t="s">
        <v>382</v>
      </c>
      <c r="B209" s="100" t="s">
        <v>383</v>
      </c>
      <c r="C209" s="70">
        <f t="shared" si="2"/>
        <v>37</v>
      </c>
      <c r="D209" s="71">
        <v>1</v>
      </c>
      <c r="E209" s="72">
        <v>36</v>
      </c>
      <c r="F209" s="73"/>
      <c r="G209" s="86"/>
      <c r="H209" s="73"/>
      <c r="I209" s="13"/>
      <c r="J209" s="5"/>
      <c r="K209" s="5"/>
      <c r="N209" s="56"/>
      <c r="O209" s="6"/>
      <c r="Q209" s="5"/>
    </row>
    <row r="210" spans="1:17" x14ac:dyDescent="0.2">
      <c r="A210" s="99" t="s">
        <v>384</v>
      </c>
      <c r="B210" s="100" t="s">
        <v>385</v>
      </c>
      <c r="C210" s="70">
        <f t="shared" ref="C210:C273" si="3">+SUM(D210:F210)</f>
        <v>0</v>
      </c>
      <c r="D210" s="71"/>
      <c r="E210" s="72"/>
      <c r="F210" s="73"/>
      <c r="G210" s="86"/>
      <c r="H210" s="73"/>
      <c r="I210" s="13"/>
      <c r="J210" s="5"/>
      <c r="K210" s="5"/>
      <c r="N210" s="56"/>
      <c r="O210" s="6"/>
      <c r="Q210" s="5"/>
    </row>
    <row r="211" spans="1:17" x14ac:dyDescent="0.2">
      <c r="A211" s="99" t="s">
        <v>386</v>
      </c>
      <c r="B211" s="100" t="s">
        <v>387</v>
      </c>
      <c r="C211" s="70">
        <f t="shared" si="3"/>
        <v>0</v>
      </c>
      <c r="D211" s="71"/>
      <c r="E211" s="72"/>
      <c r="F211" s="73"/>
      <c r="G211" s="86"/>
      <c r="H211" s="73"/>
      <c r="I211" s="13"/>
      <c r="J211" s="5"/>
      <c r="K211" s="5"/>
      <c r="N211" s="56"/>
      <c r="O211" s="6"/>
      <c r="Q211" s="5"/>
    </row>
    <row r="212" spans="1:17" x14ac:dyDescent="0.2">
      <c r="A212" s="99" t="s">
        <v>388</v>
      </c>
      <c r="B212" s="100" t="s">
        <v>389</v>
      </c>
      <c r="C212" s="70">
        <f t="shared" si="3"/>
        <v>0</v>
      </c>
      <c r="D212" s="71"/>
      <c r="E212" s="72"/>
      <c r="F212" s="73"/>
      <c r="G212" s="86"/>
      <c r="H212" s="73"/>
      <c r="I212" s="13"/>
      <c r="J212" s="5"/>
      <c r="K212" s="5"/>
      <c r="N212" s="56"/>
      <c r="O212" s="6"/>
      <c r="Q212" s="5"/>
    </row>
    <row r="213" spans="1:17" ht="23.25" x14ac:dyDescent="0.2">
      <c r="A213" s="99" t="s">
        <v>390</v>
      </c>
      <c r="B213" s="93" t="s">
        <v>391</v>
      </c>
      <c r="C213" s="70">
        <f t="shared" si="3"/>
        <v>0</v>
      </c>
      <c r="D213" s="71"/>
      <c r="E213" s="72"/>
      <c r="F213" s="73"/>
      <c r="G213" s="86"/>
      <c r="H213" s="73"/>
      <c r="I213" s="13"/>
      <c r="J213" s="5"/>
      <c r="K213" s="5"/>
      <c r="N213" s="56"/>
      <c r="O213" s="6"/>
      <c r="Q213" s="5"/>
    </row>
    <row r="214" spans="1:17" x14ac:dyDescent="0.2">
      <c r="A214" s="99" t="s">
        <v>392</v>
      </c>
      <c r="B214" s="100" t="s">
        <v>393</v>
      </c>
      <c r="C214" s="70">
        <f t="shared" si="3"/>
        <v>0</v>
      </c>
      <c r="D214" s="71"/>
      <c r="E214" s="72"/>
      <c r="F214" s="73"/>
      <c r="G214" s="86"/>
      <c r="H214" s="73"/>
      <c r="I214" s="13"/>
      <c r="J214" s="5"/>
      <c r="K214" s="5"/>
      <c r="N214" s="56"/>
      <c r="O214" s="6"/>
      <c r="Q214" s="5"/>
    </row>
    <row r="215" spans="1:17" x14ac:dyDescent="0.2">
      <c r="A215" s="99" t="s">
        <v>394</v>
      </c>
      <c r="B215" s="100" t="s">
        <v>395</v>
      </c>
      <c r="C215" s="70">
        <f t="shared" si="3"/>
        <v>0</v>
      </c>
      <c r="D215" s="71"/>
      <c r="E215" s="72"/>
      <c r="F215" s="73"/>
      <c r="G215" s="86"/>
      <c r="H215" s="73"/>
      <c r="I215" s="13"/>
      <c r="J215" s="5"/>
      <c r="K215" s="5"/>
      <c r="N215" s="56"/>
      <c r="O215" s="6"/>
      <c r="Q215" s="5"/>
    </row>
    <row r="216" spans="1:17" x14ac:dyDescent="0.2">
      <c r="A216" s="99" t="s">
        <v>396</v>
      </c>
      <c r="B216" s="100" t="s">
        <v>397</v>
      </c>
      <c r="C216" s="70">
        <f t="shared" si="3"/>
        <v>0</v>
      </c>
      <c r="D216" s="71"/>
      <c r="E216" s="72"/>
      <c r="F216" s="73"/>
      <c r="G216" s="86"/>
      <c r="H216" s="73"/>
      <c r="I216" s="13"/>
      <c r="J216" s="5"/>
      <c r="K216" s="5"/>
      <c r="N216" s="56"/>
      <c r="O216" s="6"/>
      <c r="Q216" s="5"/>
    </row>
    <row r="217" spans="1:17" x14ac:dyDescent="0.2">
      <c r="A217" s="99" t="s">
        <v>398</v>
      </c>
      <c r="B217" s="100" t="s">
        <v>399</v>
      </c>
      <c r="C217" s="70">
        <f t="shared" si="3"/>
        <v>0</v>
      </c>
      <c r="D217" s="71"/>
      <c r="E217" s="72"/>
      <c r="F217" s="73"/>
      <c r="G217" s="86"/>
      <c r="H217" s="73"/>
      <c r="I217" s="13"/>
      <c r="J217" s="5"/>
      <c r="K217" s="5"/>
      <c r="N217" s="56"/>
      <c r="O217" s="6"/>
      <c r="Q217" s="5"/>
    </row>
    <row r="218" spans="1:17" x14ac:dyDescent="0.2">
      <c r="A218" s="99" t="s">
        <v>400</v>
      </c>
      <c r="B218" s="100" t="s">
        <v>401</v>
      </c>
      <c r="C218" s="70">
        <f t="shared" si="3"/>
        <v>0</v>
      </c>
      <c r="D218" s="71"/>
      <c r="E218" s="72"/>
      <c r="F218" s="73"/>
      <c r="G218" s="86"/>
      <c r="H218" s="73"/>
      <c r="I218" s="13"/>
      <c r="J218" s="5"/>
      <c r="K218" s="5"/>
      <c r="N218" s="56"/>
      <c r="O218" s="6"/>
      <c r="Q218" s="5"/>
    </row>
    <row r="219" spans="1:17" x14ac:dyDescent="0.2">
      <c r="A219" s="99" t="s">
        <v>402</v>
      </c>
      <c r="B219" s="100" t="s">
        <v>403</v>
      </c>
      <c r="C219" s="70">
        <f t="shared" si="3"/>
        <v>0</v>
      </c>
      <c r="D219" s="71"/>
      <c r="E219" s="72"/>
      <c r="F219" s="73"/>
      <c r="G219" s="86"/>
      <c r="H219" s="73"/>
      <c r="I219" s="13"/>
      <c r="J219" s="5"/>
      <c r="K219" s="5"/>
      <c r="N219" s="56"/>
      <c r="O219" s="6"/>
      <c r="Q219" s="5"/>
    </row>
    <row r="220" spans="1:17" x14ac:dyDescent="0.2">
      <c r="A220" s="99" t="s">
        <v>404</v>
      </c>
      <c r="B220" s="100" t="s">
        <v>405</v>
      </c>
      <c r="C220" s="70">
        <f t="shared" si="3"/>
        <v>0</v>
      </c>
      <c r="D220" s="71"/>
      <c r="E220" s="72"/>
      <c r="F220" s="73"/>
      <c r="G220" s="86"/>
      <c r="H220" s="73"/>
      <c r="I220" s="13"/>
      <c r="J220" s="5"/>
      <c r="K220" s="5"/>
      <c r="N220" s="56"/>
      <c r="O220" s="6"/>
      <c r="Q220" s="5"/>
    </row>
    <row r="221" spans="1:17" x14ac:dyDescent="0.2">
      <c r="A221" s="99" t="s">
        <v>406</v>
      </c>
      <c r="B221" s="100" t="s">
        <v>407</v>
      </c>
      <c r="C221" s="70">
        <f t="shared" si="3"/>
        <v>0</v>
      </c>
      <c r="D221" s="71"/>
      <c r="E221" s="72"/>
      <c r="F221" s="73"/>
      <c r="G221" s="86"/>
      <c r="H221" s="73"/>
      <c r="I221" s="13"/>
      <c r="J221" s="5"/>
      <c r="K221" s="5"/>
      <c r="N221" s="56"/>
      <c r="O221" s="6"/>
      <c r="Q221" s="5"/>
    </row>
    <row r="222" spans="1:17" x14ac:dyDescent="0.2">
      <c r="A222" s="99" t="s">
        <v>408</v>
      </c>
      <c r="B222" s="100" t="s">
        <v>409</v>
      </c>
      <c r="C222" s="70">
        <f t="shared" si="3"/>
        <v>0</v>
      </c>
      <c r="D222" s="71"/>
      <c r="E222" s="72"/>
      <c r="F222" s="73"/>
      <c r="G222" s="86"/>
      <c r="H222" s="73"/>
      <c r="I222" s="13"/>
      <c r="J222" s="5"/>
      <c r="K222" s="5"/>
      <c r="N222" s="56"/>
      <c r="O222" s="6"/>
      <c r="Q222" s="5"/>
    </row>
    <row r="223" spans="1:17" x14ac:dyDescent="0.2">
      <c r="A223" s="99" t="s">
        <v>410</v>
      </c>
      <c r="B223" s="100" t="s">
        <v>411</v>
      </c>
      <c r="C223" s="70">
        <f t="shared" si="3"/>
        <v>0</v>
      </c>
      <c r="D223" s="71"/>
      <c r="E223" s="72"/>
      <c r="F223" s="73"/>
      <c r="G223" s="86"/>
      <c r="H223" s="73"/>
      <c r="I223" s="13"/>
      <c r="J223" s="5"/>
      <c r="K223" s="5"/>
      <c r="N223" s="56"/>
      <c r="O223" s="6"/>
      <c r="Q223" s="5"/>
    </row>
    <row r="224" spans="1:17" x14ac:dyDescent="0.2">
      <c r="A224" s="99" t="s">
        <v>412</v>
      </c>
      <c r="B224" s="100" t="s">
        <v>413</v>
      </c>
      <c r="C224" s="70">
        <f t="shared" si="3"/>
        <v>0</v>
      </c>
      <c r="D224" s="71"/>
      <c r="E224" s="72"/>
      <c r="F224" s="73"/>
      <c r="G224" s="86"/>
      <c r="H224" s="73"/>
      <c r="I224" s="13"/>
      <c r="J224" s="5"/>
      <c r="K224" s="5"/>
      <c r="N224" s="56"/>
      <c r="O224" s="6"/>
      <c r="Q224" s="5"/>
    </row>
    <row r="225" spans="1:17" x14ac:dyDescent="0.2">
      <c r="A225" s="99" t="s">
        <v>414</v>
      </c>
      <c r="B225" s="100" t="s">
        <v>415</v>
      </c>
      <c r="C225" s="70">
        <f t="shared" si="3"/>
        <v>0</v>
      </c>
      <c r="D225" s="71"/>
      <c r="E225" s="72"/>
      <c r="F225" s="73"/>
      <c r="G225" s="86"/>
      <c r="H225" s="73"/>
      <c r="I225" s="13"/>
      <c r="J225" s="5"/>
      <c r="K225" s="5"/>
      <c r="N225" s="56"/>
      <c r="O225" s="6"/>
      <c r="Q225" s="5"/>
    </row>
    <row r="226" spans="1:17" x14ac:dyDescent="0.2">
      <c r="A226" s="99" t="s">
        <v>416</v>
      </c>
      <c r="B226" s="100" t="s">
        <v>417</v>
      </c>
      <c r="C226" s="70">
        <f t="shared" si="3"/>
        <v>0</v>
      </c>
      <c r="D226" s="71"/>
      <c r="E226" s="72"/>
      <c r="F226" s="73"/>
      <c r="G226" s="86"/>
      <c r="H226" s="73"/>
      <c r="I226" s="13"/>
      <c r="J226" s="5"/>
      <c r="K226" s="5"/>
      <c r="N226" s="56"/>
      <c r="O226" s="6"/>
      <c r="Q226" s="5"/>
    </row>
    <row r="227" spans="1:17" x14ac:dyDescent="0.2">
      <c r="A227" s="99" t="s">
        <v>418</v>
      </c>
      <c r="B227" s="100" t="s">
        <v>419</v>
      </c>
      <c r="C227" s="70">
        <f t="shared" si="3"/>
        <v>0</v>
      </c>
      <c r="D227" s="71"/>
      <c r="E227" s="72"/>
      <c r="F227" s="73"/>
      <c r="G227" s="86"/>
      <c r="H227" s="73"/>
      <c r="I227" s="13"/>
      <c r="J227" s="5"/>
      <c r="K227" s="5"/>
      <c r="N227" s="56"/>
      <c r="O227" s="6"/>
      <c r="Q227" s="5"/>
    </row>
    <row r="228" spans="1:17" x14ac:dyDescent="0.2">
      <c r="A228" s="99" t="s">
        <v>420</v>
      </c>
      <c r="B228" s="100" t="s">
        <v>421</v>
      </c>
      <c r="C228" s="70">
        <f t="shared" si="3"/>
        <v>0</v>
      </c>
      <c r="D228" s="71"/>
      <c r="E228" s="72"/>
      <c r="F228" s="73"/>
      <c r="G228" s="86"/>
      <c r="H228" s="73"/>
      <c r="I228" s="13"/>
      <c r="J228" s="5"/>
      <c r="K228" s="5"/>
      <c r="N228" s="56"/>
      <c r="O228" s="6"/>
      <c r="Q228" s="5"/>
    </row>
    <row r="229" spans="1:17" x14ac:dyDescent="0.2">
      <c r="A229" s="99" t="s">
        <v>422</v>
      </c>
      <c r="B229" s="100" t="s">
        <v>423</v>
      </c>
      <c r="C229" s="70">
        <f t="shared" si="3"/>
        <v>0</v>
      </c>
      <c r="D229" s="71"/>
      <c r="E229" s="72"/>
      <c r="F229" s="73"/>
      <c r="G229" s="86"/>
      <c r="H229" s="73"/>
      <c r="I229" s="13"/>
      <c r="J229" s="5"/>
      <c r="K229" s="5"/>
      <c r="N229" s="56"/>
      <c r="O229" s="6"/>
      <c r="Q229" s="5"/>
    </row>
    <row r="230" spans="1:17" ht="23.25" x14ac:dyDescent="0.2">
      <c r="A230" s="99" t="s">
        <v>424</v>
      </c>
      <c r="B230" s="93" t="s">
        <v>425</v>
      </c>
      <c r="C230" s="70">
        <f t="shared" si="3"/>
        <v>0</v>
      </c>
      <c r="D230" s="71"/>
      <c r="E230" s="72"/>
      <c r="F230" s="73"/>
      <c r="G230" s="86"/>
      <c r="H230" s="73"/>
      <c r="I230" s="13"/>
      <c r="J230" s="5"/>
      <c r="K230" s="5"/>
      <c r="N230" s="56"/>
      <c r="O230" s="6"/>
      <c r="Q230" s="5"/>
    </row>
    <row r="231" spans="1:17" x14ac:dyDescent="0.2">
      <c r="A231" s="99" t="s">
        <v>426</v>
      </c>
      <c r="B231" s="100" t="s">
        <v>427</v>
      </c>
      <c r="C231" s="70">
        <f t="shared" si="3"/>
        <v>0</v>
      </c>
      <c r="D231" s="71"/>
      <c r="E231" s="72"/>
      <c r="F231" s="73"/>
      <c r="G231" s="86"/>
      <c r="H231" s="73"/>
      <c r="I231" s="13"/>
      <c r="J231" s="5"/>
      <c r="K231" s="5"/>
      <c r="N231" s="56"/>
      <c r="O231" s="6"/>
      <c r="Q231" s="5"/>
    </row>
    <row r="232" spans="1:17" x14ac:dyDescent="0.2">
      <c r="A232" s="99" t="s">
        <v>428</v>
      </c>
      <c r="B232" s="100" t="s">
        <v>429</v>
      </c>
      <c r="C232" s="70">
        <f t="shared" si="3"/>
        <v>0</v>
      </c>
      <c r="D232" s="71"/>
      <c r="E232" s="72"/>
      <c r="F232" s="73"/>
      <c r="G232" s="86"/>
      <c r="H232" s="73"/>
      <c r="I232" s="13"/>
      <c r="J232" s="5"/>
      <c r="K232" s="5"/>
      <c r="N232" s="56"/>
      <c r="O232" s="6"/>
      <c r="Q232" s="5"/>
    </row>
    <row r="233" spans="1:17" x14ac:dyDescent="0.2">
      <c r="A233" s="99" t="s">
        <v>430</v>
      </c>
      <c r="B233" s="100" t="s">
        <v>431</v>
      </c>
      <c r="C233" s="70">
        <f t="shared" si="3"/>
        <v>0</v>
      </c>
      <c r="D233" s="71"/>
      <c r="E233" s="72"/>
      <c r="F233" s="73"/>
      <c r="G233" s="86"/>
      <c r="H233" s="73"/>
      <c r="I233" s="13"/>
      <c r="J233" s="5"/>
      <c r="K233" s="5"/>
      <c r="N233" s="56"/>
      <c r="O233" s="6"/>
      <c r="Q233" s="5"/>
    </row>
    <row r="234" spans="1:17" x14ac:dyDescent="0.2">
      <c r="A234" s="99" t="s">
        <v>432</v>
      </c>
      <c r="B234" s="100" t="s">
        <v>433</v>
      </c>
      <c r="C234" s="70">
        <f t="shared" si="3"/>
        <v>0</v>
      </c>
      <c r="D234" s="71"/>
      <c r="E234" s="72"/>
      <c r="F234" s="73"/>
      <c r="G234" s="86"/>
      <c r="H234" s="73"/>
      <c r="I234" s="13"/>
      <c r="J234" s="5"/>
      <c r="K234" s="5"/>
      <c r="N234" s="56"/>
      <c r="O234" s="6"/>
      <c r="Q234" s="5"/>
    </row>
    <row r="235" spans="1:17" x14ac:dyDescent="0.2">
      <c r="A235" s="99" t="s">
        <v>434</v>
      </c>
      <c r="B235" s="100" t="s">
        <v>435</v>
      </c>
      <c r="C235" s="70">
        <f t="shared" si="3"/>
        <v>242</v>
      </c>
      <c r="D235" s="71">
        <v>242</v>
      </c>
      <c r="E235" s="72"/>
      <c r="F235" s="73"/>
      <c r="G235" s="86"/>
      <c r="H235" s="73"/>
      <c r="I235" s="13"/>
      <c r="J235" s="5"/>
      <c r="K235" s="5"/>
      <c r="N235" s="56"/>
      <c r="O235" s="6"/>
      <c r="Q235" s="5"/>
    </row>
    <row r="236" spans="1:17" x14ac:dyDescent="0.2">
      <c r="A236" s="99" t="s">
        <v>436</v>
      </c>
      <c r="B236" s="100" t="s">
        <v>437</v>
      </c>
      <c r="C236" s="70">
        <f t="shared" si="3"/>
        <v>0</v>
      </c>
      <c r="D236" s="71"/>
      <c r="E236" s="72"/>
      <c r="F236" s="73"/>
      <c r="G236" s="86"/>
      <c r="H236" s="73"/>
      <c r="I236" s="13"/>
      <c r="J236" s="5"/>
      <c r="K236" s="5"/>
      <c r="N236" s="56"/>
      <c r="O236" s="6"/>
      <c r="Q236" s="5"/>
    </row>
    <row r="237" spans="1:17" x14ac:dyDescent="0.2">
      <c r="A237" s="99" t="s">
        <v>438</v>
      </c>
      <c r="B237" s="100" t="s">
        <v>439</v>
      </c>
      <c r="C237" s="70">
        <f t="shared" si="3"/>
        <v>10299</v>
      </c>
      <c r="D237" s="71">
        <v>10004</v>
      </c>
      <c r="E237" s="72">
        <v>271</v>
      </c>
      <c r="F237" s="73">
        <v>24</v>
      </c>
      <c r="G237" s="86"/>
      <c r="H237" s="73"/>
      <c r="I237" s="13"/>
      <c r="J237" s="5"/>
      <c r="K237" s="5"/>
      <c r="N237" s="56"/>
      <c r="O237" s="6"/>
      <c r="Q237" s="5"/>
    </row>
    <row r="238" spans="1:17" x14ac:dyDescent="0.2">
      <c r="A238" s="99" t="s">
        <v>440</v>
      </c>
      <c r="B238" s="100" t="s">
        <v>441</v>
      </c>
      <c r="C238" s="70">
        <f t="shared" si="3"/>
        <v>2669</v>
      </c>
      <c r="D238" s="71">
        <v>2669</v>
      </c>
      <c r="E238" s="72"/>
      <c r="F238" s="73"/>
      <c r="G238" s="86"/>
      <c r="H238" s="73"/>
      <c r="I238" s="13"/>
      <c r="J238" s="5"/>
      <c r="K238" s="5"/>
      <c r="N238" s="56"/>
      <c r="O238" s="6"/>
      <c r="Q238" s="5"/>
    </row>
    <row r="239" spans="1:17" ht="23.25" x14ac:dyDescent="0.2">
      <c r="A239" s="99" t="s">
        <v>442</v>
      </c>
      <c r="B239" s="93" t="s">
        <v>443</v>
      </c>
      <c r="C239" s="70">
        <f t="shared" si="3"/>
        <v>0</v>
      </c>
      <c r="D239" s="71"/>
      <c r="E239" s="72"/>
      <c r="F239" s="73"/>
      <c r="G239" s="86"/>
      <c r="H239" s="73"/>
      <c r="I239" s="13"/>
      <c r="J239" s="5"/>
      <c r="K239" s="5"/>
      <c r="N239" s="56"/>
      <c r="O239" s="6"/>
      <c r="Q239" s="5"/>
    </row>
    <row r="240" spans="1:17" x14ac:dyDescent="0.2">
      <c r="A240" s="99" t="s">
        <v>444</v>
      </c>
      <c r="B240" s="100" t="s">
        <v>445</v>
      </c>
      <c r="C240" s="70">
        <f t="shared" si="3"/>
        <v>1</v>
      </c>
      <c r="D240" s="71"/>
      <c r="E240" s="72"/>
      <c r="F240" s="73">
        <v>1</v>
      </c>
      <c r="G240" s="86"/>
      <c r="H240" s="73"/>
      <c r="I240" s="13"/>
      <c r="J240" s="5"/>
      <c r="K240" s="5"/>
      <c r="N240" s="56"/>
      <c r="O240" s="6"/>
      <c r="Q240" s="5"/>
    </row>
    <row r="241" spans="1:17" x14ac:dyDescent="0.2">
      <c r="A241" s="99" t="s">
        <v>446</v>
      </c>
      <c r="B241" s="93" t="s">
        <v>447</v>
      </c>
      <c r="C241" s="70">
        <f t="shared" si="3"/>
        <v>2181</v>
      </c>
      <c r="D241" s="71">
        <v>1697</v>
      </c>
      <c r="E241" s="72"/>
      <c r="F241" s="73">
        <v>484</v>
      </c>
      <c r="G241" s="86"/>
      <c r="H241" s="73"/>
      <c r="I241" s="13"/>
      <c r="J241" s="5"/>
      <c r="K241" s="5"/>
      <c r="N241" s="56"/>
      <c r="O241" s="6"/>
      <c r="Q241" s="5"/>
    </row>
    <row r="242" spans="1:17" x14ac:dyDescent="0.2">
      <c r="A242" s="99" t="s">
        <v>448</v>
      </c>
      <c r="B242" s="100" t="s">
        <v>449</v>
      </c>
      <c r="C242" s="70">
        <f t="shared" si="3"/>
        <v>0</v>
      </c>
      <c r="D242" s="71"/>
      <c r="E242" s="72"/>
      <c r="F242" s="73"/>
      <c r="G242" s="86"/>
      <c r="H242" s="73"/>
      <c r="I242" s="13"/>
      <c r="J242" s="5"/>
      <c r="K242" s="5"/>
      <c r="N242" s="56"/>
      <c r="O242" s="6"/>
      <c r="Q242" s="5"/>
    </row>
    <row r="243" spans="1:17" x14ac:dyDescent="0.2">
      <c r="A243" s="99" t="s">
        <v>450</v>
      </c>
      <c r="B243" s="100" t="s">
        <v>451</v>
      </c>
      <c r="C243" s="70">
        <f t="shared" si="3"/>
        <v>0</v>
      </c>
      <c r="D243" s="71"/>
      <c r="E243" s="72"/>
      <c r="F243" s="73"/>
      <c r="G243" s="86"/>
      <c r="H243" s="73"/>
      <c r="I243" s="13"/>
      <c r="J243" s="5"/>
      <c r="K243" s="5"/>
      <c r="N243" s="56"/>
      <c r="O243" s="6"/>
      <c r="Q243" s="5"/>
    </row>
    <row r="244" spans="1:17" x14ac:dyDescent="0.2">
      <c r="A244" s="99" t="s">
        <v>452</v>
      </c>
      <c r="B244" s="100" t="s">
        <v>453</v>
      </c>
      <c r="C244" s="70">
        <f t="shared" si="3"/>
        <v>0</v>
      </c>
      <c r="D244" s="71"/>
      <c r="E244" s="72"/>
      <c r="F244" s="73"/>
      <c r="G244" s="86"/>
      <c r="H244" s="73"/>
      <c r="I244" s="13"/>
      <c r="J244" s="5"/>
      <c r="K244" s="5"/>
      <c r="N244" s="56"/>
      <c r="O244" s="6"/>
      <c r="Q244" s="5"/>
    </row>
    <row r="245" spans="1:17" x14ac:dyDescent="0.2">
      <c r="A245" s="99" t="s">
        <v>454</v>
      </c>
      <c r="B245" s="100" t="s">
        <v>455</v>
      </c>
      <c r="C245" s="70">
        <f t="shared" si="3"/>
        <v>0</v>
      </c>
      <c r="D245" s="71"/>
      <c r="E245" s="72"/>
      <c r="F245" s="73"/>
      <c r="G245" s="86"/>
      <c r="H245" s="73"/>
      <c r="I245" s="13"/>
      <c r="J245" s="5"/>
      <c r="K245" s="5"/>
      <c r="N245" s="56"/>
      <c r="O245" s="6"/>
      <c r="Q245" s="5"/>
    </row>
    <row r="246" spans="1:17" x14ac:dyDescent="0.2">
      <c r="A246" s="99" t="s">
        <v>456</v>
      </c>
      <c r="B246" s="100" t="s">
        <v>457</v>
      </c>
      <c r="C246" s="70">
        <f t="shared" si="3"/>
        <v>0</v>
      </c>
      <c r="D246" s="71"/>
      <c r="E246" s="72"/>
      <c r="F246" s="73"/>
      <c r="G246" s="86"/>
      <c r="H246" s="73"/>
      <c r="I246" s="13"/>
      <c r="J246" s="5"/>
      <c r="K246" s="5"/>
      <c r="N246" s="56"/>
      <c r="O246" s="6"/>
      <c r="Q246" s="5"/>
    </row>
    <row r="247" spans="1:17" x14ac:dyDescent="0.2">
      <c r="A247" s="99" t="s">
        <v>458</v>
      </c>
      <c r="B247" s="100" t="s">
        <v>459</v>
      </c>
      <c r="C247" s="70">
        <f t="shared" si="3"/>
        <v>22</v>
      </c>
      <c r="D247" s="71">
        <v>14</v>
      </c>
      <c r="E247" s="72"/>
      <c r="F247" s="73">
        <v>8</v>
      </c>
      <c r="G247" s="86"/>
      <c r="H247" s="73"/>
      <c r="I247" s="13"/>
      <c r="J247" s="5"/>
      <c r="K247" s="5"/>
      <c r="N247" s="56"/>
      <c r="O247" s="6"/>
      <c r="Q247" s="5"/>
    </row>
    <row r="248" spans="1:17" x14ac:dyDescent="0.2">
      <c r="A248" s="99" t="s">
        <v>460</v>
      </c>
      <c r="B248" s="100" t="s">
        <v>461</v>
      </c>
      <c r="C248" s="70">
        <f t="shared" si="3"/>
        <v>3</v>
      </c>
      <c r="D248" s="71">
        <v>3</v>
      </c>
      <c r="E248" s="72"/>
      <c r="F248" s="73"/>
      <c r="G248" s="86"/>
      <c r="H248" s="73"/>
      <c r="I248" s="13"/>
      <c r="J248" s="5"/>
      <c r="K248" s="5"/>
      <c r="N248" s="56"/>
      <c r="O248" s="6"/>
      <c r="Q248" s="5"/>
    </row>
    <row r="249" spans="1:17" x14ac:dyDescent="0.2">
      <c r="A249" s="99" t="s">
        <v>462</v>
      </c>
      <c r="B249" s="100" t="s">
        <v>463</v>
      </c>
      <c r="C249" s="70">
        <f t="shared" si="3"/>
        <v>367</v>
      </c>
      <c r="D249" s="71">
        <v>367</v>
      </c>
      <c r="E249" s="72"/>
      <c r="F249" s="73"/>
      <c r="G249" s="86"/>
      <c r="H249" s="73"/>
      <c r="I249" s="13"/>
      <c r="J249" s="5"/>
      <c r="K249" s="5"/>
      <c r="N249" s="56"/>
      <c r="O249" s="6"/>
      <c r="Q249" s="5"/>
    </row>
    <row r="250" spans="1:17" x14ac:dyDescent="0.2">
      <c r="A250" s="101" t="s">
        <v>464</v>
      </c>
      <c r="B250" s="114" t="s">
        <v>465</v>
      </c>
      <c r="C250" s="103">
        <f t="shared" si="3"/>
        <v>1</v>
      </c>
      <c r="D250" s="122">
        <v>1</v>
      </c>
      <c r="E250" s="105"/>
      <c r="F250" s="106"/>
      <c r="G250" s="104"/>
      <c r="H250" s="106"/>
      <c r="I250" s="13"/>
      <c r="J250" s="5"/>
      <c r="K250" s="5"/>
      <c r="N250" s="56"/>
      <c r="O250" s="6"/>
      <c r="Q250" s="5"/>
    </row>
    <row r="251" spans="1:17" x14ac:dyDescent="0.2">
      <c r="A251" s="127"/>
      <c r="B251" s="128"/>
      <c r="C251" s="129"/>
      <c r="D251" s="129"/>
      <c r="E251" s="129"/>
      <c r="F251" s="129"/>
      <c r="G251" s="129"/>
      <c r="H251" s="129"/>
      <c r="I251" s="13"/>
      <c r="J251" s="5"/>
      <c r="K251" s="5"/>
      <c r="N251" s="56"/>
      <c r="O251" s="6"/>
      <c r="Q251" s="5"/>
    </row>
    <row r="252" spans="1:17" x14ac:dyDescent="0.2">
      <c r="A252" s="209" t="s">
        <v>466</v>
      </c>
      <c r="B252" s="249"/>
      <c r="C252" s="63">
        <f t="shared" si="3"/>
        <v>208</v>
      </c>
      <c r="D252" s="123">
        <f>+SUM(D253:D290)</f>
        <v>99</v>
      </c>
      <c r="E252" s="65">
        <f>+SUM(E253:E290)</f>
        <v>97</v>
      </c>
      <c r="F252" s="124">
        <f>+SUM(F253:F290)</f>
        <v>12</v>
      </c>
      <c r="G252" s="63">
        <f>+SUM(G253:G290)</f>
        <v>0</v>
      </c>
      <c r="H252" s="63">
        <f>+SUM(H253:H290)</f>
        <v>0</v>
      </c>
      <c r="I252" s="13"/>
      <c r="J252" s="5"/>
      <c r="K252" s="5"/>
      <c r="N252" s="56"/>
      <c r="O252" s="6"/>
      <c r="Q252" s="5"/>
    </row>
    <row r="253" spans="1:17" x14ac:dyDescent="0.2">
      <c r="A253" s="96" t="s">
        <v>467</v>
      </c>
      <c r="B253" s="111" t="s">
        <v>468</v>
      </c>
      <c r="C253" s="70">
        <f t="shared" si="3"/>
        <v>50</v>
      </c>
      <c r="D253" s="71">
        <v>7</v>
      </c>
      <c r="E253" s="72">
        <v>43</v>
      </c>
      <c r="F253" s="73"/>
      <c r="G253" s="73"/>
      <c r="H253" s="73"/>
      <c r="I253" s="13"/>
      <c r="J253" s="5"/>
      <c r="K253" s="5"/>
      <c r="N253" s="56"/>
      <c r="O253" s="6"/>
      <c r="Q253" s="5"/>
    </row>
    <row r="254" spans="1:17" x14ac:dyDescent="0.2">
      <c r="A254" s="99" t="s">
        <v>469</v>
      </c>
      <c r="B254" s="100" t="s">
        <v>470</v>
      </c>
      <c r="C254" s="70">
        <f t="shared" si="3"/>
        <v>0</v>
      </c>
      <c r="D254" s="71"/>
      <c r="E254" s="72"/>
      <c r="F254" s="73"/>
      <c r="G254" s="73"/>
      <c r="H254" s="73"/>
      <c r="I254" s="13"/>
      <c r="J254" s="5"/>
      <c r="K254" s="5"/>
      <c r="N254" s="56"/>
      <c r="O254" s="6"/>
      <c r="Q254" s="5"/>
    </row>
    <row r="255" spans="1:17" x14ac:dyDescent="0.2">
      <c r="A255" s="99" t="s">
        <v>471</v>
      </c>
      <c r="B255" s="100" t="s">
        <v>472</v>
      </c>
      <c r="C255" s="70">
        <f t="shared" si="3"/>
        <v>26</v>
      </c>
      <c r="D255" s="71">
        <v>2</v>
      </c>
      <c r="E255" s="72">
        <v>24</v>
      </c>
      <c r="F255" s="73"/>
      <c r="G255" s="73"/>
      <c r="H255" s="73"/>
      <c r="I255" s="13"/>
      <c r="J255" s="5"/>
      <c r="K255" s="5"/>
      <c r="N255" s="56"/>
      <c r="O255" s="6"/>
      <c r="Q255" s="5"/>
    </row>
    <row r="256" spans="1:17" x14ac:dyDescent="0.2">
      <c r="A256" s="99" t="s">
        <v>473</v>
      </c>
      <c r="B256" s="100" t="s">
        <v>474</v>
      </c>
      <c r="C256" s="70">
        <f t="shared" si="3"/>
        <v>0</v>
      </c>
      <c r="D256" s="71"/>
      <c r="E256" s="72"/>
      <c r="F256" s="73"/>
      <c r="G256" s="73"/>
      <c r="H256" s="73"/>
      <c r="I256" s="13"/>
      <c r="J256" s="5"/>
      <c r="K256" s="5"/>
      <c r="N256" s="56"/>
      <c r="O256" s="6"/>
      <c r="Q256" s="5"/>
    </row>
    <row r="257" spans="1:17" x14ac:dyDescent="0.2">
      <c r="A257" s="99" t="s">
        <v>475</v>
      </c>
      <c r="B257" s="100" t="s">
        <v>476</v>
      </c>
      <c r="C257" s="70">
        <f t="shared" si="3"/>
        <v>0</v>
      </c>
      <c r="D257" s="71"/>
      <c r="E257" s="72"/>
      <c r="F257" s="73"/>
      <c r="G257" s="73"/>
      <c r="H257" s="73"/>
      <c r="I257" s="13"/>
      <c r="J257" s="5"/>
      <c r="K257" s="5"/>
      <c r="N257" s="56"/>
      <c r="O257" s="6"/>
      <c r="Q257" s="5"/>
    </row>
    <row r="258" spans="1:17" x14ac:dyDescent="0.2">
      <c r="A258" s="99" t="s">
        <v>477</v>
      </c>
      <c r="B258" s="100" t="s">
        <v>478</v>
      </c>
      <c r="C258" s="70">
        <f t="shared" si="3"/>
        <v>0</v>
      </c>
      <c r="D258" s="71"/>
      <c r="E258" s="72"/>
      <c r="F258" s="73"/>
      <c r="G258" s="73"/>
      <c r="H258" s="73"/>
      <c r="I258" s="13"/>
      <c r="J258" s="5"/>
      <c r="K258" s="5"/>
      <c r="N258" s="56"/>
      <c r="O258" s="6"/>
      <c r="Q258" s="5"/>
    </row>
    <row r="259" spans="1:17" x14ac:dyDescent="0.2">
      <c r="A259" s="99" t="s">
        <v>479</v>
      </c>
      <c r="B259" s="100" t="s">
        <v>480</v>
      </c>
      <c r="C259" s="70">
        <f t="shared" si="3"/>
        <v>0</v>
      </c>
      <c r="D259" s="71"/>
      <c r="E259" s="72"/>
      <c r="F259" s="73"/>
      <c r="G259" s="73"/>
      <c r="H259" s="73"/>
      <c r="I259" s="13"/>
      <c r="J259" s="5"/>
      <c r="K259" s="5"/>
      <c r="N259" s="56"/>
      <c r="O259" s="6"/>
      <c r="Q259" s="5"/>
    </row>
    <row r="260" spans="1:17" x14ac:dyDescent="0.2">
      <c r="A260" s="99" t="s">
        <v>481</v>
      </c>
      <c r="B260" s="100" t="s">
        <v>482</v>
      </c>
      <c r="C260" s="70">
        <f t="shared" si="3"/>
        <v>0</v>
      </c>
      <c r="D260" s="71"/>
      <c r="E260" s="72"/>
      <c r="F260" s="73"/>
      <c r="G260" s="73"/>
      <c r="H260" s="73"/>
      <c r="I260" s="13"/>
      <c r="J260" s="5"/>
      <c r="K260" s="5"/>
      <c r="N260" s="56"/>
      <c r="O260" s="6"/>
      <c r="Q260" s="5"/>
    </row>
    <row r="261" spans="1:17" x14ac:dyDescent="0.2">
      <c r="A261" s="99" t="s">
        <v>483</v>
      </c>
      <c r="B261" s="100" t="s">
        <v>484</v>
      </c>
      <c r="C261" s="70">
        <f t="shared" si="3"/>
        <v>0</v>
      </c>
      <c r="D261" s="71"/>
      <c r="E261" s="72"/>
      <c r="F261" s="73"/>
      <c r="G261" s="73"/>
      <c r="H261" s="73"/>
      <c r="I261" s="13"/>
      <c r="J261" s="5"/>
      <c r="K261" s="5"/>
      <c r="N261" s="56"/>
      <c r="O261" s="6"/>
      <c r="Q261" s="5"/>
    </row>
    <row r="262" spans="1:17" x14ac:dyDescent="0.2">
      <c r="A262" s="99" t="s">
        <v>485</v>
      </c>
      <c r="B262" s="100" t="s">
        <v>486</v>
      </c>
      <c r="C262" s="70">
        <f t="shared" si="3"/>
        <v>0</v>
      </c>
      <c r="D262" s="71"/>
      <c r="E262" s="72"/>
      <c r="F262" s="73"/>
      <c r="G262" s="73"/>
      <c r="H262" s="73"/>
      <c r="I262" s="13"/>
      <c r="J262" s="5"/>
      <c r="K262" s="5"/>
      <c r="N262" s="56"/>
      <c r="O262" s="6"/>
      <c r="Q262" s="5"/>
    </row>
    <row r="263" spans="1:17" x14ac:dyDescent="0.2">
      <c r="A263" s="99" t="s">
        <v>487</v>
      </c>
      <c r="B263" s="100" t="s">
        <v>488</v>
      </c>
      <c r="C263" s="70">
        <f t="shared" si="3"/>
        <v>0</v>
      </c>
      <c r="D263" s="71"/>
      <c r="E263" s="72"/>
      <c r="F263" s="73"/>
      <c r="G263" s="73"/>
      <c r="H263" s="73"/>
      <c r="I263" s="13"/>
      <c r="J263" s="5"/>
      <c r="K263" s="5"/>
      <c r="N263" s="56"/>
      <c r="O263" s="6"/>
      <c r="Q263" s="5"/>
    </row>
    <row r="264" spans="1:17" x14ac:dyDescent="0.2">
      <c r="A264" s="99" t="s">
        <v>489</v>
      </c>
      <c r="B264" s="100" t="s">
        <v>490</v>
      </c>
      <c r="C264" s="70">
        <f t="shared" si="3"/>
        <v>0</v>
      </c>
      <c r="D264" s="71"/>
      <c r="E264" s="72"/>
      <c r="F264" s="73"/>
      <c r="G264" s="73"/>
      <c r="H264" s="73"/>
      <c r="I264" s="13"/>
      <c r="J264" s="5"/>
      <c r="K264" s="5"/>
      <c r="N264" s="56"/>
      <c r="O264" s="6"/>
      <c r="Q264" s="5"/>
    </row>
    <row r="265" spans="1:17" x14ac:dyDescent="0.2">
      <c r="A265" s="99" t="s">
        <v>491</v>
      </c>
      <c r="B265" s="100" t="s">
        <v>492</v>
      </c>
      <c r="C265" s="70">
        <f t="shared" si="3"/>
        <v>25</v>
      </c>
      <c r="D265" s="71">
        <v>2</v>
      </c>
      <c r="E265" s="72">
        <v>23</v>
      </c>
      <c r="F265" s="73"/>
      <c r="G265" s="73"/>
      <c r="H265" s="73"/>
      <c r="I265" s="13"/>
      <c r="J265" s="5"/>
      <c r="K265" s="5"/>
      <c r="N265" s="56"/>
      <c r="O265" s="6"/>
      <c r="Q265" s="5"/>
    </row>
    <row r="266" spans="1:17" x14ac:dyDescent="0.2">
      <c r="A266" s="99" t="s">
        <v>493</v>
      </c>
      <c r="B266" s="100" t="s">
        <v>494</v>
      </c>
      <c r="C266" s="70">
        <f t="shared" si="3"/>
        <v>0</v>
      </c>
      <c r="D266" s="71"/>
      <c r="E266" s="72"/>
      <c r="F266" s="73"/>
      <c r="G266" s="73"/>
      <c r="H266" s="73"/>
      <c r="I266" s="13"/>
      <c r="J266" s="5"/>
      <c r="K266" s="5"/>
      <c r="N266" s="56"/>
      <c r="O266" s="6"/>
      <c r="Q266" s="5"/>
    </row>
    <row r="267" spans="1:17" ht="23.25" x14ac:dyDescent="0.2">
      <c r="A267" s="99" t="s">
        <v>495</v>
      </c>
      <c r="B267" s="93" t="s">
        <v>496</v>
      </c>
      <c r="C267" s="70">
        <f t="shared" si="3"/>
        <v>0</v>
      </c>
      <c r="D267" s="71"/>
      <c r="E267" s="72"/>
      <c r="F267" s="73"/>
      <c r="G267" s="73"/>
      <c r="H267" s="73"/>
      <c r="I267" s="13"/>
      <c r="J267" s="5"/>
      <c r="K267" s="5"/>
      <c r="N267" s="56"/>
      <c r="O267" s="6"/>
      <c r="Q267" s="5"/>
    </row>
    <row r="268" spans="1:17" x14ac:dyDescent="0.2">
      <c r="A268" s="99" t="s">
        <v>497</v>
      </c>
      <c r="B268" s="100" t="s">
        <v>498</v>
      </c>
      <c r="C268" s="70">
        <f t="shared" si="3"/>
        <v>0</v>
      </c>
      <c r="D268" s="71"/>
      <c r="E268" s="72"/>
      <c r="F268" s="73"/>
      <c r="G268" s="73"/>
      <c r="H268" s="73"/>
      <c r="I268" s="13"/>
      <c r="J268" s="5"/>
      <c r="K268" s="5"/>
      <c r="N268" s="56"/>
      <c r="O268" s="6"/>
      <c r="Q268" s="5"/>
    </row>
    <row r="269" spans="1:17" x14ac:dyDescent="0.2">
      <c r="A269" s="99" t="s">
        <v>499</v>
      </c>
      <c r="B269" s="100" t="s">
        <v>500</v>
      </c>
      <c r="C269" s="70">
        <f t="shared" si="3"/>
        <v>0</v>
      </c>
      <c r="D269" s="71"/>
      <c r="E269" s="72"/>
      <c r="F269" s="73"/>
      <c r="G269" s="73"/>
      <c r="H269" s="73"/>
      <c r="I269" s="13"/>
      <c r="J269" s="5"/>
      <c r="K269" s="5"/>
      <c r="N269" s="56"/>
      <c r="O269" s="6"/>
      <c r="Q269" s="5"/>
    </row>
    <row r="270" spans="1:17" x14ac:dyDescent="0.2">
      <c r="A270" s="99" t="s">
        <v>501</v>
      </c>
      <c r="B270" s="100" t="s">
        <v>502</v>
      </c>
      <c r="C270" s="70">
        <f t="shared" si="3"/>
        <v>0</v>
      </c>
      <c r="D270" s="71"/>
      <c r="E270" s="72"/>
      <c r="F270" s="73"/>
      <c r="G270" s="73"/>
      <c r="H270" s="73"/>
      <c r="I270" s="13"/>
      <c r="J270" s="5"/>
      <c r="K270" s="5"/>
      <c r="N270" s="56"/>
      <c r="O270" s="6"/>
      <c r="Q270" s="5"/>
    </row>
    <row r="271" spans="1:17" x14ac:dyDescent="0.2">
      <c r="A271" s="99" t="s">
        <v>503</v>
      </c>
      <c r="B271" s="100" t="s">
        <v>504</v>
      </c>
      <c r="C271" s="70">
        <f t="shared" si="3"/>
        <v>0</v>
      </c>
      <c r="D271" s="71"/>
      <c r="E271" s="72"/>
      <c r="F271" s="73"/>
      <c r="G271" s="73"/>
      <c r="H271" s="73"/>
      <c r="I271" s="13"/>
      <c r="J271" s="5"/>
      <c r="K271" s="5"/>
      <c r="N271" s="56"/>
      <c r="O271" s="6"/>
      <c r="Q271" s="5"/>
    </row>
    <row r="272" spans="1:17" x14ac:dyDescent="0.2">
      <c r="A272" s="99" t="s">
        <v>505</v>
      </c>
      <c r="B272" s="100" t="s">
        <v>506</v>
      </c>
      <c r="C272" s="70">
        <f t="shared" si="3"/>
        <v>102</v>
      </c>
      <c r="D272" s="71">
        <v>87</v>
      </c>
      <c r="E272" s="72">
        <v>3</v>
      </c>
      <c r="F272" s="73">
        <v>12</v>
      </c>
      <c r="G272" s="73"/>
      <c r="H272" s="73"/>
      <c r="I272" s="13"/>
      <c r="J272" s="5"/>
      <c r="K272" s="5"/>
      <c r="N272" s="56"/>
      <c r="O272" s="6"/>
      <c r="Q272" s="5"/>
    </row>
    <row r="273" spans="1:17" x14ac:dyDescent="0.2">
      <c r="A273" s="99" t="s">
        <v>507</v>
      </c>
      <c r="B273" s="100" t="s">
        <v>508</v>
      </c>
      <c r="C273" s="70">
        <f t="shared" si="3"/>
        <v>0</v>
      </c>
      <c r="D273" s="71"/>
      <c r="E273" s="72"/>
      <c r="F273" s="73"/>
      <c r="G273" s="73"/>
      <c r="H273" s="73"/>
      <c r="I273" s="13"/>
      <c r="J273" s="5"/>
      <c r="K273" s="5"/>
      <c r="N273" s="56"/>
      <c r="O273" s="6"/>
      <c r="Q273" s="5"/>
    </row>
    <row r="274" spans="1:17" x14ac:dyDescent="0.2">
      <c r="A274" s="99" t="s">
        <v>509</v>
      </c>
      <c r="B274" s="100" t="s">
        <v>510</v>
      </c>
      <c r="C274" s="70">
        <f t="shared" ref="C274:C337" si="4">+SUM(D274:F274)</f>
        <v>0</v>
      </c>
      <c r="D274" s="71"/>
      <c r="E274" s="72"/>
      <c r="F274" s="73"/>
      <c r="G274" s="73"/>
      <c r="H274" s="73"/>
      <c r="I274" s="13"/>
      <c r="J274" s="5"/>
      <c r="K274" s="5"/>
      <c r="N274" s="56"/>
      <c r="O274" s="6"/>
      <c r="Q274" s="5"/>
    </row>
    <row r="275" spans="1:17" x14ac:dyDescent="0.2">
      <c r="A275" s="99" t="s">
        <v>511</v>
      </c>
      <c r="B275" s="100" t="s">
        <v>512</v>
      </c>
      <c r="C275" s="70">
        <f t="shared" si="4"/>
        <v>0</v>
      </c>
      <c r="D275" s="71"/>
      <c r="E275" s="72"/>
      <c r="F275" s="73"/>
      <c r="G275" s="73"/>
      <c r="H275" s="73"/>
      <c r="I275" s="13"/>
      <c r="J275" s="5"/>
      <c r="K275" s="5"/>
      <c r="N275" s="56"/>
      <c r="O275" s="6"/>
      <c r="Q275" s="5"/>
    </row>
    <row r="276" spans="1:17" x14ac:dyDescent="0.2">
      <c r="A276" s="99" t="s">
        <v>513</v>
      </c>
      <c r="B276" s="100" t="s">
        <v>514</v>
      </c>
      <c r="C276" s="70">
        <f t="shared" si="4"/>
        <v>0</v>
      </c>
      <c r="D276" s="71"/>
      <c r="E276" s="72"/>
      <c r="F276" s="73"/>
      <c r="G276" s="73"/>
      <c r="H276" s="73"/>
      <c r="I276" s="13"/>
      <c r="J276" s="5"/>
      <c r="K276" s="5"/>
      <c r="N276" s="56"/>
      <c r="O276" s="6"/>
      <c r="Q276" s="5"/>
    </row>
    <row r="277" spans="1:17" x14ac:dyDescent="0.2">
      <c r="A277" s="99" t="s">
        <v>515</v>
      </c>
      <c r="B277" s="100" t="s">
        <v>516</v>
      </c>
      <c r="C277" s="70">
        <f t="shared" si="4"/>
        <v>0</v>
      </c>
      <c r="D277" s="71"/>
      <c r="E277" s="72"/>
      <c r="F277" s="73"/>
      <c r="G277" s="73"/>
      <c r="H277" s="73"/>
      <c r="I277" s="13"/>
      <c r="J277" s="5"/>
      <c r="K277" s="5"/>
      <c r="N277" s="56"/>
      <c r="O277" s="6"/>
      <c r="Q277" s="5"/>
    </row>
    <row r="278" spans="1:17" x14ac:dyDescent="0.2">
      <c r="A278" s="99" t="s">
        <v>517</v>
      </c>
      <c r="B278" s="93" t="s">
        <v>518</v>
      </c>
      <c r="C278" s="70">
        <f t="shared" si="4"/>
        <v>0</v>
      </c>
      <c r="D278" s="71"/>
      <c r="E278" s="72"/>
      <c r="F278" s="73"/>
      <c r="G278" s="73"/>
      <c r="H278" s="73"/>
      <c r="I278" s="13"/>
      <c r="J278" s="5"/>
      <c r="K278" s="5"/>
      <c r="N278" s="56"/>
      <c r="O278" s="6"/>
      <c r="Q278" s="5"/>
    </row>
    <row r="279" spans="1:17" x14ac:dyDescent="0.2">
      <c r="A279" s="99" t="s">
        <v>519</v>
      </c>
      <c r="B279" s="100" t="s">
        <v>520</v>
      </c>
      <c r="C279" s="70">
        <f t="shared" si="4"/>
        <v>0</v>
      </c>
      <c r="D279" s="71"/>
      <c r="E279" s="72"/>
      <c r="F279" s="73"/>
      <c r="G279" s="73"/>
      <c r="H279" s="73"/>
      <c r="I279" s="13"/>
      <c r="J279" s="5"/>
      <c r="K279" s="5"/>
      <c r="N279" s="56"/>
      <c r="O279" s="6"/>
      <c r="Q279" s="5"/>
    </row>
    <row r="280" spans="1:17" x14ac:dyDescent="0.2">
      <c r="A280" s="99" t="s">
        <v>521</v>
      </c>
      <c r="B280" s="100" t="s">
        <v>522</v>
      </c>
      <c r="C280" s="70">
        <f t="shared" si="4"/>
        <v>4</v>
      </c>
      <c r="D280" s="71"/>
      <c r="E280" s="72">
        <v>4</v>
      </c>
      <c r="F280" s="73"/>
      <c r="G280" s="73"/>
      <c r="H280" s="73"/>
      <c r="I280" s="13"/>
      <c r="J280" s="5"/>
      <c r="K280" s="5"/>
      <c r="N280" s="56"/>
      <c r="O280" s="6"/>
      <c r="Q280" s="5"/>
    </row>
    <row r="281" spans="1:17" x14ac:dyDescent="0.2">
      <c r="A281" s="99" t="s">
        <v>523</v>
      </c>
      <c r="B281" s="100" t="s">
        <v>524</v>
      </c>
      <c r="C281" s="70">
        <f t="shared" si="4"/>
        <v>0</v>
      </c>
      <c r="D281" s="71"/>
      <c r="E281" s="72"/>
      <c r="F281" s="73"/>
      <c r="G281" s="73"/>
      <c r="H281" s="73"/>
      <c r="I281" s="13"/>
      <c r="J281" s="5"/>
      <c r="K281" s="5"/>
      <c r="N281" s="56"/>
      <c r="O281" s="6"/>
      <c r="Q281" s="5"/>
    </row>
    <row r="282" spans="1:17" ht="23.25" x14ac:dyDescent="0.2">
      <c r="A282" s="99" t="s">
        <v>525</v>
      </c>
      <c r="B282" s="93" t="s">
        <v>526</v>
      </c>
      <c r="C282" s="70">
        <f t="shared" si="4"/>
        <v>0</v>
      </c>
      <c r="D282" s="71"/>
      <c r="E282" s="72"/>
      <c r="F282" s="73"/>
      <c r="G282" s="73"/>
      <c r="H282" s="73"/>
      <c r="I282" s="13"/>
      <c r="J282" s="5"/>
      <c r="K282" s="5"/>
      <c r="N282" s="56"/>
      <c r="O282" s="6"/>
      <c r="Q282" s="5"/>
    </row>
    <row r="283" spans="1:17" x14ac:dyDescent="0.2">
      <c r="A283" s="99" t="s">
        <v>527</v>
      </c>
      <c r="B283" s="100" t="s">
        <v>528</v>
      </c>
      <c r="C283" s="70">
        <f t="shared" si="4"/>
        <v>0</v>
      </c>
      <c r="D283" s="71"/>
      <c r="E283" s="72"/>
      <c r="F283" s="73"/>
      <c r="G283" s="73"/>
      <c r="H283" s="73"/>
      <c r="I283" s="13"/>
      <c r="J283" s="5"/>
      <c r="K283" s="5"/>
      <c r="N283" s="56"/>
      <c r="O283" s="6"/>
      <c r="Q283" s="5"/>
    </row>
    <row r="284" spans="1:17" x14ac:dyDescent="0.2">
      <c r="A284" s="99" t="s">
        <v>529</v>
      </c>
      <c r="B284" s="100" t="s">
        <v>530</v>
      </c>
      <c r="C284" s="70">
        <f t="shared" si="4"/>
        <v>0</v>
      </c>
      <c r="D284" s="71"/>
      <c r="E284" s="72"/>
      <c r="F284" s="73"/>
      <c r="G284" s="73"/>
      <c r="H284" s="73"/>
      <c r="I284" s="13"/>
      <c r="J284" s="5"/>
      <c r="K284" s="5"/>
      <c r="N284" s="56"/>
      <c r="O284" s="6"/>
      <c r="Q284" s="5"/>
    </row>
    <row r="285" spans="1:17" x14ac:dyDescent="0.2">
      <c r="A285" s="99" t="s">
        <v>531</v>
      </c>
      <c r="B285" s="100" t="s">
        <v>532</v>
      </c>
      <c r="C285" s="70">
        <f t="shared" si="4"/>
        <v>0</v>
      </c>
      <c r="D285" s="71"/>
      <c r="E285" s="72"/>
      <c r="F285" s="73"/>
      <c r="G285" s="73"/>
      <c r="H285" s="73"/>
      <c r="I285" s="13"/>
      <c r="J285" s="5"/>
      <c r="K285" s="5"/>
      <c r="N285" s="56"/>
      <c r="O285" s="6"/>
      <c r="Q285" s="5"/>
    </row>
    <row r="286" spans="1:17" x14ac:dyDescent="0.2">
      <c r="A286" s="99" t="s">
        <v>533</v>
      </c>
      <c r="B286" s="100" t="s">
        <v>534</v>
      </c>
      <c r="C286" s="70">
        <f t="shared" si="4"/>
        <v>0</v>
      </c>
      <c r="D286" s="71"/>
      <c r="E286" s="72"/>
      <c r="F286" s="73"/>
      <c r="G286" s="73"/>
      <c r="H286" s="73"/>
      <c r="I286" s="13"/>
      <c r="J286" s="5"/>
      <c r="K286" s="5"/>
      <c r="N286" s="56"/>
      <c r="O286" s="6"/>
      <c r="Q286" s="5"/>
    </row>
    <row r="287" spans="1:17" ht="23.25" x14ac:dyDescent="0.2">
      <c r="A287" s="99" t="s">
        <v>535</v>
      </c>
      <c r="B287" s="93" t="s">
        <v>536</v>
      </c>
      <c r="C287" s="70">
        <f t="shared" si="4"/>
        <v>0</v>
      </c>
      <c r="D287" s="71"/>
      <c r="E287" s="72"/>
      <c r="F287" s="73"/>
      <c r="G287" s="73"/>
      <c r="H287" s="73"/>
      <c r="I287" s="13"/>
      <c r="J287" s="5"/>
      <c r="K287" s="5"/>
      <c r="N287" s="56"/>
      <c r="O287" s="6"/>
      <c r="Q287" s="5"/>
    </row>
    <row r="288" spans="1:17" ht="34.5" x14ac:dyDescent="0.2">
      <c r="A288" s="99" t="s">
        <v>537</v>
      </c>
      <c r="B288" s="93" t="s">
        <v>538</v>
      </c>
      <c r="C288" s="70">
        <f t="shared" si="4"/>
        <v>0</v>
      </c>
      <c r="D288" s="71"/>
      <c r="E288" s="72"/>
      <c r="F288" s="73"/>
      <c r="G288" s="73"/>
      <c r="H288" s="73"/>
      <c r="I288" s="13"/>
      <c r="J288" s="5"/>
      <c r="K288" s="5"/>
      <c r="N288" s="56"/>
      <c r="O288" s="6"/>
      <c r="Q288" s="5"/>
    </row>
    <row r="289" spans="1:17" x14ac:dyDescent="0.2">
      <c r="A289" s="99" t="s">
        <v>539</v>
      </c>
      <c r="B289" s="100" t="s">
        <v>540</v>
      </c>
      <c r="C289" s="70">
        <f t="shared" si="4"/>
        <v>1</v>
      </c>
      <c r="D289" s="71">
        <v>1</v>
      </c>
      <c r="E289" s="72"/>
      <c r="F289" s="83"/>
      <c r="G289" s="73"/>
      <c r="H289" s="73"/>
      <c r="I289" s="13"/>
      <c r="J289" s="5"/>
      <c r="K289" s="5"/>
      <c r="N289" s="56"/>
      <c r="O289" s="6"/>
      <c r="Q289" s="5"/>
    </row>
    <row r="290" spans="1:17" x14ac:dyDescent="0.2">
      <c r="A290" s="101" t="s">
        <v>541</v>
      </c>
      <c r="B290" s="102" t="s">
        <v>542</v>
      </c>
      <c r="C290" s="103">
        <f t="shared" si="4"/>
        <v>0</v>
      </c>
      <c r="D290" s="81"/>
      <c r="E290" s="82"/>
      <c r="F290" s="83"/>
      <c r="G290" s="83"/>
      <c r="H290" s="83"/>
      <c r="I290" s="13"/>
      <c r="J290" s="5"/>
      <c r="K290" s="5"/>
      <c r="N290" s="56"/>
      <c r="O290" s="6"/>
      <c r="Q290" s="5"/>
    </row>
    <row r="291" spans="1:17" x14ac:dyDescent="0.2">
      <c r="A291" s="59"/>
      <c r="B291" s="107"/>
      <c r="C291" s="17"/>
      <c r="D291" s="18"/>
      <c r="E291" s="18"/>
      <c r="F291" s="18"/>
      <c r="G291" s="18"/>
      <c r="H291" s="18"/>
      <c r="I291" s="13"/>
      <c r="J291" s="5"/>
      <c r="K291" s="5"/>
      <c r="N291" s="56"/>
      <c r="O291" s="6"/>
      <c r="Q291" s="5"/>
    </row>
    <row r="292" spans="1:17" x14ac:dyDescent="0.2">
      <c r="A292" s="211" t="s">
        <v>543</v>
      </c>
      <c r="B292" s="234"/>
      <c r="C292" s="63">
        <f t="shared" si="4"/>
        <v>106</v>
      </c>
      <c r="D292" s="110">
        <f>+SUM(D293:D313)</f>
        <v>62</v>
      </c>
      <c r="E292" s="110">
        <f>+SUM(E293:E313)</f>
        <v>17</v>
      </c>
      <c r="F292" s="110">
        <f>+SUM(F293:F313)</f>
        <v>27</v>
      </c>
      <c r="G292" s="110">
        <f>+SUM(G293:G313)</f>
        <v>0</v>
      </c>
      <c r="H292" s="110">
        <f>+SUM(H293:H313)</f>
        <v>0</v>
      </c>
      <c r="I292" s="13"/>
      <c r="J292" s="5"/>
      <c r="K292" s="5"/>
      <c r="N292" s="56"/>
      <c r="O292" s="6"/>
      <c r="Q292" s="5"/>
    </row>
    <row r="293" spans="1:17" x14ac:dyDescent="0.2">
      <c r="A293" s="96" t="s">
        <v>544</v>
      </c>
      <c r="B293" s="111" t="s">
        <v>545</v>
      </c>
      <c r="C293" s="88">
        <f t="shared" si="4"/>
        <v>0</v>
      </c>
      <c r="D293" s="89"/>
      <c r="E293" s="90"/>
      <c r="F293" s="91"/>
      <c r="G293" s="91"/>
      <c r="H293" s="91"/>
      <c r="I293" s="13"/>
      <c r="J293" s="5"/>
      <c r="K293" s="5"/>
      <c r="N293" s="56"/>
      <c r="O293" s="6"/>
      <c r="Q293" s="5"/>
    </row>
    <row r="294" spans="1:17" x14ac:dyDescent="0.2">
      <c r="A294" s="99" t="s">
        <v>546</v>
      </c>
      <c r="B294" s="100" t="s">
        <v>547</v>
      </c>
      <c r="C294" s="70">
        <f t="shared" si="4"/>
        <v>0</v>
      </c>
      <c r="D294" s="71"/>
      <c r="E294" s="72"/>
      <c r="F294" s="73"/>
      <c r="G294" s="73"/>
      <c r="H294" s="73"/>
      <c r="I294" s="13"/>
      <c r="J294" s="5"/>
      <c r="K294" s="5"/>
      <c r="N294" s="56"/>
      <c r="O294" s="6"/>
      <c r="Q294" s="5"/>
    </row>
    <row r="295" spans="1:17" x14ac:dyDescent="0.2">
      <c r="A295" s="99" t="s">
        <v>548</v>
      </c>
      <c r="B295" s="100" t="s">
        <v>549</v>
      </c>
      <c r="C295" s="70">
        <f t="shared" si="4"/>
        <v>13</v>
      </c>
      <c r="D295" s="71"/>
      <c r="E295" s="72">
        <v>13</v>
      </c>
      <c r="F295" s="73"/>
      <c r="G295" s="73"/>
      <c r="H295" s="73"/>
      <c r="I295" s="13"/>
      <c r="J295" s="5"/>
      <c r="K295" s="5"/>
      <c r="N295" s="56"/>
      <c r="O295" s="6"/>
      <c r="Q295" s="5"/>
    </row>
    <row r="296" spans="1:17" x14ac:dyDescent="0.2">
      <c r="A296" s="99" t="s">
        <v>550</v>
      </c>
      <c r="B296" s="100" t="s">
        <v>551</v>
      </c>
      <c r="C296" s="70">
        <f t="shared" si="4"/>
        <v>0</v>
      </c>
      <c r="D296" s="71"/>
      <c r="E296" s="72"/>
      <c r="F296" s="73"/>
      <c r="G296" s="73"/>
      <c r="H296" s="73"/>
      <c r="I296" s="13"/>
      <c r="J296" s="5"/>
      <c r="K296" s="5"/>
      <c r="N296" s="56"/>
      <c r="O296" s="6"/>
      <c r="Q296" s="5"/>
    </row>
    <row r="297" spans="1:17" x14ac:dyDescent="0.2">
      <c r="A297" s="99" t="s">
        <v>552</v>
      </c>
      <c r="B297" s="100" t="s">
        <v>553</v>
      </c>
      <c r="C297" s="70">
        <f t="shared" si="4"/>
        <v>3</v>
      </c>
      <c r="D297" s="71">
        <v>1</v>
      </c>
      <c r="E297" s="72">
        <v>2</v>
      </c>
      <c r="F297" s="73"/>
      <c r="G297" s="73"/>
      <c r="H297" s="73"/>
      <c r="I297" s="13"/>
      <c r="J297" s="5"/>
      <c r="K297" s="5"/>
      <c r="N297" s="56"/>
      <c r="O297" s="6"/>
      <c r="Q297" s="5"/>
    </row>
    <row r="298" spans="1:17" x14ac:dyDescent="0.2">
      <c r="A298" s="99" t="s">
        <v>554</v>
      </c>
      <c r="B298" s="100" t="s">
        <v>555</v>
      </c>
      <c r="C298" s="70">
        <f t="shared" si="4"/>
        <v>0</v>
      </c>
      <c r="D298" s="71"/>
      <c r="E298" s="72"/>
      <c r="F298" s="73"/>
      <c r="G298" s="73"/>
      <c r="H298" s="73"/>
      <c r="I298" s="13"/>
      <c r="J298" s="5"/>
      <c r="K298" s="5"/>
      <c r="N298" s="56"/>
      <c r="O298" s="6"/>
      <c r="Q298" s="5"/>
    </row>
    <row r="299" spans="1:17" x14ac:dyDescent="0.2">
      <c r="A299" s="99" t="s">
        <v>556</v>
      </c>
      <c r="B299" s="100" t="s">
        <v>557</v>
      </c>
      <c r="C299" s="70">
        <f t="shared" si="4"/>
        <v>0</v>
      </c>
      <c r="D299" s="71"/>
      <c r="E299" s="72"/>
      <c r="F299" s="73"/>
      <c r="G299" s="73"/>
      <c r="H299" s="73"/>
      <c r="I299" s="13"/>
      <c r="J299" s="5"/>
      <c r="K299" s="5"/>
      <c r="N299" s="56"/>
      <c r="O299" s="6"/>
      <c r="Q299" s="5"/>
    </row>
    <row r="300" spans="1:17" x14ac:dyDescent="0.2">
      <c r="A300" s="99" t="s">
        <v>558</v>
      </c>
      <c r="B300" s="100" t="s">
        <v>559</v>
      </c>
      <c r="C300" s="70">
        <f t="shared" si="4"/>
        <v>0</v>
      </c>
      <c r="D300" s="71"/>
      <c r="E300" s="72"/>
      <c r="F300" s="73"/>
      <c r="G300" s="73"/>
      <c r="H300" s="73"/>
      <c r="I300" s="13"/>
      <c r="J300" s="5"/>
      <c r="K300" s="5"/>
      <c r="N300" s="56"/>
      <c r="O300" s="6"/>
      <c r="Q300" s="5"/>
    </row>
    <row r="301" spans="1:17" x14ac:dyDescent="0.2">
      <c r="A301" s="99" t="s">
        <v>560</v>
      </c>
      <c r="B301" s="100" t="s">
        <v>561</v>
      </c>
      <c r="C301" s="70">
        <f t="shared" si="4"/>
        <v>0</v>
      </c>
      <c r="D301" s="71"/>
      <c r="E301" s="72"/>
      <c r="F301" s="73"/>
      <c r="G301" s="73"/>
      <c r="H301" s="73"/>
      <c r="I301" s="13"/>
      <c r="J301" s="5"/>
      <c r="K301" s="5"/>
      <c r="N301" s="56"/>
      <c r="O301" s="6"/>
      <c r="Q301" s="5"/>
    </row>
    <row r="302" spans="1:17" x14ac:dyDescent="0.2">
      <c r="A302" s="99" t="s">
        <v>562</v>
      </c>
      <c r="B302" s="100" t="s">
        <v>563</v>
      </c>
      <c r="C302" s="70">
        <f t="shared" si="4"/>
        <v>0</v>
      </c>
      <c r="D302" s="71"/>
      <c r="E302" s="72"/>
      <c r="F302" s="73"/>
      <c r="G302" s="73"/>
      <c r="H302" s="73"/>
      <c r="I302" s="13"/>
      <c r="J302" s="5"/>
      <c r="K302" s="5"/>
      <c r="N302" s="56"/>
      <c r="O302" s="6"/>
      <c r="Q302" s="5"/>
    </row>
    <row r="303" spans="1:17" x14ac:dyDescent="0.2">
      <c r="A303" s="99" t="s">
        <v>564</v>
      </c>
      <c r="B303" s="100" t="s">
        <v>565</v>
      </c>
      <c r="C303" s="70">
        <f t="shared" si="4"/>
        <v>0</v>
      </c>
      <c r="D303" s="71"/>
      <c r="E303" s="72"/>
      <c r="F303" s="73"/>
      <c r="G303" s="73"/>
      <c r="H303" s="73"/>
      <c r="I303" s="13"/>
      <c r="J303" s="5"/>
      <c r="K303" s="5"/>
      <c r="N303" s="56"/>
      <c r="O303" s="6"/>
      <c r="Q303" s="5"/>
    </row>
    <row r="304" spans="1:17" x14ac:dyDescent="0.2">
      <c r="A304" s="99" t="s">
        <v>566</v>
      </c>
      <c r="B304" s="100" t="s">
        <v>567</v>
      </c>
      <c r="C304" s="70">
        <f t="shared" si="4"/>
        <v>0</v>
      </c>
      <c r="D304" s="71"/>
      <c r="E304" s="72"/>
      <c r="F304" s="73"/>
      <c r="G304" s="73"/>
      <c r="H304" s="73"/>
      <c r="I304" s="13"/>
      <c r="J304" s="5"/>
      <c r="K304" s="5"/>
      <c r="N304" s="56"/>
      <c r="O304" s="6"/>
      <c r="Q304" s="5"/>
    </row>
    <row r="305" spans="1:17" x14ac:dyDescent="0.2">
      <c r="A305" s="99" t="s">
        <v>568</v>
      </c>
      <c r="B305" s="100" t="s">
        <v>569</v>
      </c>
      <c r="C305" s="70">
        <f t="shared" si="4"/>
        <v>0</v>
      </c>
      <c r="D305" s="71"/>
      <c r="E305" s="72"/>
      <c r="F305" s="73"/>
      <c r="G305" s="73"/>
      <c r="H305" s="73"/>
      <c r="I305" s="13"/>
      <c r="J305" s="5"/>
      <c r="K305" s="5"/>
      <c r="N305" s="56"/>
      <c r="O305" s="6"/>
      <c r="Q305" s="5"/>
    </row>
    <row r="306" spans="1:17" x14ac:dyDescent="0.2">
      <c r="A306" s="99" t="s">
        <v>570</v>
      </c>
      <c r="B306" s="100" t="s">
        <v>571</v>
      </c>
      <c r="C306" s="70">
        <f t="shared" si="4"/>
        <v>0</v>
      </c>
      <c r="D306" s="71"/>
      <c r="E306" s="72"/>
      <c r="F306" s="73"/>
      <c r="G306" s="73"/>
      <c r="H306" s="73"/>
      <c r="I306" s="13"/>
      <c r="J306" s="5"/>
      <c r="K306" s="5"/>
      <c r="N306" s="56"/>
      <c r="O306" s="6"/>
      <c r="Q306" s="5"/>
    </row>
    <row r="307" spans="1:17" x14ac:dyDescent="0.2">
      <c r="A307" s="99" t="s">
        <v>572</v>
      </c>
      <c r="B307" s="100" t="s">
        <v>573</v>
      </c>
      <c r="C307" s="70">
        <f t="shared" si="4"/>
        <v>0</v>
      </c>
      <c r="D307" s="71"/>
      <c r="E307" s="72"/>
      <c r="F307" s="73"/>
      <c r="G307" s="73"/>
      <c r="H307" s="73"/>
      <c r="I307" s="13"/>
      <c r="J307" s="5"/>
      <c r="K307" s="5"/>
      <c r="N307" s="56"/>
      <c r="O307" s="6"/>
      <c r="Q307" s="5"/>
    </row>
    <row r="308" spans="1:17" x14ac:dyDescent="0.2">
      <c r="A308" s="99" t="s">
        <v>574</v>
      </c>
      <c r="B308" s="100" t="s">
        <v>575</v>
      </c>
      <c r="C308" s="70">
        <f t="shared" si="4"/>
        <v>0</v>
      </c>
      <c r="D308" s="71"/>
      <c r="E308" s="72"/>
      <c r="F308" s="73"/>
      <c r="G308" s="73"/>
      <c r="H308" s="73"/>
      <c r="I308" s="13"/>
      <c r="J308" s="5"/>
      <c r="K308" s="5"/>
      <c r="N308" s="56"/>
      <c r="O308" s="6"/>
      <c r="Q308" s="5"/>
    </row>
    <row r="309" spans="1:17" x14ac:dyDescent="0.2">
      <c r="A309" s="99" t="s">
        <v>576</v>
      </c>
      <c r="B309" s="100" t="s">
        <v>577</v>
      </c>
      <c r="C309" s="70">
        <f t="shared" si="4"/>
        <v>0</v>
      </c>
      <c r="D309" s="71"/>
      <c r="E309" s="72"/>
      <c r="F309" s="73"/>
      <c r="G309" s="73"/>
      <c r="H309" s="73"/>
      <c r="I309" s="13"/>
      <c r="J309" s="5"/>
      <c r="K309" s="5"/>
      <c r="N309" s="56"/>
      <c r="O309" s="6"/>
      <c r="Q309" s="5"/>
    </row>
    <row r="310" spans="1:17" x14ac:dyDescent="0.2">
      <c r="A310" s="99" t="s">
        <v>578</v>
      </c>
      <c r="B310" s="100" t="s">
        <v>579</v>
      </c>
      <c r="C310" s="70">
        <f t="shared" si="4"/>
        <v>24</v>
      </c>
      <c r="D310" s="71">
        <v>22</v>
      </c>
      <c r="E310" s="72">
        <v>2</v>
      </c>
      <c r="F310" s="73"/>
      <c r="G310" s="73"/>
      <c r="H310" s="73"/>
      <c r="I310" s="13"/>
      <c r="J310" s="5"/>
      <c r="K310" s="5"/>
      <c r="N310" s="56"/>
      <c r="O310" s="6"/>
      <c r="Q310" s="5"/>
    </row>
    <row r="311" spans="1:17" x14ac:dyDescent="0.2">
      <c r="A311" s="99" t="s">
        <v>580</v>
      </c>
      <c r="B311" s="100" t="s">
        <v>581</v>
      </c>
      <c r="C311" s="70">
        <f t="shared" si="4"/>
        <v>0</v>
      </c>
      <c r="D311" s="71"/>
      <c r="E311" s="72"/>
      <c r="F311" s="73"/>
      <c r="G311" s="73"/>
      <c r="H311" s="73"/>
      <c r="I311" s="13"/>
      <c r="J311" s="5"/>
      <c r="K311" s="5"/>
      <c r="N311" s="56"/>
      <c r="O311" s="6"/>
      <c r="Q311" s="5"/>
    </row>
    <row r="312" spans="1:17" x14ac:dyDescent="0.2">
      <c r="A312" s="99" t="s">
        <v>582</v>
      </c>
      <c r="B312" s="100" t="s">
        <v>583</v>
      </c>
      <c r="C312" s="70">
        <f t="shared" si="4"/>
        <v>1</v>
      </c>
      <c r="D312" s="71">
        <v>1</v>
      </c>
      <c r="E312" s="72"/>
      <c r="F312" s="73"/>
      <c r="G312" s="73"/>
      <c r="H312" s="73"/>
      <c r="I312" s="13"/>
      <c r="J312" s="5"/>
      <c r="K312" s="5"/>
      <c r="N312" s="56"/>
      <c r="O312" s="6"/>
      <c r="Q312" s="5"/>
    </row>
    <row r="313" spans="1:17" x14ac:dyDescent="0.2">
      <c r="A313" s="101" t="s">
        <v>584</v>
      </c>
      <c r="B313" s="102" t="s">
        <v>585</v>
      </c>
      <c r="C313" s="103">
        <f t="shared" si="4"/>
        <v>65</v>
      </c>
      <c r="D313" s="122">
        <v>38</v>
      </c>
      <c r="E313" s="105"/>
      <c r="F313" s="106">
        <v>27</v>
      </c>
      <c r="G313" s="106"/>
      <c r="H313" s="106"/>
      <c r="I313" s="13"/>
      <c r="J313" s="5"/>
      <c r="K313" s="5"/>
      <c r="N313" s="56"/>
      <c r="O313" s="6"/>
      <c r="Q313" s="5"/>
    </row>
    <row r="314" spans="1:17" x14ac:dyDescent="0.2">
      <c r="A314" s="130"/>
      <c r="B314" s="107"/>
      <c r="C314" s="131"/>
      <c r="D314" s="16"/>
      <c r="E314" s="16"/>
      <c r="F314" s="16"/>
      <c r="G314" s="16"/>
      <c r="H314" s="16"/>
      <c r="I314" s="13"/>
      <c r="J314" s="5"/>
      <c r="K314" s="5"/>
      <c r="N314" s="56"/>
      <c r="O314" s="6"/>
      <c r="Q314" s="5"/>
    </row>
    <row r="315" spans="1:17" x14ac:dyDescent="0.2">
      <c r="A315" s="211" t="s">
        <v>586</v>
      </c>
      <c r="B315" s="234"/>
      <c r="C315" s="63">
        <f t="shared" si="4"/>
        <v>104</v>
      </c>
      <c r="D315" s="123">
        <f>+SUM(D316:D331)</f>
        <v>0</v>
      </c>
      <c r="E315" s="65">
        <f>+SUM(E316:E331)</f>
        <v>104</v>
      </c>
      <c r="F315" s="124">
        <f>+SUM(F316:F331)</f>
        <v>0</v>
      </c>
      <c r="G315" s="63">
        <f>+SUM(G316:G331)</f>
        <v>0</v>
      </c>
      <c r="H315" s="63">
        <f>+SUM(H316:H331)</f>
        <v>0</v>
      </c>
      <c r="I315" s="13"/>
      <c r="J315" s="5"/>
      <c r="K315" s="5"/>
      <c r="N315" s="56"/>
      <c r="O315" s="6"/>
      <c r="Q315" s="5"/>
    </row>
    <row r="316" spans="1:17" x14ac:dyDescent="0.2">
      <c r="A316" s="132" t="s">
        <v>587</v>
      </c>
      <c r="B316" s="133" t="s">
        <v>588</v>
      </c>
      <c r="C316" s="88">
        <f t="shared" si="4"/>
        <v>15</v>
      </c>
      <c r="D316" s="71"/>
      <c r="E316" s="72">
        <v>15</v>
      </c>
      <c r="F316" s="73"/>
      <c r="G316" s="73"/>
      <c r="H316" s="73"/>
      <c r="I316" s="13"/>
      <c r="J316" s="5"/>
      <c r="K316" s="5"/>
      <c r="N316" s="56"/>
      <c r="O316" s="6"/>
      <c r="Q316" s="5"/>
    </row>
    <row r="317" spans="1:17" ht="23.25" x14ac:dyDescent="0.2">
      <c r="A317" s="99" t="s">
        <v>589</v>
      </c>
      <c r="B317" s="93" t="s">
        <v>590</v>
      </c>
      <c r="C317" s="70">
        <f t="shared" si="4"/>
        <v>0</v>
      </c>
      <c r="D317" s="71"/>
      <c r="E317" s="72"/>
      <c r="F317" s="73"/>
      <c r="G317" s="73"/>
      <c r="H317" s="73"/>
      <c r="I317" s="13"/>
      <c r="J317" s="5"/>
      <c r="K317" s="5"/>
      <c r="N317" s="56"/>
      <c r="O317" s="6"/>
      <c r="Q317" s="5"/>
    </row>
    <row r="318" spans="1:17" x14ac:dyDescent="0.2">
      <c r="A318" s="99" t="s">
        <v>591</v>
      </c>
      <c r="B318" s="100" t="s">
        <v>592</v>
      </c>
      <c r="C318" s="70">
        <f t="shared" si="4"/>
        <v>0</v>
      </c>
      <c r="D318" s="71"/>
      <c r="E318" s="72"/>
      <c r="F318" s="73"/>
      <c r="G318" s="73"/>
      <c r="H318" s="73"/>
      <c r="I318" s="13"/>
      <c r="J318" s="5"/>
      <c r="K318" s="5"/>
      <c r="N318" s="56"/>
      <c r="O318" s="6"/>
      <c r="Q318" s="5"/>
    </row>
    <row r="319" spans="1:17" x14ac:dyDescent="0.2">
      <c r="A319" s="99" t="s">
        <v>593</v>
      </c>
      <c r="B319" s="100" t="s">
        <v>594</v>
      </c>
      <c r="C319" s="70">
        <f t="shared" si="4"/>
        <v>0</v>
      </c>
      <c r="D319" s="71"/>
      <c r="E319" s="72"/>
      <c r="F319" s="73"/>
      <c r="G319" s="73"/>
      <c r="H319" s="73"/>
      <c r="I319" s="13"/>
      <c r="J319" s="5"/>
      <c r="K319" s="5"/>
      <c r="N319" s="56"/>
      <c r="O319" s="6"/>
      <c r="Q319" s="5"/>
    </row>
    <row r="320" spans="1:17" x14ac:dyDescent="0.2">
      <c r="A320" s="99" t="s">
        <v>595</v>
      </c>
      <c r="B320" s="100" t="s">
        <v>596</v>
      </c>
      <c r="C320" s="70">
        <f t="shared" si="4"/>
        <v>0</v>
      </c>
      <c r="D320" s="71"/>
      <c r="E320" s="72"/>
      <c r="F320" s="73"/>
      <c r="G320" s="73"/>
      <c r="H320" s="73"/>
      <c r="I320" s="13"/>
      <c r="J320" s="5"/>
      <c r="K320" s="5"/>
      <c r="N320" s="56"/>
      <c r="O320" s="6"/>
      <c r="Q320" s="5"/>
    </row>
    <row r="321" spans="1:17" x14ac:dyDescent="0.2">
      <c r="A321" s="99" t="s">
        <v>597</v>
      </c>
      <c r="B321" s="100" t="s">
        <v>598</v>
      </c>
      <c r="C321" s="70">
        <f t="shared" si="4"/>
        <v>0</v>
      </c>
      <c r="D321" s="71"/>
      <c r="E321" s="72"/>
      <c r="F321" s="73"/>
      <c r="G321" s="73"/>
      <c r="H321" s="73"/>
      <c r="I321" s="13"/>
      <c r="J321" s="5"/>
      <c r="K321" s="5"/>
      <c r="N321" s="56"/>
      <c r="O321" s="6"/>
      <c r="Q321" s="5"/>
    </row>
    <row r="322" spans="1:17" x14ac:dyDescent="0.2">
      <c r="A322" s="99" t="s">
        <v>599</v>
      </c>
      <c r="B322" s="100" t="s">
        <v>600</v>
      </c>
      <c r="C322" s="70">
        <f t="shared" si="4"/>
        <v>40</v>
      </c>
      <c r="D322" s="71"/>
      <c r="E322" s="72">
        <v>40</v>
      </c>
      <c r="F322" s="73"/>
      <c r="G322" s="73"/>
      <c r="H322" s="73"/>
      <c r="I322" s="13"/>
      <c r="J322" s="5"/>
      <c r="K322" s="5"/>
      <c r="N322" s="56"/>
      <c r="O322" s="6"/>
      <c r="Q322" s="5"/>
    </row>
    <row r="323" spans="1:17" x14ac:dyDescent="0.2">
      <c r="A323" s="99" t="s">
        <v>601</v>
      </c>
      <c r="B323" s="100" t="s">
        <v>602</v>
      </c>
      <c r="C323" s="70">
        <f t="shared" si="4"/>
        <v>0</v>
      </c>
      <c r="D323" s="71"/>
      <c r="E323" s="72"/>
      <c r="F323" s="73"/>
      <c r="G323" s="73"/>
      <c r="H323" s="73"/>
      <c r="I323" s="13"/>
      <c r="J323" s="5"/>
      <c r="K323" s="5"/>
      <c r="N323" s="56"/>
      <c r="O323" s="6"/>
      <c r="Q323" s="5"/>
    </row>
    <row r="324" spans="1:17" x14ac:dyDescent="0.2">
      <c r="A324" s="99" t="s">
        <v>603</v>
      </c>
      <c r="B324" s="100" t="s">
        <v>604</v>
      </c>
      <c r="C324" s="70">
        <f t="shared" si="4"/>
        <v>27</v>
      </c>
      <c r="D324" s="71"/>
      <c r="E324" s="72">
        <v>27</v>
      </c>
      <c r="F324" s="73"/>
      <c r="G324" s="73"/>
      <c r="H324" s="73"/>
      <c r="I324" s="13"/>
      <c r="J324" s="5"/>
      <c r="K324" s="5"/>
      <c r="N324" s="56"/>
      <c r="O324" s="6"/>
      <c r="Q324" s="5"/>
    </row>
    <row r="325" spans="1:17" x14ac:dyDescent="0.2">
      <c r="A325" s="99" t="s">
        <v>605</v>
      </c>
      <c r="B325" s="100" t="s">
        <v>606</v>
      </c>
      <c r="C325" s="70">
        <f t="shared" si="4"/>
        <v>22</v>
      </c>
      <c r="D325" s="71"/>
      <c r="E325" s="72">
        <v>22</v>
      </c>
      <c r="F325" s="73"/>
      <c r="G325" s="73"/>
      <c r="H325" s="73"/>
      <c r="I325" s="13"/>
      <c r="J325" s="5"/>
      <c r="K325" s="5"/>
      <c r="N325" s="56"/>
      <c r="O325" s="6"/>
      <c r="Q325" s="5"/>
    </row>
    <row r="326" spans="1:17" x14ac:dyDescent="0.2">
      <c r="A326" s="99" t="s">
        <v>607</v>
      </c>
      <c r="B326" s="100" t="s">
        <v>608</v>
      </c>
      <c r="C326" s="70">
        <f t="shared" si="4"/>
        <v>0</v>
      </c>
      <c r="D326" s="71"/>
      <c r="E326" s="72"/>
      <c r="F326" s="73"/>
      <c r="G326" s="73"/>
      <c r="H326" s="73"/>
      <c r="I326" s="13"/>
      <c r="J326" s="5"/>
      <c r="K326" s="5"/>
      <c r="N326" s="56"/>
      <c r="O326" s="6"/>
      <c r="Q326" s="5"/>
    </row>
    <row r="327" spans="1:17" x14ac:dyDescent="0.2">
      <c r="A327" s="99" t="s">
        <v>609</v>
      </c>
      <c r="B327" s="100" t="s">
        <v>610</v>
      </c>
      <c r="C327" s="70">
        <f t="shared" si="4"/>
        <v>0</v>
      </c>
      <c r="D327" s="71"/>
      <c r="E327" s="72"/>
      <c r="F327" s="73"/>
      <c r="G327" s="73"/>
      <c r="H327" s="73"/>
      <c r="I327" s="13"/>
      <c r="J327" s="5"/>
      <c r="K327" s="5"/>
      <c r="N327" s="56"/>
      <c r="O327" s="6"/>
      <c r="Q327" s="5"/>
    </row>
    <row r="328" spans="1:17" x14ac:dyDescent="0.2">
      <c r="A328" s="99" t="s">
        <v>611</v>
      </c>
      <c r="B328" s="100" t="s">
        <v>612</v>
      </c>
      <c r="C328" s="70">
        <f t="shared" si="4"/>
        <v>0</v>
      </c>
      <c r="D328" s="71"/>
      <c r="E328" s="72"/>
      <c r="F328" s="73"/>
      <c r="G328" s="73"/>
      <c r="H328" s="73"/>
      <c r="I328" s="13"/>
      <c r="J328" s="5"/>
      <c r="K328" s="5"/>
      <c r="N328" s="56"/>
      <c r="O328" s="6"/>
      <c r="Q328" s="5"/>
    </row>
    <row r="329" spans="1:17" x14ac:dyDescent="0.2">
      <c r="A329" s="99" t="s">
        <v>613</v>
      </c>
      <c r="B329" s="100" t="s">
        <v>614</v>
      </c>
      <c r="C329" s="70">
        <f t="shared" si="4"/>
        <v>0</v>
      </c>
      <c r="D329" s="71"/>
      <c r="E329" s="72"/>
      <c r="F329" s="73"/>
      <c r="G329" s="73"/>
      <c r="H329" s="73"/>
      <c r="I329" s="13"/>
      <c r="J329" s="5"/>
      <c r="K329" s="5"/>
      <c r="N329" s="56"/>
      <c r="O329" s="6"/>
      <c r="Q329" s="5"/>
    </row>
    <row r="330" spans="1:17" x14ac:dyDescent="0.2">
      <c r="A330" s="99" t="s">
        <v>615</v>
      </c>
      <c r="B330" s="100" t="s">
        <v>616</v>
      </c>
      <c r="C330" s="70">
        <f t="shared" si="4"/>
        <v>0</v>
      </c>
      <c r="D330" s="71"/>
      <c r="E330" s="72"/>
      <c r="F330" s="73"/>
      <c r="G330" s="73"/>
      <c r="H330" s="73"/>
      <c r="I330" s="13"/>
      <c r="J330" s="5"/>
      <c r="K330" s="5"/>
      <c r="N330" s="56"/>
      <c r="O330" s="6"/>
      <c r="Q330" s="5"/>
    </row>
    <row r="331" spans="1:17" x14ac:dyDescent="0.2">
      <c r="A331" s="120" t="s">
        <v>617</v>
      </c>
      <c r="B331" s="121" t="s">
        <v>618</v>
      </c>
      <c r="C331" s="103">
        <f t="shared" si="4"/>
        <v>0</v>
      </c>
      <c r="D331" s="122"/>
      <c r="E331" s="105"/>
      <c r="F331" s="106"/>
      <c r="G331" s="106"/>
      <c r="H331" s="106"/>
      <c r="I331" s="13"/>
      <c r="J331" s="5"/>
      <c r="K331" s="5"/>
      <c r="N331" s="56"/>
      <c r="O331" s="6"/>
      <c r="Q331" s="5"/>
    </row>
    <row r="332" spans="1:17" x14ac:dyDescent="0.2">
      <c r="A332" s="211" t="s">
        <v>619</v>
      </c>
      <c r="B332" s="234"/>
      <c r="C332" s="63">
        <f t="shared" si="4"/>
        <v>0</v>
      </c>
      <c r="D332" s="123">
        <f>+SUM(D333:D340)</f>
        <v>0</v>
      </c>
      <c r="E332" s="65">
        <f>+SUM(E333:E340)</f>
        <v>0</v>
      </c>
      <c r="F332" s="124">
        <f>+SUM(F333:F340)</f>
        <v>0</v>
      </c>
      <c r="G332" s="63">
        <f>+SUM(G333:G340)</f>
        <v>0</v>
      </c>
      <c r="H332" s="63">
        <f>+SUM(H333:H340)</f>
        <v>0</v>
      </c>
      <c r="I332" s="13"/>
      <c r="J332" s="5"/>
      <c r="K332" s="5"/>
      <c r="N332" s="56"/>
      <c r="O332" s="6"/>
      <c r="Q332" s="5"/>
    </row>
    <row r="333" spans="1:17" x14ac:dyDescent="0.2">
      <c r="A333" s="134" t="s">
        <v>620</v>
      </c>
      <c r="B333" s="94" t="s">
        <v>621</v>
      </c>
      <c r="C333" s="95">
        <f t="shared" si="4"/>
        <v>0</v>
      </c>
      <c r="D333" s="81"/>
      <c r="E333" s="82"/>
      <c r="F333" s="83"/>
      <c r="G333" s="83"/>
      <c r="H333" s="83"/>
      <c r="I333" s="13"/>
      <c r="J333" s="5"/>
      <c r="K333" s="5"/>
      <c r="N333" s="56"/>
      <c r="O333" s="6"/>
      <c r="Q333" s="5"/>
    </row>
    <row r="334" spans="1:17" x14ac:dyDescent="0.2">
      <c r="A334" s="134" t="s">
        <v>622</v>
      </c>
      <c r="B334" s="94" t="s">
        <v>623</v>
      </c>
      <c r="C334" s="95">
        <f t="shared" si="4"/>
        <v>0</v>
      </c>
      <c r="D334" s="81"/>
      <c r="E334" s="82"/>
      <c r="F334" s="83"/>
      <c r="G334" s="83"/>
      <c r="H334" s="83"/>
      <c r="I334" s="13"/>
      <c r="J334" s="5"/>
      <c r="K334" s="5"/>
      <c r="N334" s="56"/>
      <c r="O334" s="6"/>
      <c r="Q334" s="5"/>
    </row>
    <row r="335" spans="1:17" x14ac:dyDescent="0.2">
      <c r="A335" s="99" t="s">
        <v>624</v>
      </c>
      <c r="B335" s="93" t="s">
        <v>625</v>
      </c>
      <c r="C335" s="70">
        <f t="shared" si="4"/>
        <v>0</v>
      </c>
      <c r="D335" s="71"/>
      <c r="E335" s="72"/>
      <c r="F335" s="73"/>
      <c r="G335" s="73"/>
      <c r="H335" s="73"/>
      <c r="I335" s="13"/>
      <c r="J335" s="5"/>
      <c r="K335" s="5"/>
      <c r="N335" s="56"/>
      <c r="O335" s="6"/>
      <c r="Q335" s="5"/>
    </row>
    <row r="336" spans="1:17" x14ac:dyDescent="0.2">
      <c r="A336" s="135" t="s">
        <v>626</v>
      </c>
      <c r="B336" s="136" t="s">
        <v>627</v>
      </c>
      <c r="C336" s="88">
        <f t="shared" si="4"/>
        <v>0</v>
      </c>
      <c r="D336" s="89"/>
      <c r="E336" s="90"/>
      <c r="F336" s="91"/>
      <c r="G336" s="91"/>
      <c r="H336" s="91"/>
      <c r="I336" s="13"/>
      <c r="J336" s="5"/>
      <c r="K336" s="5"/>
      <c r="N336" s="56"/>
      <c r="O336" s="6"/>
      <c r="Q336" s="5"/>
    </row>
    <row r="337" spans="1:17" x14ac:dyDescent="0.2">
      <c r="A337" s="99" t="s">
        <v>628</v>
      </c>
      <c r="B337" s="93" t="s">
        <v>629</v>
      </c>
      <c r="C337" s="70">
        <f t="shared" si="4"/>
        <v>0</v>
      </c>
      <c r="D337" s="71"/>
      <c r="E337" s="72"/>
      <c r="F337" s="73"/>
      <c r="G337" s="73"/>
      <c r="H337" s="73"/>
      <c r="I337" s="13"/>
      <c r="J337" s="5"/>
      <c r="K337" s="5"/>
      <c r="N337" s="56"/>
      <c r="O337" s="6"/>
      <c r="Q337" s="5"/>
    </row>
    <row r="338" spans="1:17" x14ac:dyDescent="0.2">
      <c r="A338" s="99" t="s">
        <v>630</v>
      </c>
      <c r="B338" s="100" t="s">
        <v>631</v>
      </c>
      <c r="C338" s="70">
        <f t="shared" ref="C338:C401" si="5">+SUM(D338:F338)</f>
        <v>0</v>
      </c>
      <c r="D338" s="71"/>
      <c r="E338" s="72"/>
      <c r="F338" s="73"/>
      <c r="G338" s="73"/>
      <c r="H338" s="73"/>
      <c r="I338" s="13"/>
      <c r="J338" s="5"/>
      <c r="K338" s="5"/>
      <c r="N338" s="56"/>
      <c r="O338" s="6"/>
      <c r="Q338" s="5"/>
    </row>
    <row r="339" spans="1:17" x14ac:dyDescent="0.2">
      <c r="A339" s="99" t="s">
        <v>632</v>
      </c>
      <c r="B339" s="100" t="s">
        <v>633</v>
      </c>
      <c r="C339" s="70">
        <f t="shared" si="5"/>
        <v>0</v>
      </c>
      <c r="D339" s="71"/>
      <c r="E339" s="72"/>
      <c r="F339" s="73"/>
      <c r="G339" s="73"/>
      <c r="H339" s="73"/>
      <c r="I339" s="13"/>
      <c r="J339" s="5"/>
      <c r="K339" s="5"/>
      <c r="N339" s="56"/>
      <c r="O339" s="6"/>
      <c r="Q339" s="5"/>
    </row>
    <row r="340" spans="1:17" x14ac:dyDescent="0.2">
      <c r="A340" s="120" t="s">
        <v>634</v>
      </c>
      <c r="B340" s="121" t="s">
        <v>635</v>
      </c>
      <c r="C340" s="103">
        <f t="shared" si="5"/>
        <v>0</v>
      </c>
      <c r="D340" s="122"/>
      <c r="E340" s="105"/>
      <c r="F340" s="106"/>
      <c r="G340" s="106"/>
      <c r="H340" s="106"/>
      <c r="I340" s="13"/>
      <c r="J340" s="5"/>
      <c r="K340" s="5"/>
      <c r="N340" s="56"/>
      <c r="O340" s="6"/>
      <c r="Q340" s="5"/>
    </row>
    <row r="341" spans="1:17" x14ac:dyDescent="0.2">
      <c r="A341" s="137" t="s">
        <v>636</v>
      </c>
      <c r="B341" s="138"/>
      <c r="C341" s="63">
        <f t="shared" si="5"/>
        <v>7603</v>
      </c>
      <c r="D341" s="64">
        <f>+SUM(D342:D528)</f>
        <v>4507</v>
      </c>
      <c r="E341" s="123">
        <f>+SUM(E342:E528)</f>
        <v>2662</v>
      </c>
      <c r="F341" s="139">
        <f>+SUM(F342:F528)</f>
        <v>434</v>
      </c>
      <c r="G341" s="63">
        <f>+SUM(G342:G528)</f>
        <v>0</v>
      </c>
      <c r="H341" s="63">
        <f>+SUM(H342:H528)</f>
        <v>0</v>
      </c>
      <c r="I341" s="13"/>
      <c r="J341" s="5"/>
      <c r="K341" s="5"/>
      <c r="N341" s="56"/>
      <c r="O341" s="6"/>
      <c r="Q341" s="5"/>
    </row>
    <row r="342" spans="1:17" x14ac:dyDescent="0.2">
      <c r="A342" s="132" t="s">
        <v>637</v>
      </c>
      <c r="B342" s="136" t="s">
        <v>638</v>
      </c>
      <c r="C342" s="70">
        <f t="shared" si="5"/>
        <v>2808</v>
      </c>
      <c r="D342" s="71">
        <v>1148</v>
      </c>
      <c r="E342" s="72">
        <v>1583</v>
      </c>
      <c r="F342" s="73">
        <v>77</v>
      </c>
      <c r="G342" s="73"/>
      <c r="H342" s="73"/>
      <c r="I342" s="13"/>
      <c r="J342" s="5"/>
      <c r="K342" s="5"/>
      <c r="N342" s="56"/>
      <c r="O342" s="6"/>
      <c r="Q342" s="5"/>
    </row>
    <row r="343" spans="1:17" x14ac:dyDescent="0.2">
      <c r="A343" s="135" t="s">
        <v>639</v>
      </c>
      <c r="B343" s="136" t="s">
        <v>640</v>
      </c>
      <c r="C343" s="70">
        <f t="shared" si="5"/>
        <v>506</v>
      </c>
      <c r="D343" s="71">
        <v>245</v>
      </c>
      <c r="E343" s="72">
        <v>222</v>
      </c>
      <c r="F343" s="73">
        <v>39</v>
      </c>
      <c r="G343" s="73"/>
      <c r="H343" s="73"/>
      <c r="I343" s="13"/>
      <c r="J343" s="5"/>
      <c r="K343" s="5"/>
      <c r="N343" s="56"/>
      <c r="O343" s="6"/>
      <c r="Q343" s="5"/>
    </row>
    <row r="344" spans="1:17" x14ac:dyDescent="0.2">
      <c r="A344" s="135" t="s">
        <v>641</v>
      </c>
      <c r="B344" s="140" t="s">
        <v>642</v>
      </c>
      <c r="C344" s="70">
        <f t="shared" si="5"/>
        <v>54</v>
      </c>
      <c r="D344" s="71"/>
      <c r="E344" s="72">
        <v>54</v>
      </c>
      <c r="F344" s="73"/>
      <c r="G344" s="73"/>
      <c r="H344" s="73"/>
      <c r="I344" s="13"/>
      <c r="J344" s="5"/>
      <c r="K344" s="5"/>
      <c r="N344" s="56"/>
      <c r="O344" s="6"/>
      <c r="Q344" s="5"/>
    </row>
    <row r="345" spans="1:17" x14ac:dyDescent="0.2">
      <c r="A345" s="99" t="s">
        <v>643</v>
      </c>
      <c r="B345" s="141" t="s">
        <v>644</v>
      </c>
      <c r="C345" s="70">
        <f t="shared" si="5"/>
        <v>0</v>
      </c>
      <c r="D345" s="71"/>
      <c r="E345" s="72"/>
      <c r="F345" s="73"/>
      <c r="G345" s="73"/>
      <c r="H345" s="73"/>
      <c r="I345" s="13"/>
      <c r="J345" s="5"/>
      <c r="K345" s="5"/>
      <c r="N345" s="56"/>
      <c r="O345" s="6"/>
      <c r="Q345" s="5"/>
    </row>
    <row r="346" spans="1:17" x14ac:dyDescent="0.2">
      <c r="A346" s="99" t="s">
        <v>645</v>
      </c>
      <c r="B346" s="100" t="s">
        <v>646</v>
      </c>
      <c r="C346" s="70">
        <f t="shared" si="5"/>
        <v>0</v>
      </c>
      <c r="D346" s="71"/>
      <c r="E346" s="72"/>
      <c r="F346" s="73"/>
      <c r="G346" s="73"/>
      <c r="H346" s="73"/>
      <c r="I346" s="13"/>
      <c r="J346" s="5"/>
      <c r="K346" s="5"/>
      <c r="N346" s="56"/>
      <c r="O346" s="6"/>
      <c r="Q346" s="5"/>
    </row>
    <row r="347" spans="1:17" x14ac:dyDescent="0.2">
      <c r="A347" s="99" t="s">
        <v>647</v>
      </c>
      <c r="B347" s="100" t="s">
        <v>648</v>
      </c>
      <c r="C347" s="70">
        <f t="shared" si="5"/>
        <v>0</v>
      </c>
      <c r="D347" s="71"/>
      <c r="E347" s="72"/>
      <c r="F347" s="73"/>
      <c r="G347" s="73"/>
      <c r="H347" s="73"/>
      <c r="I347" s="13"/>
      <c r="J347" s="5"/>
      <c r="K347" s="5"/>
      <c r="N347" s="56"/>
      <c r="O347" s="6"/>
      <c r="Q347" s="5"/>
    </row>
    <row r="348" spans="1:17" x14ac:dyDescent="0.2">
      <c r="A348" s="99" t="s">
        <v>649</v>
      </c>
      <c r="B348" s="100" t="s">
        <v>650</v>
      </c>
      <c r="C348" s="70">
        <f t="shared" si="5"/>
        <v>0</v>
      </c>
      <c r="D348" s="71"/>
      <c r="E348" s="72"/>
      <c r="F348" s="73"/>
      <c r="G348" s="73"/>
      <c r="H348" s="73"/>
      <c r="I348" s="13"/>
      <c r="J348" s="5"/>
      <c r="K348" s="5"/>
      <c r="N348" s="56"/>
      <c r="O348" s="6"/>
      <c r="Q348" s="5"/>
    </row>
    <row r="349" spans="1:17" x14ac:dyDescent="0.2">
      <c r="A349" s="99" t="s">
        <v>651</v>
      </c>
      <c r="B349" s="100" t="s">
        <v>652</v>
      </c>
      <c r="C349" s="70">
        <f t="shared" si="5"/>
        <v>0</v>
      </c>
      <c r="D349" s="71"/>
      <c r="E349" s="72"/>
      <c r="F349" s="73"/>
      <c r="G349" s="73"/>
      <c r="H349" s="73"/>
      <c r="I349" s="13"/>
      <c r="J349" s="5"/>
      <c r="K349" s="5"/>
      <c r="N349" s="56"/>
      <c r="O349" s="6"/>
      <c r="Q349" s="5"/>
    </row>
    <row r="350" spans="1:17" x14ac:dyDescent="0.2">
      <c r="A350" s="134" t="s">
        <v>653</v>
      </c>
      <c r="B350" s="142" t="s">
        <v>654</v>
      </c>
      <c r="C350" s="95">
        <f t="shared" si="5"/>
        <v>0</v>
      </c>
      <c r="D350" s="81"/>
      <c r="E350" s="82"/>
      <c r="F350" s="83"/>
      <c r="G350" s="83"/>
      <c r="H350" s="83"/>
      <c r="I350" s="13"/>
      <c r="J350" s="5"/>
      <c r="K350" s="5"/>
      <c r="N350" s="56"/>
      <c r="O350" s="6"/>
      <c r="Q350" s="5"/>
    </row>
    <row r="351" spans="1:17" x14ac:dyDescent="0.2">
      <c r="A351" s="99" t="s">
        <v>655</v>
      </c>
      <c r="B351" s="142" t="s">
        <v>656</v>
      </c>
      <c r="C351" s="95">
        <f t="shared" si="5"/>
        <v>0</v>
      </c>
      <c r="D351" s="81"/>
      <c r="E351" s="82"/>
      <c r="F351" s="83"/>
      <c r="G351" s="83"/>
      <c r="H351" s="83"/>
      <c r="I351" s="13"/>
      <c r="J351" s="5"/>
      <c r="K351" s="5"/>
      <c r="N351" s="56"/>
      <c r="O351" s="6"/>
      <c r="Q351" s="5"/>
    </row>
    <row r="352" spans="1:17" x14ac:dyDescent="0.2">
      <c r="A352" s="99" t="s">
        <v>657</v>
      </c>
      <c r="B352" s="143" t="s">
        <v>658</v>
      </c>
      <c r="C352" s="70">
        <f t="shared" si="5"/>
        <v>0</v>
      </c>
      <c r="D352" s="71"/>
      <c r="E352" s="72"/>
      <c r="F352" s="73"/>
      <c r="G352" s="73"/>
      <c r="H352" s="73"/>
      <c r="I352" s="13"/>
      <c r="J352" s="5"/>
      <c r="K352" s="5"/>
      <c r="N352" s="56"/>
      <c r="O352" s="6"/>
      <c r="Q352" s="5"/>
    </row>
    <row r="353" spans="1:17" x14ac:dyDescent="0.2">
      <c r="A353" s="99" t="s">
        <v>659</v>
      </c>
      <c r="B353" s="143" t="s">
        <v>660</v>
      </c>
      <c r="C353" s="70">
        <f t="shared" si="5"/>
        <v>0</v>
      </c>
      <c r="D353" s="71"/>
      <c r="E353" s="72"/>
      <c r="F353" s="73"/>
      <c r="G353" s="73"/>
      <c r="H353" s="73"/>
      <c r="I353" s="13"/>
      <c r="J353" s="5"/>
      <c r="K353" s="5"/>
      <c r="N353" s="56"/>
      <c r="O353" s="6"/>
      <c r="Q353" s="5"/>
    </row>
    <row r="354" spans="1:17" x14ac:dyDescent="0.2">
      <c r="A354" s="99" t="s">
        <v>661</v>
      </c>
      <c r="B354" s="143" t="s">
        <v>662</v>
      </c>
      <c r="C354" s="70">
        <f t="shared" si="5"/>
        <v>0</v>
      </c>
      <c r="D354" s="71"/>
      <c r="E354" s="72"/>
      <c r="F354" s="73"/>
      <c r="G354" s="73"/>
      <c r="H354" s="73"/>
      <c r="I354" s="13"/>
      <c r="J354" s="5"/>
      <c r="K354" s="5"/>
      <c r="N354" s="56"/>
      <c r="O354" s="6"/>
      <c r="Q354" s="5"/>
    </row>
    <row r="355" spans="1:17" x14ac:dyDescent="0.2">
      <c r="A355" s="99" t="s">
        <v>663</v>
      </c>
      <c r="B355" s="143" t="s">
        <v>664</v>
      </c>
      <c r="C355" s="70">
        <f t="shared" si="5"/>
        <v>0</v>
      </c>
      <c r="D355" s="71"/>
      <c r="E355" s="72"/>
      <c r="F355" s="73"/>
      <c r="G355" s="73"/>
      <c r="H355" s="73"/>
      <c r="I355" s="13"/>
      <c r="J355" s="5"/>
      <c r="K355" s="5"/>
      <c r="N355" s="56"/>
      <c r="O355" s="6"/>
      <c r="Q355" s="5"/>
    </row>
    <row r="356" spans="1:17" x14ac:dyDescent="0.2">
      <c r="A356" s="99" t="s">
        <v>665</v>
      </c>
      <c r="B356" s="143" t="s">
        <v>666</v>
      </c>
      <c r="C356" s="70">
        <f t="shared" si="5"/>
        <v>0</v>
      </c>
      <c r="D356" s="71"/>
      <c r="E356" s="72"/>
      <c r="F356" s="73"/>
      <c r="G356" s="73"/>
      <c r="H356" s="73"/>
      <c r="I356" s="13"/>
      <c r="J356" s="5"/>
      <c r="K356" s="5"/>
      <c r="N356" s="56"/>
      <c r="O356" s="6"/>
      <c r="Q356" s="5"/>
    </row>
    <row r="357" spans="1:17" x14ac:dyDescent="0.2">
      <c r="A357" s="99" t="s">
        <v>667</v>
      </c>
      <c r="B357" s="143" t="s">
        <v>668</v>
      </c>
      <c r="C357" s="70">
        <f t="shared" si="5"/>
        <v>0</v>
      </c>
      <c r="D357" s="71"/>
      <c r="E357" s="72"/>
      <c r="F357" s="73"/>
      <c r="G357" s="73"/>
      <c r="H357" s="73"/>
      <c r="I357" s="13"/>
      <c r="J357" s="5"/>
      <c r="K357" s="5"/>
      <c r="N357" s="56"/>
      <c r="O357" s="6"/>
      <c r="Q357" s="5"/>
    </row>
    <row r="358" spans="1:17" x14ac:dyDescent="0.2">
      <c r="A358" s="99" t="s">
        <v>669</v>
      </c>
      <c r="B358" s="143" t="s">
        <v>670</v>
      </c>
      <c r="C358" s="70">
        <f t="shared" si="5"/>
        <v>0</v>
      </c>
      <c r="D358" s="71"/>
      <c r="E358" s="72"/>
      <c r="F358" s="73"/>
      <c r="G358" s="73"/>
      <c r="H358" s="73"/>
      <c r="I358" s="13"/>
      <c r="J358" s="5"/>
      <c r="K358" s="5"/>
      <c r="N358" s="56"/>
      <c r="O358" s="6"/>
      <c r="Q358" s="5"/>
    </row>
    <row r="359" spans="1:17" x14ac:dyDescent="0.2">
      <c r="A359" s="99" t="s">
        <v>671</v>
      </c>
      <c r="B359" s="143" t="s">
        <v>672</v>
      </c>
      <c r="C359" s="70">
        <f t="shared" si="5"/>
        <v>0</v>
      </c>
      <c r="D359" s="71"/>
      <c r="E359" s="72"/>
      <c r="F359" s="73"/>
      <c r="G359" s="73"/>
      <c r="H359" s="73"/>
      <c r="I359" s="13"/>
      <c r="J359" s="5"/>
      <c r="K359" s="5"/>
      <c r="N359" s="56"/>
      <c r="O359" s="6"/>
      <c r="Q359" s="5"/>
    </row>
    <row r="360" spans="1:17" x14ac:dyDescent="0.2">
      <c r="A360" s="99" t="s">
        <v>673</v>
      </c>
      <c r="B360" s="143" t="s">
        <v>674</v>
      </c>
      <c r="C360" s="70">
        <f t="shared" si="5"/>
        <v>0</v>
      </c>
      <c r="D360" s="71"/>
      <c r="E360" s="72"/>
      <c r="F360" s="73"/>
      <c r="G360" s="73"/>
      <c r="H360" s="73"/>
      <c r="I360" s="13"/>
      <c r="J360" s="5"/>
      <c r="K360" s="5"/>
      <c r="N360" s="56"/>
      <c r="O360" s="6"/>
      <c r="Q360" s="5"/>
    </row>
    <row r="361" spans="1:17" x14ac:dyDescent="0.2">
      <c r="A361" s="99" t="s">
        <v>675</v>
      </c>
      <c r="B361" s="143" t="s">
        <v>676</v>
      </c>
      <c r="C361" s="70">
        <f t="shared" si="5"/>
        <v>0</v>
      </c>
      <c r="D361" s="71"/>
      <c r="E361" s="72"/>
      <c r="F361" s="73"/>
      <c r="G361" s="73"/>
      <c r="H361" s="73"/>
      <c r="I361" s="13"/>
      <c r="J361" s="5"/>
      <c r="K361" s="5"/>
      <c r="N361" s="56"/>
      <c r="O361" s="6"/>
      <c r="Q361" s="5"/>
    </row>
    <row r="362" spans="1:17" s="6" customFormat="1" x14ac:dyDescent="0.2">
      <c r="A362" s="99" t="s">
        <v>677</v>
      </c>
      <c r="B362" s="100" t="s">
        <v>678</v>
      </c>
      <c r="C362" s="70">
        <f t="shared" si="5"/>
        <v>0</v>
      </c>
      <c r="D362" s="71"/>
      <c r="E362" s="72"/>
      <c r="F362" s="73"/>
      <c r="G362" s="73"/>
      <c r="H362" s="86"/>
      <c r="I362" s="14"/>
      <c r="N362" s="87"/>
    </row>
    <row r="363" spans="1:17" x14ac:dyDescent="0.2">
      <c r="A363" s="134" t="s">
        <v>679</v>
      </c>
      <c r="B363" s="100" t="s">
        <v>680</v>
      </c>
      <c r="C363" s="88">
        <f t="shared" si="5"/>
        <v>0</v>
      </c>
      <c r="D363" s="89"/>
      <c r="E363" s="90"/>
      <c r="F363" s="91"/>
      <c r="G363" s="91"/>
      <c r="H363" s="91"/>
      <c r="I363" s="13"/>
      <c r="J363" s="5"/>
      <c r="K363" s="5"/>
      <c r="N363" s="56"/>
      <c r="O363" s="6"/>
      <c r="Q363" s="5"/>
    </row>
    <row r="364" spans="1:17" x14ac:dyDescent="0.2">
      <c r="A364" s="99" t="s">
        <v>681</v>
      </c>
      <c r="B364" s="100" t="s">
        <v>682</v>
      </c>
      <c r="C364" s="70">
        <f t="shared" si="5"/>
        <v>0</v>
      </c>
      <c r="D364" s="71"/>
      <c r="E364" s="72"/>
      <c r="F364" s="73"/>
      <c r="G364" s="73"/>
      <c r="H364" s="73"/>
      <c r="I364" s="13"/>
      <c r="J364" s="5"/>
      <c r="K364" s="5"/>
      <c r="N364" s="56"/>
      <c r="O364" s="6"/>
      <c r="Q364" s="5"/>
    </row>
    <row r="365" spans="1:17" x14ac:dyDescent="0.2">
      <c r="A365" s="134" t="s">
        <v>683</v>
      </c>
      <c r="B365" s="100" t="s">
        <v>684</v>
      </c>
      <c r="C365" s="70">
        <f t="shared" si="5"/>
        <v>0</v>
      </c>
      <c r="D365" s="71"/>
      <c r="E365" s="72"/>
      <c r="F365" s="73"/>
      <c r="G365" s="73"/>
      <c r="H365" s="73"/>
      <c r="I365" s="13"/>
      <c r="J365" s="5"/>
      <c r="K365" s="5"/>
      <c r="N365" s="56"/>
      <c r="O365" s="6"/>
      <c r="Q365" s="5"/>
    </row>
    <row r="366" spans="1:17" x14ac:dyDescent="0.2">
      <c r="A366" s="99" t="s">
        <v>685</v>
      </c>
      <c r="B366" s="143" t="s">
        <v>686</v>
      </c>
      <c r="C366" s="70">
        <f t="shared" si="5"/>
        <v>0</v>
      </c>
      <c r="D366" s="71"/>
      <c r="E366" s="72"/>
      <c r="F366" s="73"/>
      <c r="G366" s="73"/>
      <c r="H366" s="73"/>
      <c r="I366" s="13"/>
      <c r="J366" s="5"/>
      <c r="K366" s="5"/>
      <c r="N366" s="56"/>
      <c r="O366" s="6"/>
      <c r="Q366" s="5"/>
    </row>
    <row r="367" spans="1:17" x14ac:dyDescent="0.2">
      <c r="A367" s="99" t="s">
        <v>687</v>
      </c>
      <c r="B367" s="143" t="s">
        <v>688</v>
      </c>
      <c r="C367" s="70">
        <f t="shared" si="5"/>
        <v>0</v>
      </c>
      <c r="D367" s="71"/>
      <c r="E367" s="72"/>
      <c r="F367" s="73"/>
      <c r="G367" s="73"/>
      <c r="H367" s="73"/>
      <c r="I367" s="13"/>
      <c r="J367" s="5"/>
      <c r="K367" s="5"/>
      <c r="N367" s="56"/>
      <c r="O367" s="6"/>
      <c r="Q367" s="5"/>
    </row>
    <row r="368" spans="1:17" x14ac:dyDescent="0.2">
      <c r="A368" s="99" t="s">
        <v>689</v>
      </c>
      <c r="B368" s="143" t="s">
        <v>690</v>
      </c>
      <c r="C368" s="70">
        <f t="shared" si="5"/>
        <v>0</v>
      </c>
      <c r="D368" s="71"/>
      <c r="E368" s="72"/>
      <c r="F368" s="73"/>
      <c r="G368" s="73"/>
      <c r="H368" s="73"/>
      <c r="I368" s="13"/>
      <c r="J368" s="5"/>
      <c r="K368" s="5"/>
      <c r="N368" s="56"/>
      <c r="O368" s="6"/>
      <c r="Q368" s="5"/>
    </row>
    <row r="369" spans="1:17" x14ac:dyDescent="0.2">
      <c r="A369" s="99" t="s">
        <v>691</v>
      </c>
      <c r="B369" s="143" t="s">
        <v>692</v>
      </c>
      <c r="C369" s="70">
        <f t="shared" si="5"/>
        <v>0</v>
      </c>
      <c r="D369" s="71"/>
      <c r="E369" s="72"/>
      <c r="F369" s="73"/>
      <c r="G369" s="73"/>
      <c r="H369" s="73"/>
      <c r="I369" s="13"/>
      <c r="J369" s="5"/>
      <c r="K369" s="5"/>
      <c r="N369" s="56"/>
      <c r="O369" s="6"/>
      <c r="Q369" s="5"/>
    </row>
    <row r="370" spans="1:17" x14ac:dyDescent="0.2">
      <c r="A370" s="99" t="s">
        <v>693</v>
      </c>
      <c r="B370" s="143" t="s">
        <v>694</v>
      </c>
      <c r="C370" s="70">
        <f t="shared" si="5"/>
        <v>0</v>
      </c>
      <c r="D370" s="71"/>
      <c r="E370" s="72"/>
      <c r="F370" s="73"/>
      <c r="G370" s="73"/>
      <c r="H370" s="73"/>
      <c r="I370" s="13"/>
      <c r="J370" s="5"/>
      <c r="K370" s="5"/>
      <c r="N370" s="56"/>
      <c r="O370" s="6"/>
      <c r="Q370" s="5"/>
    </row>
    <row r="371" spans="1:17" x14ac:dyDescent="0.2">
      <c r="A371" s="99" t="s">
        <v>695</v>
      </c>
      <c r="B371" s="143" t="s">
        <v>696</v>
      </c>
      <c r="C371" s="70">
        <f t="shared" si="5"/>
        <v>0</v>
      </c>
      <c r="D371" s="71"/>
      <c r="E371" s="72"/>
      <c r="F371" s="73"/>
      <c r="G371" s="73"/>
      <c r="H371" s="73"/>
      <c r="I371" s="13"/>
      <c r="J371" s="5"/>
      <c r="K371" s="5"/>
      <c r="N371" s="56"/>
      <c r="O371" s="6"/>
      <c r="Q371" s="5"/>
    </row>
    <row r="372" spans="1:17" x14ac:dyDescent="0.2">
      <c r="A372" s="99" t="s">
        <v>697</v>
      </c>
      <c r="B372" s="143" t="s">
        <v>698</v>
      </c>
      <c r="C372" s="70">
        <f t="shared" si="5"/>
        <v>0</v>
      </c>
      <c r="D372" s="71"/>
      <c r="E372" s="72"/>
      <c r="F372" s="73"/>
      <c r="G372" s="73"/>
      <c r="H372" s="73"/>
      <c r="I372" s="13"/>
      <c r="J372" s="5"/>
      <c r="K372" s="5"/>
      <c r="N372" s="56"/>
      <c r="O372" s="6"/>
      <c r="Q372" s="5"/>
    </row>
    <row r="373" spans="1:17" x14ac:dyDescent="0.2">
      <c r="A373" s="99" t="s">
        <v>699</v>
      </c>
      <c r="B373" s="143" t="s">
        <v>700</v>
      </c>
      <c r="C373" s="70">
        <f t="shared" si="5"/>
        <v>0</v>
      </c>
      <c r="D373" s="71"/>
      <c r="E373" s="72"/>
      <c r="F373" s="73"/>
      <c r="G373" s="73"/>
      <c r="H373" s="73"/>
      <c r="I373" s="13"/>
      <c r="J373" s="5"/>
      <c r="K373" s="5"/>
      <c r="N373" s="56"/>
      <c r="O373" s="6"/>
      <c r="Q373" s="5"/>
    </row>
    <row r="374" spans="1:17" x14ac:dyDescent="0.2">
      <c r="A374" s="99" t="s">
        <v>701</v>
      </c>
      <c r="B374" s="143" t="s">
        <v>702</v>
      </c>
      <c r="C374" s="70">
        <f t="shared" si="5"/>
        <v>0</v>
      </c>
      <c r="D374" s="71"/>
      <c r="E374" s="72"/>
      <c r="F374" s="73"/>
      <c r="G374" s="73"/>
      <c r="H374" s="73"/>
      <c r="I374" s="13"/>
      <c r="J374" s="5"/>
      <c r="K374" s="5"/>
      <c r="N374" s="56"/>
      <c r="O374" s="6"/>
      <c r="Q374" s="5"/>
    </row>
    <row r="375" spans="1:17" x14ac:dyDescent="0.2">
      <c r="A375" s="99" t="s">
        <v>703</v>
      </c>
      <c r="B375" s="143" t="s">
        <v>704</v>
      </c>
      <c r="C375" s="70">
        <f t="shared" si="5"/>
        <v>0</v>
      </c>
      <c r="D375" s="71"/>
      <c r="E375" s="72"/>
      <c r="F375" s="73"/>
      <c r="G375" s="73"/>
      <c r="H375" s="73"/>
      <c r="I375" s="13"/>
      <c r="J375" s="5"/>
      <c r="K375" s="5"/>
      <c r="N375" s="56"/>
      <c r="O375" s="6"/>
      <c r="Q375" s="5"/>
    </row>
    <row r="376" spans="1:17" x14ac:dyDescent="0.2">
      <c r="A376" s="99" t="s">
        <v>705</v>
      </c>
      <c r="B376" s="143" t="s">
        <v>706</v>
      </c>
      <c r="C376" s="70">
        <f t="shared" si="5"/>
        <v>0</v>
      </c>
      <c r="D376" s="71"/>
      <c r="E376" s="72"/>
      <c r="F376" s="73"/>
      <c r="G376" s="73"/>
      <c r="H376" s="73"/>
      <c r="I376" s="13"/>
      <c r="J376" s="5"/>
      <c r="K376" s="5"/>
      <c r="N376" s="56"/>
      <c r="O376" s="6"/>
      <c r="Q376" s="5"/>
    </row>
    <row r="377" spans="1:17" x14ac:dyDescent="0.2">
      <c r="A377" s="99" t="s">
        <v>707</v>
      </c>
      <c r="B377" s="143" t="s">
        <v>708</v>
      </c>
      <c r="C377" s="70">
        <f t="shared" si="5"/>
        <v>0</v>
      </c>
      <c r="D377" s="71"/>
      <c r="E377" s="72"/>
      <c r="F377" s="73"/>
      <c r="G377" s="73"/>
      <c r="H377" s="73"/>
      <c r="I377" s="13"/>
      <c r="J377" s="5"/>
      <c r="K377" s="5"/>
      <c r="N377" s="56"/>
      <c r="O377" s="6"/>
      <c r="Q377" s="5"/>
    </row>
    <row r="378" spans="1:17" x14ac:dyDescent="0.2">
      <c r="A378" s="99" t="s">
        <v>709</v>
      </c>
      <c r="B378" s="143" t="s">
        <v>710</v>
      </c>
      <c r="C378" s="70">
        <f t="shared" si="5"/>
        <v>0</v>
      </c>
      <c r="D378" s="71"/>
      <c r="E378" s="72"/>
      <c r="F378" s="73"/>
      <c r="G378" s="73"/>
      <c r="H378" s="73"/>
      <c r="I378" s="13"/>
      <c r="J378" s="5"/>
      <c r="K378" s="5"/>
      <c r="N378" s="56"/>
      <c r="O378" s="6"/>
      <c r="Q378" s="5"/>
    </row>
    <row r="379" spans="1:17" x14ac:dyDescent="0.2">
      <c r="A379" s="99" t="s">
        <v>711</v>
      </c>
      <c r="B379" s="143" t="s">
        <v>712</v>
      </c>
      <c r="C379" s="70">
        <f t="shared" si="5"/>
        <v>0</v>
      </c>
      <c r="D379" s="71"/>
      <c r="E379" s="72"/>
      <c r="F379" s="73"/>
      <c r="G379" s="73"/>
      <c r="H379" s="73"/>
      <c r="I379" s="13"/>
      <c r="J379" s="5"/>
      <c r="K379" s="5"/>
      <c r="N379" s="56"/>
      <c r="O379" s="6"/>
      <c r="Q379" s="5"/>
    </row>
    <row r="380" spans="1:17" x14ac:dyDescent="0.2">
      <c r="A380" s="99" t="s">
        <v>713</v>
      </c>
      <c r="B380" s="143" t="s">
        <v>714</v>
      </c>
      <c r="C380" s="70">
        <f t="shared" si="5"/>
        <v>0</v>
      </c>
      <c r="D380" s="71"/>
      <c r="E380" s="72"/>
      <c r="F380" s="73"/>
      <c r="G380" s="73"/>
      <c r="H380" s="73"/>
      <c r="I380" s="13"/>
      <c r="J380" s="5"/>
      <c r="K380" s="5"/>
      <c r="N380" s="56"/>
      <c r="O380" s="6"/>
      <c r="Q380" s="5"/>
    </row>
    <row r="381" spans="1:17" x14ac:dyDescent="0.2">
      <c r="A381" s="99" t="s">
        <v>715</v>
      </c>
      <c r="B381" s="143" t="s">
        <v>716</v>
      </c>
      <c r="C381" s="70">
        <f t="shared" si="5"/>
        <v>0</v>
      </c>
      <c r="D381" s="71"/>
      <c r="E381" s="72"/>
      <c r="F381" s="73"/>
      <c r="G381" s="73"/>
      <c r="H381" s="73"/>
      <c r="I381" s="13"/>
      <c r="J381" s="5"/>
      <c r="K381" s="5"/>
      <c r="N381" s="56"/>
      <c r="O381" s="6"/>
      <c r="Q381" s="5"/>
    </row>
    <row r="382" spans="1:17" x14ac:dyDescent="0.2">
      <c r="A382" s="99" t="s">
        <v>717</v>
      </c>
      <c r="B382" s="143" t="s">
        <v>718</v>
      </c>
      <c r="C382" s="70">
        <f t="shared" si="5"/>
        <v>0</v>
      </c>
      <c r="D382" s="71"/>
      <c r="E382" s="72"/>
      <c r="F382" s="73"/>
      <c r="G382" s="73"/>
      <c r="H382" s="73"/>
      <c r="I382" s="13"/>
      <c r="J382" s="5"/>
      <c r="K382" s="5"/>
      <c r="N382" s="56"/>
      <c r="O382" s="6"/>
      <c r="Q382" s="5"/>
    </row>
    <row r="383" spans="1:17" x14ac:dyDescent="0.2">
      <c r="A383" s="99" t="s">
        <v>719</v>
      </c>
      <c r="B383" s="143" t="s">
        <v>720</v>
      </c>
      <c r="C383" s="70">
        <f t="shared" si="5"/>
        <v>0</v>
      </c>
      <c r="D383" s="71"/>
      <c r="E383" s="72"/>
      <c r="F383" s="73"/>
      <c r="G383" s="73"/>
      <c r="H383" s="73"/>
      <c r="I383" s="13"/>
      <c r="J383" s="5"/>
      <c r="K383" s="5"/>
      <c r="N383" s="56"/>
      <c r="O383" s="6"/>
      <c r="Q383" s="5"/>
    </row>
    <row r="384" spans="1:17" x14ac:dyDescent="0.2">
      <c r="A384" s="99" t="s">
        <v>721</v>
      </c>
      <c r="B384" s="143" t="s">
        <v>722</v>
      </c>
      <c r="C384" s="70">
        <f t="shared" si="5"/>
        <v>0</v>
      </c>
      <c r="D384" s="71"/>
      <c r="E384" s="72"/>
      <c r="F384" s="73"/>
      <c r="G384" s="73"/>
      <c r="H384" s="73"/>
      <c r="I384" s="13"/>
      <c r="J384" s="5"/>
      <c r="K384" s="5"/>
      <c r="N384" s="56"/>
      <c r="O384" s="6"/>
      <c r="Q384" s="5"/>
    </row>
    <row r="385" spans="1:17" x14ac:dyDescent="0.2">
      <c r="A385" s="99" t="s">
        <v>723</v>
      </c>
      <c r="B385" s="143" t="s">
        <v>724</v>
      </c>
      <c r="C385" s="70">
        <f t="shared" si="5"/>
        <v>0</v>
      </c>
      <c r="D385" s="71"/>
      <c r="E385" s="72"/>
      <c r="F385" s="73"/>
      <c r="G385" s="73"/>
      <c r="H385" s="73"/>
      <c r="I385" s="13"/>
      <c r="J385" s="5"/>
      <c r="K385" s="5"/>
      <c r="N385" s="56"/>
      <c r="O385" s="6"/>
      <c r="Q385" s="5"/>
    </row>
    <row r="386" spans="1:17" x14ac:dyDescent="0.2">
      <c r="A386" s="99" t="s">
        <v>725</v>
      </c>
      <c r="B386" s="143" t="s">
        <v>726</v>
      </c>
      <c r="C386" s="70">
        <f t="shared" si="5"/>
        <v>0</v>
      </c>
      <c r="D386" s="71"/>
      <c r="E386" s="72"/>
      <c r="F386" s="73"/>
      <c r="G386" s="73"/>
      <c r="H386" s="73"/>
      <c r="I386" s="13"/>
      <c r="J386" s="5"/>
      <c r="K386" s="5"/>
      <c r="N386" s="56"/>
      <c r="O386" s="6"/>
      <c r="Q386" s="5"/>
    </row>
    <row r="387" spans="1:17" x14ac:dyDescent="0.2">
      <c r="A387" s="99" t="s">
        <v>727</v>
      </c>
      <c r="B387" s="143" t="s">
        <v>728</v>
      </c>
      <c r="C387" s="70">
        <f t="shared" si="5"/>
        <v>0</v>
      </c>
      <c r="D387" s="71"/>
      <c r="E387" s="72"/>
      <c r="F387" s="73"/>
      <c r="G387" s="73"/>
      <c r="H387" s="73"/>
      <c r="I387" s="13"/>
      <c r="J387" s="5"/>
      <c r="K387" s="5"/>
      <c r="N387" s="56"/>
      <c r="O387" s="6"/>
      <c r="Q387" s="5"/>
    </row>
    <row r="388" spans="1:17" x14ac:dyDescent="0.2">
      <c r="A388" s="99" t="s">
        <v>729</v>
      </c>
      <c r="B388" s="143" t="s">
        <v>730</v>
      </c>
      <c r="C388" s="70">
        <f t="shared" si="5"/>
        <v>0</v>
      </c>
      <c r="D388" s="71"/>
      <c r="E388" s="72"/>
      <c r="F388" s="73"/>
      <c r="G388" s="73"/>
      <c r="H388" s="73"/>
      <c r="I388" s="13"/>
      <c r="J388" s="5"/>
      <c r="K388" s="5"/>
      <c r="N388" s="56"/>
      <c r="O388" s="6"/>
      <c r="Q388" s="5"/>
    </row>
    <row r="389" spans="1:17" x14ac:dyDescent="0.2">
      <c r="A389" s="99" t="s">
        <v>731</v>
      </c>
      <c r="B389" s="143" t="s">
        <v>732</v>
      </c>
      <c r="C389" s="70">
        <f t="shared" si="5"/>
        <v>0</v>
      </c>
      <c r="D389" s="71"/>
      <c r="E389" s="72"/>
      <c r="F389" s="73"/>
      <c r="G389" s="73"/>
      <c r="H389" s="73"/>
      <c r="I389" s="13"/>
      <c r="J389" s="5"/>
      <c r="K389" s="5"/>
      <c r="N389" s="56"/>
      <c r="O389" s="6"/>
      <c r="Q389" s="5"/>
    </row>
    <row r="390" spans="1:17" x14ac:dyDescent="0.2">
      <c r="A390" s="99" t="s">
        <v>733</v>
      </c>
      <c r="B390" s="143" t="s">
        <v>734</v>
      </c>
      <c r="C390" s="70">
        <f t="shared" si="5"/>
        <v>0</v>
      </c>
      <c r="D390" s="71"/>
      <c r="E390" s="72"/>
      <c r="F390" s="73"/>
      <c r="G390" s="73"/>
      <c r="H390" s="73"/>
      <c r="I390" s="13"/>
      <c r="J390" s="5"/>
      <c r="K390" s="5"/>
      <c r="N390" s="56"/>
      <c r="O390" s="6"/>
      <c r="Q390" s="5"/>
    </row>
    <row r="391" spans="1:17" x14ac:dyDescent="0.2">
      <c r="A391" s="99" t="s">
        <v>735</v>
      </c>
      <c r="B391" s="143" t="s">
        <v>736</v>
      </c>
      <c r="C391" s="70">
        <f t="shared" si="5"/>
        <v>0</v>
      </c>
      <c r="D391" s="71"/>
      <c r="E391" s="72"/>
      <c r="F391" s="73"/>
      <c r="G391" s="73"/>
      <c r="H391" s="73"/>
      <c r="I391" s="13"/>
      <c r="J391" s="5"/>
      <c r="K391" s="5"/>
      <c r="N391" s="56"/>
      <c r="O391" s="6"/>
      <c r="Q391" s="5"/>
    </row>
    <row r="392" spans="1:17" x14ac:dyDescent="0.2">
      <c r="A392" s="99" t="s">
        <v>737</v>
      </c>
      <c r="B392" s="143" t="s">
        <v>738</v>
      </c>
      <c r="C392" s="70">
        <f t="shared" si="5"/>
        <v>0</v>
      </c>
      <c r="D392" s="71"/>
      <c r="E392" s="72"/>
      <c r="F392" s="73"/>
      <c r="G392" s="73"/>
      <c r="H392" s="73"/>
      <c r="I392" s="13"/>
      <c r="J392" s="5"/>
      <c r="K392" s="5"/>
      <c r="N392" s="56"/>
      <c r="O392" s="6"/>
      <c r="Q392" s="5"/>
    </row>
    <row r="393" spans="1:17" x14ac:dyDescent="0.2">
      <c r="A393" s="99" t="s">
        <v>739</v>
      </c>
      <c r="B393" s="143" t="s">
        <v>740</v>
      </c>
      <c r="C393" s="70">
        <f t="shared" si="5"/>
        <v>0</v>
      </c>
      <c r="D393" s="71"/>
      <c r="E393" s="72"/>
      <c r="F393" s="73"/>
      <c r="G393" s="73"/>
      <c r="H393" s="73"/>
      <c r="I393" s="13"/>
      <c r="J393" s="5"/>
      <c r="K393" s="5"/>
      <c r="N393" s="56"/>
      <c r="O393" s="6"/>
      <c r="Q393" s="5"/>
    </row>
    <row r="394" spans="1:17" x14ac:dyDescent="0.2">
      <c r="A394" s="99" t="s">
        <v>741</v>
      </c>
      <c r="B394" s="143" t="s">
        <v>742</v>
      </c>
      <c r="C394" s="70">
        <f t="shared" si="5"/>
        <v>0</v>
      </c>
      <c r="D394" s="71"/>
      <c r="E394" s="72"/>
      <c r="F394" s="73"/>
      <c r="G394" s="73"/>
      <c r="H394" s="73"/>
      <c r="I394" s="13"/>
      <c r="J394" s="5"/>
      <c r="K394" s="5"/>
      <c r="N394" s="56"/>
      <c r="O394" s="6"/>
      <c r="Q394" s="5"/>
    </row>
    <row r="395" spans="1:17" x14ac:dyDescent="0.2">
      <c r="A395" s="99" t="s">
        <v>743</v>
      </c>
      <c r="B395" s="143" t="s">
        <v>744</v>
      </c>
      <c r="C395" s="70">
        <f t="shared" si="5"/>
        <v>0</v>
      </c>
      <c r="D395" s="71"/>
      <c r="E395" s="72"/>
      <c r="F395" s="73"/>
      <c r="G395" s="73"/>
      <c r="H395" s="73"/>
      <c r="I395" s="13"/>
      <c r="J395" s="5"/>
      <c r="K395" s="5"/>
      <c r="N395" s="56"/>
      <c r="O395" s="6"/>
      <c r="Q395" s="5"/>
    </row>
    <row r="396" spans="1:17" x14ac:dyDescent="0.2">
      <c r="A396" s="99" t="s">
        <v>745</v>
      </c>
      <c r="B396" s="100" t="s">
        <v>746</v>
      </c>
      <c r="C396" s="70">
        <f t="shared" si="5"/>
        <v>0</v>
      </c>
      <c r="D396" s="71"/>
      <c r="E396" s="72"/>
      <c r="F396" s="73"/>
      <c r="G396" s="73"/>
      <c r="H396" s="73"/>
      <c r="I396" s="13"/>
      <c r="J396" s="5"/>
      <c r="K396" s="5"/>
      <c r="N396" s="56"/>
      <c r="O396" s="6"/>
      <c r="Q396" s="5"/>
    </row>
    <row r="397" spans="1:17" x14ac:dyDescent="0.2">
      <c r="A397" s="134" t="s">
        <v>747</v>
      </c>
      <c r="B397" s="100" t="s">
        <v>748</v>
      </c>
      <c r="C397" s="70">
        <f t="shared" si="5"/>
        <v>0</v>
      </c>
      <c r="D397" s="71"/>
      <c r="E397" s="72"/>
      <c r="F397" s="73"/>
      <c r="G397" s="73"/>
      <c r="H397" s="73"/>
      <c r="I397" s="13"/>
      <c r="J397" s="5"/>
      <c r="K397" s="5"/>
      <c r="N397" s="56"/>
      <c r="O397" s="6"/>
      <c r="Q397" s="5"/>
    </row>
    <row r="398" spans="1:17" x14ac:dyDescent="0.2">
      <c r="A398" s="99" t="s">
        <v>749</v>
      </c>
      <c r="B398" s="100" t="s">
        <v>750</v>
      </c>
      <c r="C398" s="70">
        <f t="shared" si="5"/>
        <v>286</v>
      </c>
      <c r="D398" s="71"/>
      <c r="E398" s="72">
        <v>286</v>
      </c>
      <c r="F398" s="73"/>
      <c r="G398" s="73"/>
      <c r="H398" s="73"/>
      <c r="I398" s="13"/>
      <c r="J398" s="5"/>
      <c r="K398" s="5"/>
      <c r="N398" s="56"/>
      <c r="O398" s="6"/>
      <c r="Q398" s="5"/>
    </row>
    <row r="399" spans="1:17" x14ac:dyDescent="0.2">
      <c r="A399" s="134" t="s">
        <v>751</v>
      </c>
      <c r="B399" s="100" t="s">
        <v>752</v>
      </c>
      <c r="C399" s="95">
        <f t="shared" si="5"/>
        <v>286</v>
      </c>
      <c r="D399" s="81"/>
      <c r="E399" s="82">
        <v>286</v>
      </c>
      <c r="F399" s="83"/>
      <c r="G399" s="83"/>
      <c r="H399" s="83"/>
      <c r="I399" s="13"/>
      <c r="J399" s="5"/>
      <c r="K399" s="5"/>
      <c r="N399" s="56"/>
      <c r="O399" s="6"/>
      <c r="Q399" s="5"/>
    </row>
    <row r="400" spans="1:17" x14ac:dyDescent="0.2">
      <c r="A400" s="99" t="s">
        <v>753</v>
      </c>
      <c r="B400" s="100" t="s">
        <v>754</v>
      </c>
      <c r="C400" s="95">
        <f t="shared" si="5"/>
        <v>0</v>
      </c>
      <c r="D400" s="81"/>
      <c r="E400" s="82"/>
      <c r="F400" s="83"/>
      <c r="G400" s="83"/>
      <c r="H400" s="83"/>
      <c r="I400" s="13"/>
      <c r="J400" s="5"/>
      <c r="K400" s="5"/>
      <c r="N400" s="56"/>
      <c r="O400" s="6"/>
      <c r="Q400" s="5"/>
    </row>
    <row r="401" spans="1:17" x14ac:dyDescent="0.2">
      <c r="A401" s="99" t="s">
        <v>755</v>
      </c>
      <c r="B401" s="143" t="s">
        <v>756</v>
      </c>
      <c r="C401" s="70">
        <f t="shared" si="5"/>
        <v>0</v>
      </c>
      <c r="D401" s="71"/>
      <c r="E401" s="72"/>
      <c r="F401" s="73"/>
      <c r="G401" s="73"/>
      <c r="H401" s="73"/>
      <c r="I401" s="13"/>
      <c r="J401" s="5"/>
      <c r="K401" s="5"/>
      <c r="N401" s="56"/>
      <c r="O401" s="6"/>
      <c r="Q401" s="5"/>
    </row>
    <row r="402" spans="1:17" x14ac:dyDescent="0.2">
      <c r="A402" s="99" t="s">
        <v>757</v>
      </c>
      <c r="B402" s="143" t="s">
        <v>758</v>
      </c>
      <c r="C402" s="70">
        <f t="shared" ref="C402:C466" si="6">+SUM(D402:F402)</f>
        <v>0</v>
      </c>
      <c r="D402" s="71"/>
      <c r="E402" s="72"/>
      <c r="F402" s="73"/>
      <c r="G402" s="73"/>
      <c r="H402" s="73"/>
      <c r="I402" s="13"/>
      <c r="J402" s="5"/>
      <c r="K402" s="5"/>
      <c r="N402" s="56"/>
      <c r="O402" s="6"/>
      <c r="Q402" s="5"/>
    </row>
    <row r="403" spans="1:17" x14ac:dyDescent="0.2">
      <c r="A403" s="99" t="s">
        <v>759</v>
      </c>
      <c r="B403" s="143" t="s">
        <v>760</v>
      </c>
      <c r="C403" s="70">
        <f t="shared" si="6"/>
        <v>0</v>
      </c>
      <c r="D403" s="71"/>
      <c r="E403" s="72"/>
      <c r="F403" s="73"/>
      <c r="G403" s="73"/>
      <c r="H403" s="73"/>
      <c r="I403" s="13"/>
      <c r="J403" s="5"/>
      <c r="K403" s="5"/>
      <c r="N403" s="56"/>
      <c r="O403" s="6"/>
      <c r="Q403" s="5"/>
    </row>
    <row r="404" spans="1:17" x14ac:dyDescent="0.2">
      <c r="A404" s="99" t="s">
        <v>761</v>
      </c>
      <c r="B404" s="143" t="s">
        <v>762</v>
      </c>
      <c r="C404" s="70">
        <f t="shared" si="6"/>
        <v>0</v>
      </c>
      <c r="D404" s="71"/>
      <c r="E404" s="72"/>
      <c r="F404" s="73"/>
      <c r="G404" s="73"/>
      <c r="H404" s="73"/>
      <c r="I404" s="13"/>
      <c r="J404" s="5"/>
      <c r="K404" s="5"/>
      <c r="N404" s="56"/>
      <c r="O404" s="6"/>
      <c r="Q404" s="5"/>
    </row>
    <row r="405" spans="1:17" x14ac:dyDescent="0.2">
      <c r="A405" s="134" t="s">
        <v>763</v>
      </c>
      <c r="B405" s="100" t="s">
        <v>764</v>
      </c>
      <c r="C405" s="95">
        <f t="shared" si="6"/>
        <v>0</v>
      </c>
      <c r="D405" s="81"/>
      <c r="E405" s="82"/>
      <c r="F405" s="83"/>
      <c r="G405" s="83"/>
      <c r="H405" s="83"/>
      <c r="I405" s="13"/>
      <c r="J405" s="5"/>
      <c r="K405" s="5"/>
      <c r="N405" s="56"/>
      <c r="O405" s="6"/>
      <c r="Q405" s="5"/>
    </row>
    <row r="406" spans="1:17" x14ac:dyDescent="0.2">
      <c r="A406" s="99" t="s">
        <v>765</v>
      </c>
      <c r="B406" s="143" t="s">
        <v>766</v>
      </c>
      <c r="C406" s="70">
        <f t="shared" si="6"/>
        <v>0</v>
      </c>
      <c r="D406" s="71"/>
      <c r="E406" s="72"/>
      <c r="F406" s="73"/>
      <c r="G406" s="73"/>
      <c r="H406" s="73"/>
      <c r="I406" s="13"/>
      <c r="J406" s="5"/>
      <c r="K406" s="5"/>
      <c r="N406" s="56"/>
      <c r="O406" s="6"/>
      <c r="Q406" s="5"/>
    </row>
    <row r="407" spans="1:17" x14ac:dyDescent="0.2">
      <c r="A407" s="99" t="s">
        <v>767</v>
      </c>
      <c r="B407" s="142" t="s">
        <v>768</v>
      </c>
      <c r="C407" s="95">
        <f t="shared" si="6"/>
        <v>0</v>
      </c>
      <c r="D407" s="81"/>
      <c r="E407" s="82"/>
      <c r="F407" s="83"/>
      <c r="G407" s="83"/>
      <c r="H407" s="83"/>
      <c r="I407" s="13"/>
      <c r="J407" s="5"/>
      <c r="K407" s="5"/>
      <c r="N407" s="56"/>
      <c r="O407" s="6"/>
      <c r="Q407" s="5"/>
    </row>
    <row r="408" spans="1:17" x14ac:dyDescent="0.2">
      <c r="A408" s="134" t="s">
        <v>769</v>
      </c>
      <c r="B408" s="142" t="s">
        <v>770</v>
      </c>
      <c r="C408" s="95">
        <f t="shared" si="6"/>
        <v>0</v>
      </c>
      <c r="D408" s="81"/>
      <c r="E408" s="82"/>
      <c r="F408" s="83"/>
      <c r="G408" s="83"/>
      <c r="H408" s="83"/>
      <c r="I408" s="13"/>
      <c r="J408" s="5"/>
      <c r="K408" s="5"/>
      <c r="N408" s="56"/>
      <c r="O408" s="6"/>
      <c r="Q408" s="5"/>
    </row>
    <row r="409" spans="1:17" x14ac:dyDescent="0.2">
      <c r="A409" s="99" t="s">
        <v>771</v>
      </c>
      <c r="B409" s="143" t="s">
        <v>772</v>
      </c>
      <c r="C409" s="70">
        <f t="shared" si="6"/>
        <v>4</v>
      </c>
      <c r="D409" s="71">
        <v>4</v>
      </c>
      <c r="E409" s="72"/>
      <c r="F409" s="73"/>
      <c r="G409" s="73"/>
      <c r="H409" s="73"/>
      <c r="I409" s="13"/>
      <c r="J409" s="5"/>
      <c r="K409" s="5"/>
      <c r="N409" s="56"/>
      <c r="O409" s="6"/>
      <c r="Q409" s="5"/>
    </row>
    <row r="410" spans="1:17" x14ac:dyDescent="0.2">
      <c r="A410" s="134" t="s">
        <v>773</v>
      </c>
      <c r="B410" s="142" t="s">
        <v>774</v>
      </c>
      <c r="C410" s="95">
        <f t="shared" si="6"/>
        <v>0</v>
      </c>
      <c r="D410" s="81"/>
      <c r="E410" s="82"/>
      <c r="F410" s="83"/>
      <c r="G410" s="83"/>
      <c r="H410" s="83"/>
      <c r="I410" s="13"/>
      <c r="J410" s="5"/>
      <c r="K410" s="5"/>
      <c r="N410" s="56"/>
      <c r="O410" s="6"/>
      <c r="Q410" s="5"/>
    </row>
    <row r="411" spans="1:17" x14ac:dyDescent="0.2">
      <c r="A411" s="99" t="s">
        <v>775</v>
      </c>
      <c r="B411" s="143" t="s">
        <v>776</v>
      </c>
      <c r="C411" s="70">
        <f t="shared" si="6"/>
        <v>177</v>
      </c>
      <c r="D411" s="71">
        <v>177</v>
      </c>
      <c r="E411" s="72"/>
      <c r="F411" s="73"/>
      <c r="G411" s="73"/>
      <c r="H411" s="73"/>
      <c r="I411" s="13"/>
      <c r="J411" s="5"/>
      <c r="K411" s="5"/>
      <c r="N411" s="56"/>
      <c r="O411" s="6"/>
      <c r="Q411" s="5"/>
    </row>
    <row r="412" spans="1:17" x14ac:dyDescent="0.2">
      <c r="A412" s="99" t="s">
        <v>777</v>
      </c>
      <c r="B412" s="142" t="s">
        <v>778</v>
      </c>
      <c r="C412" s="95">
        <f t="shared" si="6"/>
        <v>0</v>
      </c>
      <c r="D412" s="81"/>
      <c r="E412" s="82"/>
      <c r="F412" s="83"/>
      <c r="G412" s="83"/>
      <c r="H412" s="83"/>
      <c r="I412" s="13"/>
      <c r="J412" s="5"/>
      <c r="K412" s="5"/>
      <c r="N412" s="56"/>
      <c r="O412" s="6"/>
      <c r="Q412" s="5"/>
    </row>
    <row r="413" spans="1:17" x14ac:dyDescent="0.2">
      <c r="A413" s="134" t="s">
        <v>779</v>
      </c>
      <c r="B413" s="142" t="s">
        <v>780</v>
      </c>
      <c r="C413" s="95">
        <f t="shared" si="6"/>
        <v>0</v>
      </c>
      <c r="D413" s="81"/>
      <c r="E413" s="82"/>
      <c r="F413" s="83"/>
      <c r="G413" s="83"/>
      <c r="H413" s="83"/>
      <c r="I413" s="13"/>
      <c r="J413" s="5"/>
      <c r="K413" s="5"/>
      <c r="N413" s="56"/>
      <c r="O413" s="6"/>
      <c r="Q413" s="5"/>
    </row>
    <row r="414" spans="1:17" x14ac:dyDescent="0.2">
      <c r="A414" s="99" t="s">
        <v>781</v>
      </c>
      <c r="B414" s="142" t="s">
        <v>782</v>
      </c>
      <c r="C414" s="95">
        <f t="shared" si="6"/>
        <v>0</v>
      </c>
      <c r="D414" s="81"/>
      <c r="E414" s="82"/>
      <c r="F414" s="83"/>
      <c r="G414" s="83"/>
      <c r="H414" s="83"/>
      <c r="I414" s="13"/>
      <c r="J414" s="5"/>
      <c r="K414" s="5"/>
      <c r="N414" s="56"/>
      <c r="O414" s="6"/>
      <c r="Q414" s="5"/>
    </row>
    <row r="415" spans="1:17" x14ac:dyDescent="0.2">
      <c r="A415" s="134" t="s">
        <v>783</v>
      </c>
      <c r="B415" s="142" t="s">
        <v>784</v>
      </c>
      <c r="C415" s="95">
        <f t="shared" si="6"/>
        <v>0</v>
      </c>
      <c r="D415" s="81"/>
      <c r="E415" s="82"/>
      <c r="F415" s="83"/>
      <c r="G415" s="83"/>
      <c r="H415" s="83"/>
      <c r="I415" s="13"/>
      <c r="J415" s="5"/>
      <c r="K415" s="5"/>
      <c r="N415" s="56"/>
      <c r="O415" s="6"/>
      <c r="Q415" s="5"/>
    </row>
    <row r="416" spans="1:17" x14ac:dyDescent="0.2">
      <c r="A416" s="99" t="s">
        <v>785</v>
      </c>
      <c r="B416" s="142" t="s">
        <v>786</v>
      </c>
      <c r="C416" s="95">
        <f t="shared" si="6"/>
        <v>0</v>
      </c>
      <c r="D416" s="81"/>
      <c r="E416" s="82"/>
      <c r="F416" s="83"/>
      <c r="G416" s="83"/>
      <c r="H416" s="83"/>
      <c r="I416" s="13"/>
      <c r="J416" s="5"/>
      <c r="K416" s="5"/>
      <c r="N416" s="56"/>
      <c r="O416" s="6"/>
      <c r="Q416" s="5"/>
    </row>
    <row r="417" spans="1:17" x14ac:dyDescent="0.2">
      <c r="A417" s="99" t="s">
        <v>787</v>
      </c>
      <c r="B417" s="94" t="s">
        <v>788</v>
      </c>
      <c r="C417" s="95">
        <f t="shared" si="6"/>
        <v>0</v>
      </c>
      <c r="D417" s="81"/>
      <c r="E417" s="82"/>
      <c r="F417" s="83"/>
      <c r="G417" s="83"/>
      <c r="H417" s="83"/>
      <c r="I417" s="13"/>
      <c r="J417" s="5"/>
      <c r="K417" s="5"/>
      <c r="N417" s="56"/>
      <c r="O417" s="6"/>
      <c r="Q417" s="5"/>
    </row>
    <row r="418" spans="1:17" ht="17.25" customHeight="1" x14ac:dyDescent="0.2">
      <c r="A418" s="134" t="s">
        <v>789</v>
      </c>
      <c r="B418" s="94" t="s">
        <v>790</v>
      </c>
      <c r="C418" s="95">
        <f t="shared" si="6"/>
        <v>0</v>
      </c>
      <c r="D418" s="81"/>
      <c r="E418" s="82"/>
      <c r="F418" s="83"/>
      <c r="G418" s="83"/>
      <c r="H418" s="83"/>
      <c r="I418" s="13"/>
      <c r="J418" s="5"/>
      <c r="K418" s="5"/>
      <c r="N418" s="56"/>
      <c r="O418" s="6"/>
      <c r="Q418" s="5"/>
    </row>
    <row r="419" spans="1:17" x14ac:dyDescent="0.2">
      <c r="A419" s="99" t="s">
        <v>791</v>
      </c>
      <c r="B419" s="94" t="s">
        <v>792</v>
      </c>
      <c r="C419" s="95">
        <f t="shared" si="6"/>
        <v>0</v>
      </c>
      <c r="D419" s="81"/>
      <c r="E419" s="82"/>
      <c r="F419" s="83"/>
      <c r="G419" s="83"/>
      <c r="H419" s="83"/>
      <c r="I419" s="13"/>
      <c r="J419" s="5"/>
      <c r="K419" s="5"/>
      <c r="N419" s="56"/>
      <c r="O419" s="6"/>
      <c r="Q419" s="5"/>
    </row>
    <row r="420" spans="1:17" x14ac:dyDescent="0.2">
      <c r="A420" s="134" t="s">
        <v>793</v>
      </c>
      <c r="B420" s="94" t="s">
        <v>794</v>
      </c>
      <c r="C420" s="95">
        <f t="shared" si="6"/>
        <v>0</v>
      </c>
      <c r="D420" s="81"/>
      <c r="E420" s="82"/>
      <c r="F420" s="83"/>
      <c r="G420" s="83"/>
      <c r="H420" s="83"/>
      <c r="I420" s="13"/>
      <c r="J420" s="5"/>
      <c r="K420" s="5"/>
      <c r="N420" s="56"/>
      <c r="O420" s="6"/>
      <c r="Q420" s="5"/>
    </row>
    <row r="421" spans="1:17" x14ac:dyDescent="0.2">
      <c r="A421" s="99" t="s">
        <v>795</v>
      </c>
      <c r="B421" s="142" t="s">
        <v>796</v>
      </c>
      <c r="C421" s="95">
        <f t="shared" si="6"/>
        <v>0</v>
      </c>
      <c r="D421" s="81"/>
      <c r="E421" s="82"/>
      <c r="F421" s="83"/>
      <c r="G421" s="83"/>
      <c r="H421" s="83"/>
      <c r="I421" s="13"/>
      <c r="J421" s="5"/>
      <c r="K421" s="5"/>
      <c r="N421" s="56"/>
      <c r="O421" s="6"/>
      <c r="Q421" s="5"/>
    </row>
    <row r="422" spans="1:17" x14ac:dyDescent="0.2">
      <c r="A422" s="134" t="s">
        <v>797</v>
      </c>
      <c r="B422" s="142" t="s">
        <v>798</v>
      </c>
      <c r="C422" s="95">
        <f t="shared" si="6"/>
        <v>0</v>
      </c>
      <c r="D422" s="81"/>
      <c r="E422" s="82"/>
      <c r="F422" s="83"/>
      <c r="G422" s="83"/>
      <c r="H422" s="83"/>
      <c r="I422" s="13"/>
      <c r="J422" s="5"/>
      <c r="K422" s="5"/>
      <c r="N422" s="56"/>
      <c r="O422" s="6"/>
      <c r="Q422" s="5"/>
    </row>
    <row r="423" spans="1:17" x14ac:dyDescent="0.2">
      <c r="A423" s="99" t="s">
        <v>799</v>
      </c>
      <c r="B423" s="94" t="s">
        <v>800</v>
      </c>
      <c r="C423" s="95">
        <f t="shared" si="6"/>
        <v>0</v>
      </c>
      <c r="D423" s="81"/>
      <c r="E423" s="82"/>
      <c r="F423" s="83"/>
      <c r="G423" s="83"/>
      <c r="H423" s="83"/>
      <c r="I423" s="13"/>
      <c r="J423" s="5"/>
      <c r="K423" s="5"/>
      <c r="N423" s="56"/>
      <c r="O423" s="6"/>
      <c r="Q423" s="5"/>
    </row>
    <row r="424" spans="1:17" x14ac:dyDescent="0.2">
      <c r="A424" s="134" t="s">
        <v>801</v>
      </c>
      <c r="B424" s="94" t="s">
        <v>802</v>
      </c>
      <c r="C424" s="95">
        <f t="shared" si="6"/>
        <v>0</v>
      </c>
      <c r="D424" s="81"/>
      <c r="E424" s="82"/>
      <c r="F424" s="83"/>
      <c r="G424" s="83"/>
      <c r="H424" s="83"/>
      <c r="I424" s="13"/>
      <c r="J424" s="5"/>
      <c r="K424" s="5"/>
      <c r="N424" s="56"/>
      <c r="O424" s="6"/>
      <c r="Q424" s="5"/>
    </row>
    <row r="425" spans="1:17" x14ac:dyDescent="0.2">
      <c r="A425" s="99" t="s">
        <v>803</v>
      </c>
      <c r="B425" s="94" t="s">
        <v>804</v>
      </c>
      <c r="C425" s="95">
        <f t="shared" si="6"/>
        <v>0</v>
      </c>
      <c r="D425" s="81"/>
      <c r="E425" s="82"/>
      <c r="F425" s="83"/>
      <c r="G425" s="83"/>
      <c r="H425" s="83"/>
      <c r="I425" s="13"/>
      <c r="J425" s="5"/>
      <c r="K425" s="5"/>
      <c r="N425" s="56"/>
      <c r="O425" s="6"/>
      <c r="Q425" s="5"/>
    </row>
    <row r="426" spans="1:17" x14ac:dyDescent="0.2">
      <c r="A426" s="134" t="s">
        <v>805</v>
      </c>
      <c r="B426" s="94" t="s">
        <v>806</v>
      </c>
      <c r="C426" s="95">
        <f t="shared" si="6"/>
        <v>0</v>
      </c>
      <c r="D426" s="81"/>
      <c r="E426" s="82"/>
      <c r="F426" s="83"/>
      <c r="G426" s="83"/>
      <c r="H426" s="83"/>
      <c r="I426" s="13"/>
      <c r="J426" s="5"/>
      <c r="K426" s="5"/>
      <c r="N426" s="56"/>
      <c r="O426" s="6"/>
      <c r="Q426" s="5"/>
    </row>
    <row r="427" spans="1:17" x14ac:dyDescent="0.2">
      <c r="A427" s="99" t="s">
        <v>807</v>
      </c>
      <c r="B427" s="94" t="s">
        <v>808</v>
      </c>
      <c r="C427" s="95">
        <f t="shared" si="6"/>
        <v>0</v>
      </c>
      <c r="D427" s="81"/>
      <c r="E427" s="82"/>
      <c r="F427" s="83"/>
      <c r="G427" s="83"/>
      <c r="H427" s="83"/>
      <c r="I427" s="13"/>
      <c r="J427" s="5"/>
      <c r="K427" s="5"/>
      <c r="N427" s="56"/>
      <c r="O427" s="6"/>
      <c r="Q427" s="5"/>
    </row>
    <row r="428" spans="1:17" ht="12.75" customHeight="1" x14ac:dyDescent="0.2">
      <c r="A428" s="134" t="s">
        <v>809</v>
      </c>
      <c r="B428" s="94" t="s">
        <v>810</v>
      </c>
      <c r="C428" s="95">
        <f t="shared" si="6"/>
        <v>0</v>
      </c>
      <c r="D428" s="81"/>
      <c r="E428" s="82"/>
      <c r="F428" s="83"/>
      <c r="G428" s="83"/>
      <c r="H428" s="83"/>
      <c r="I428" s="13"/>
      <c r="J428" s="5"/>
      <c r="K428" s="5"/>
      <c r="N428" s="56"/>
      <c r="O428" s="6"/>
      <c r="Q428" s="5"/>
    </row>
    <row r="429" spans="1:17" x14ac:dyDescent="0.2">
      <c r="A429" s="134" t="s">
        <v>811</v>
      </c>
      <c r="B429" s="142" t="s">
        <v>812</v>
      </c>
      <c r="C429" s="95">
        <f t="shared" si="6"/>
        <v>0</v>
      </c>
      <c r="D429" s="81"/>
      <c r="E429" s="82"/>
      <c r="F429" s="83"/>
      <c r="G429" s="83"/>
      <c r="H429" s="83"/>
      <c r="I429" s="13"/>
      <c r="J429" s="5"/>
      <c r="K429" s="5"/>
      <c r="N429" s="56"/>
      <c r="O429" s="6"/>
      <c r="Q429" s="5"/>
    </row>
    <row r="430" spans="1:17" x14ac:dyDescent="0.2">
      <c r="A430" s="99" t="s">
        <v>813</v>
      </c>
      <c r="B430" s="142" t="s">
        <v>814</v>
      </c>
      <c r="C430" s="95">
        <f t="shared" si="6"/>
        <v>0</v>
      </c>
      <c r="D430" s="81"/>
      <c r="E430" s="82"/>
      <c r="F430" s="83"/>
      <c r="G430" s="83"/>
      <c r="H430" s="83"/>
      <c r="I430" s="13"/>
      <c r="J430" s="5"/>
      <c r="K430" s="5"/>
      <c r="N430" s="56"/>
      <c r="O430" s="6"/>
      <c r="Q430" s="5"/>
    </row>
    <row r="431" spans="1:17" x14ac:dyDescent="0.2">
      <c r="A431" s="134" t="s">
        <v>815</v>
      </c>
      <c r="B431" s="142" t="s">
        <v>816</v>
      </c>
      <c r="C431" s="95">
        <f t="shared" si="6"/>
        <v>0</v>
      </c>
      <c r="D431" s="81"/>
      <c r="E431" s="82"/>
      <c r="F431" s="83"/>
      <c r="G431" s="83"/>
      <c r="H431" s="83"/>
      <c r="I431" s="13"/>
      <c r="J431" s="5"/>
      <c r="K431" s="5"/>
      <c r="N431" s="56"/>
      <c r="O431" s="6"/>
      <c r="Q431" s="5"/>
    </row>
    <row r="432" spans="1:17" x14ac:dyDescent="0.2">
      <c r="A432" s="99" t="s">
        <v>817</v>
      </c>
      <c r="B432" s="143" t="s">
        <v>818</v>
      </c>
      <c r="C432" s="70">
        <f t="shared" si="6"/>
        <v>0</v>
      </c>
      <c r="D432" s="71"/>
      <c r="E432" s="72"/>
      <c r="F432" s="73"/>
      <c r="G432" s="73"/>
      <c r="H432" s="73"/>
      <c r="I432" s="13"/>
      <c r="J432" s="5"/>
      <c r="K432" s="5"/>
      <c r="N432" s="56"/>
      <c r="O432" s="6"/>
      <c r="Q432" s="5"/>
    </row>
    <row r="433" spans="1:17" x14ac:dyDescent="0.2">
      <c r="A433" s="99" t="s">
        <v>819</v>
      </c>
      <c r="B433" s="143" t="s">
        <v>820</v>
      </c>
      <c r="C433" s="70">
        <f t="shared" si="6"/>
        <v>0</v>
      </c>
      <c r="D433" s="71"/>
      <c r="E433" s="72"/>
      <c r="F433" s="73"/>
      <c r="G433" s="73"/>
      <c r="H433" s="73"/>
      <c r="I433" s="13"/>
      <c r="J433" s="5"/>
      <c r="K433" s="5"/>
      <c r="N433" s="56"/>
      <c r="O433" s="6"/>
      <c r="Q433" s="5"/>
    </row>
    <row r="434" spans="1:17" x14ac:dyDescent="0.2">
      <c r="A434" s="99" t="s">
        <v>821</v>
      </c>
      <c r="B434" s="143" t="s">
        <v>822</v>
      </c>
      <c r="C434" s="70">
        <f t="shared" si="6"/>
        <v>0</v>
      </c>
      <c r="D434" s="71"/>
      <c r="E434" s="72"/>
      <c r="F434" s="73"/>
      <c r="G434" s="73"/>
      <c r="H434" s="73"/>
      <c r="I434" s="13"/>
      <c r="J434" s="5"/>
      <c r="K434" s="5"/>
      <c r="N434" s="56"/>
      <c r="O434" s="6"/>
      <c r="Q434" s="5"/>
    </row>
    <row r="435" spans="1:17" x14ac:dyDescent="0.2">
      <c r="A435" s="99" t="s">
        <v>823</v>
      </c>
      <c r="B435" s="143" t="s">
        <v>824</v>
      </c>
      <c r="C435" s="70">
        <f t="shared" si="6"/>
        <v>0</v>
      </c>
      <c r="D435" s="71"/>
      <c r="E435" s="72"/>
      <c r="F435" s="73"/>
      <c r="G435" s="73"/>
      <c r="H435" s="73"/>
      <c r="I435" s="13"/>
      <c r="J435" s="5"/>
      <c r="K435" s="5"/>
      <c r="N435" s="56"/>
      <c r="O435" s="6"/>
      <c r="Q435" s="5"/>
    </row>
    <row r="436" spans="1:17" x14ac:dyDescent="0.2">
      <c r="A436" s="99" t="s">
        <v>825</v>
      </c>
      <c r="B436" s="143" t="s">
        <v>826</v>
      </c>
      <c r="C436" s="70">
        <f t="shared" si="6"/>
        <v>0</v>
      </c>
      <c r="D436" s="71"/>
      <c r="E436" s="72"/>
      <c r="F436" s="73"/>
      <c r="G436" s="73"/>
      <c r="H436" s="73"/>
      <c r="I436" s="13"/>
      <c r="J436" s="5"/>
      <c r="K436" s="5"/>
      <c r="N436" s="56"/>
      <c r="O436" s="6"/>
      <c r="Q436" s="5"/>
    </row>
    <row r="437" spans="1:17" x14ac:dyDescent="0.2">
      <c r="A437" s="134" t="s">
        <v>827</v>
      </c>
      <c r="B437" s="142" t="s">
        <v>828</v>
      </c>
      <c r="C437" s="95">
        <f t="shared" si="6"/>
        <v>0</v>
      </c>
      <c r="D437" s="81"/>
      <c r="E437" s="82"/>
      <c r="F437" s="83"/>
      <c r="G437" s="83"/>
      <c r="H437" s="83"/>
      <c r="I437" s="13"/>
      <c r="J437" s="5"/>
      <c r="K437" s="5"/>
      <c r="N437" s="56"/>
      <c r="O437" s="6"/>
      <c r="Q437" s="5"/>
    </row>
    <row r="438" spans="1:17" x14ac:dyDescent="0.2">
      <c r="A438" s="99" t="s">
        <v>829</v>
      </c>
      <c r="B438" s="142" t="s">
        <v>830</v>
      </c>
      <c r="C438" s="95">
        <f t="shared" si="6"/>
        <v>0</v>
      </c>
      <c r="D438" s="81"/>
      <c r="E438" s="82"/>
      <c r="F438" s="83"/>
      <c r="G438" s="83"/>
      <c r="H438" s="83"/>
      <c r="I438" s="13"/>
      <c r="J438" s="5"/>
      <c r="K438" s="5"/>
      <c r="N438" s="56"/>
      <c r="O438" s="6"/>
      <c r="Q438" s="5"/>
    </row>
    <row r="439" spans="1:17" x14ac:dyDescent="0.2">
      <c r="A439" s="144" t="s">
        <v>831</v>
      </c>
      <c r="B439" s="145" t="s">
        <v>832</v>
      </c>
      <c r="C439" s="95">
        <f t="shared" si="6"/>
        <v>0</v>
      </c>
      <c r="D439" s="81"/>
      <c r="E439" s="82"/>
      <c r="F439" s="83"/>
      <c r="G439" s="83"/>
      <c r="H439" s="83"/>
      <c r="I439" s="13"/>
      <c r="J439" s="5"/>
      <c r="K439" s="5"/>
      <c r="N439" s="56"/>
      <c r="O439" s="6"/>
      <c r="Q439" s="5"/>
    </row>
    <row r="440" spans="1:17" x14ac:dyDescent="0.2">
      <c r="A440" s="99" t="s">
        <v>833</v>
      </c>
      <c r="B440" s="143" t="s">
        <v>834</v>
      </c>
      <c r="C440" s="95">
        <f t="shared" si="6"/>
        <v>2850</v>
      </c>
      <c r="D440" s="81">
        <v>2502</v>
      </c>
      <c r="E440" s="82">
        <v>40</v>
      </c>
      <c r="F440" s="83">
        <v>308</v>
      </c>
      <c r="G440" s="83"/>
      <c r="H440" s="83"/>
      <c r="I440" s="13"/>
      <c r="J440" s="5"/>
      <c r="K440" s="5"/>
      <c r="N440" s="56"/>
      <c r="O440" s="6"/>
      <c r="Q440" s="5"/>
    </row>
    <row r="441" spans="1:17" x14ac:dyDescent="0.2">
      <c r="A441" s="99" t="s">
        <v>835</v>
      </c>
      <c r="B441" s="143" t="s">
        <v>836</v>
      </c>
      <c r="C441" s="95">
        <f t="shared" si="6"/>
        <v>0</v>
      </c>
      <c r="D441" s="81"/>
      <c r="E441" s="82"/>
      <c r="F441" s="83"/>
      <c r="G441" s="83"/>
      <c r="H441" s="83"/>
      <c r="I441" s="13"/>
      <c r="J441" s="5"/>
      <c r="K441" s="5"/>
      <c r="N441" s="56"/>
      <c r="O441" s="6"/>
      <c r="Q441" s="5"/>
    </row>
    <row r="442" spans="1:17" x14ac:dyDescent="0.2">
      <c r="A442" s="99" t="s">
        <v>837</v>
      </c>
      <c r="B442" s="143" t="s">
        <v>838</v>
      </c>
      <c r="C442" s="95">
        <f t="shared" si="6"/>
        <v>0</v>
      </c>
      <c r="D442" s="81"/>
      <c r="E442" s="82"/>
      <c r="F442" s="83"/>
      <c r="G442" s="83"/>
      <c r="H442" s="83"/>
      <c r="I442" s="13"/>
      <c r="J442" s="5"/>
      <c r="K442" s="5"/>
      <c r="N442" s="56"/>
      <c r="O442" s="6"/>
      <c r="Q442" s="5"/>
    </row>
    <row r="443" spans="1:17" x14ac:dyDescent="0.2">
      <c r="A443" s="99" t="s">
        <v>839</v>
      </c>
      <c r="B443" s="143" t="s">
        <v>840</v>
      </c>
      <c r="C443" s="95">
        <f t="shared" si="6"/>
        <v>0</v>
      </c>
      <c r="D443" s="81"/>
      <c r="E443" s="82"/>
      <c r="F443" s="83"/>
      <c r="G443" s="83"/>
      <c r="H443" s="83"/>
      <c r="I443" s="13"/>
      <c r="J443" s="5"/>
      <c r="K443" s="5"/>
      <c r="N443" s="56"/>
      <c r="O443" s="6"/>
      <c r="Q443" s="5"/>
    </row>
    <row r="444" spans="1:17" x14ac:dyDescent="0.2">
      <c r="A444" s="99" t="s">
        <v>841</v>
      </c>
      <c r="B444" s="143" t="s">
        <v>842</v>
      </c>
      <c r="C444" s="95">
        <f t="shared" si="6"/>
        <v>0</v>
      </c>
      <c r="D444" s="81"/>
      <c r="E444" s="82"/>
      <c r="F444" s="83"/>
      <c r="G444" s="83"/>
      <c r="H444" s="83"/>
      <c r="I444" s="13"/>
      <c r="J444" s="5"/>
      <c r="K444" s="5"/>
      <c r="N444" s="56"/>
      <c r="O444" s="6"/>
      <c r="Q444" s="5"/>
    </row>
    <row r="445" spans="1:17" x14ac:dyDescent="0.2">
      <c r="A445" s="99" t="s">
        <v>843</v>
      </c>
      <c r="B445" s="143" t="s">
        <v>844</v>
      </c>
      <c r="C445" s="95">
        <f t="shared" si="6"/>
        <v>0</v>
      </c>
      <c r="D445" s="81"/>
      <c r="E445" s="82"/>
      <c r="F445" s="83"/>
      <c r="G445" s="83"/>
      <c r="H445" s="83"/>
      <c r="I445" s="13"/>
      <c r="J445" s="5"/>
      <c r="K445" s="5"/>
      <c r="N445" s="56"/>
      <c r="O445" s="6"/>
      <c r="Q445" s="5"/>
    </row>
    <row r="446" spans="1:17" x14ac:dyDescent="0.2">
      <c r="A446" s="99" t="s">
        <v>845</v>
      </c>
      <c r="B446" s="143" t="s">
        <v>846</v>
      </c>
      <c r="C446" s="95">
        <f t="shared" si="6"/>
        <v>0</v>
      </c>
      <c r="D446" s="81"/>
      <c r="E446" s="82"/>
      <c r="F446" s="83"/>
      <c r="G446" s="83"/>
      <c r="H446" s="83"/>
      <c r="I446" s="13"/>
      <c r="J446" s="5"/>
      <c r="K446" s="5"/>
      <c r="N446" s="56"/>
      <c r="O446" s="6"/>
      <c r="Q446" s="5"/>
    </row>
    <row r="447" spans="1:17" x14ac:dyDescent="0.2">
      <c r="A447" s="99" t="s">
        <v>847</v>
      </c>
      <c r="B447" s="143" t="s">
        <v>848</v>
      </c>
      <c r="C447" s="95">
        <f t="shared" si="6"/>
        <v>0</v>
      </c>
      <c r="D447" s="81"/>
      <c r="E447" s="82"/>
      <c r="F447" s="83"/>
      <c r="G447" s="83"/>
      <c r="H447" s="83"/>
      <c r="I447" s="13"/>
      <c r="J447" s="5"/>
      <c r="K447" s="5"/>
      <c r="N447" s="56"/>
      <c r="O447" s="6"/>
      <c r="Q447" s="5"/>
    </row>
    <row r="448" spans="1:17" x14ac:dyDescent="0.2">
      <c r="A448" s="99" t="s">
        <v>849</v>
      </c>
      <c r="B448" s="143" t="s">
        <v>850</v>
      </c>
      <c r="C448" s="95">
        <f t="shared" si="6"/>
        <v>0</v>
      </c>
      <c r="D448" s="81"/>
      <c r="E448" s="82"/>
      <c r="F448" s="83"/>
      <c r="G448" s="83"/>
      <c r="H448" s="83"/>
      <c r="I448" s="13"/>
      <c r="J448" s="5"/>
      <c r="K448" s="5"/>
      <c r="N448" s="56"/>
      <c r="O448" s="6"/>
      <c r="Q448" s="5"/>
    </row>
    <row r="449" spans="1:17" x14ac:dyDescent="0.2">
      <c r="A449" s="99" t="s">
        <v>851</v>
      </c>
      <c r="B449" s="143" t="s">
        <v>852</v>
      </c>
      <c r="C449" s="95">
        <f t="shared" si="6"/>
        <v>613</v>
      </c>
      <c r="D449" s="81">
        <v>429</v>
      </c>
      <c r="E449" s="82">
        <v>184</v>
      </c>
      <c r="F449" s="83"/>
      <c r="G449" s="83"/>
      <c r="H449" s="83"/>
      <c r="I449" s="13"/>
      <c r="J449" s="5"/>
      <c r="K449" s="5"/>
      <c r="N449" s="56"/>
      <c r="O449" s="6"/>
      <c r="Q449" s="5"/>
    </row>
    <row r="450" spans="1:17" x14ac:dyDescent="0.2">
      <c r="A450" s="99" t="s">
        <v>853</v>
      </c>
      <c r="B450" s="143" t="s">
        <v>854</v>
      </c>
      <c r="C450" s="95">
        <f t="shared" si="6"/>
        <v>0</v>
      </c>
      <c r="D450" s="81"/>
      <c r="E450" s="82"/>
      <c r="F450" s="83"/>
      <c r="G450" s="83"/>
      <c r="H450" s="83"/>
      <c r="I450" s="13"/>
      <c r="J450" s="5"/>
      <c r="K450" s="5"/>
      <c r="N450" s="56"/>
      <c r="O450" s="6"/>
      <c r="Q450" s="5"/>
    </row>
    <row r="451" spans="1:17" x14ac:dyDescent="0.2">
      <c r="A451" s="99" t="s">
        <v>855</v>
      </c>
      <c r="B451" s="143" t="s">
        <v>856</v>
      </c>
      <c r="C451" s="95">
        <f t="shared" si="6"/>
        <v>0</v>
      </c>
      <c r="D451" s="81"/>
      <c r="E451" s="82"/>
      <c r="F451" s="83"/>
      <c r="G451" s="83"/>
      <c r="H451" s="83"/>
      <c r="I451" s="13"/>
      <c r="J451" s="5"/>
      <c r="K451" s="5"/>
      <c r="N451" s="56"/>
      <c r="O451" s="6"/>
      <c r="Q451" s="5"/>
    </row>
    <row r="452" spans="1:17" ht="15" customHeight="1" x14ac:dyDescent="0.2">
      <c r="A452" s="99" t="s">
        <v>857</v>
      </c>
      <c r="B452" s="143" t="s">
        <v>858</v>
      </c>
      <c r="C452" s="95">
        <f t="shared" si="6"/>
        <v>0</v>
      </c>
      <c r="D452" s="81"/>
      <c r="E452" s="82"/>
      <c r="F452" s="83"/>
      <c r="G452" s="83"/>
      <c r="H452" s="83"/>
      <c r="I452" s="13"/>
      <c r="J452" s="5"/>
      <c r="K452" s="5"/>
      <c r="N452" s="56"/>
      <c r="O452" s="6"/>
      <c r="Q452" s="5"/>
    </row>
    <row r="453" spans="1:17" ht="16.5" customHeight="1" x14ac:dyDescent="0.2">
      <c r="A453" s="134" t="s">
        <v>859</v>
      </c>
      <c r="B453" s="146" t="s">
        <v>1037</v>
      </c>
      <c r="C453" s="95">
        <f t="shared" si="6"/>
        <v>0</v>
      </c>
      <c r="D453" s="81"/>
      <c r="E453" s="82"/>
      <c r="F453" s="83"/>
      <c r="G453" s="83"/>
      <c r="H453" s="83"/>
      <c r="I453" s="13"/>
      <c r="J453" s="5"/>
      <c r="K453" s="5"/>
      <c r="N453" s="56"/>
      <c r="O453" s="6"/>
      <c r="Q453" s="5"/>
    </row>
    <row r="454" spans="1:17" x14ac:dyDescent="0.2">
      <c r="A454" s="144" t="s">
        <v>860</v>
      </c>
      <c r="B454" s="147" t="s">
        <v>861</v>
      </c>
      <c r="C454" s="95">
        <f>+SUM(D454:F454)</f>
        <v>0</v>
      </c>
      <c r="D454" s="81"/>
      <c r="E454" s="82"/>
      <c r="F454" s="83"/>
      <c r="G454" s="83"/>
      <c r="H454" s="83"/>
      <c r="I454" s="13"/>
      <c r="J454" s="5"/>
      <c r="K454" s="5"/>
      <c r="N454" s="56"/>
      <c r="O454" s="6"/>
      <c r="Q454" s="5"/>
    </row>
    <row r="455" spans="1:17" ht="13.5" customHeight="1" x14ac:dyDescent="0.2">
      <c r="A455" s="207" t="s">
        <v>1031</v>
      </c>
      <c r="B455" s="208" t="s">
        <v>1032</v>
      </c>
      <c r="C455" s="95">
        <f>+SUM(D455:F455)</f>
        <v>0</v>
      </c>
      <c r="D455" s="81"/>
      <c r="E455" s="82"/>
      <c r="F455" s="83"/>
      <c r="G455" s="83"/>
      <c r="H455" s="83"/>
      <c r="I455" s="13"/>
      <c r="J455" s="5"/>
      <c r="K455" s="5"/>
      <c r="N455" s="56"/>
      <c r="O455" s="6"/>
      <c r="Q455" s="5"/>
    </row>
    <row r="456" spans="1:17" x14ac:dyDescent="0.2">
      <c r="A456" s="99" t="s">
        <v>862</v>
      </c>
      <c r="B456" s="147" t="s">
        <v>863</v>
      </c>
      <c r="C456" s="95">
        <f t="shared" si="6"/>
        <v>0</v>
      </c>
      <c r="D456" s="81"/>
      <c r="E456" s="82"/>
      <c r="F456" s="83"/>
      <c r="G456" s="83"/>
      <c r="H456" s="83"/>
      <c r="I456" s="13"/>
      <c r="J456" s="5"/>
      <c r="K456" s="5"/>
      <c r="N456" s="56"/>
      <c r="O456" s="6"/>
      <c r="Q456" s="5"/>
    </row>
    <row r="457" spans="1:17" x14ac:dyDescent="0.2">
      <c r="A457" s="134" t="s">
        <v>864</v>
      </c>
      <c r="B457" s="147" t="s">
        <v>865</v>
      </c>
      <c r="C457" s="95">
        <f t="shared" si="6"/>
        <v>0</v>
      </c>
      <c r="D457" s="81"/>
      <c r="E457" s="82"/>
      <c r="F457" s="83"/>
      <c r="G457" s="83"/>
      <c r="H457" s="83"/>
      <c r="I457" s="13"/>
      <c r="J457" s="5"/>
      <c r="K457" s="5"/>
      <c r="N457" s="56"/>
      <c r="O457" s="6"/>
      <c r="Q457" s="5"/>
    </row>
    <row r="458" spans="1:17" x14ac:dyDescent="0.2">
      <c r="A458" s="144" t="s">
        <v>866</v>
      </c>
      <c r="B458" s="147" t="s">
        <v>867</v>
      </c>
      <c r="C458" s="95">
        <f t="shared" si="6"/>
        <v>0</v>
      </c>
      <c r="D458" s="81"/>
      <c r="E458" s="82"/>
      <c r="F458" s="83"/>
      <c r="G458" s="83"/>
      <c r="H458" s="83"/>
      <c r="I458" s="13"/>
      <c r="J458" s="5"/>
      <c r="K458" s="5"/>
      <c r="N458" s="56"/>
      <c r="O458" s="6"/>
      <c r="Q458" s="5"/>
    </row>
    <row r="459" spans="1:17" x14ac:dyDescent="0.2">
      <c r="A459" s="99" t="s">
        <v>868</v>
      </c>
      <c r="B459" s="147" t="s">
        <v>869</v>
      </c>
      <c r="C459" s="95">
        <f t="shared" si="6"/>
        <v>0</v>
      </c>
      <c r="D459" s="81"/>
      <c r="E459" s="82"/>
      <c r="F459" s="83"/>
      <c r="G459" s="83"/>
      <c r="H459" s="83"/>
      <c r="I459" s="13"/>
      <c r="J459" s="5"/>
      <c r="K459" s="5"/>
      <c r="N459" s="56"/>
      <c r="O459" s="6"/>
      <c r="Q459" s="5"/>
    </row>
    <row r="460" spans="1:17" x14ac:dyDescent="0.2">
      <c r="A460" s="134" t="s">
        <v>870</v>
      </c>
      <c r="B460" s="147" t="s">
        <v>871</v>
      </c>
      <c r="C460" s="95">
        <f t="shared" si="6"/>
        <v>0</v>
      </c>
      <c r="D460" s="81"/>
      <c r="E460" s="82"/>
      <c r="F460" s="83"/>
      <c r="G460" s="83"/>
      <c r="H460" s="83"/>
      <c r="I460" s="13"/>
      <c r="J460" s="5"/>
      <c r="K460" s="5"/>
      <c r="N460" s="56"/>
      <c r="O460" s="6"/>
      <c r="Q460" s="5"/>
    </row>
    <row r="461" spans="1:17" x14ac:dyDescent="0.2">
      <c r="A461" s="144" t="s">
        <v>872</v>
      </c>
      <c r="B461" s="147" t="s">
        <v>873</v>
      </c>
      <c r="C461" s="95">
        <f t="shared" si="6"/>
        <v>0</v>
      </c>
      <c r="D461" s="81"/>
      <c r="E461" s="82"/>
      <c r="F461" s="83"/>
      <c r="G461" s="83"/>
      <c r="H461" s="83"/>
      <c r="I461" s="13"/>
      <c r="J461" s="5"/>
      <c r="K461" s="5"/>
      <c r="N461" s="56"/>
      <c r="O461" s="6"/>
      <c r="Q461" s="5"/>
    </row>
    <row r="462" spans="1:17" x14ac:dyDescent="0.2">
      <c r="A462" s="99" t="s">
        <v>874</v>
      </c>
      <c r="B462" s="147" t="s">
        <v>875</v>
      </c>
      <c r="C462" s="95">
        <f t="shared" si="6"/>
        <v>0</v>
      </c>
      <c r="D462" s="81"/>
      <c r="E462" s="82"/>
      <c r="F462" s="83"/>
      <c r="G462" s="83"/>
      <c r="H462" s="83"/>
      <c r="I462" s="13"/>
      <c r="J462" s="5"/>
      <c r="K462" s="5"/>
      <c r="N462" s="56"/>
      <c r="O462" s="6"/>
      <c r="Q462" s="5"/>
    </row>
    <row r="463" spans="1:17" x14ac:dyDescent="0.2">
      <c r="A463" s="134" t="s">
        <v>876</v>
      </c>
      <c r="B463" s="147" t="s">
        <v>877</v>
      </c>
      <c r="C463" s="95">
        <f t="shared" si="6"/>
        <v>0</v>
      </c>
      <c r="D463" s="81"/>
      <c r="E463" s="82"/>
      <c r="F463" s="83"/>
      <c r="G463" s="83"/>
      <c r="H463" s="83"/>
      <c r="I463" s="13"/>
      <c r="J463" s="5"/>
      <c r="K463" s="5"/>
      <c r="N463" s="56"/>
      <c r="O463" s="6"/>
      <c r="Q463" s="5"/>
    </row>
    <row r="464" spans="1:17" x14ac:dyDescent="0.2">
      <c r="A464" s="144" t="s">
        <v>878</v>
      </c>
      <c r="B464" s="147" t="s">
        <v>879</v>
      </c>
      <c r="C464" s="95">
        <f t="shared" si="6"/>
        <v>0</v>
      </c>
      <c r="D464" s="81"/>
      <c r="E464" s="82"/>
      <c r="F464" s="83"/>
      <c r="G464" s="83"/>
      <c r="H464" s="83"/>
      <c r="I464" s="13"/>
      <c r="J464" s="5"/>
      <c r="K464" s="5"/>
      <c r="N464" s="56"/>
      <c r="O464" s="6"/>
      <c r="Q464" s="5"/>
    </row>
    <row r="465" spans="1:17" x14ac:dyDescent="0.2">
      <c r="A465" s="99" t="s">
        <v>880</v>
      </c>
      <c r="B465" s="147" t="s">
        <v>881</v>
      </c>
      <c r="C465" s="95">
        <f t="shared" si="6"/>
        <v>0</v>
      </c>
      <c r="D465" s="81"/>
      <c r="E465" s="82"/>
      <c r="F465" s="83"/>
      <c r="G465" s="83"/>
      <c r="H465" s="83"/>
      <c r="I465" s="13"/>
      <c r="J465" s="5"/>
      <c r="K465" s="5"/>
      <c r="N465" s="56"/>
      <c r="O465" s="6"/>
      <c r="Q465" s="5"/>
    </row>
    <row r="466" spans="1:17" ht="23.25" x14ac:dyDescent="0.2">
      <c r="A466" s="134" t="s">
        <v>882</v>
      </c>
      <c r="B466" s="147" t="s">
        <v>883</v>
      </c>
      <c r="C466" s="95">
        <f t="shared" si="6"/>
        <v>0</v>
      </c>
      <c r="D466" s="81"/>
      <c r="E466" s="82"/>
      <c r="F466" s="83"/>
      <c r="G466" s="83"/>
      <c r="H466" s="83"/>
      <c r="I466" s="13"/>
      <c r="J466" s="5"/>
      <c r="K466" s="5"/>
      <c r="N466" s="56"/>
      <c r="O466" s="6"/>
      <c r="Q466" s="5"/>
    </row>
    <row r="467" spans="1:17" x14ac:dyDescent="0.2">
      <c r="A467" s="144" t="s">
        <v>884</v>
      </c>
      <c r="B467" s="147" t="s">
        <v>885</v>
      </c>
      <c r="C467" s="95">
        <f t="shared" ref="C467:C528" si="7">+SUM(D467:F467)</f>
        <v>0</v>
      </c>
      <c r="D467" s="81"/>
      <c r="E467" s="82"/>
      <c r="F467" s="83"/>
      <c r="G467" s="83"/>
      <c r="H467" s="83"/>
      <c r="I467" s="13"/>
      <c r="J467" s="5"/>
      <c r="K467" s="5"/>
      <c r="N467" s="56"/>
      <c r="O467" s="6"/>
      <c r="Q467" s="5"/>
    </row>
    <row r="468" spans="1:17" x14ac:dyDescent="0.2">
      <c r="A468" s="99" t="s">
        <v>886</v>
      </c>
      <c r="B468" s="147" t="s">
        <v>887</v>
      </c>
      <c r="C468" s="95">
        <f t="shared" si="7"/>
        <v>0</v>
      </c>
      <c r="D468" s="81"/>
      <c r="E468" s="82"/>
      <c r="F468" s="83"/>
      <c r="G468" s="83"/>
      <c r="H468" s="83"/>
      <c r="I468" s="13"/>
      <c r="J468" s="5"/>
      <c r="K468" s="5"/>
      <c r="N468" s="56"/>
      <c r="O468" s="6"/>
      <c r="Q468" s="5"/>
    </row>
    <row r="469" spans="1:17" x14ac:dyDescent="0.2">
      <c r="A469" s="134" t="s">
        <v>888</v>
      </c>
      <c r="B469" s="147" t="s">
        <v>889</v>
      </c>
      <c r="C469" s="95">
        <f t="shared" si="7"/>
        <v>0</v>
      </c>
      <c r="D469" s="81"/>
      <c r="E469" s="82"/>
      <c r="F469" s="83"/>
      <c r="G469" s="83"/>
      <c r="H469" s="83"/>
      <c r="I469" s="13"/>
      <c r="J469" s="5"/>
      <c r="K469" s="5"/>
      <c r="N469" s="56"/>
      <c r="O469" s="6"/>
      <c r="Q469" s="5"/>
    </row>
    <row r="470" spans="1:17" x14ac:dyDescent="0.2">
      <c r="A470" s="144" t="s">
        <v>890</v>
      </c>
      <c r="B470" s="147" t="s">
        <v>891</v>
      </c>
      <c r="C470" s="95">
        <f t="shared" si="7"/>
        <v>19</v>
      </c>
      <c r="D470" s="81">
        <v>2</v>
      </c>
      <c r="E470" s="82">
        <v>7</v>
      </c>
      <c r="F470" s="83">
        <v>10</v>
      </c>
      <c r="G470" s="83"/>
      <c r="H470" s="83"/>
      <c r="I470" s="13"/>
      <c r="J470" s="5"/>
      <c r="K470" s="5"/>
      <c r="N470" s="56"/>
      <c r="O470" s="6"/>
      <c r="Q470" s="5"/>
    </row>
    <row r="471" spans="1:17" x14ac:dyDescent="0.2">
      <c r="A471" s="99" t="s">
        <v>892</v>
      </c>
      <c r="B471" s="147" t="s">
        <v>893</v>
      </c>
      <c r="C471" s="95">
        <f t="shared" si="7"/>
        <v>0</v>
      </c>
      <c r="D471" s="81"/>
      <c r="E471" s="82"/>
      <c r="F471" s="83"/>
      <c r="G471" s="83"/>
      <c r="H471" s="83"/>
      <c r="I471" s="13"/>
      <c r="J471" s="5"/>
      <c r="K471" s="5"/>
      <c r="N471" s="56"/>
      <c r="O471" s="6"/>
      <c r="Q471" s="5"/>
    </row>
    <row r="472" spans="1:17" x14ac:dyDescent="0.2">
      <c r="A472" s="134" t="s">
        <v>894</v>
      </c>
      <c r="B472" s="147" t="s">
        <v>895</v>
      </c>
      <c r="C472" s="95">
        <f t="shared" si="7"/>
        <v>0</v>
      </c>
      <c r="D472" s="81"/>
      <c r="E472" s="82"/>
      <c r="F472" s="83"/>
      <c r="G472" s="83"/>
      <c r="H472" s="83"/>
      <c r="I472" s="13"/>
      <c r="J472" s="5"/>
      <c r="K472" s="5"/>
      <c r="N472" s="56"/>
      <c r="O472" s="6"/>
      <c r="Q472" s="5"/>
    </row>
    <row r="473" spans="1:17" x14ac:dyDescent="0.2">
      <c r="A473" s="144" t="s">
        <v>896</v>
      </c>
      <c r="B473" s="147" t="s">
        <v>897</v>
      </c>
      <c r="C473" s="95">
        <f t="shared" si="7"/>
        <v>0</v>
      </c>
      <c r="D473" s="81"/>
      <c r="E473" s="82"/>
      <c r="F473" s="83"/>
      <c r="G473" s="83"/>
      <c r="H473" s="83"/>
      <c r="I473" s="13"/>
      <c r="J473" s="5"/>
      <c r="K473" s="5"/>
      <c r="N473" s="56"/>
      <c r="O473" s="6"/>
      <c r="Q473" s="5"/>
    </row>
    <row r="474" spans="1:17" x14ac:dyDescent="0.2">
      <c r="A474" s="99" t="s">
        <v>898</v>
      </c>
      <c r="B474" s="147" t="s">
        <v>899</v>
      </c>
      <c r="C474" s="95">
        <f t="shared" si="7"/>
        <v>0</v>
      </c>
      <c r="D474" s="81"/>
      <c r="E474" s="82"/>
      <c r="F474" s="83"/>
      <c r="G474" s="83"/>
      <c r="H474" s="83"/>
      <c r="I474" s="13"/>
      <c r="J474" s="5"/>
      <c r="K474" s="5"/>
      <c r="N474" s="56"/>
      <c r="O474" s="6"/>
      <c r="Q474" s="5"/>
    </row>
    <row r="475" spans="1:17" x14ac:dyDescent="0.2">
      <c r="A475" s="134" t="s">
        <v>900</v>
      </c>
      <c r="B475" s="147" t="s">
        <v>901</v>
      </c>
      <c r="C475" s="95">
        <f t="shared" si="7"/>
        <v>0</v>
      </c>
      <c r="D475" s="81"/>
      <c r="E475" s="82"/>
      <c r="F475" s="83"/>
      <c r="G475" s="83"/>
      <c r="H475" s="83"/>
      <c r="I475" s="13"/>
      <c r="J475" s="5"/>
      <c r="K475" s="5"/>
      <c r="N475" s="56"/>
      <c r="O475" s="6"/>
      <c r="Q475" s="5"/>
    </row>
    <row r="476" spans="1:17" x14ac:dyDescent="0.2">
      <c r="A476" s="144" t="s">
        <v>902</v>
      </c>
      <c r="B476" s="147" t="s">
        <v>903</v>
      </c>
      <c r="C476" s="95">
        <f t="shared" si="7"/>
        <v>0</v>
      </c>
      <c r="D476" s="81"/>
      <c r="E476" s="82"/>
      <c r="F476" s="83"/>
      <c r="G476" s="83"/>
      <c r="H476" s="83"/>
      <c r="I476" s="13"/>
      <c r="J476" s="5"/>
      <c r="K476" s="5"/>
      <c r="N476" s="56"/>
      <c r="O476" s="6"/>
      <c r="Q476" s="5"/>
    </row>
    <row r="477" spans="1:17" x14ac:dyDescent="0.2">
      <c r="A477" s="99" t="s">
        <v>904</v>
      </c>
      <c r="B477" s="147" t="s">
        <v>905</v>
      </c>
      <c r="C477" s="95">
        <f t="shared" si="7"/>
        <v>0</v>
      </c>
      <c r="D477" s="81"/>
      <c r="E477" s="82"/>
      <c r="F477" s="83"/>
      <c r="G477" s="83"/>
      <c r="H477" s="83"/>
      <c r="I477" s="13"/>
      <c r="J477" s="5"/>
      <c r="K477" s="5"/>
      <c r="N477" s="56"/>
      <c r="O477" s="6"/>
      <c r="Q477" s="5"/>
    </row>
    <row r="478" spans="1:17" x14ac:dyDescent="0.2">
      <c r="A478" s="134" t="s">
        <v>906</v>
      </c>
      <c r="B478" s="147" t="s">
        <v>907</v>
      </c>
      <c r="C478" s="95">
        <f t="shared" si="7"/>
        <v>0</v>
      </c>
      <c r="D478" s="81"/>
      <c r="E478" s="82"/>
      <c r="F478" s="83"/>
      <c r="G478" s="83"/>
      <c r="H478" s="83"/>
      <c r="I478" s="13"/>
      <c r="J478" s="5"/>
      <c r="K478" s="5"/>
      <c r="N478" s="56"/>
      <c r="O478" s="6"/>
      <c r="Q478" s="5"/>
    </row>
    <row r="479" spans="1:17" x14ac:dyDescent="0.2">
      <c r="A479" s="144" t="s">
        <v>908</v>
      </c>
      <c r="B479" s="147" t="s">
        <v>909</v>
      </c>
      <c r="C479" s="95">
        <f t="shared" si="7"/>
        <v>0</v>
      </c>
      <c r="D479" s="81"/>
      <c r="E479" s="82"/>
      <c r="F479" s="83"/>
      <c r="G479" s="83"/>
      <c r="H479" s="83"/>
      <c r="I479" s="13"/>
      <c r="J479" s="5"/>
      <c r="K479" s="5"/>
      <c r="N479" s="56"/>
      <c r="O479" s="6"/>
      <c r="Q479" s="5"/>
    </row>
    <row r="480" spans="1:17" x14ac:dyDescent="0.2">
      <c r="A480" s="99" t="s">
        <v>910</v>
      </c>
      <c r="B480" s="147" t="s">
        <v>911</v>
      </c>
      <c r="C480" s="95">
        <f t="shared" si="7"/>
        <v>0</v>
      </c>
      <c r="D480" s="81"/>
      <c r="E480" s="82"/>
      <c r="F480" s="83"/>
      <c r="G480" s="83"/>
      <c r="H480" s="83"/>
      <c r="I480" s="13"/>
      <c r="J480" s="5"/>
      <c r="K480" s="5"/>
      <c r="N480" s="56"/>
      <c r="O480" s="6"/>
      <c r="Q480" s="5"/>
    </row>
    <row r="481" spans="1:17" x14ac:dyDescent="0.2">
      <c r="A481" s="134" t="s">
        <v>912</v>
      </c>
      <c r="B481" s="147" t="s">
        <v>913</v>
      </c>
      <c r="C481" s="95">
        <f t="shared" si="7"/>
        <v>0</v>
      </c>
      <c r="D481" s="81"/>
      <c r="E481" s="82"/>
      <c r="F481" s="83"/>
      <c r="G481" s="83"/>
      <c r="H481" s="83"/>
      <c r="I481" s="13"/>
      <c r="J481" s="5"/>
      <c r="K481" s="5"/>
      <c r="N481" s="56"/>
      <c r="O481" s="6"/>
      <c r="Q481" s="5"/>
    </row>
    <row r="482" spans="1:17" x14ac:dyDescent="0.2">
      <c r="A482" s="144" t="s">
        <v>914</v>
      </c>
      <c r="B482" s="147" t="s">
        <v>915</v>
      </c>
      <c r="C482" s="95">
        <f t="shared" si="7"/>
        <v>0</v>
      </c>
      <c r="D482" s="81"/>
      <c r="E482" s="82"/>
      <c r="F482" s="83"/>
      <c r="G482" s="83"/>
      <c r="H482" s="83"/>
      <c r="I482" s="13"/>
      <c r="J482" s="5"/>
      <c r="K482" s="5"/>
      <c r="N482" s="56"/>
      <c r="O482" s="6"/>
      <c r="Q482" s="5"/>
    </row>
    <row r="483" spans="1:17" x14ac:dyDescent="0.2">
      <c r="A483" s="99" t="s">
        <v>916</v>
      </c>
      <c r="B483" s="147" t="s">
        <v>917</v>
      </c>
      <c r="C483" s="95">
        <f t="shared" si="7"/>
        <v>0</v>
      </c>
      <c r="D483" s="81"/>
      <c r="E483" s="82"/>
      <c r="F483" s="83"/>
      <c r="G483" s="83"/>
      <c r="H483" s="83"/>
      <c r="I483" s="13"/>
      <c r="J483" s="5"/>
      <c r="K483" s="5"/>
      <c r="N483" s="56"/>
      <c r="O483" s="6"/>
      <c r="Q483" s="5"/>
    </row>
    <row r="484" spans="1:17" x14ac:dyDescent="0.2">
      <c r="A484" s="134" t="s">
        <v>918</v>
      </c>
      <c r="B484" s="147" t="s">
        <v>919</v>
      </c>
      <c r="C484" s="95">
        <f t="shared" si="7"/>
        <v>0</v>
      </c>
      <c r="D484" s="81"/>
      <c r="E484" s="82"/>
      <c r="F484" s="83"/>
      <c r="G484" s="83"/>
      <c r="H484" s="83"/>
      <c r="I484" s="13"/>
      <c r="J484" s="5"/>
      <c r="K484" s="5"/>
      <c r="N484" s="56"/>
      <c r="O484" s="6"/>
      <c r="Q484" s="5"/>
    </row>
    <row r="485" spans="1:17" x14ac:dyDescent="0.2">
      <c r="A485" s="144" t="s">
        <v>920</v>
      </c>
      <c r="B485" s="147" t="s">
        <v>921</v>
      </c>
      <c r="C485" s="95">
        <f t="shared" si="7"/>
        <v>0</v>
      </c>
      <c r="D485" s="81"/>
      <c r="E485" s="82"/>
      <c r="F485" s="83"/>
      <c r="G485" s="83"/>
      <c r="H485" s="83"/>
      <c r="I485" s="13"/>
      <c r="J485" s="5"/>
      <c r="K485" s="5"/>
      <c r="N485" s="56"/>
      <c r="O485" s="6"/>
      <c r="Q485" s="5"/>
    </row>
    <row r="486" spans="1:17" x14ac:dyDescent="0.2">
      <c r="A486" s="99" t="s">
        <v>922</v>
      </c>
      <c r="B486" s="147" t="s">
        <v>923</v>
      </c>
      <c r="C486" s="95">
        <f t="shared" si="7"/>
        <v>0</v>
      </c>
      <c r="D486" s="81"/>
      <c r="E486" s="82"/>
      <c r="F486" s="83"/>
      <c r="G486" s="83"/>
      <c r="H486" s="83"/>
      <c r="I486" s="13"/>
      <c r="J486" s="5"/>
      <c r="K486" s="5"/>
      <c r="N486" s="56"/>
      <c r="O486" s="6"/>
      <c r="Q486" s="5"/>
    </row>
    <row r="487" spans="1:17" x14ac:dyDescent="0.2">
      <c r="A487" s="134" t="s">
        <v>924</v>
      </c>
      <c r="B487" s="147" t="s">
        <v>925</v>
      </c>
      <c r="C487" s="95">
        <f t="shared" si="7"/>
        <v>0</v>
      </c>
      <c r="D487" s="81"/>
      <c r="E487" s="82"/>
      <c r="F487" s="83"/>
      <c r="G487" s="83"/>
      <c r="H487" s="83"/>
      <c r="I487" s="13"/>
      <c r="J487" s="5"/>
      <c r="K487" s="5"/>
      <c r="N487" s="56"/>
      <c r="O487" s="6"/>
      <c r="Q487" s="5"/>
    </row>
    <row r="488" spans="1:17" x14ac:dyDescent="0.2">
      <c r="A488" s="144" t="s">
        <v>926</v>
      </c>
      <c r="B488" s="147" t="s">
        <v>927</v>
      </c>
      <c r="C488" s="95">
        <f t="shared" si="7"/>
        <v>0</v>
      </c>
      <c r="D488" s="81"/>
      <c r="E488" s="82"/>
      <c r="F488" s="83"/>
      <c r="G488" s="83"/>
      <c r="H488" s="83"/>
      <c r="I488" s="13"/>
      <c r="J488" s="5"/>
      <c r="K488" s="5"/>
      <c r="N488" s="56"/>
      <c r="O488" s="6"/>
      <c r="Q488" s="5"/>
    </row>
    <row r="489" spans="1:17" x14ac:dyDescent="0.2">
      <c r="A489" s="99" t="s">
        <v>928</v>
      </c>
      <c r="B489" s="147" t="s">
        <v>929</v>
      </c>
      <c r="C489" s="95">
        <f t="shared" si="7"/>
        <v>0</v>
      </c>
      <c r="D489" s="81"/>
      <c r="E489" s="82"/>
      <c r="F489" s="83"/>
      <c r="G489" s="83"/>
      <c r="H489" s="83"/>
      <c r="I489" s="13"/>
      <c r="J489" s="5"/>
      <c r="K489" s="5"/>
      <c r="N489" s="56"/>
      <c r="O489" s="6"/>
      <c r="Q489" s="5"/>
    </row>
    <row r="490" spans="1:17" x14ac:dyDescent="0.2">
      <c r="A490" s="134" t="s">
        <v>930</v>
      </c>
      <c r="B490" s="147" t="s">
        <v>931</v>
      </c>
      <c r="C490" s="95">
        <f t="shared" si="7"/>
        <v>0</v>
      </c>
      <c r="D490" s="81"/>
      <c r="E490" s="82"/>
      <c r="F490" s="83"/>
      <c r="G490" s="83"/>
      <c r="H490" s="83"/>
      <c r="I490" s="13"/>
      <c r="J490" s="5"/>
      <c r="K490" s="5"/>
      <c r="N490" s="56"/>
      <c r="O490" s="6"/>
      <c r="Q490" s="5"/>
    </row>
    <row r="491" spans="1:17" x14ac:dyDescent="0.2">
      <c r="A491" s="144" t="s">
        <v>932</v>
      </c>
      <c r="B491" s="147" t="s">
        <v>933</v>
      </c>
      <c r="C491" s="95">
        <f t="shared" si="7"/>
        <v>0</v>
      </c>
      <c r="D491" s="81"/>
      <c r="E491" s="82"/>
      <c r="F491" s="83"/>
      <c r="G491" s="83"/>
      <c r="H491" s="83"/>
      <c r="I491" s="13"/>
      <c r="J491" s="5"/>
      <c r="K491" s="5"/>
      <c r="N491" s="56"/>
      <c r="O491" s="6"/>
      <c r="Q491" s="5"/>
    </row>
    <row r="492" spans="1:17" x14ac:dyDescent="0.2">
      <c r="A492" s="99" t="s">
        <v>934</v>
      </c>
      <c r="B492" s="147" t="s">
        <v>935</v>
      </c>
      <c r="C492" s="95">
        <f t="shared" si="7"/>
        <v>0</v>
      </c>
      <c r="D492" s="81"/>
      <c r="E492" s="82"/>
      <c r="F492" s="83"/>
      <c r="G492" s="83"/>
      <c r="H492" s="83"/>
      <c r="I492" s="13"/>
      <c r="J492" s="5"/>
      <c r="K492" s="5"/>
      <c r="N492" s="56"/>
      <c r="O492" s="6"/>
      <c r="Q492" s="5"/>
    </row>
    <row r="493" spans="1:17" x14ac:dyDescent="0.2">
      <c r="A493" s="134" t="s">
        <v>936</v>
      </c>
      <c r="B493" s="147" t="s">
        <v>937</v>
      </c>
      <c r="C493" s="95">
        <f t="shared" si="7"/>
        <v>0</v>
      </c>
      <c r="D493" s="81"/>
      <c r="E493" s="82"/>
      <c r="F493" s="83"/>
      <c r="G493" s="83"/>
      <c r="H493" s="83"/>
      <c r="I493" s="13"/>
      <c r="J493" s="5"/>
      <c r="K493" s="5"/>
      <c r="N493" s="56"/>
      <c r="O493" s="6"/>
      <c r="Q493" s="5"/>
    </row>
    <row r="494" spans="1:17" x14ac:dyDescent="0.2">
      <c r="A494" s="144" t="s">
        <v>938</v>
      </c>
      <c r="B494" s="147" t="s">
        <v>939</v>
      </c>
      <c r="C494" s="95">
        <f t="shared" si="7"/>
        <v>0</v>
      </c>
      <c r="D494" s="81"/>
      <c r="E494" s="82"/>
      <c r="F494" s="83"/>
      <c r="G494" s="83"/>
      <c r="H494" s="83"/>
      <c r="I494" s="13"/>
      <c r="J494" s="5"/>
      <c r="K494" s="5"/>
      <c r="N494" s="56"/>
      <c r="O494" s="6"/>
      <c r="Q494" s="5"/>
    </row>
    <row r="495" spans="1:17" x14ac:dyDescent="0.2">
      <c r="A495" s="99" t="s">
        <v>940</v>
      </c>
      <c r="B495" s="147" t="s">
        <v>941</v>
      </c>
      <c r="C495" s="95">
        <f t="shared" si="7"/>
        <v>0</v>
      </c>
      <c r="D495" s="81"/>
      <c r="E495" s="82"/>
      <c r="F495" s="83"/>
      <c r="G495" s="83"/>
      <c r="H495" s="83"/>
      <c r="I495" s="13"/>
      <c r="J495" s="5"/>
      <c r="K495" s="5"/>
      <c r="N495" s="56"/>
      <c r="O495" s="6"/>
      <c r="Q495" s="5"/>
    </row>
    <row r="496" spans="1:17" x14ac:dyDescent="0.2">
      <c r="A496" s="134" t="s">
        <v>942</v>
      </c>
      <c r="B496" s="147" t="s">
        <v>943</v>
      </c>
      <c r="C496" s="95">
        <f t="shared" si="7"/>
        <v>0</v>
      </c>
      <c r="D496" s="81"/>
      <c r="E496" s="82"/>
      <c r="F496" s="83"/>
      <c r="G496" s="83"/>
      <c r="H496" s="83"/>
      <c r="I496" s="13"/>
      <c r="J496" s="5"/>
      <c r="K496" s="5"/>
      <c r="N496" s="56"/>
      <c r="O496" s="6"/>
      <c r="Q496" s="5"/>
    </row>
    <row r="497" spans="1:17" x14ac:dyDescent="0.2">
      <c r="A497" s="144" t="s">
        <v>944</v>
      </c>
      <c r="B497" s="147" t="s">
        <v>945</v>
      </c>
      <c r="C497" s="95">
        <f t="shared" si="7"/>
        <v>0</v>
      </c>
      <c r="D497" s="81"/>
      <c r="E497" s="82"/>
      <c r="F497" s="83"/>
      <c r="G497" s="83"/>
      <c r="H497" s="83"/>
      <c r="I497" s="13"/>
      <c r="J497" s="5"/>
      <c r="K497" s="5"/>
      <c r="N497" s="56"/>
      <c r="O497" s="6"/>
      <c r="Q497" s="5"/>
    </row>
    <row r="498" spans="1:17" x14ac:dyDescent="0.2">
      <c r="A498" s="99" t="s">
        <v>946</v>
      </c>
      <c r="B498" s="147" t="s">
        <v>947</v>
      </c>
      <c r="C498" s="95">
        <f t="shared" si="7"/>
        <v>0</v>
      </c>
      <c r="D498" s="81"/>
      <c r="E498" s="82"/>
      <c r="F498" s="83"/>
      <c r="G498" s="83"/>
      <c r="H498" s="83"/>
      <c r="I498" s="13"/>
      <c r="J498" s="5"/>
      <c r="K498" s="5"/>
      <c r="N498" s="56"/>
      <c r="O498" s="6"/>
      <c r="Q498" s="5"/>
    </row>
    <row r="499" spans="1:17" x14ac:dyDescent="0.2">
      <c r="A499" s="134" t="s">
        <v>948</v>
      </c>
      <c r="B499" s="147" t="s">
        <v>949</v>
      </c>
      <c r="C499" s="95">
        <f t="shared" si="7"/>
        <v>0</v>
      </c>
      <c r="D499" s="81"/>
      <c r="E499" s="82"/>
      <c r="F499" s="83"/>
      <c r="G499" s="83"/>
      <c r="H499" s="83"/>
      <c r="I499" s="13"/>
      <c r="J499" s="5"/>
      <c r="K499" s="5"/>
      <c r="N499" s="56"/>
      <c r="O499" s="6"/>
      <c r="Q499" s="5"/>
    </row>
    <row r="500" spans="1:17" x14ac:dyDescent="0.2">
      <c r="A500" s="144" t="s">
        <v>950</v>
      </c>
      <c r="B500" s="147" t="s">
        <v>951</v>
      </c>
      <c r="C500" s="95">
        <f t="shared" si="7"/>
        <v>0</v>
      </c>
      <c r="D500" s="81"/>
      <c r="E500" s="82"/>
      <c r="F500" s="83"/>
      <c r="G500" s="83"/>
      <c r="H500" s="83"/>
      <c r="I500" s="13"/>
      <c r="J500" s="5"/>
      <c r="K500" s="5"/>
      <c r="N500" s="56"/>
      <c r="O500" s="6"/>
      <c r="Q500" s="5"/>
    </row>
    <row r="501" spans="1:17" x14ac:dyDescent="0.2">
      <c r="A501" s="99" t="s">
        <v>952</v>
      </c>
      <c r="B501" s="147" t="s">
        <v>953</v>
      </c>
      <c r="C501" s="95">
        <f t="shared" si="7"/>
        <v>0</v>
      </c>
      <c r="D501" s="81"/>
      <c r="E501" s="82"/>
      <c r="F501" s="83"/>
      <c r="G501" s="83"/>
      <c r="H501" s="83"/>
      <c r="I501" s="13"/>
      <c r="J501" s="5"/>
      <c r="K501" s="5"/>
      <c r="N501" s="56"/>
      <c r="O501" s="6"/>
      <c r="Q501" s="5"/>
    </row>
    <row r="502" spans="1:17" x14ac:dyDescent="0.2">
      <c r="A502" s="134" t="s">
        <v>954</v>
      </c>
      <c r="B502" s="147" t="s">
        <v>955</v>
      </c>
      <c r="C502" s="95">
        <f t="shared" si="7"/>
        <v>0</v>
      </c>
      <c r="D502" s="81"/>
      <c r="E502" s="82"/>
      <c r="F502" s="83"/>
      <c r="G502" s="83"/>
      <c r="H502" s="83"/>
      <c r="I502" s="13"/>
      <c r="J502" s="5"/>
      <c r="K502" s="5"/>
      <c r="N502" s="56"/>
      <c r="O502" s="6"/>
      <c r="Q502" s="5"/>
    </row>
    <row r="503" spans="1:17" x14ac:dyDescent="0.2">
      <c r="A503" s="144" t="s">
        <v>956</v>
      </c>
      <c r="B503" s="147" t="s">
        <v>957</v>
      </c>
      <c r="C503" s="95">
        <f t="shared" si="7"/>
        <v>0</v>
      </c>
      <c r="D503" s="81"/>
      <c r="E503" s="82"/>
      <c r="F503" s="83"/>
      <c r="G503" s="83"/>
      <c r="H503" s="83"/>
      <c r="I503" s="13"/>
      <c r="J503" s="5"/>
      <c r="K503" s="5"/>
      <c r="N503" s="56"/>
      <c r="O503" s="6"/>
      <c r="Q503" s="5"/>
    </row>
    <row r="504" spans="1:17" x14ac:dyDescent="0.2">
      <c r="A504" s="99" t="s">
        <v>958</v>
      </c>
      <c r="B504" s="147" t="s">
        <v>959</v>
      </c>
      <c r="C504" s="95">
        <f t="shared" si="7"/>
        <v>0</v>
      </c>
      <c r="D504" s="81"/>
      <c r="E504" s="82"/>
      <c r="F504" s="83"/>
      <c r="G504" s="83"/>
      <c r="H504" s="83"/>
      <c r="I504" s="13"/>
      <c r="J504" s="5"/>
      <c r="K504" s="5"/>
      <c r="N504" s="56"/>
      <c r="O504" s="6"/>
      <c r="Q504" s="5"/>
    </row>
    <row r="505" spans="1:17" x14ac:dyDescent="0.2">
      <c r="A505" s="134" t="s">
        <v>960</v>
      </c>
      <c r="B505" s="143" t="s">
        <v>961</v>
      </c>
      <c r="C505" s="95">
        <f t="shared" si="7"/>
        <v>0</v>
      </c>
      <c r="D505" s="81"/>
      <c r="E505" s="82"/>
      <c r="F505" s="83"/>
      <c r="G505" s="83"/>
      <c r="H505" s="83"/>
      <c r="I505" s="13"/>
      <c r="J505" s="5"/>
      <c r="K505" s="5"/>
      <c r="N505" s="56"/>
      <c r="O505" s="6"/>
      <c r="Q505" s="5"/>
    </row>
    <row r="506" spans="1:17" x14ac:dyDescent="0.2">
      <c r="A506" s="144" t="s">
        <v>962</v>
      </c>
      <c r="B506" s="145" t="s">
        <v>963</v>
      </c>
      <c r="C506" s="95">
        <f t="shared" si="7"/>
        <v>0</v>
      </c>
      <c r="D506" s="81"/>
      <c r="E506" s="82"/>
      <c r="F506" s="83"/>
      <c r="G506" s="83"/>
      <c r="H506" s="83"/>
      <c r="I506" s="13"/>
      <c r="J506" s="5"/>
      <c r="K506" s="5"/>
      <c r="N506" s="56"/>
      <c r="O506" s="6"/>
      <c r="Q506" s="5"/>
    </row>
    <row r="507" spans="1:17" x14ac:dyDescent="0.2">
      <c r="A507" s="99" t="s">
        <v>964</v>
      </c>
      <c r="B507" s="143" t="s">
        <v>965</v>
      </c>
      <c r="C507" s="95">
        <f t="shared" si="7"/>
        <v>0</v>
      </c>
      <c r="D507" s="81"/>
      <c r="E507" s="82"/>
      <c r="F507" s="83"/>
      <c r="G507" s="83"/>
      <c r="H507" s="83"/>
      <c r="I507" s="13"/>
      <c r="J507" s="5"/>
      <c r="K507" s="5"/>
      <c r="N507" s="56"/>
      <c r="O507" s="6"/>
      <c r="Q507" s="5"/>
    </row>
    <row r="508" spans="1:17" x14ac:dyDescent="0.2">
      <c r="A508" s="134" t="s">
        <v>966</v>
      </c>
      <c r="B508" s="143" t="s">
        <v>967</v>
      </c>
      <c r="C508" s="95">
        <f t="shared" si="7"/>
        <v>0</v>
      </c>
      <c r="D508" s="81"/>
      <c r="E508" s="82"/>
      <c r="F508" s="83"/>
      <c r="G508" s="83"/>
      <c r="H508" s="83"/>
      <c r="I508" s="13"/>
      <c r="J508" s="5"/>
      <c r="K508" s="5"/>
      <c r="N508" s="56"/>
      <c r="O508" s="6"/>
      <c r="Q508" s="5"/>
    </row>
    <row r="509" spans="1:17" ht="23.25" x14ac:dyDescent="0.2">
      <c r="A509" s="144" t="s">
        <v>968</v>
      </c>
      <c r="B509" s="147" t="s">
        <v>969</v>
      </c>
      <c r="C509" s="95">
        <f t="shared" si="7"/>
        <v>0</v>
      </c>
      <c r="D509" s="81"/>
      <c r="E509" s="82"/>
      <c r="F509" s="83"/>
      <c r="G509" s="83"/>
      <c r="H509" s="83"/>
      <c r="I509" s="13"/>
      <c r="J509" s="5"/>
      <c r="K509" s="5"/>
      <c r="N509" s="56"/>
      <c r="O509" s="6"/>
      <c r="Q509" s="5"/>
    </row>
    <row r="510" spans="1:17" x14ac:dyDescent="0.2">
      <c r="A510" s="144" t="s">
        <v>970</v>
      </c>
      <c r="B510" s="143" t="s">
        <v>971</v>
      </c>
      <c r="C510" s="95">
        <f t="shared" si="7"/>
        <v>0</v>
      </c>
      <c r="D510" s="81"/>
      <c r="E510" s="82"/>
      <c r="F510" s="83"/>
      <c r="G510" s="83"/>
      <c r="H510" s="83"/>
      <c r="I510" s="13"/>
      <c r="J510" s="5"/>
      <c r="K510" s="5"/>
      <c r="N510" s="56"/>
      <c r="O510" s="6"/>
      <c r="Q510" s="5"/>
    </row>
    <row r="511" spans="1:17" x14ac:dyDescent="0.2">
      <c r="A511" s="144" t="s">
        <v>972</v>
      </c>
      <c r="B511" s="143" t="s">
        <v>973</v>
      </c>
      <c r="C511" s="95">
        <f t="shared" si="7"/>
        <v>0</v>
      </c>
      <c r="D511" s="81"/>
      <c r="E511" s="82"/>
      <c r="F511" s="83"/>
      <c r="G511" s="83"/>
      <c r="H511" s="83"/>
      <c r="I511" s="13"/>
      <c r="J511" s="5"/>
      <c r="K511" s="5"/>
      <c r="N511" s="56"/>
      <c r="O511" s="6"/>
      <c r="Q511" s="5"/>
    </row>
    <row r="512" spans="1:17" x14ac:dyDescent="0.2">
      <c r="A512" s="99" t="s">
        <v>974</v>
      </c>
      <c r="B512" s="143" t="s">
        <v>975</v>
      </c>
      <c r="C512" s="95">
        <f t="shared" si="7"/>
        <v>0</v>
      </c>
      <c r="D512" s="81"/>
      <c r="E512" s="82"/>
      <c r="F512" s="83"/>
      <c r="G512" s="83"/>
      <c r="H512" s="83"/>
      <c r="I512" s="13"/>
      <c r="J512" s="5"/>
      <c r="K512" s="5"/>
      <c r="N512" s="56"/>
      <c r="O512" s="6"/>
      <c r="Q512" s="5"/>
    </row>
    <row r="513" spans="1:17" x14ac:dyDescent="0.2">
      <c r="A513" s="134" t="s">
        <v>976</v>
      </c>
      <c r="B513" s="143" t="s">
        <v>977</v>
      </c>
      <c r="C513" s="95">
        <f t="shared" si="7"/>
        <v>0</v>
      </c>
      <c r="D513" s="81"/>
      <c r="E513" s="82"/>
      <c r="F513" s="83"/>
      <c r="G513" s="83"/>
      <c r="H513" s="83"/>
      <c r="I513" s="13"/>
      <c r="J513" s="5"/>
      <c r="K513" s="5"/>
      <c r="N513" s="56"/>
      <c r="O513" s="6"/>
      <c r="Q513" s="5"/>
    </row>
    <row r="514" spans="1:17" x14ac:dyDescent="0.2">
      <c r="A514" s="144" t="s">
        <v>978</v>
      </c>
      <c r="B514" s="143" t="s">
        <v>979</v>
      </c>
      <c r="C514" s="95">
        <f t="shared" si="7"/>
        <v>0</v>
      </c>
      <c r="D514" s="81"/>
      <c r="E514" s="82"/>
      <c r="F514" s="83"/>
      <c r="G514" s="83"/>
      <c r="H514" s="83"/>
      <c r="I514" s="13"/>
      <c r="J514" s="5"/>
      <c r="K514" s="5"/>
      <c r="N514" s="56"/>
      <c r="O514" s="6"/>
      <c r="Q514" s="5"/>
    </row>
    <row r="515" spans="1:17" x14ac:dyDescent="0.2">
      <c r="A515" s="99" t="s">
        <v>980</v>
      </c>
      <c r="B515" s="143" t="s">
        <v>981</v>
      </c>
      <c r="C515" s="95">
        <f t="shared" si="7"/>
        <v>0</v>
      </c>
      <c r="D515" s="81"/>
      <c r="E515" s="82"/>
      <c r="F515" s="83"/>
      <c r="G515" s="83"/>
      <c r="H515" s="83"/>
      <c r="I515" s="13"/>
      <c r="J515" s="5"/>
      <c r="K515" s="5"/>
      <c r="N515" s="56"/>
      <c r="O515" s="6"/>
      <c r="Q515" s="5"/>
    </row>
    <row r="516" spans="1:17" x14ac:dyDescent="0.2">
      <c r="A516" s="134" t="s">
        <v>982</v>
      </c>
      <c r="B516" s="143" t="s">
        <v>983</v>
      </c>
      <c r="C516" s="95">
        <f t="shared" si="7"/>
        <v>0</v>
      </c>
      <c r="D516" s="81"/>
      <c r="E516" s="82"/>
      <c r="F516" s="83"/>
      <c r="G516" s="83"/>
      <c r="H516" s="83"/>
      <c r="I516" s="13"/>
      <c r="J516" s="5"/>
      <c r="K516" s="5"/>
      <c r="N516" s="56"/>
      <c r="O516" s="6"/>
      <c r="Q516" s="5"/>
    </row>
    <row r="517" spans="1:17" x14ac:dyDescent="0.2">
      <c r="A517" s="144" t="s">
        <v>984</v>
      </c>
      <c r="B517" s="143" t="s">
        <v>985</v>
      </c>
      <c r="C517" s="95">
        <f t="shared" si="7"/>
        <v>0</v>
      </c>
      <c r="D517" s="81"/>
      <c r="E517" s="82"/>
      <c r="F517" s="83"/>
      <c r="G517" s="83"/>
      <c r="H517" s="83"/>
      <c r="I517" s="13"/>
      <c r="J517" s="5"/>
      <c r="K517" s="5"/>
      <c r="N517" s="56"/>
      <c r="O517" s="6"/>
      <c r="Q517" s="5"/>
    </row>
    <row r="518" spans="1:17" x14ac:dyDescent="0.2">
      <c r="A518" s="99" t="s">
        <v>986</v>
      </c>
      <c r="B518" s="143" t="s">
        <v>987</v>
      </c>
      <c r="C518" s="95">
        <f t="shared" si="7"/>
        <v>0</v>
      </c>
      <c r="D518" s="81"/>
      <c r="E518" s="82"/>
      <c r="F518" s="83"/>
      <c r="G518" s="83"/>
      <c r="H518" s="83"/>
      <c r="I518" s="13"/>
      <c r="J518" s="5"/>
      <c r="K518" s="5"/>
      <c r="N518" s="56"/>
      <c r="O518" s="6"/>
      <c r="Q518" s="5"/>
    </row>
    <row r="519" spans="1:17" x14ac:dyDescent="0.2">
      <c r="A519" s="134" t="s">
        <v>988</v>
      </c>
      <c r="B519" s="143" t="s">
        <v>989</v>
      </c>
      <c r="C519" s="95">
        <f t="shared" si="7"/>
        <v>0</v>
      </c>
      <c r="D519" s="81"/>
      <c r="E519" s="82"/>
      <c r="F519" s="83"/>
      <c r="G519" s="83"/>
      <c r="H519" s="83"/>
      <c r="I519" s="13"/>
      <c r="J519" s="5"/>
      <c r="K519" s="5"/>
      <c r="N519" s="56"/>
      <c r="O519" s="6"/>
      <c r="Q519" s="5"/>
    </row>
    <row r="520" spans="1:17" x14ac:dyDescent="0.2">
      <c r="A520" s="144" t="s">
        <v>990</v>
      </c>
      <c r="B520" s="143" t="s">
        <v>991</v>
      </c>
      <c r="C520" s="95">
        <f t="shared" si="7"/>
        <v>0</v>
      </c>
      <c r="D520" s="81"/>
      <c r="E520" s="82"/>
      <c r="F520" s="83"/>
      <c r="G520" s="83"/>
      <c r="H520" s="83"/>
      <c r="I520" s="13"/>
      <c r="J520" s="5"/>
      <c r="K520" s="5"/>
      <c r="N520" s="56"/>
      <c r="O520" s="6"/>
      <c r="Q520" s="5"/>
    </row>
    <row r="521" spans="1:17" x14ac:dyDescent="0.2">
      <c r="A521" s="144" t="s">
        <v>992</v>
      </c>
      <c r="B521" s="143" t="s">
        <v>993</v>
      </c>
      <c r="C521" s="95">
        <f t="shared" si="7"/>
        <v>0</v>
      </c>
      <c r="D521" s="81"/>
      <c r="E521" s="82"/>
      <c r="F521" s="83"/>
      <c r="G521" s="83"/>
      <c r="H521" s="83"/>
      <c r="I521" s="13"/>
      <c r="J521" s="5"/>
      <c r="K521" s="5"/>
      <c r="N521" s="56"/>
      <c r="O521" s="6"/>
      <c r="Q521" s="5"/>
    </row>
    <row r="522" spans="1:17" x14ac:dyDescent="0.2">
      <c r="A522" s="144" t="s">
        <v>994</v>
      </c>
      <c r="B522" s="143" t="s">
        <v>995</v>
      </c>
      <c r="C522" s="95">
        <f t="shared" si="7"/>
        <v>0</v>
      </c>
      <c r="D522" s="81"/>
      <c r="E522" s="82"/>
      <c r="F522" s="83"/>
      <c r="G522" s="83"/>
      <c r="H522" s="83"/>
      <c r="I522" s="13"/>
      <c r="J522" s="5"/>
      <c r="K522" s="5"/>
      <c r="N522" s="56"/>
      <c r="O522" s="6"/>
      <c r="Q522" s="5"/>
    </row>
    <row r="523" spans="1:17" x14ac:dyDescent="0.2">
      <c r="A523" s="99" t="s">
        <v>996</v>
      </c>
      <c r="B523" s="143" t="s">
        <v>997</v>
      </c>
      <c r="C523" s="95">
        <f t="shared" si="7"/>
        <v>0</v>
      </c>
      <c r="D523" s="81"/>
      <c r="E523" s="82"/>
      <c r="F523" s="83"/>
      <c r="G523" s="83"/>
      <c r="H523" s="83"/>
      <c r="I523" s="13"/>
      <c r="J523" s="5"/>
      <c r="K523" s="5"/>
      <c r="N523" s="56"/>
      <c r="O523" s="6"/>
      <c r="Q523" s="5"/>
    </row>
    <row r="524" spans="1:17" x14ac:dyDescent="0.2">
      <c r="A524" s="134" t="s">
        <v>998</v>
      </c>
      <c r="B524" s="143" t="s">
        <v>999</v>
      </c>
      <c r="C524" s="95">
        <f t="shared" si="7"/>
        <v>0</v>
      </c>
      <c r="D524" s="81"/>
      <c r="E524" s="82"/>
      <c r="F524" s="83"/>
      <c r="G524" s="83"/>
      <c r="H524" s="83"/>
      <c r="I524" s="13"/>
      <c r="J524" s="5"/>
      <c r="K524" s="5"/>
      <c r="N524" s="56"/>
      <c r="O524" s="6"/>
      <c r="Q524" s="5"/>
    </row>
    <row r="525" spans="1:17" x14ac:dyDescent="0.2">
      <c r="A525" s="144" t="s">
        <v>1000</v>
      </c>
      <c r="B525" s="143" t="s">
        <v>1001</v>
      </c>
      <c r="C525" s="95">
        <f t="shared" si="7"/>
        <v>0</v>
      </c>
      <c r="D525" s="81"/>
      <c r="E525" s="82"/>
      <c r="F525" s="83"/>
      <c r="G525" s="83"/>
      <c r="H525" s="83"/>
      <c r="I525" s="13"/>
      <c r="J525" s="5"/>
      <c r="K525" s="5"/>
      <c r="N525" s="56"/>
      <c r="O525" s="6"/>
      <c r="Q525" s="5"/>
    </row>
    <row r="526" spans="1:17" x14ac:dyDescent="0.2">
      <c r="A526" s="99" t="s">
        <v>1002</v>
      </c>
      <c r="B526" s="143" t="s">
        <v>1003</v>
      </c>
      <c r="C526" s="95">
        <f t="shared" si="7"/>
        <v>0</v>
      </c>
      <c r="D526" s="81"/>
      <c r="E526" s="82"/>
      <c r="F526" s="83"/>
      <c r="G526" s="83"/>
      <c r="H526" s="83"/>
      <c r="I526" s="13"/>
      <c r="J526" s="5"/>
      <c r="K526" s="5"/>
      <c r="N526" s="56"/>
      <c r="O526" s="6"/>
      <c r="Q526" s="5"/>
    </row>
    <row r="527" spans="1:17" x14ac:dyDescent="0.2">
      <c r="A527" s="134" t="s">
        <v>1004</v>
      </c>
      <c r="B527" s="143" t="s">
        <v>1005</v>
      </c>
      <c r="C527" s="95">
        <f t="shared" si="7"/>
        <v>0</v>
      </c>
      <c r="D527" s="81"/>
      <c r="E527" s="82"/>
      <c r="F527" s="83"/>
      <c r="G527" s="83"/>
      <c r="H527" s="83"/>
      <c r="I527" s="13"/>
      <c r="J527" s="5"/>
      <c r="K527" s="5"/>
      <c r="N527" s="56"/>
      <c r="O527" s="6"/>
      <c r="Q527" s="5"/>
    </row>
    <row r="528" spans="1:17" x14ac:dyDescent="0.2">
      <c r="A528" s="148" t="s">
        <v>1006</v>
      </c>
      <c r="B528" s="149" t="s">
        <v>1007</v>
      </c>
      <c r="C528" s="103">
        <f t="shared" si="7"/>
        <v>0</v>
      </c>
      <c r="D528" s="122"/>
      <c r="E528" s="105"/>
      <c r="F528" s="106"/>
      <c r="G528" s="106"/>
      <c r="H528" s="106"/>
      <c r="I528" s="13"/>
      <c r="J528" s="5"/>
      <c r="K528" s="5"/>
      <c r="N528" s="56"/>
      <c r="O528" s="6"/>
      <c r="Q528" s="5"/>
    </row>
    <row r="529" spans="1:17" x14ac:dyDescent="0.2">
      <c r="A529" s="150"/>
      <c r="B529" s="151"/>
      <c r="C529" s="87"/>
      <c r="D529" s="87"/>
      <c r="E529" s="87"/>
      <c r="F529" s="87"/>
      <c r="G529" s="87"/>
      <c r="H529" s="87"/>
      <c r="I529" s="12"/>
      <c r="J529" s="56"/>
      <c r="K529" s="56"/>
      <c r="L529" s="56"/>
      <c r="M529" s="56"/>
      <c r="N529" s="56"/>
      <c r="O529" s="6"/>
      <c r="Q529" s="5"/>
    </row>
    <row r="530" spans="1:17" x14ac:dyDescent="0.2">
      <c r="A530" s="224" t="s">
        <v>1008</v>
      </c>
      <c r="B530" s="225"/>
      <c r="C530" s="152" t="s">
        <v>1009</v>
      </c>
      <c r="D530" s="153"/>
      <c r="E530" s="154"/>
      <c r="F530" s="56"/>
      <c r="G530" s="87"/>
      <c r="H530" s="87"/>
      <c r="I530" s="12"/>
      <c r="J530" s="56"/>
      <c r="K530" s="56"/>
      <c r="L530" s="56"/>
      <c r="M530" s="56"/>
      <c r="N530" s="56"/>
      <c r="O530" s="6"/>
      <c r="Q530" s="5"/>
    </row>
    <row r="531" spans="1:17" x14ac:dyDescent="0.2">
      <c r="A531" s="232"/>
      <c r="B531" s="233"/>
      <c r="C531" s="222" t="s">
        <v>3</v>
      </c>
      <c r="D531" s="153" t="s">
        <v>1010</v>
      </c>
      <c r="E531" s="154"/>
      <c r="F531" s="56"/>
      <c r="G531" s="87"/>
      <c r="H531" s="87"/>
      <c r="I531" s="12"/>
      <c r="J531" s="56"/>
      <c r="K531" s="56"/>
      <c r="L531" s="56"/>
      <c r="M531" s="56"/>
      <c r="N531" s="56"/>
      <c r="O531" s="6"/>
      <c r="Q531" s="5"/>
    </row>
    <row r="532" spans="1:17" ht="33.75" customHeight="1" x14ac:dyDescent="0.2">
      <c r="A532" s="226"/>
      <c r="B532" s="227"/>
      <c r="C532" s="223"/>
      <c r="D532" s="155" t="s">
        <v>1011</v>
      </c>
      <c r="E532" s="156" t="s">
        <v>1012</v>
      </c>
      <c r="F532" s="56"/>
      <c r="G532" s="87"/>
      <c r="H532" s="87"/>
      <c r="I532" s="12"/>
      <c r="J532" s="56"/>
      <c r="K532" s="56"/>
      <c r="L532" s="56"/>
      <c r="M532" s="56"/>
      <c r="N532" s="56"/>
      <c r="O532" s="6"/>
      <c r="Q532" s="5"/>
    </row>
    <row r="533" spans="1:17" x14ac:dyDescent="0.2">
      <c r="A533" s="157" t="s">
        <v>1013</v>
      </c>
      <c r="B533" s="158" t="s">
        <v>1014</v>
      </c>
      <c r="C533" s="159">
        <f>+SUM(D533:E533)</f>
        <v>0</v>
      </c>
      <c r="D533" s="160"/>
      <c r="E533" s="161"/>
      <c r="F533" s="56"/>
      <c r="G533" s="87"/>
      <c r="H533" s="87"/>
      <c r="I533" s="12"/>
      <c r="J533" s="56"/>
      <c r="K533" s="56"/>
      <c r="L533" s="56"/>
      <c r="M533" s="56"/>
      <c r="N533" s="56"/>
      <c r="O533" s="6"/>
      <c r="Q533" s="5"/>
    </row>
    <row r="534" spans="1:17" x14ac:dyDescent="0.2">
      <c r="A534" s="157" t="s">
        <v>1015</v>
      </c>
      <c r="B534" s="158" t="s">
        <v>1016</v>
      </c>
      <c r="C534" s="162">
        <f>+SUM(D534:E534)</f>
        <v>0</v>
      </c>
      <c r="D534" s="160"/>
      <c r="E534" s="161"/>
      <c r="F534" s="56"/>
      <c r="G534" s="87"/>
      <c r="H534" s="87"/>
      <c r="I534" s="12"/>
      <c r="J534" s="56"/>
      <c r="K534" s="56"/>
      <c r="L534" s="56"/>
      <c r="M534" s="56"/>
      <c r="N534" s="56"/>
      <c r="O534" s="6"/>
      <c r="Q534" s="5"/>
    </row>
    <row r="535" spans="1:17" ht="18" customHeight="1" x14ac:dyDescent="0.2">
      <c r="A535" s="19"/>
      <c r="B535" s="20"/>
      <c r="C535" s="21"/>
    </row>
    <row r="536" spans="1:17" ht="24" customHeight="1" x14ac:dyDescent="0.2">
      <c r="A536" s="224" t="s">
        <v>1017</v>
      </c>
      <c r="B536" s="225"/>
      <c r="C536" s="222" t="s">
        <v>3</v>
      </c>
      <c r="D536" s="235" t="s">
        <v>1018</v>
      </c>
      <c r="E536" s="235" t="s">
        <v>1019</v>
      </c>
      <c r="F536" s="87"/>
      <c r="G536" s="6"/>
      <c r="H536" s="6"/>
      <c r="I536" s="7"/>
      <c r="J536" s="5"/>
      <c r="K536" s="5"/>
      <c r="O536" s="6"/>
      <c r="Q536" s="5"/>
    </row>
    <row r="537" spans="1:17" ht="19.5" customHeight="1" x14ac:dyDescent="0.2">
      <c r="A537" s="226"/>
      <c r="B537" s="227"/>
      <c r="C537" s="228"/>
      <c r="D537" s="235"/>
      <c r="E537" s="235"/>
      <c r="F537" s="87"/>
      <c r="G537" s="6"/>
      <c r="H537" s="6"/>
      <c r="I537" s="7"/>
      <c r="J537" s="5"/>
      <c r="K537" s="5"/>
      <c r="O537" s="6"/>
      <c r="Q537" s="5"/>
    </row>
    <row r="538" spans="1:17" ht="24.75" customHeight="1" x14ac:dyDescent="0.2">
      <c r="A538" s="230" t="s">
        <v>1020</v>
      </c>
      <c r="B538" s="231"/>
      <c r="C538" s="22"/>
      <c r="D538" s="23"/>
      <c r="E538" s="24"/>
      <c r="F538" s="87"/>
      <c r="G538" s="6"/>
      <c r="H538" s="6"/>
      <c r="I538" s="7"/>
      <c r="J538" s="5"/>
      <c r="K538" s="5"/>
      <c r="O538" s="6"/>
      <c r="Q538" s="5"/>
    </row>
    <row r="539" spans="1:17" ht="13.5" customHeight="1" x14ac:dyDescent="0.2">
      <c r="A539" s="25" t="s">
        <v>1021</v>
      </c>
      <c r="B539" s="26"/>
      <c r="C539" s="163">
        <f t="shared" ref="C539:C545" si="8">SUM(D539:E539)</f>
        <v>0</v>
      </c>
      <c r="D539" s="164"/>
      <c r="E539" s="165"/>
      <c r="F539" s="87"/>
      <c r="G539" s="6"/>
      <c r="H539" s="6"/>
      <c r="I539" s="7"/>
      <c r="J539" s="5"/>
      <c r="K539" s="5"/>
      <c r="O539" s="6"/>
      <c r="Q539" s="5"/>
    </row>
    <row r="540" spans="1:17" ht="13.5" customHeight="1" x14ac:dyDescent="0.2">
      <c r="A540" s="27" t="s">
        <v>1022</v>
      </c>
      <c r="B540" s="28"/>
      <c r="C540" s="166">
        <f t="shared" si="8"/>
        <v>0</v>
      </c>
      <c r="D540" s="167"/>
      <c r="E540" s="168"/>
      <c r="F540" s="87"/>
      <c r="G540" s="6"/>
      <c r="H540" s="6"/>
      <c r="I540" s="7"/>
      <c r="J540" s="5"/>
      <c r="K540" s="5"/>
      <c r="O540" s="6"/>
      <c r="Q540" s="5"/>
    </row>
    <row r="541" spans="1:17" s="32" customFormat="1" ht="13.5" customHeight="1" x14ac:dyDescent="0.2">
      <c r="A541" s="27" t="s">
        <v>1023</v>
      </c>
      <c r="B541" s="28"/>
      <c r="C541" s="166">
        <f t="shared" si="8"/>
        <v>0</v>
      </c>
      <c r="D541" s="29"/>
      <c r="E541" s="30"/>
      <c r="F541" s="31"/>
      <c r="G541" s="31"/>
    </row>
    <row r="542" spans="1:17" s="32" customFormat="1" x14ac:dyDescent="0.2">
      <c r="A542" s="27" t="s">
        <v>1024</v>
      </c>
      <c r="B542" s="28"/>
      <c r="C542" s="166">
        <f t="shared" si="8"/>
        <v>0</v>
      </c>
      <c r="D542" s="29"/>
      <c r="E542" s="30"/>
      <c r="F542" s="31"/>
      <c r="G542" s="31"/>
    </row>
    <row r="543" spans="1:17" s="32" customFormat="1" x14ac:dyDescent="0.2">
      <c r="A543" s="27" t="s">
        <v>1025</v>
      </c>
      <c r="B543" s="28"/>
      <c r="C543" s="166">
        <f t="shared" si="8"/>
        <v>0</v>
      </c>
      <c r="D543" s="29"/>
      <c r="E543" s="30"/>
      <c r="F543" s="31"/>
      <c r="G543" s="31"/>
    </row>
    <row r="544" spans="1:17" x14ac:dyDescent="0.2">
      <c r="A544" s="33" t="s">
        <v>1026</v>
      </c>
      <c r="B544" s="34"/>
      <c r="C544" s="35">
        <f t="shared" si="8"/>
        <v>0</v>
      </c>
      <c r="D544" s="36"/>
      <c r="E544" s="37"/>
      <c r="H544" s="6"/>
      <c r="J544" s="7"/>
      <c r="K544" s="5"/>
      <c r="P544" s="6"/>
      <c r="Q544" s="5"/>
    </row>
    <row r="545" spans="1:17" ht="19.5" customHeight="1" x14ac:dyDescent="0.2">
      <c r="A545" s="38" t="s">
        <v>1027</v>
      </c>
      <c r="B545" s="22"/>
      <c r="C545" s="39">
        <f t="shared" si="8"/>
        <v>0</v>
      </c>
      <c r="D545" s="40">
        <f>SUM(D539:D544)</f>
        <v>0</v>
      </c>
      <c r="E545" s="41">
        <f>SUM(E539:E544)</f>
        <v>0</v>
      </c>
      <c r="H545" s="6"/>
      <c r="J545" s="7"/>
      <c r="K545" s="5"/>
      <c r="P545" s="6"/>
      <c r="Q545" s="5"/>
    </row>
    <row r="546" spans="1:17" ht="24.75" customHeight="1" x14ac:dyDescent="0.2">
      <c r="A546" s="38" t="s">
        <v>1028</v>
      </c>
      <c r="B546" s="42"/>
      <c r="C546" s="22"/>
      <c r="D546" s="22"/>
      <c r="E546" s="43"/>
      <c r="F546" s="87"/>
      <c r="G546" s="6"/>
      <c r="H546" s="6"/>
      <c r="I546" s="7"/>
      <c r="J546" s="5"/>
      <c r="K546" s="5"/>
      <c r="O546" s="6"/>
      <c r="Q546" s="5"/>
    </row>
    <row r="547" spans="1:17" x14ac:dyDescent="0.2">
      <c r="A547" s="44" t="s">
        <v>1021</v>
      </c>
      <c r="B547" s="45"/>
      <c r="C547" s="163">
        <f t="shared" ref="C547:C553" si="9">SUM(D547:E547)</f>
        <v>0</v>
      </c>
      <c r="D547" s="164"/>
      <c r="E547" s="165"/>
      <c r="F547" s="87"/>
      <c r="G547" s="6"/>
      <c r="H547" s="6"/>
      <c r="I547" s="7"/>
      <c r="J547" s="5"/>
      <c r="K547" s="5"/>
      <c r="O547" s="6"/>
      <c r="Q547" s="5"/>
    </row>
    <row r="548" spans="1:17" x14ac:dyDescent="0.2">
      <c r="A548" s="46" t="s">
        <v>1022</v>
      </c>
      <c r="B548" s="47"/>
      <c r="C548" s="166">
        <f t="shared" si="9"/>
        <v>0</v>
      </c>
      <c r="D548" s="167"/>
      <c r="E548" s="168"/>
      <c r="F548" s="87"/>
      <c r="G548" s="6"/>
      <c r="H548" s="6"/>
      <c r="I548" s="7"/>
      <c r="J548" s="5"/>
      <c r="K548" s="5"/>
      <c r="O548" s="6"/>
      <c r="Q548" s="5"/>
    </row>
    <row r="549" spans="1:17" s="32" customFormat="1" x14ac:dyDescent="0.2">
      <c r="A549" s="46" t="s">
        <v>1023</v>
      </c>
      <c r="B549" s="47"/>
      <c r="C549" s="166">
        <f t="shared" si="9"/>
        <v>0</v>
      </c>
      <c r="D549" s="29"/>
      <c r="E549" s="30"/>
      <c r="F549" s="31"/>
      <c r="G549" s="31"/>
    </row>
    <row r="550" spans="1:17" s="32" customFormat="1" x14ac:dyDescent="0.2">
      <c r="A550" s="46" t="s">
        <v>1024</v>
      </c>
      <c r="B550" s="47"/>
      <c r="C550" s="166">
        <f t="shared" si="9"/>
        <v>0</v>
      </c>
      <c r="D550" s="29"/>
      <c r="E550" s="30"/>
      <c r="F550" s="31"/>
      <c r="G550" s="31"/>
    </row>
    <row r="551" spans="1:17" s="32" customFormat="1" x14ac:dyDescent="0.2">
      <c r="A551" s="46" t="s">
        <v>1025</v>
      </c>
      <c r="B551" s="47"/>
      <c r="C551" s="166">
        <f t="shared" si="9"/>
        <v>0</v>
      </c>
      <c r="D551" s="29"/>
      <c r="E551" s="30"/>
      <c r="F551" s="31"/>
      <c r="G551" s="31"/>
    </row>
    <row r="552" spans="1:17" x14ac:dyDescent="0.2">
      <c r="A552" s="48" t="s">
        <v>1026</v>
      </c>
      <c r="B552" s="49"/>
      <c r="C552" s="35">
        <f t="shared" si="9"/>
        <v>0</v>
      </c>
      <c r="D552" s="36"/>
      <c r="E552" s="37"/>
      <c r="H552" s="6"/>
      <c r="J552" s="7"/>
      <c r="K552" s="5"/>
      <c r="P552" s="6"/>
      <c r="Q552" s="5"/>
    </row>
    <row r="553" spans="1:17" ht="19.5" customHeight="1" x14ac:dyDescent="0.2">
      <c r="A553" s="50" t="s">
        <v>1029</v>
      </c>
      <c r="B553" s="23"/>
      <c r="C553" s="39">
        <f t="shared" si="9"/>
        <v>0</v>
      </c>
      <c r="D553" s="51">
        <f>SUM(D547:D552)</f>
        <v>0</v>
      </c>
      <c r="E553" s="52">
        <f>SUM(E547:E552)</f>
        <v>0</v>
      </c>
      <c r="H553" s="6"/>
      <c r="J553" s="7"/>
      <c r="K553" s="5"/>
      <c r="P553" s="6"/>
      <c r="Q553" s="5"/>
    </row>
  </sheetData>
  <mergeCells count="24">
    <mergeCell ref="C536:C537"/>
    <mergeCell ref="D536:D537"/>
    <mergeCell ref="E536:E537"/>
    <mergeCell ref="A6:F7"/>
    <mergeCell ref="C10:C12"/>
    <mergeCell ref="D10:F10"/>
    <mergeCell ref="C531:C532"/>
    <mergeCell ref="A536:B537"/>
    <mergeCell ref="G10:G12"/>
    <mergeCell ref="A44:B44"/>
    <mergeCell ref="A538:B538"/>
    <mergeCell ref="H10:H12"/>
    <mergeCell ref="D11:D12"/>
    <mergeCell ref="E11:E12"/>
    <mergeCell ref="F11:F12"/>
    <mergeCell ref="A252:B252"/>
    <mergeCell ref="A80:B80"/>
    <mergeCell ref="A122:B122"/>
    <mergeCell ref="A164:B164"/>
    <mergeCell ref="A181:B181"/>
    <mergeCell ref="A292:B292"/>
    <mergeCell ref="A315:B315"/>
    <mergeCell ref="A332:B332"/>
    <mergeCell ref="A530:B532"/>
  </mergeCells>
  <dataValidations count="2">
    <dataValidation type="whole" allowBlank="1" showInputMessage="1" showErrorMessage="1" errorTitle="Error" error="Por favor ingrese números enteros" sqref="B453:B455 IX453:IX455 ST453:ST455 ACP453:ACP455 AML453:AML455 AWH453:AWH455 BGD453:BGD455 BPZ453:BPZ455 BZV453:BZV455 CJR453:CJR455 CTN453:CTN455 DDJ453:DDJ455 DNF453:DNF455 DXB453:DXB455 EGX453:EGX455 EQT453:EQT455 FAP453:FAP455 FKL453:FKL455 FUH453:FUH455 GED453:GED455 GNZ453:GNZ455 GXV453:GXV455 HHR453:HHR455 HRN453:HRN455 IBJ453:IBJ455 ILF453:ILF455 IVB453:IVB455 JEX453:JEX455 JOT453:JOT455 JYP453:JYP455 KIL453:KIL455 KSH453:KSH455 LCD453:LCD455 LLZ453:LLZ455 LVV453:LVV455 MFR453:MFR455 MPN453:MPN455 MZJ453:MZJ455 NJF453:NJF455 NTB453:NTB455 OCX453:OCX455 OMT453:OMT455 OWP453:OWP455 PGL453:PGL455 PQH453:PQH455 QAD453:QAD455 QJZ453:QJZ455 QTV453:QTV455 RDR453:RDR455 RNN453:RNN455 RXJ453:RXJ455 SHF453:SHF455 SRB453:SRB455 TAX453:TAX455 TKT453:TKT455 TUP453:TUP455 UEL453:UEL455 UOH453:UOH455 UYD453:UYD455 VHZ453:VHZ455 VRV453:VRV455 WBR453:WBR455 WLN453:WLN455 WVJ453:WVJ455 B65989:B65991 IX65989:IX65991 ST65989:ST65991 ACP65989:ACP65991 AML65989:AML65991 AWH65989:AWH65991 BGD65989:BGD65991 BPZ65989:BPZ65991 BZV65989:BZV65991 CJR65989:CJR65991 CTN65989:CTN65991 DDJ65989:DDJ65991 DNF65989:DNF65991 DXB65989:DXB65991 EGX65989:EGX65991 EQT65989:EQT65991 FAP65989:FAP65991 FKL65989:FKL65991 FUH65989:FUH65991 GED65989:GED65991 GNZ65989:GNZ65991 GXV65989:GXV65991 HHR65989:HHR65991 HRN65989:HRN65991 IBJ65989:IBJ65991 ILF65989:ILF65991 IVB65989:IVB65991 JEX65989:JEX65991 JOT65989:JOT65991 JYP65989:JYP65991 KIL65989:KIL65991 KSH65989:KSH65991 LCD65989:LCD65991 LLZ65989:LLZ65991 LVV65989:LVV65991 MFR65989:MFR65991 MPN65989:MPN65991 MZJ65989:MZJ65991 NJF65989:NJF65991 NTB65989:NTB65991 OCX65989:OCX65991 OMT65989:OMT65991 OWP65989:OWP65991 PGL65989:PGL65991 PQH65989:PQH65991 QAD65989:QAD65991 QJZ65989:QJZ65991 QTV65989:QTV65991 RDR65989:RDR65991 RNN65989:RNN65991 RXJ65989:RXJ65991 SHF65989:SHF65991 SRB65989:SRB65991 TAX65989:TAX65991 TKT65989:TKT65991 TUP65989:TUP65991 UEL65989:UEL65991 UOH65989:UOH65991 UYD65989:UYD65991 VHZ65989:VHZ65991 VRV65989:VRV65991 WBR65989:WBR65991 WLN65989:WLN65991 WVJ65989:WVJ65991 B131525:B131527 IX131525:IX131527 ST131525:ST131527 ACP131525:ACP131527 AML131525:AML131527 AWH131525:AWH131527 BGD131525:BGD131527 BPZ131525:BPZ131527 BZV131525:BZV131527 CJR131525:CJR131527 CTN131525:CTN131527 DDJ131525:DDJ131527 DNF131525:DNF131527 DXB131525:DXB131527 EGX131525:EGX131527 EQT131525:EQT131527 FAP131525:FAP131527 FKL131525:FKL131527 FUH131525:FUH131527 GED131525:GED131527 GNZ131525:GNZ131527 GXV131525:GXV131527 HHR131525:HHR131527 HRN131525:HRN131527 IBJ131525:IBJ131527 ILF131525:ILF131527 IVB131525:IVB131527 JEX131525:JEX131527 JOT131525:JOT131527 JYP131525:JYP131527 KIL131525:KIL131527 KSH131525:KSH131527 LCD131525:LCD131527 LLZ131525:LLZ131527 LVV131525:LVV131527 MFR131525:MFR131527 MPN131525:MPN131527 MZJ131525:MZJ131527 NJF131525:NJF131527 NTB131525:NTB131527 OCX131525:OCX131527 OMT131525:OMT131527 OWP131525:OWP131527 PGL131525:PGL131527 PQH131525:PQH131527 QAD131525:QAD131527 QJZ131525:QJZ131527 QTV131525:QTV131527 RDR131525:RDR131527 RNN131525:RNN131527 RXJ131525:RXJ131527 SHF131525:SHF131527 SRB131525:SRB131527 TAX131525:TAX131527 TKT131525:TKT131527 TUP131525:TUP131527 UEL131525:UEL131527 UOH131525:UOH131527 UYD131525:UYD131527 VHZ131525:VHZ131527 VRV131525:VRV131527 WBR131525:WBR131527 WLN131525:WLN131527 WVJ131525:WVJ131527 B197061:B197063 IX197061:IX197063 ST197061:ST197063 ACP197061:ACP197063 AML197061:AML197063 AWH197061:AWH197063 BGD197061:BGD197063 BPZ197061:BPZ197063 BZV197061:BZV197063 CJR197061:CJR197063 CTN197061:CTN197063 DDJ197061:DDJ197063 DNF197061:DNF197063 DXB197061:DXB197063 EGX197061:EGX197063 EQT197061:EQT197063 FAP197061:FAP197063 FKL197061:FKL197063 FUH197061:FUH197063 GED197061:GED197063 GNZ197061:GNZ197063 GXV197061:GXV197063 HHR197061:HHR197063 HRN197061:HRN197063 IBJ197061:IBJ197063 ILF197061:ILF197063 IVB197061:IVB197063 JEX197061:JEX197063 JOT197061:JOT197063 JYP197061:JYP197063 KIL197061:KIL197063 KSH197061:KSH197063 LCD197061:LCD197063 LLZ197061:LLZ197063 LVV197061:LVV197063 MFR197061:MFR197063 MPN197061:MPN197063 MZJ197061:MZJ197063 NJF197061:NJF197063 NTB197061:NTB197063 OCX197061:OCX197063 OMT197061:OMT197063 OWP197061:OWP197063 PGL197061:PGL197063 PQH197061:PQH197063 QAD197061:QAD197063 QJZ197061:QJZ197063 QTV197061:QTV197063 RDR197061:RDR197063 RNN197061:RNN197063 RXJ197061:RXJ197063 SHF197061:SHF197063 SRB197061:SRB197063 TAX197061:TAX197063 TKT197061:TKT197063 TUP197061:TUP197063 UEL197061:UEL197063 UOH197061:UOH197063 UYD197061:UYD197063 VHZ197061:VHZ197063 VRV197061:VRV197063 WBR197061:WBR197063 WLN197061:WLN197063 WVJ197061:WVJ197063 B262597:B262599 IX262597:IX262599 ST262597:ST262599 ACP262597:ACP262599 AML262597:AML262599 AWH262597:AWH262599 BGD262597:BGD262599 BPZ262597:BPZ262599 BZV262597:BZV262599 CJR262597:CJR262599 CTN262597:CTN262599 DDJ262597:DDJ262599 DNF262597:DNF262599 DXB262597:DXB262599 EGX262597:EGX262599 EQT262597:EQT262599 FAP262597:FAP262599 FKL262597:FKL262599 FUH262597:FUH262599 GED262597:GED262599 GNZ262597:GNZ262599 GXV262597:GXV262599 HHR262597:HHR262599 HRN262597:HRN262599 IBJ262597:IBJ262599 ILF262597:ILF262599 IVB262597:IVB262599 JEX262597:JEX262599 JOT262597:JOT262599 JYP262597:JYP262599 KIL262597:KIL262599 KSH262597:KSH262599 LCD262597:LCD262599 LLZ262597:LLZ262599 LVV262597:LVV262599 MFR262597:MFR262599 MPN262597:MPN262599 MZJ262597:MZJ262599 NJF262597:NJF262599 NTB262597:NTB262599 OCX262597:OCX262599 OMT262597:OMT262599 OWP262597:OWP262599 PGL262597:PGL262599 PQH262597:PQH262599 QAD262597:QAD262599 QJZ262597:QJZ262599 QTV262597:QTV262599 RDR262597:RDR262599 RNN262597:RNN262599 RXJ262597:RXJ262599 SHF262597:SHF262599 SRB262597:SRB262599 TAX262597:TAX262599 TKT262597:TKT262599 TUP262597:TUP262599 UEL262597:UEL262599 UOH262597:UOH262599 UYD262597:UYD262599 VHZ262597:VHZ262599 VRV262597:VRV262599 WBR262597:WBR262599 WLN262597:WLN262599 WVJ262597:WVJ262599 B328133:B328135 IX328133:IX328135 ST328133:ST328135 ACP328133:ACP328135 AML328133:AML328135 AWH328133:AWH328135 BGD328133:BGD328135 BPZ328133:BPZ328135 BZV328133:BZV328135 CJR328133:CJR328135 CTN328133:CTN328135 DDJ328133:DDJ328135 DNF328133:DNF328135 DXB328133:DXB328135 EGX328133:EGX328135 EQT328133:EQT328135 FAP328133:FAP328135 FKL328133:FKL328135 FUH328133:FUH328135 GED328133:GED328135 GNZ328133:GNZ328135 GXV328133:GXV328135 HHR328133:HHR328135 HRN328133:HRN328135 IBJ328133:IBJ328135 ILF328133:ILF328135 IVB328133:IVB328135 JEX328133:JEX328135 JOT328133:JOT328135 JYP328133:JYP328135 KIL328133:KIL328135 KSH328133:KSH328135 LCD328133:LCD328135 LLZ328133:LLZ328135 LVV328133:LVV328135 MFR328133:MFR328135 MPN328133:MPN328135 MZJ328133:MZJ328135 NJF328133:NJF328135 NTB328133:NTB328135 OCX328133:OCX328135 OMT328133:OMT328135 OWP328133:OWP328135 PGL328133:PGL328135 PQH328133:PQH328135 QAD328133:QAD328135 QJZ328133:QJZ328135 QTV328133:QTV328135 RDR328133:RDR328135 RNN328133:RNN328135 RXJ328133:RXJ328135 SHF328133:SHF328135 SRB328133:SRB328135 TAX328133:TAX328135 TKT328133:TKT328135 TUP328133:TUP328135 UEL328133:UEL328135 UOH328133:UOH328135 UYD328133:UYD328135 VHZ328133:VHZ328135 VRV328133:VRV328135 WBR328133:WBR328135 WLN328133:WLN328135 WVJ328133:WVJ328135 B393669:B393671 IX393669:IX393671 ST393669:ST393671 ACP393669:ACP393671 AML393669:AML393671 AWH393669:AWH393671 BGD393669:BGD393671 BPZ393669:BPZ393671 BZV393669:BZV393671 CJR393669:CJR393671 CTN393669:CTN393671 DDJ393669:DDJ393671 DNF393669:DNF393671 DXB393669:DXB393671 EGX393669:EGX393671 EQT393669:EQT393671 FAP393669:FAP393671 FKL393669:FKL393671 FUH393669:FUH393671 GED393669:GED393671 GNZ393669:GNZ393671 GXV393669:GXV393671 HHR393669:HHR393671 HRN393669:HRN393671 IBJ393669:IBJ393671 ILF393669:ILF393671 IVB393669:IVB393671 JEX393669:JEX393671 JOT393669:JOT393671 JYP393669:JYP393671 KIL393669:KIL393671 KSH393669:KSH393671 LCD393669:LCD393671 LLZ393669:LLZ393671 LVV393669:LVV393671 MFR393669:MFR393671 MPN393669:MPN393671 MZJ393669:MZJ393671 NJF393669:NJF393671 NTB393669:NTB393671 OCX393669:OCX393671 OMT393669:OMT393671 OWP393669:OWP393671 PGL393669:PGL393671 PQH393669:PQH393671 QAD393669:QAD393671 QJZ393669:QJZ393671 QTV393669:QTV393671 RDR393669:RDR393671 RNN393669:RNN393671 RXJ393669:RXJ393671 SHF393669:SHF393671 SRB393669:SRB393671 TAX393669:TAX393671 TKT393669:TKT393671 TUP393669:TUP393671 UEL393669:UEL393671 UOH393669:UOH393671 UYD393669:UYD393671 VHZ393669:VHZ393671 VRV393669:VRV393671 WBR393669:WBR393671 WLN393669:WLN393671 WVJ393669:WVJ393671 B459205:B459207 IX459205:IX459207 ST459205:ST459207 ACP459205:ACP459207 AML459205:AML459207 AWH459205:AWH459207 BGD459205:BGD459207 BPZ459205:BPZ459207 BZV459205:BZV459207 CJR459205:CJR459207 CTN459205:CTN459207 DDJ459205:DDJ459207 DNF459205:DNF459207 DXB459205:DXB459207 EGX459205:EGX459207 EQT459205:EQT459207 FAP459205:FAP459207 FKL459205:FKL459207 FUH459205:FUH459207 GED459205:GED459207 GNZ459205:GNZ459207 GXV459205:GXV459207 HHR459205:HHR459207 HRN459205:HRN459207 IBJ459205:IBJ459207 ILF459205:ILF459207 IVB459205:IVB459207 JEX459205:JEX459207 JOT459205:JOT459207 JYP459205:JYP459207 KIL459205:KIL459207 KSH459205:KSH459207 LCD459205:LCD459207 LLZ459205:LLZ459207 LVV459205:LVV459207 MFR459205:MFR459207 MPN459205:MPN459207 MZJ459205:MZJ459207 NJF459205:NJF459207 NTB459205:NTB459207 OCX459205:OCX459207 OMT459205:OMT459207 OWP459205:OWP459207 PGL459205:PGL459207 PQH459205:PQH459207 QAD459205:QAD459207 QJZ459205:QJZ459207 QTV459205:QTV459207 RDR459205:RDR459207 RNN459205:RNN459207 RXJ459205:RXJ459207 SHF459205:SHF459207 SRB459205:SRB459207 TAX459205:TAX459207 TKT459205:TKT459207 TUP459205:TUP459207 UEL459205:UEL459207 UOH459205:UOH459207 UYD459205:UYD459207 VHZ459205:VHZ459207 VRV459205:VRV459207 WBR459205:WBR459207 WLN459205:WLN459207 WVJ459205:WVJ459207 B524741:B524743 IX524741:IX524743 ST524741:ST524743 ACP524741:ACP524743 AML524741:AML524743 AWH524741:AWH524743 BGD524741:BGD524743 BPZ524741:BPZ524743 BZV524741:BZV524743 CJR524741:CJR524743 CTN524741:CTN524743 DDJ524741:DDJ524743 DNF524741:DNF524743 DXB524741:DXB524743 EGX524741:EGX524743 EQT524741:EQT524743 FAP524741:FAP524743 FKL524741:FKL524743 FUH524741:FUH524743 GED524741:GED524743 GNZ524741:GNZ524743 GXV524741:GXV524743 HHR524741:HHR524743 HRN524741:HRN524743 IBJ524741:IBJ524743 ILF524741:ILF524743 IVB524741:IVB524743 JEX524741:JEX524743 JOT524741:JOT524743 JYP524741:JYP524743 KIL524741:KIL524743 KSH524741:KSH524743 LCD524741:LCD524743 LLZ524741:LLZ524743 LVV524741:LVV524743 MFR524741:MFR524743 MPN524741:MPN524743 MZJ524741:MZJ524743 NJF524741:NJF524743 NTB524741:NTB524743 OCX524741:OCX524743 OMT524741:OMT524743 OWP524741:OWP524743 PGL524741:PGL524743 PQH524741:PQH524743 QAD524741:QAD524743 QJZ524741:QJZ524743 QTV524741:QTV524743 RDR524741:RDR524743 RNN524741:RNN524743 RXJ524741:RXJ524743 SHF524741:SHF524743 SRB524741:SRB524743 TAX524741:TAX524743 TKT524741:TKT524743 TUP524741:TUP524743 UEL524741:UEL524743 UOH524741:UOH524743 UYD524741:UYD524743 VHZ524741:VHZ524743 VRV524741:VRV524743 WBR524741:WBR524743 WLN524741:WLN524743 WVJ524741:WVJ524743 B590277:B590279 IX590277:IX590279 ST590277:ST590279 ACP590277:ACP590279 AML590277:AML590279 AWH590277:AWH590279 BGD590277:BGD590279 BPZ590277:BPZ590279 BZV590277:BZV590279 CJR590277:CJR590279 CTN590277:CTN590279 DDJ590277:DDJ590279 DNF590277:DNF590279 DXB590277:DXB590279 EGX590277:EGX590279 EQT590277:EQT590279 FAP590277:FAP590279 FKL590277:FKL590279 FUH590277:FUH590279 GED590277:GED590279 GNZ590277:GNZ590279 GXV590277:GXV590279 HHR590277:HHR590279 HRN590277:HRN590279 IBJ590277:IBJ590279 ILF590277:ILF590279 IVB590277:IVB590279 JEX590277:JEX590279 JOT590277:JOT590279 JYP590277:JYP590279 KIL590277:KIL590279 KSH590277:KSH590279 LCD590277:LCD590279 LLZ590277:LLZ590279 LVV590277:LVV590279 MFR590277:MFR590279 MPN590277:MPN590279 MZJ590277:MZJ590279 NJF590277:NJF590279 NTB590277:NTB590279 OCX590277:OCX590279 OMT590277:OMT590279 OWP590277:OWP590279 PGL590277:PGL590279 PQH590277:PQH590279 QAD590277:QAD590279 QJZ590277:QJZ590279 QTV590277:QTV590279 RDR590277:RDR590279 RNN590277:RNN590279 RXJ590277:RXJ590279 SHF590277:SHF590279 SRB590277:SRB590279 TAX590277:TAX590279 TKT590277:TKT590279 TUP590277:TUP590279 UEL590277:UEL590279 UOH590277:UOH590279 UYD590277:UYD590279 VHZ590277:VHZ590279 VRV590277:VRV590279 WBR590277:WBR590279 WLN590277:WLN590279 WVJ590277:WVJ590279 B655813:B655815 IX655813:IX655815 ST655813:ST655815 ACP655813:ACP655815 AML655813:AML655815 AWH655813:AWH655815 BGD655813:BGD655815 BPZ655813:BPZ655815 BZV655813:BZV655815 CJR655813:CJR655815 CTN655813:CTN655815 DDJ655813:DDJ655815 DNF655813:DNF655815 DXB655813:DXB655815 EGX655813:EGX655815 EQT655813:EQT655815 FAP655813:FAP655815 FKL655813:FKL655815 FUH655813:FUH655815 GED655813:GED655815 GNZ655813:GNZ655815 GXV655813:GXV655815 HHR655813:HHR655815 HRN655813:HRN655815 IBJ655813:IBJ655815 ILF655813:ILF655815 IVB655813:IVB655815 JEX655813:JEX655815 JOT655813:JOT655815 JYP655813:JYP655815 KIL655813:KIL655815 KSH655813:KSH655815 LCD655813:LCD655815 LLZ655813:LLZ655815 LVV655813:LVV655815 MFR655813:MFR655815 MPN655813:MPN655815 MZJ655813:MZJ655815 NJF655813:NJF655815 NTB655813:NTB655815 OCX655813:OCX655815 OMT655813:OMT655815 OWP655813:OWP655815 PGL655813:PGL655815 PQH655813:PQH655815 QAD655813:QAD655815 QJZ655813:QJZ655815 QTV655813:QTV655815 RDR655813:RDR655815 RNN655813:RNN655815 RXJ655813:RXJ655815 SHF655813:SHF655815 SRB655813:SRB655815 TAX655813:TAX655815 TKT655813:TKT655815 TUP655813:TUP655815 UEL655813:UEL655815 UOH655813:UOH655815 UYD655813:UYD655815 VHZ655813:VHZ655815 VRV655813:VRV655815 WBR655813:WBR655815 WLN655813:WLN655815 WVJ655813:WVJ655815 B721349:B721351 IX721349:IX721351 ST721349:ST721351 ACP721349:ACP721351 AML721349:AML721351 AWH721349:AWH721351 BGD721349:BGD721351 BPZ721349:BPZ721351 BZV721349:BZV721351 CJR721349:CJR721351 CTN721349:CTN721351 DDJ721349:DDJ721351 DNF721349:DNF721351 DXB721349:DXB721351 EGX721349:EGX721351 EQT721349:EQT721351 FAP721349:FAP721351 FKL721349:FKL721351 FUH721349:FUH721351 GED721349:GED721351 GNZ721349:GNZ721351 GXV721349:GXV721351 HHR721349:HHR721351 HRN721349:HRN721351 IBJ721349:IBJ721351 ILF721349:ILF721351 IVB721349:IVB721351 JEX721349:JEX721351 JOT721349:JOT721351 JYP721349:JYP721351 KIL721349:KIL721351 KSH721349:KSH721351 LCD721349:LCD721351 LLZ721349:LLZ721351 LVV721349:LVV721351 MFR721349:MFR721351 MPN721349:MPN721351 MZJ721349:MZJ721351 NJF721349:NJF721351 NTB721349:NTB721351 OCX721349:OCX721351 OMT721349:OMT721351 OWP721349:OWP721351 PGL721349:PGL721351 PQH721349:PQH721351 QAD721349:QAD721351 QJZ721349:QJZ721351 QTV721349:QTV721351 RDR721349:RDR721351 RNN721349:RNN721351 RXJ721349:RXJ721351 SHF721349:SHF721351 SRB721349:SRB721351 TAX721349:TAX721351 TKT721349:TKT721351 TUP721349:TUP721351 UEL721349:UEL721351 UOH721349:UOH721351 UYD721349:UYD721351 VHZ721349:VHZ721351 VRV721349:VRV721351 WBR721349:WBR721351 WLN721349:WLN721351 WVJ721349:WVJ721351 B786885:B786887 IX786885:IX786887 ST786885:ST786887 ACP786885:ACP786887 AML786885:AML786887 AWH786885:AWH786887 BGD786885:BGD786887 BPZ786885:BPZ786887 BZV786885:BZV786887 CJR786885:CJR786887 CTN786885:CTN786887 DDJ786885:DDJ786887 DNF786885:DNF786887 DXB786885:DXB786887 EGX786885:EGX786887 EQT786885:EQT786887 FAP786885:FAP786887 FKL786885:FKL786887 FUH786885:FUH786887 GED786885:GED786887 GNZ786885:GNZ786887 GXV786885:GXV786887 HHR786885:HHR786887 HRN786885:HRN786887 IBJ786885:IBJ786887 ILF786885:ILF786887 IVB786885:IVB786887 JEX786885:JEX786887 JOT786885:JOT786887 JYP786885:JYP786887 KIL786885:KIL786887 KSH786885:KSH786887 LCD786885:LCD786887 LLZ786885:LLZ786887 LVV786885:LVV786887 MFR786885:MFR786887 MPN786885:MPN786887 MZJ786885:MZJ786887 NJF786885:NJF786887 NTB786885:NTB786887 OCX786885:OCX786887 OMT786885:OMT786887 OWP786885:OWP786887 PGL786885:PGL786887 PQH786885:PQH786887 QAD786885:QAD786887 QJZ786885:QJZ786887 QTV786885:QTV786887 RDR786885:RDR786887 RNN786885:RNN786887 RXJ786885:RXJ786887 SHF786885:SHF786887 SRB786885:SRB786887 TAX786885:TAX786887 TKT786885:TKT786887 TUP786885:TUP786887 UEL786885:UEL786887 UOH786885:UOH786887 UYD786885:UYD786887 VHZ786885:VHZ786887 VRV786885:VRV786887 WBR786885:WBR786887 WLN786885:WLN786887 WVJ786885:WVJ786887 B852421:B852423 IX852421:IX852423 ST852421:ST852423 ACP852421:ACP852423 AML852421:AML852423 AWH852421:AWH852423 BGD852421:BGD852423 BPZ852421:BPZ852423 BZV852421:BZV852423 CJR852421:CJR852423 CTN852421:CTN852423 DDJ852421:DDJ852423 DNF852421:DNF852423 DXB852421:DXB852423 EGX852421:EGX852423 EQT852421:EQT852423 FAP852421:FAP852423 FKL852421:FKL852423 FUH852421:FUH852423 GED852421:GED852423 GNZ852421:GNZ852423 GXV852421:GXV852423 HHR852421:HHR852423 HRN852421:HRN852423 IBJ852421:IBJ852423 ILF852421:ILF852423 IVB852421:IVB852423 JEX852421:JEX852423 JOT852421:JOT852423 JYP852421:JYP852423 KIL852421:KIL852423 KSH852421:KSH852423 LCD852421:LCD852423 LLZ852421:LLZ852423 LVV852421:LVV852423 MFR852421:MFR852423 MPN852421:MPN852423 MZJ852421:MZJ852423 NJF852421:NJF852423 NTB852421:NTB852423 OCX852421:OCX852423 OMT852421:OMT852423 OWP852421:OWP852423 PGL852421:PGL852423 PQH852421:PQH852423 QAD852421:QAD852423 QJZ852421:QJZ852423 QTV852421:QTV852423 RDR852421:RDR852423 RNN852421:RNN852423 RXJ852421:RXJ852423 SHF852421:SHF852423 SRB852421:SRB852423 TAX852421:TAX852423 TKT852421:TKT852423 TUP852421:TUP852423 UEL852421:UEL852423 UOH852421:UOH852423 UYD852421:UYD852423 VHZ852421:VHZ852423 VRV852421:VRV852423 WBR852421:WBR852423 WLN852421:WLN852423 WVJ852421:WVJ852423 B917957:B917959 IX917957:IX917959 ST917957:ST917959 ACP917957:ACP917959 AML917957:AML917959 AWH917957:AWH917959 BGD917957:BGD917959 BPZ917957:BPZ917959 BZV917957:BZV917959 CJR917957:CJR917959 CTN917957:CTN917959 DDJ917957:DDJ917959 DNF917957:DNF917959 DXB917957:DXB917959 EGX917957:EGX917959 EQT917957:EQT917959 FAP917957:FAP917959 FKL917957:FKL917959 FUH917957:FUH917959 GED917957:GED917959 GNZ917957:GNZ917959 GXV917957:GXV917959 HHR917957:HHR917959 HRN917957:HRN917959 IBJ917957:IBJ917959 ILF917957:ILF917959 IVB917957:IVB917959 JEX917957:JEX917959 JOT917957:JOT917959 JYP917957:JYP917959 KIL917957:KIL917959 KSH917957:KSH917959 LCD917957:LCD917959 LLZ917957:LLZ917959 LVV917957:LVV917959 MFR917957:MFR917959 MPN917957:MPN917959 MZJ917957:MZJ917959 NJF917957:NJF917959 NTB917957:NTB917959 OCX917957:OCX917959 OMT917957:OMT917959 OWP917957:OWP917959 PGL917957:PGL917959 PQH917957:PQH917959 QAD917957:QAD917959 QJZ917957:QJZ917959 QTV917957:QTV917959 RDR917957:RDR917959 RNN917957:RNN917959 RXJ917957:RXJ917959 SHF917957:SHF917959 SRB917957:SRB917959 TAX917957:TAX917959 TKT917957:TKT917959 TUP917957:TUP917959 UEL917957:UEL917959 UOH917957:UOH917959 UYD917957:UYD917959 VHZ917957:VHZ917959 VRV917957:VRV917959 WBR917957:WBR917959 WLN917957:WLN917959 WVJ917957:WVJ917959 B983493:B983495 IX983493:IX983495 ST983493:ST983495 ACP983493:ACP983495 AML983493:AML983495 AWH983493:AWH983495 BGD983493:BGD983495 BPZ983493:BPZ983495 BZV983493:BZV983495 CJR983493:CJR983495 CTN983493:CTN983495 DDJ983493:DDJ983495 DNF983493:DNF983495 DXB983493:DXB983495 EGX983493:EGX983495 EQT983493:EQT983495 FAP983493:FAP983495 FKL983493:FKL983495 FUH983493:FUH983495 GED983493:GED983495 GNZ983493:GNZ983495 GXV983493:GXV983495 HHR983493:HHR983495 HRN983493:HRN983495 IBJ983493:IBJ983495 ILF983493:ILF983495 IVB983493:IVB983495 JEX983493:JEX983495 JOT983493:JOT983495 JYP983493:JYP983495 KIL983493:KIL983495 KSH983493:KSH983495 LCD983493:LCD983495 LLZ983493:LLZ983495 LVV983493:LVV983495 MFR983493:MFR983495 MPN983493:MPN983495 MZJ983493:MZJ983495 NJF983493:NJF983495 NTB983493:NTB983495 OCX983493:OCX983495 OMT983493:OMT983495 OWP983493:OWP983495 PGL983493:PGL983495 PQH983493:PQH983495 QAD983493:QAD983495 QJZ983493:QJZ983495 QTV983493:QTV983495 RDR983493:RDR983495 RNN983493:RNN983495 RXJ983493:RXJ983495 SHF983493:SHF983495 SRB983493:SRB983495 TAX983493:TAX983495 TKT983493:TKT983495 TUP983493:TUP983495 UEL983493:UEL983495 UOH983493:UOH983495 UYD983493:UYD983495 VHZ983493:VHZ983495 VRV983493:VRV983495 WBR983493:WBR983495 WLN983493:WLN983495 WVJ983493:WVJ983495">
      <formula1>0</formula1>
      <formula2>1000000000</formula2>
    </dataValidation>
    <dataValidation type="whole" allowBlank="1" showInputMessage="1" showErrorMessage="1" errorTitle="Error" error="Por favor ingrese números enteros" sqref="A1:A1048576 B456:B65988 IX456:IX65988 ST456:ST65988 ACP456:ACP65988 AML456:AML65988 AWH456:AWH65988 BGD456:BGD65988 BPZ456:BPZ65988 BZV456:BZV65988 CJR456:CJR65988 CTN456:CTN65988 DDJ456:DDJ65988 DNF456:DNF65988 DXB456:DXB65988 EGX456:EGX65988 EQT456:EQT65988 FAP456:FAP65988 FKL456:FKL65988 FUH456:FUH65988 GED456:GED65988 GNZ456:GNZ65988 GXV456:GXV65988 HHR456:HHR65988 HRN456:HRN65988 IBJ456:IBJ65988 ILF456:ILF65988 IVB456:IVB65988 JEX456:JEX65988 JOT456:JOT65988 JYP456:JYP65988 KIL456:KIL65988 KSH456:KSH65988 LCD456:LCD65988 LLZ456:LLZ65988 LVV456:LVV65988 MFR456:MFR65988 MPN456:MPN65988 MZJ456:MZJ65988 NJF456:NJF65988 NTB456:NTB65988 OCX456:OCX65988 OMT456:OMT65988 OWP456:OWP65988 PGL456:PGL65988 PQH456:PQH65988 QAD456:QAD65988 QJZ456:QJZ65988 QTV456:QTV65988 RDR456:RDR65988 RNN456:RNN65988 RXJ456:RXJ65988 SHF456:SHF65988 SRB456:SRB65988 TAX456:TAX65988 TKT456:TKT65988 TUP456:TUP65988 UEL456:UEL65988 UOH456:UOH65988 UYD456:UYD65988 VHZ456:VHZ65988 VRV456:VRV65988 WBR456:WBR65988 WLN456:WLN65988 WVJ456:WVJ65988 B65992:B131524 IX65992:IX131524 ST65992:ST131524 ACP65992:ACP131524 AML65992:AML131524 AWH65992:AWH131524 BGD65992:BGD131524 BPZ65992:BPZ131524 BZV65992:BZV131524 CJR65992:CJR131524 CTN65992:CTN131524 DDJ65992:DDJ131524 DNF65992:DNF131524 DXB65992:DXB131524 EGX65992:EGX131524 EQT65992:EQT131524 FAP65992:FAP131524 FKL65992:FKL131524 FUH65992:FUH131524 GED65992:GED131524 GNZ65992:GNZ131524 GXV65992:GXV131524 HHR65992:HHR131524 HRN65992:HRN131524 IBJ65992:IBJ131524 ILF65992:ILF131524 IVB65992:IVB131524 JEX65992:JEX131524 JOT65992:JOT131524 JYP65992:JYP131524 KIL65992:KIL131524 KSH65992:KSH131524 LCD65992:LCD131524 LLZ65992:LLZ131524 LVV65992:LVV131524 MFR65992:MFR131524 MPN65992:MPN131524 MZJ65992:MZJ131524 NJF65992:NJF131524 NTB65992:NTB131524 OCX65992:OCX131524 OMT65992:OMT131524 OWP65992:OWP131524 PGL65992:PGL131524 PQH65992:PQH131524 QAD65992:QAD131524 QJZ65992:QJZ131524 QTV65992:QTV131524 RDR65992:RDR131524 RNN65992:RNN131524 RXJ65992:RXJ131524 SHF65992:SHF131524 SRB65992:SRB131524 TAX65992:TAX131524 TKT65992:TKT131524 TUP65992:TUP131524 UEL65992:UEL131524 UOH65992:UOH131524 UYD65992:UYD131524 VHZ65992:VHZ131524 VRV65992:VRV131524 WBR65992:WBR131524 WLN65992:WLN131524 WVJ65992:WVJ131524 B131528:B197060 IX131528:IX197060 ST131528:ST197060 ACP131528:ACP197060 AML131528:AML197060 AWH131528:AWH197060 BGD131528:BGD197060 BPZ131528:BPZ197060 BZV131528:BZV197060 CJR131528:CJR197060 CTN131528:CTN197060 DDJ131528:DDJ197060 DNF131528:DNF197060 DXB131528:DXB197060 EGX131528:EGX197060 EQT131528:EQT197060 FAP131528:FAP197060 FKL131528:FKL197060 FUH131528:FUH197060 GED131528:GED197060 GNZ131528:GNZ197060 GXV131528:GXV197060 HHR131528:HHR197060 HRN131528:HRN197060 IBJ131528:IBJ197060 ILF131528:ILF197060 IVB131528:IVB197060 JEX131528:JEX197060 JOT131528:JOT197060 JYP131528:JYP197060 KIL131528:KIL197060 KSH131528:KSH197060 LCD131528:LCD197060 LLZ131528:LLZ197060 LVV131528:LVV197060 MFR131528:MFR197060 MPN131528:MPN197060 MZJ131528:MZJ197060 NJF131528:NJF197060 NTB131528:NTB197060 OCX131528:OCX197060 OMT131528:OMT197060 OWP131528:OWP197060 PGL131528:PGL197060 PQH131528:PQH197060 QAD131528:QAD197060 QJZ131528:QJZ197060 QTV131528:QTV197060 RDR131528:RDR197060 RNN131528:RNN197060 RXJ131528:RXJ197060 SHF131528:SHF197060 SRB131528:SRB197060 TAX131528:TAX197060 TKT131528:TKT197060 TUP131528:TUP197060 UEL131528:UEL197060 UOH131528:UOH197060 UYD131528:UYD197060 VHZ131528:VHZ197060 VRV131528:VRV197060 WBR131528:WBR197060 WLN131528:WLN197060 WVJ131528:WVJ197060 B197064:B262596 IX197064:IX262596 ST197064:ST262596 ACP197064:ACP262596 AML197064:AML262596 AWH197064:AWH262596 BGD197064:BGD262596 BPZ197064:BPZ262596 BZV197064:BZV262596 CJR197064:CJR262596 CTN197064:CTN262596 DDJ197064:DDJ262596 DNF197064:DNF262596 DXB197064:DXB262596 EGX197064:EGX262596 EQT197064:EQT262596 FAP197064:FAP262596 FKL197064:FKL262596 FUH197064:FUH262596 GED197064:GED262596 GNZ197064:GNZ262596 GXV197064:GXV262596 HHR197064:HHR262596 HRN197064:HRN262596 IBJ197064:IBJ262596 ILF197064:ILF262596 IVB197064:IVB262596 JEX197064:JEX262596 JOT197064:JOT262596 JYP197064:JYP262596 KIL197064:KIL262596 KSH197064:KSH262596 LCD197064:LCD262596 LLZ197064:LLZ262596 LVV197064:LVV262596 MFR197064:MFR262596 MPN197064:MPN262596 MZJ197064:MZJ262596 NJF197064:NJF262596 NTB197064:NTB262596 OCX197064:OCX262596 OMT197064:OMT262596 OWP197064:OWP262596 PGL197064:PGL262596 PQH197064:PQH262596 QAD197064:QAD262596 QJZ197064:QJZ262596 QTV197064:QTV262596 RDR197064:RDR262596 RNN197064:RNN262596 RXJ197064:RXJ262596 SHF197064:SHF262596 SRB197064:SRB262596 TAX197064:TAX262596 TKT197064:TKT262596 TUP197064:TUP262596 UEL197064:UEL262596 UOH197064:UOH262596 UYD197064:UYD262596 VHZ197064:VHZ262596 VRV197064:VRV262596 WBR197064:WBR262596 WLN197064:WLN262596 WVJ197064:WVJ262596 B262600:B328132 IX262600:IX328132 ST262600:ST328132 ACP262600:ACP328132 AML262600:AML328132 AWH262600:AWH328132 BGD262600:BGD328132 BPZ262600:BPZ328132 BZV262600:BZV328132 CJR262600:CJR328132 CTN262600:CTN328132 DDJ262600:DDJ328132 DNF262600:DNF328132 DXB262600:DXB328132 EGX262600:EGX328132 EQT262600:EQT328132 FAP262600:FAP328132 FKL262600:FKL328132 FUH262600:FUH328132 GED262600:GED328132 GNZ262600:GNZ328132 GXV262600:GXV328132 HHR262600:HHR328132 HRN262600:HRN328132 IBJ262600:IBJ328132 ILF262600:ILF328132 IVB262600:IVB328132 JEX262600:JEX328132 JOT262600:JOT328132 JYP262600:JYP328132 KIL262600:KIL328132 KSH262600:KSH328132 LCD262600:LCD328132 LLZ262600:LLZ328132 LVV262600:LVV328132 MFR262600:MFR328132 MPN262600:MPN328132 MZJ262600:MZJ328132 NJF262600:NJF328132 NTB262600:NTB328132 OCX262600:OCX328132 OMT262600:OMT328132 OWP262600:OWP328132 PGL262600:PGL328132 PQH262600:PQH328132 QAD262600:QAD328132 QJZ262600:QJZ328132 QTV262600:QTV328132 RDR262600:RDR328132 RNN262600:RNN328132 RXJ262600:RXJ328132 SHF262600:SHF328132 SRB262600:SRB328132 TAX262600:TAX328132 TKT262600:TKT328132 TUP262600:TUP328132 UEL262600:UEL328132 UOH262600:UOH328132 UYD262600:UYD328132 VHZ262600:VHZ328132 VRV262600:VRV328132 WBR262600:WBR328132 WLN262600:WLN328132 WVJ262600:WVJ328132 B328136:B393668 IX328136:IX393668 ST328136:ST393668 ACP328136:ACP393668 AML328136:AML393668 AWH328136:AWH393668 BGD328136:BGD393668 BPZ328136:BPZ393668 BZV328136:BZV393668 CJR328136:CJR393668 CTN328136:CTN393668 DDJ328136:DDJ393668 DNF328136:DNF393668 DXB328136:DXB393668 EGX328136:EGX393668 EQT328136:EQT393668 FAP328136:FAP393668 FKL328136:FKL393668 FUH328136:FUH393668 GED328136:GED393668 GNZ328136:GNZ393668 GXV328136:GXV393668 HHR328136:HHR393668 HRN328136:HRN393668 IBJ328136:IBJ393668 ILF328136:ILF393668 IVB328136:IVB393668 JEX328136:JEX393668 JOT328136:JOT393668 JYP328136:JYP393668 KIL328136:KIL393668 KSH328136:KSH393668 LCD328136:LCD393668 LLZ328136:LLZ393668 LVV328136:LVV393668 MFR328136:MFR393668 MPN328136:MPN393668 MZJ328136:MZJ393668 NJF328136:NJF393668 NTB328136:NTB393668 OCX328136:OCX393668 OMT328136:OMT393668 OWP328136:OWP393668 PGL328136:PGL393668 PQH328136:PQH393668 QAD328136:QAD393668 QJZ328136:QJZ393668 QTV328136:QTV393668 RDR328136:RDR393668 RNN328136:RNN393668 RXJ328136:RXJ393668 SHF328136:SHF393668 SRB328136:SRB393668 TAX328136:TAX393668 TKT328136:TKT393668 TUP328136:TUP393668 UEL328136:UEL393668 UOH328136:UOH393668 UYD328136:UYD393668 VHZ328136:VHZ393668 VRV328136:VRV393668 WBR328136:WBR393668 WLN328136:WLN393668 WVJ328136:WVJ393668 B393672:B459204 IX393672:IX459204 ST393672:ST459204 ACP393672:ACP459204 AML393672:AML459204 AWH393672:AWH459204 BGD393672:BGD459204 BPZ393672:BPZ459204 BZV393672:BZV459204 CJR393672:CJR459204 CTN393672:CTN459204 DDJ393672:DDJ459204 DNF393672:DNF459204 DXB393672:DXB459204 EGX393672:EGX459204 EQT393672:EQT459204 FAP393672:FAP459204 FKL393672:FKL459204 FUH393672:FUH459204 GED393672:GED459204 GNZ393672:GNZ459204 GXV393672:GXV459204 HHR393672:HHR459204 HRN393672:HRN459204 IBJ393672:IBJ459204 ILF393672:ILF459204 IVB393672:IVB459204 JEX393672:JEX459204 JOT393672:JOT459204 JYP393672:JYP459204 KIL393672:KIL459204 KSH393672:KSH459204 LCD393672:LCD459204 LLZ393672:LLZ459204 LVV393672:LVV459204 MFR393672:MFR459204 MPN393672:MPN459204 MZJ393672:MZJ459204 NJF393672:NJF459204 NTB393672:NTB459204 OCX393672:OCX459204 OMT393672:OMT459204 OWP393672:OWP459204 PGL393672:PGL459204 PQH393672:PQH459204 QAD393672:QAD459204 QJZ393672:QJZ459204 QTV393672:QTV459204 RDR393672:RDR459204 RNN393672:RNN459204 RXJ393672:RXJ459204 SHF393672:SHF459204 SRB393672:SRB459204 TAX393672:TAX459204 TKT393672:TKT459204 TUP393672:TUP459204 UEL393672:UEL459204 UOH393672:UOH459204 UYD393672:UYD459204 VHZ393672:VHZ459204 VRV393672:VRV459204 WBR393672:WBR459204 WLN393672:WLN459204 WVJ393672:WVJ459204 B459208:B524740 IX459208:IX524740 ST459208:ST524740 ACP459208:ACP524740 AML459208:AML524740 AWH459208:AWH524740 BGD459208:BGD524740 BPZ459208:BPZ524740 BZV459208:BZV524740 CJR459208:CJR524740 CTN459208:CTN524740 DDJ459208:DDJ524740 DNF459208:DNF524740 DXB459208:DXB524740 EGX459208:EGX524740 EQT459208:EQT524740 FAP459208:FAP524740 FKL459208:FKL524740 FUH459208:FUH524740 GED459208:GED524740 GNZ459208:GNZ524740 GXV459208:GXV524740 HHR459208:HHR524740 HRN459208:HRN524740 IBJ459208:IBJ524740 ILF459208:ILF524740 IVB459208:IVB524740 JEX459208:JEX524740 JOT459208:JOT524740 JYP459208:JYP524740 KIL459208:KIL524740 KSH459208:KSH524740 LCD459208:LCD524740 LLZ459208:LLZ524740 LVV459208:LVV524740 MFR459208:MFR524740 MPN459208:MPN524740 MZJ459208:MZJ524740 NJF459208:NJF524740 NTB459208:NTB524740 OCX459208:OCX524740 OMT459208:OMT524740 OWP459208:OWP524740 PGL459208:PGL524740 PQH459208:PQH524740 QAD459208:QAD524740 QJZ459208:QJZ524740 QTV459208:QTV524740 RDR459208:RDR524740 RNN459208:RNN524740 RXJ459208:RXJ524740 SHF459208:SHF524740 SRB459208:SRB524740 TAX459208:TAX524740 TKT459208:TKT524740 TUP459208:TUP524740 UEL459208:UEL524740 UOH459208:UOH524740 UYD459208:UYD524740 VHZ459208:VHZ524740 VRV459208:VRV524740 WBR459208:WBR524740 WLN459208:WLN524740 WVJ459208:WVJ524740 B524744:B590276 IX524744:IX590276 ST524744:ST590276 ACP524744:ACP590276 AML524744:AML590276 AWH524744:AWH590276 BGD524744:BGD590276 BPZ524744:BPZ590276 BZV524744:BZV590276 CJR524744:CJR590276 CTN524744:CTN590276 DDJ524744:DDJ590276 DNF524744:DNF590276 DXB524744:DXB590276 EGX524744:EGX590276 EQT524744:EQT590276 FAP524744:FAP590276 FKL524744:FKL590276 FUH524744:FUH590276 GED524744:GED590276 GNZ524744:GNZ590276 GXV524744:GXV590276 HHR524744:HHR590276 HRN524744:HRN590276 IBJ524744:IBJ590276 ILF524744:ILF590276 IVB524744:IVB590276 JEX524744:JEX590276 JOT524744:JOT590276 JYP524744:JYP590276 KIL524744:KIL590276 KSH524744:KSH590276 LCD524744:LCD590276 LLZ524744:LLZ590276 LVV524744:LVV590276 MFR524744:MFR590276 MPN524744:MPN590276 MZJ524744:MZJ590276 NJF524744:NJF590276 NTB524744:NTB590276 OCX524744:OCX590276 OMT524744:OMT590276 OWP524744:OWP590276 PGL524744:PGL590276 PQH524744:PQH590276 QAD524744:QAD590276 QJZ524744:QJZ590276 QTV524744:QTV590276 RDR524744:RDR590276 RNN524744:RNN590276 RXJ524744:RXJ590276 SHF524744:SHF590276 SRB524744:SRB590276 TAX524744:TAX590276 TKT524744:TKT590276 TUP524744:TUP590276 UEL524744:UEL590276 UOH524744:UOH590276 UYD524744:UYD590276 VHZ524744:VHZ590276 VRV524744:VRV590276 WBR524744:WBR590276 WLN524744:WLN590276 WVJ524744:WVJ590276 B590280:B655812 IX590280:IX655812 ST590280:ST655812 ACP590280:ACP655812 AML590280:AML655812 AWH590280:AWH655812 BGD590280:BGD655812 BPZ590280:BPZ655812 BZV590280:BZV655812 CJR590280:CJR655812 CTN590280:CTN655812 DDJ590280:DDJ655812 DNF590280:DNF655812 DXB590280:DXB655812 EGX590280:EGX655812 EQT590280:EQT655812 FAP590280:FAP655812 FKL590280:FKL655812 FUH590280:FUH655812 GED590280:GED655812 GNZ590280:GNZ655812 GXV590280:GXV655812 HHR590280:HHR655812 HRN590280:HRN655812 IBJ590280:IBJ655812 ILF590280:ILF655812 IVB590280:IVB655812 JEX590280:JEX655812 JOT590280:JOT655812 JYP590280:JYP655812 KIL590280:KIL655812 KSH590280:KSH655812 LCD590280:LCD655812 LLZ590280:LLZ655812 LVV590280:LVV655812 MFR590280:MFR655812 MPN590280:MPN655812 MZJ590280:MZJ655812 NJF590280:NJF655812 NTB590280:NTB655812 OCX590280:OCX655812 OMT590280:OMT655812 OWP590280:OWP655812 PGL590280:PGL655812 PQH590280:PQH655812 QAD590280:QAD655812 QJZ590280:QJZ655812 QTV590280:QTV655812 RDR590280:RDR655812 RNN590280:RNN655812 RXJ590280:RXJ655812 SHF590280:SHF655812 SRB590280:SRB655812 TAX590280:TAX655812 TKT590280:TKT655812 TUP590280:TUP655812 UEL590280:UEL655812 UOH590280:UOH655812 UYD590280:UYD655812 VHZ590280:VHZ655812 VRV590280:VRV655812 WBR590280:WBR655812 WLN590280:WLN655812 WVJ590280:WVJ655812 B655816:B721348 IX655816:IX721348 ST655816:ST721348 ACP655816:ACP721348 AML655816:AML721348 AWH655816:AWH721348 BGD655816:BGD721348 BPZ655816:BPZ721348 BZV655816:BZV721348 CJR655816:CJR721348 CTN655816:CTN721348 DDJ655816:DDJ721348 DNF655816:DNF721348 DXB655816:DXB721348 EGX655816:EGX721348 EQT655816:EQT721348 FAP655816:FAP721348 FKL655816:FKL721348 FUH655816:FUH721348 GED655816:GED721348 GNZ655816:GNZ721348 GXV655816:GXV721348 HHR655816:HHR721348 HRN655816:HRN721348 IBJ655816:IBJ721348 ILF655816:ILF721348 IVB655816:IVB721348 JEX655816:JEX721348 JOT655816:JOT721348 JYP655816:JYP721348 KIL655816:KIL721348 KSH655816:KSH721348 LCD655816:LCD721348 LLZ655816:LLZ721348 LVV655816:LVV721348 MFR655816:MFR721348 MPN655816:MPN721348 MZJ655816:MZJ721348 NJF655816:NJF721348 NTB655816:NTB721348 OCX655816:OCX721348 OMT655816:OMT721348 OWP655816:OWP721348 PGL655816:PGL721348 PQH655816:PQH721348 QAD655816:QAD721348 QJZ655816:QJZ721348 QTV655816:QTV721348 RDR655816:RDR721348 RNN655816:RNN721348 RXJ655816:RXJ721348 SHF655816:SHF721348 SRB655816:SRB721348 TAX655816:TAX721348 TKT655816:TKT721348 TUP655816:TUP721348 UEL655816:UEL721348 UOH655816:UOH721348 UYD655816:UYD721348 VHZ655816:VHZ721348 VRV655816:VRV721348 WBR655816:WBR721348 WLN655816:WLN721348 WVJ655816:WVJ721348 B721352:B786884 IX721352:IX786884 ST721352:ST786884 ACP721352:ACP786884 AML721352:AML786884 AWH721352:AWH786884 BGD721352:BGD786884 BPZ721352:BPZ786884 BZV721352:BZV786884 CJR721352:CJR786884 CTN721352:CTN786884 DDJ721352:DDJ786884 DNF721352:DNF786884 DXB721352:DXB786884 EGX721352:EGX786884 EQT721352:EQT786884 FAP721352:FAP786884 FKL721352:FKL786884 FUH721352:FUH786884 GED721352:GED786884 GNZ721352:GNZ786884 GXV721352:GXV786884 HHR721352:HHR786884 HRN721352:HRN786884 IBJ721352:IBJ786884 ILF721352:ILF786884 IVB721352:IVB786884 JEX721352:JEX786884 JOT721352:JOT786884 JYP721352:JYP786884 KIL721352:KIL786884 KSH721352:KSH786884 LCD721352:LCD786884 LLZ721352:LLZ786884 LVV721352:LVV786884 MFR721352:MFR786884 MPN721352:MPN786884 MZJ721352:MZJ786884 NJF721352:NJF786884 NTB721352:NTB786884 OCX721352:OCX786884 OMT721352:OMT786884 OWP721352:OWP786884 PGL721352:PGL786884 PQH721352:PQH786884 QAD721352:QAD786884 QJZ721352:QJZ786884 QTV721352:QTV786884 RDR721352:RDR786884 RNN721352:RNN786884 RXJ721352:RXJ786884 SHF721352:SHF786884 SRB721352:SRB786884 TAX721352:TAX786884 TKT721352:TKT786884 TUP721352:TUP786884 UEL721352:UEL786884 UOH721352:UOH786884 UYD721352:UYD786884 VHZ721352:VHZ786884 VRV721352:VRV786884 WBR721352:WBR786884 WLN721352:WLN786884 WVJ721352:WVJ786884 B786888:B852420 IX786888:IX852420 ST786888:ST852420 ACP786888:ACP852420 AML786888:AML852420 AWH786888:AWH852420 BGD786888:BGD852420 BPZ786888:BPZ852420 BZV786888:BZV852420 CJR786888:CJR852420 CTN786888:CTN852420 DDJ786888:DDJ852420 DNF786888:DNF852420 DXB786888:DXB852420 EGX786888:EGX852420 EQT786888:EQT852420 FAP786888:FAP852420 FKL786888:FKL852420 FUH786888:FUH852420 GED786888:GED852420 GNZ786888:GNZ852420 GXV786888:GXV852420 HHR786888:HHR852420 HRN786888:HRN852420 IBJ786888:IBJ852420 ILF786888:ILF852420 IVB786888:IVB852420 JEX786888:JEX852420 JOT786888:JOT852420 JYP786888:JYP852420 KIL786888:KIL852420 KSH786888:KSH852420 LCD786888:LCD852420 LLZ786888:LLZ852420 LVV786888:LVV852420 MFR786888:MFR852420 MPN786888:MPN852420 MZJ786888:MZJ852420 NJF786888:NJF852420 NTB786888:NTB852420 OCX786888:OCX852420 OMT786888:OMT852420 OWP786888:OWP852420 PGL786888:PGL852420 PQH786888:PQH852420 QAD786888:QAD852420 QJZ786888:QJZ852420 QTV786888:QTV852420 RDR786888:RDR852420 RNN786888:RNN852420 RXJ786888:RXJ852420 SHF786888:SHF852420 SRB786888:SRB852420 TAX786888:TAX852420 TKT786888:TKT852420 TUP786888:TUP852420 UEL786888:UEL852420 UOH786888:UOH852420 UYD786888:UYD852420 VHZ786888:VHZ852420 VRV786888:VRV852420 WBR786888:WBR852420 WLN786888:WLN852420 WVJ786888:WVJ852420 B852424:B917956 IX852424:IX917956 ST852424:ST917956 ACP852424:ACP917956 AML852424:AML917956 AWH852424:AWH917956 BGD852424:BGD917956 BPZ852424:BPZ917956 BZV852424:BZV917956 CJR852424:CJR917956 CTN852424:CTN917956 DDJ852424:DDJ917956 DNF852424:DNF917956 DXB852424:DXB917956 EGX852424:EGX917956 EQT852424:EQT917956 FAP852424:FAP917956 FKL852424:FKL917956 FUH852424:FUH917956 GED852424:GED917956 GNZ852424:GNZ917956 GXV852424:GXV917956 HHR852424:HHR917956 HRN852424:HRN917956 IBJ852424:IBJ917956 ILF852424:ILF917956 IVB852424:IVB917956 JEX852424:JEX917956 JOT852424:JOT917956 JYP852424:JYP917956 KIL852424:KIL917956 KSH852424:KSH917956 LCD852424:LCD917956 LLZ852424:LLZ917956 LVV852424:LVV917956 MFR852424:MFR917956 MPN852424:MPN917956 MZJ852424:MZJ917956 NJF852424:NJF917956 NTB852424:NTB917956 OCX852424:OCX917956 OMT852424:OMT917956 OWP852424:OWP917956 PGL852424:PGL917956 PQH852424:PQH917956 QAD852424:QAD917956 QJZ852424:QJZ917956 QTV852424:QTV917956 RDR852424:RDR917956 RNN852424:RNN917956 RXJ852424:RXJ917956 SHF852424:SHF917956 SRB852424:SRB917956 TAX852424:TAX917956 TKT852424:TKT917956 TUP852424:TUP917956 UEL852424:UEL917956 UOH852424:UOH917956 UYD852424:UYD917956 VHZ852424:VHZ917956 VRV852424:VRV917956 WBR852424:WBR917956 WLN852424:WLN917956 WVJ852424:WVJ917956 B917960:B983492 IX917960:IX983492 ST917960:ST983492 ACP917960:ACP983492 AML917960:AML983492 AWH917960:AWH983492 BGD917960:BGD983492 BPZ917960:BPZ983492 BZV917960:BZV983492 CJR917960:CJR983492 CTN917960:CTN983492 DDJ917960:DDJ983492 DNF917960:DNF983492 DXB917960:DXB983492 EGX917960:EGX983492 EQT917960:EQT983492 FAP917960:FAP983492 FKL917960:FKL983492 FUH917960:FUH983492 GED917960:GED983492 GNZ917960:GNZ983492 GXV917960:GXV983492 HHR917960:HHR983492 HRN917960:HRN983492 IBJ917960:IBJ983492 ILF917960:ILF983492 IVB917960:IVB983492 JEX917960:JEX983492 JOT917960:JOT983492 JYP917960:JYP983492 KIL917960:KIL983492 KSH917960:KSH983492 LCD917960:LCD983492 LLZ917960:LLZ983492 LVV917960:LVV983492 MFR917960:MFR983492 MPN917960:MPN983492 MZJ917960:MZJ983492 NJF917960:NJF983492 NTB917960:NTB983492 OCX917960:OCX983492 OMT917960:OMT983492 OWP917960:OWP983492 PGL917960:PGL983492 PQH917960:PQH983492 QAD917960:QAD983492 QJZ917960:QJZ983492 QTV917960:QTV983492 RDR917960:RDR983492 RNN917960:RNN983492 RXJ917960:RXJ983492 SHF917960:SHF983492 SRB917960:SRB983492 TAX917960:TAX983492 TKT917960:TKT983492 TUP917960:TUP983492 UEL917960:UEL983492 UOH917960:UOH983492 UYD917960:UYD983492 VHZ917960:VHZ983492 VRV917960:VRV983492 WBR917960:WBR983492 WLN917960:WLN983492 WVJ917960:WVJ983492 B983496:B1048576 IX983496:IX1048576 ST983496:ST1048576 ACP983496:ACP1048576 AML983496:AML1048576 AWH983496:AWH1048576 BGD983496:BGD1048576 BPZ983496:BPZ1048576 BZV983496:BZV1048576 CJR983496:CJR1048576 CTN983496:CTN1048576 DDJ983496:DDJ1048576 DNF983496:DNF1048576 DXB983496:DXB1048576 EGX983496:EGX1048576 EQT983496:EQT1048576 FAP983496:FAP1048576 FKL983496:FKL1048576 FUH983496:FUH1048576 GED983496:GED1048576 GNZ983496:GNZ1048576 GXV983496:GXV1048576 HHR983496:HHR1048576 HRN983496:HRN1048576 IBJ983496:IBJ1048576 ILF983496:ILF1048576 IVB983496:IVB1048576 JEX983496:JEX1048576 JOT983496:JOT1048576 JYP983496:JYP1048576 KIL983496:KIL1048576 KSH983496:KSH1048576 LCD983496:LCD1048576 LLZ983496:LLZ1048576 LVV983496:LVV1048576 MFR983496:MFR1048576 MPN983496:MPN1048576 MZJ983496:MZJ1048576 NJF983496:NJF1048576 NTB983496:NTB1048576 OCX983496:OCX1048576 OMT983496:OMT1048576 OWP983496:OWP1048576 PGL983496:PGL1048576 PQH983496:PQH1048576 QAD983496:QAD1048576 QJZ983496:QJZ1048576 QTV983496:QTV1048576 RDR983496:RDR1048576 RNN983496:RNN1048576 RXJ983496:RXJ1048576 SHF983496:SHF1048576 SRB983496:SRB1048576 TAX983496:TAX1048576 TKT983496:TKT1048576 TUP983496:TUP1048576 UEL983496:UEL1048576 UOH983496:UOH1048576 UYD983496:UYD1048576 VHZ983496:VHZ1048576 VRV983496:VRV1048576 WBR983496:WBR1048576 WLN983496:WLN1048576 WVJ983496:WVJ1048576 B1:B452 IX1:IX452 ST1:ST452 ACP1:ACP452 AML1:AML452 AWH1:AWH452 BGD1:BGD452 BPZ1:BPZ452 BZV1:BZV452 CJR1:CJR452 CTN1:CTN452 DDJ1:DDJ452 DNF1:DNF452 DXB1:DXB452 EGX1:EGX452 EQT1:EQT452 FAP1:FAP452 FKL1:FKL452 FUH1:FUH452 GED1:GED452 GNZ1:GNZ452 GXV1:GXV452 HHR1:HHR452 HRN1:HRN452 IBJ1:IBJ452 ILF1:ILF452 IVB1:IVB452 JEX1:JEX452 JOT1:JOT452 JYP1:JYP452 KIL1:KIL452 KSH1:KSH452 LCD1:LCD452 LLZ1:LLZ452 LVV1:LVV452 MFR1:MFR452 MPN1:MPN452 MZJ1:MZJ452 NJF1:NJF452 NTB1:NTB452 OCX1:OCX452 OMT1:OMT452 OWP1:OWP452 PGL1:PGL452 PQH1:PQH452 QAD1:QAD452 QJZ1:QJZ452 QTV1:QTV452 RDR1:RDR452 RNN1:RNN452 RXJ1:RXJ452 SHF1:SHF452 SRB1:SRB452 TAX1:TAX452 TKT1:TKT452 TUP1:TUP452 UEL1:UEL452 UOH1:UOH452 UYD1:UYD452 VHZ1:VHZ452 VRV1:VRV452 WBR1:WBR452 WLN1:WLN452 WVJ1:WVJ452 C1:IW1048576 IY1:SS1048576 SU1:ACO1048576 ACQ1:AMK1048576 AMM1:AWG1048576 AWI1:BGC1048576 BGE1:BPY1048576 BQA1:BZU1048576 BZW1:CJQ1048576 CJS1:CTM1048576 CTO1:DDI1048576 DDK1:DNE1048576 DNG1:DXA1048576 DXC1:EGW1048576 EGY1:EQS1048576 EQU1:FAO1048576 FAQ1:FKK1048576 FKM1:FUG1048576 FUI1:GEC1048576 GEE1:GNY1048576 GOA1:GXU1048576 GXW1:HHQ1048576 HHS1:HRM1048576 HRO1:IBI1048576 IBK1:ILE1048576 ILG1:IVA1048576 IVC1:JEW1048576 JEY1:JOS1048576 JOU1:JYO1048576 JYQ1:KIK1048576 KIM1:KSG1048576 KSI1:LCC1048576 LCE1:LLY1048576 LMA1:LVU1048576 LVW1:MFQ1048576 MFS1:MPM1048576 MPO1:MZI1048576 MZK1:NJE1048576 NJG1:NTA1048576 NTC1:OCW1048576 OCY1:OMS1048576 OMU1:OWO1048576 OWQ1:PGK1048576 PGM1:PQG1048576 PQI1:QAC1048576 QAE1:QJY1048576 QKA1:QTU1048576 QTW1:RDQ1048576 RDS1:RNM1048576 RNO1:RXI1048576 RXK1:SHE1048576 SHG1:SRA1048576 SRC1:TAW1048576 TAY1:TKS1048576 TKU1:TUO1048576 TUQ1:UEK1048576 UEM1:UOG1048576 UOI1:UYC1048576 UYE1:VHY1048576 VIA1:VRU1048576 VRW1:WBQ1048576 WBS1:WLM1048576 WLO1:WVI1048576 WVK1:XFD1048576">
      <formula1>0</formula1>
      <formula2>100000000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3"/>
  <sheetViews>
    <sheetView zoomScale="69" zoomScaleNormal="69" workbookViewId="0">
      <selection activeCell="M9" sqref="M9"/>
    </sheetView>
  </sheetViews>
  <sheetFormatPr baseColWidth="10" defaultRowHeight="12.75" x14ac:dyDescent="0.2"/>
  <cols>
    <col min="1" max="1" width="12.7109375" style="53" customWidth="1"/>
    <col min="2" max="2" width="93" style="2" customWidth="1"/>
    <col min="3" max="3" width="11.7109375" style="3" customWidth="1"/>
    <col min="4" max="4" width="14.7109375" style="4" customWidth="1"/>
    <col min="5" max="5" width="13.85546875" style="5" customWidth="1"/>
    <col min="6" max="6" width="14" style="5" customWidth="1"/>
    <col min="7" max="7" width="15.28515625" style="5" customWidth="1"/>
    <col min="8" max="8" width="14.5703125" style="5" customWidth="1"/>
    <col min="9" max="9" width="14" style="6" customWidth="1"/>
    <col min="10" max="10" width="16.28515625" style="6" customWidth="1"/>
    <col min="11" max="11" width="22.140625" style="7" customWidth="1"/>
    <col min="12" max="13" width="11.42578125" style="5"/>
    <col min="14" max="16" width="14.5703125" style="5" customWidth="1"/>
    <col min="17" max="17" width="11.42578125" style="6"/>
    <col min="18" max="256" width="11.42578125" style="5"/>
    <col min="257" max="257" width="12.7109375" style="5" customWidth="1"/>
    <col min="258" max="258" width="93" style="5" customWidth="1"/>
    <col min="259" max="259" width="11.7109375" style="5" customWidth="1"/>
    <col min="260" max="260" width="14.7109375" style="5" customWidth="1"/>
    <col min="261" max="261" width="13.85546875" style="5" customWidth="1"/>
    <col min="262" max="262" width="14" style="5" customWidth="1"/>
    <col min="263" max="263" width="15.28515625" style="5" customWidth="1"/>
    <col min="264" max="264" width="14.5703125" style="5" customWidth="1"/>
    <col min="265" max="265" width="14" style="5" customWidth="1"/>
    <col min="266" max="266" width="16.28515625" style="5" customWidth="1"/>
    <col min="267" max="267" width="22.140625" style="5" customWidth="1"/>
    <col min="268" max="269" width="11.42578125" style="5"/>
    <col min="270" max="272" width="14.5703125" style="5" customWidth="1"/>
    <col min="273" max="512" width="11.42578125" style="5"/>
    <col min="513" max="513" width="12.7109375" style="5" customWidth="1"/>
    <col min="514" max="514" width="93" style="5" customWidth="1"/>
    <col min="515" max="515" width="11.7109375" style="5" customWidth="1"/>
    <col min="516" max="516" width="14.7109375" style="5" customWidth="1"/>
    <col min="517" max="517" width="13.85546875" style="5" customWidth="1"/>
    <col min="518" max="518" width="14" style="5" customWidth="1"/>
    <col min="519" max="519" width="15.28515625" style="5" customWidth="1"/>
    <col min="520" max="520" width="14.5703125" style="5" customWidth="1"/>
    <col min="521" max="521" width="14" style="5" customWidth="1"/>
    <col min="522" max="522" width="16.28515625" style="5" customWidth="1"/>
    <col min="523" max="523" width="22.140625" style="5" customWidth="1"/>
    <col min="524" max="525" width="11.42578125" style="5"/>
    <col min="526" max="528" width="14.5703125" style="5" customWidth="1"/>
    <col min="529" max="768" width="11.42578125" style="5"/>
    <col min="769" max="769" width="12.7109375" style="5" customWidth="1"/>
    <col min="770" max="770" width="93" style="5" customWidth="1"/>
    <col min="771" max="771" width="11.7109375" style="5" customWidth="1"/>
    <col min="772" max="772" width="14.7109375" style="5" customWidth="1"/>
    <col min="773" max="773" width="13.85546875" style="5" customWidth="1"/>
    <col min="774" max="774" width="14" style="5" customWidth="1"/>
    <col min="775" max="775" width="15.28515625" style="5" customWidth="1"/>
    <col min="776" max="776" width="14.5703125" style="5" customWidth="1"/>
    <col min="777" max="777" width="14" style="5" customWidth="1"/>
    <col min="778" max="778" width="16.28515625" style="5" customWidth="1"/>
    <col min="779" max="779" width="22.140625" style="5" customWidth="1"/>
    <col min="780" max="781" width="11.42578125" style="5"/>
    <col min="782" max="784" width="14.5703125" style="5" customWidth="1"/>
    <col min="785" max="1024" width="11.42578125" style="5"/>
    <col min="1025" max="1025" width="12.7109375" style="5" customWidth="1"/>
    <col min="1026" max="1026" width="93" style="5" customWidth="1"/>
    <col min="1027" max="1027" width="11.7109375" style="5" customWidth="1"/>
    <col min="1028" max="1028" width="14.7109375" style="5" customWidth="1"/>
    <col min="1029" max="1029" width="13.85546875" style="5" customWidth="1"/>
    <col min="1030" max="1030" width="14" style="5" customWidth="1"/>
    <col min="1031" max="1031" width="15.28515625" style="5" customWidth="1"/>
    <col min="1032" max="1032" width="14.5703125" style="5" customWidth="1"/>
    <col min="1033" max="1033" width="14" style="5" customWidth="1"/>
    <col min="1034" max="1034" width="16.28515625" style="5" customWidth="1"/>
    <col min="1035" max="1035" width="22.140625" style="5" customWidth="1"/>
    <col min="1036" max="1037" width="11.42578125" style="5"/>
    <col min="1038" max="1040" width="14.5703125" style="5" customWidth="1"/>
    <col min="1041" max="1280" width="11.42578125" style="5"/>
    <col min="1281" max="1281" width="12.7109375" style="5" customWidth="1"/>
    <col min="1282" max="1282" width="93" style="5" customWidth="1"/>
    <col min="1283" max="1283" width="11.7109375" style="5" customWidth="1"/>
    <col min="1284" max="1284" width="14.7109375" style="5" customWidth="1"/>
    <col min="1285" max="1285" width="13.85546875" style="5" customWidth="1"/>
    <col min="1286" max="1286" width="14" style="5" customWidth="1"/>
    <col min="1287" max="1287" width="15.28515625" style="5" customWidth="1"/>
    <col min="1288" max="1288" width="14.5703125" style="5" customWidth="1"/>
    <col min="1289" max="1289" width="14" style="5" customWidth="1"/>
    <col min="1290" max="1290" width="16.28515625" style="5" customWidth="1"/>
    <col min="1291" max="1291" width="22.140625" style="5" customWidth="1"/>
    <col min="1292" max="1293" width="11.42578125" style="5"/>
    <col min="1294" max="1296" width="14.5703125" style="5" customWidth="1"/>
    <col min="1297" max="1536" width="11.42578125" style="5"/>
    <col min="1537" max="1537" width="12.7109375" style="5" customWidth="1"/>
    <col min="1538" max="1538" width="93" style="5" customWidth="1"/>
    <col min="1539" max="1539" width="11.7109375" style="5" customWidth="1"/>
    <col min="1540" max="1540" width="14.7109375" style="5" customWidth="1"/>
    <col min="1541" max="1541" width="13.85546875" style="5" customWidth="1"/>
    <col min="1542" max="1542" width="14" style="5" customWidth="1"/>
    <col min="1543" max="1543" width="15.28515625" style="5" customWidth="1"/>
    <col min="1544" max="1544" width="14.5703125" style="5" customWidth="1"/>
    <col min="1545" max="1545" width="14" style="5" customWidth="1"/>
    <col min="1546" max="1546" width="16.28515625" style="5" customWidth="1"/>
    <col min="1547" max="1547" width="22.140625" style="5" customWidth="1"/>
    <col min="1548" max="1549" width="11.42578125" style="5"/>
    <col min="1550" max="1552" width="14.5703125" style="5" customWidth="1"/>
    <col min="1553" max="1792" width="11.42578125" style="5"/>
    <col min="1793" max="1793" width="12.7109375" style="5" customWidth="1"/>
    <col min="1794" max="1794" width="93" style="5" customWidth="1"/>
    <col min="1795" max="1795" width="11.7109375" style="5" customWidth="1"/>
    <col min="1796" max="1796" width="14.7109375" style="5" customWidth="1"/>
    <col min="1797" max="1797" width="13.85546875" style="5" customWidth="1"/>
    <col min="1798" max="1798" width="14" style="5" customWidth="1"/>
    <col min="1799" max="1799" width="15.28515625" style="5" customWidth="1"/>
    <col min="1800" max="1800" width="14.5703125" style="5" customWidth="1"/>
    <col min="1801" max="1801" width="14" style="5" customWidth="1"/>
    <col min="1802" max="1802" width="16.28515625" style="5" customWidth="1"/>
    <col min="1803" max="1803" width="22.140625" style="5" customWidth="1"/>
    <col min="1804" max="1805" width="11.42578125" style="5"/>
    <col min="1806" max="1808" width="14.5703125" style="5" customWidth="1"/>
    <col min="1809" max="2048" width="11.42578125" style="5"/>
    <col min="2049" max="2049" width="12.7109375" style="5" customWidth="1"/>
    <col min="2050" max="2050" width="93" style="5" customWidth="1"/>
    <col min="2051" max="2051" width="11.7109375" style="5" customWidth="1"/>
    <col min="2052" max="2052" width="14.7109375" style="5" customWidth="1"/>
    <col min="2053" max="2053" width="13.85546875" style="5" customWidth="1"/>
    <col min="2054" max="2054" width="14" style="5" customWidth="1"/>
    <col min="2055" max="2055" width="15.28515625" style="5" customWidth="1"/>
    <col min="2056" max="2056" width="14.5703125" style="5" customWidth="1"/>
    <col min="2057" max="2057" width="14" style="5" customWidth="1"/>
    <col min="2058" max="2058" width="16.28515625" style="5" customWidth="1"/>
    <col min="2059" max="2059" width="22.140625" style="5" customWidth="1"/>
    <col min="2060" max="2061" width="11.42578125" style="5"/>
    <col min="2062" max="2064" width="14.5703125" style="5" customWidth="1"/>
    <col min="2065" max="2304" width="11.42578125" style="5"/>
    <col min="2305" max="2305" width="12.7109375" style="5" customWidth="1"/>
    <col min="2306" max="2306" width="93" style="5" customWidth="1"/>
    <col min="2307" max="2307" width="11.7109375" style="5" customWidth="1"/>
    <col min="2308" max="2308" width="14.7109375" style="5" customWidth="1"/>
    <col min="2309" max="2309" width="13.85546875" style="5" customWidth="1"/>
    <col min="2310" max="2310" width="14" style="5" customWidth="1"/>
    <col min="2311" max="2311" width="15.28515625" style="5" customWidth="1"/>
    <col min="2312" max="2312" width="14.5703125" style="5" customWidth="1"/>
    <col min="2313" max="2313" width="14" style="5" customWidth="1"/>
    <col min="2314" max="2314" width="16.28515625" style="5" customWidth="1"/>
    <col min="2315" max="2315" width="22.140625" style="5" customWidth="1"/>
    <col min="2316" max="2317" width="11.42578125" style="5"/>
    <col min="2318" max="2320" width="14.5703125" style="5" customWidth="1"/>
    <col min="2321" max="2560" width="11.42578125" style="5"/>
    <col min="2561" max="2561" width="12.7109375" style="5" customWidth="1"/>
    <col min="2562" max="2562" width="93" style="5" customWidth="1"/>
    <col min="2563" max="2563" width="11.7109375" style="5" customWidth="1"/>
    <col min="2564" max="2564" width="14.7109375" style="5" customWidth="1"/>
    <col min="2565" max="2565" width="13.85546875" style="5" customWidth="1"/>
    <col min="2566" max="2566" width="14" style="5" customWidth="1"/>
    <col min="2567" max="2567" width="15.28515625" style="5" customWidth="1"/>
    <col min="2568" max="2568" width="14.5703125" style="5" customWidth="1"/>
    <col min="2569" max="2569" width="14" style="5" customWidth="1"/>
    <col min="2570" max="2570" width="16.28515625" style="5" customWidth="1"/>
    <col min="2571" max="2571" width="22.140625" style="5" customWidth="1"/>
    <col min="2572" max="2573" width="11.42578125" style="5"/>
    <col min="2574" max="2576" width="14.5703125" style="5" customWidth="1"/>
    <col min="2577" max="2816" width="11.42578125" style="5"/>
    <col min="2817" max="2817" width="12.7109375" style="5" customWidth="1"/>
    <col min="2818" max="2818" width="93" style="5" customWidth="1"/>
    <col min="2819" max="2819" width="11.7109375" style="5" customWidth="1"/>
    <col min="2820" max="2820" width="14.7109375" style="5" customWidth="1"/>
    <col min="2821" max="2821" width="13.85546875" style="5" customWidth="1"/>
    <col min="2822" max="2822" width="14" style="5" customWidth="1"/>
    <col min="2823" max="2823" width="15.28515625" style="5" customWidth="1"/>
    <col min="2824" max="2824" width="14.5703125" style="5" customWidth="1"/>
    <col min="2825" max="2825" width="14" style="5" customWidth="1"/>
    <col min="2826" max="2826" width="16.28515625" style="5" customWidth="1"/>
    <col min="2827" max="2827" width="22.140625" style="5" customWidth="1"/>
    <col min="2828" max="2829" width="11.42578125" style="5"/>
    <col min="2830" max="2832" width="14.5703125" style="5" customWidth="1"/>
    <col min="2833" max="3072" width="11.42578125" style="5"/>
    <col min="3073" max="3073" width="12.7109375" style="5" customWidth="1"/>
    <col min="3074" max="3074" width="93" style="5" customWidth="1"/>
    <col min="3075" max="3075" width="11.7109375" style="5" customWidth="1"/>
    <col min="3076" max="3076" width="14.7109375" style="5" customWidth="1"/>
    <col min="3077" max="3077" width="13.85546875" style="5" customWidth="1"/>
    <col min="3078" max="3078" width="14" style="5" customWidth="1"/>
    <col min="3079" max="3079" width="15.28515625" style="5" customWidth="1"/>
    <col min="3080" max="3080" width="14.5703125" style="5" customWidth="1"/>
    <col min="3081" max="3081" width="14" style="5" customWidth="1"/>
    <col min="3082" max="3082" width="16.28515625" style="5" customWidth="1"/>
    <col min="3083" max="3083" width="22.140625" style="5" customWidth="1"/>
    <col min="3084" max="3085" width="11.42578125" style="5"/>
    <col min="3086" max="3088" width="14.5703125" style="5" customWidth="1"/>
    <col min="3089" max="3328" width="11.42578125" style="5"/>
    <col min="3329" max="3329" width="12.7109375" style="5" customWidth="1"/>
    <col min="3330" max="3330" width="93" style="5" customWidth="1"/>
    <col min="3331" max="3331" width="11.7109375" style="5" customWidth="1"/>
    <col min="3332" max="3332" width="14.7109375" style="5" customWidth="1"/>
    <col min="3333" max="3333" width="13.85546875" style="5" customWidth="1"/>
    <col min="3334" max="3334" width="14" style="5" customWidth="1"/>
    <col min="3335" max="3335" width="15.28515625" style="5" customWidth="1"/>
    <col min="3336" max="3336" width="14.5703125" style="5" customWidth="1"/>
    <col min="3337" max="3337" width="14" style="5" customWidth="1"/>
    <col min="3338" max="3338" width="16.28515625" style="5" customWidth="1"/>
    <col min="3339" max="3339" width="22.140625" style="5" customWidth="1"/>
    <col min="3340" max="3341" width="11.42578125" style="5"/>
    <col min="3342" max="3344" width="14.5703125" style="5" customWidth="1"/>
    <col min="3345" max="3584" width="11.42578125" style="5"/>
    <col min="3585" max="3585" width="12.7109375" style="5" customWidth="1"/>
    <col min="3586" max="3586" width="93" style="5" customWidth="1"/>
    <col min="3587" max="3587" width="11.7109375" style="5" customWidth="1"/>
    <col min="3588" max="3588" width="14.7109375" style="5" customWidth="1"/>
    <col min="3589" max="3589" width="13.85546875" style="5" customWidth="1"/>
    <col min="3590" max="3590" width="14" style="5" customWidth="1"/>
    <col min="3591" max="3591" width="15.28515625" style="5" customWidth="1"/>
    <col min="3592" max="3592" width="14.5703125" style="5" customWidth="1"/>
    <col min="3593" max="3593" width="14" style="5" customWidth="1"/>
    <col min="3594" max="3594" width="16.28515625" style="5" customWidth="1"/>
    <col min="3595" max="3595" width="22.140625" style="5" customWidth="1"/>
    <col min="3596" max="3597" width="11.42578125" style="5"/>
    <col min="3598" max="3600" width="14.5703125" style="5" customWidth="1"/>
    <col min="3601" max="3840" width="11.42578125" style="5"/>
    <col min="3841" max="3841" width="12.7109375" style="5" customWidth="1"/>
    <col min="3842" max="3842" width="93" style="5" customWidth="1"/>
    <col min="3843" max="3843" width="11.7109375" style="5" customWidth="1"/>
    <col min="3844" max="3844" width="14.7109375" style="5" customWidth="1"/>
    <col min="3845" max="3845" width="13.85546875" style="5" customWidth="1"/>
    <col min="3846" max="3846" width="14" style="5" customWidth="1"/>
    <col min="3847" max="3847" width="15.28515625" style="5" customWidth="1"/>
    <col min="3848" max="3848" width="14.5703125" style="5" customWidth="1"/>
    <col min="3849" max="3849" width="14" style="5" customWidth="1"/>
    <col min="3850" max="3850" width="16.28515625" style="5" customWidth="1"/>
    <col min="3851" max="3851" width="22.140625" style="5" customWidth="1"/>
    <col min="3852" max="3853" width="11.42578125" style="5"/>
    <col min="3854" max="3856" width="14.5703125" style="5" customWidth="1"/>
    <col min="3857" max="4096" width="11.42578125" style="5"/>
    <col min="4097" max="4097" width="12.7109375" style="5" customWidth="1"/>
    <col min="4098" max="4098" width="93" style="5" customWidth="1"/>
    <col min="4099" max="4099" width="11.7109375" style="5" customWidth="1"/>
    <col min="4100" max="4100" width="14.7109375" style="5" customWidth="1"/>
    <col min="4101" max="4101" width="13.85546875" style="5" customWidth="1"/>
    <col min="4102" max="4102" width="14" style="5" customWidth="1"/>
    <col min="4103" max="4103" width="15.28515625" style="5" customWidth="1"/>
    <col min="4104" max="4104" width="14.5703125" style="5" customWidth="1"/>
    <col min="4105" max="4105" width="14" style="5" customWidth="1"/>
    <col min="4106" max="4106" width="16.28515625" style="5" customWidth="1"/>
    <col min="4107" max="4107" width="22.140625" style="5" customWidth="1"/>
    <col min="4108" max="4109" width="11.42578125" style="5"/>
    <col min="4110" max="4112" width="14.5703125" style="5" customWidth="1"/>
    <col min="4113" max="4352" width="11.42578125" style="5"/>
    <col min="4353" max="4353" width="12.7109375" style="5" customWidth="1"/>
    <col min="4354" max="4354" width="93" style="5" customWidth="1"/>
    <col min="4355" max="4355" width="11.7109375" style="5" customWidth="1"/>
    <col min="4356" max="4356" width="14.7109375" style="5" customWidth="1"/>
    <col min="4357" max="4357" width="13.85546875" style="5" customWidth="1"/>
    <col min="4358" max="4358" width="14" style="5" customWidth="1"/>
    <col min="4359" max="4359" width="15.28515625" style="5" customWidth="1"/>
    <col min="4360" max="4360" width="14.5703125" style="5" customWidth="1"/>
    <col min="4361" max="4361" width="14" style="5" customWidth="1"/>
    <col min="4362" max="4362" width="16.28515625" style="5" customWidth="1"/>
    <col min="4363" max="4363" width="22.140625" style="5" customWidth="1"/>
    <col min="4364" max="4365" width="11.42578125" style="5"/>
    <col min="4366" max="4368" width="14.5703125" style="5" customWidth="1"/>
    <col min="4369" max="4608" width="11.42578125" style="5"/>
    <col min="4609" max="4609" width="12.7109375" style="5" customWidth="1"/>
    <col min="4610" max="4610" width="93" style="5" customWidth="1"/>
    <col min="4611" max="4611" width="11.7109375" style="5" customWidth="1"/>
    <col min="4612" max="4612" width="14.7109375" style="5" customWidth="1"/>
    <col min="4613" max="4613" width="13.85546875" style="5" customWidth="1"/>
    <col min="4614" max="4614" width="14" style="5" customWidth="1"/>
    <col min="4615" max="4615" width="15.28515625" style="5" customWidth="1"/>
    <col min="4616" max="4616" width="14.5703125" style="5" customWidth="1"/>
    <col min="4617" max="4617" width="14" style="5" customWidth="1"/>
    <col min="4618" max="4618" width="16.28515625" style="5" customWidth="1"/>
    <col min="4619" max="4619" width="22.140625" style="5" customWidth="1"/>
    <col min="4620" max="4621" width="11.42578125" style="5"/>
    <col min="4622" max="4624" width="14.5703125" style="5" customWidth="1"/>
    <col min="4625" max="4864" width="11.42578125" style="5"/>
    <col min="4865" max="4865" width="12.7109375" style="5" customWidth="1"/>
    <col min="4866" max="4866" width="93" style="5" customWidth="1"/>
    <col min="4867" max="4867" width="11.7109375" style="5" customWidth="1"/>
    <col min="4868" max="4868" width="14.7109375" style="5" customWidth="1"/>
    <col min="4869" max="4869" width="13.85546875" style="5" customWidth="1"/>
    <col min="4870" max="4870" width="14" style="5" customWidth="1"/>
    <col min="4871" max="4871" width="15.28515625" style="5" customWidth="1"/>
    <col min="4872" max="4872" width="14.5703125" style="5" customWidth="1"/>
    <col min="4873" max="4873" width="14" style="5" customWidth="1"/>
    <col min="4874" max="4874" width="16.28515625" style="5" customWidth="1"/>
    <col min="4875" max="4875" width="22.140625" style="5" customWidth="1"/>
    <col min="4876" max="4877" width="11.42578125" style="5"/>
    <col min="4878" max="4880" width="14.5703125" style="5" customWidth="1"/>
    <col min="4881" max="5120" width="11.42578125" style="5"/>
    <col min="5121" max="5121" width="12.7109375" style="5" customWidth="1"/>
    <col min="5122" max="5122" width="93" style="5" customWidth="1"/>
    <col min="5123" max="5123" width="11.7109375" style="5" customWidth="1"/>
    <col min="5124" max="5124" width="14.7109375" style="5" customWidth="1"/>
    <col min="5125" max="5125" width="13.85546875" style="5" customWidth="1"/>
    <col min="5126" max="5126" width="14" style="5" customWidth="1"/>
    <col min="5127" max="5127" width="15.28515625" style="5" customWidth="1"/>
    <col min="5128" max="5128" width="14.5703125" style="5" customWidth="1"/>
    <col min="5129" max="5129" width="14" style="5" customWidth="1"/>
    <col min="5130" max="5130" width="16.28515625" style="5" customWidth="1"/>
    <col min="5131" max="5131" width="22.140625" style="5" customWidth="1"/>
    <col min="5132" max="5133" width="11.42578125" style="5"/>
    <col min="5134" max="5136" width="14.5703125" style="5" customWidth="1"/>
    <col min="5137" max="5376" width="11.42578125" style="5"/>
    <col min="5377" max="5377" width="12.7109375" style="5" customWidth="1"/>
    <col min="5378" max="5378" width="93" style="5" customWidth="1"/>
    <col min="5379" max="5379" width="11.7109375" style="5" customWidth="1"/>
    <col min="5380" max="5380" width="14.7109375" style="5" customWidth="1"/>
    <col min="5381" max="5381" width="13.85546875" style="5" customWidth="1"/>
    <col min="5382" max="5382" width="14" style="5" customWidth="1"/>
    <col min="5383" max="5383" width="15.28515625" style="5" customWidth="1"/>
    <col min="5384" max="5384" width="14.5703125" style="5" customWidth="1"/>
    <col min="5385" max="5385" width="14" style="5" customWidth="1"/>
    <col min="5386" max="5386" width="16.28515625" style="5" customWidth="1"/>
    <col min="5387" max="5387" width="22.140625" style="5" customWidth="1"/>
    <col min="5388" max="5389" width="11.42578125" style="5"/>
    <col min="5390" max="5392" width="14.5703125" style="5" customWidth="1"/>
    <col min="5393" max="5632" width="11.42578125" style="5"/>
    <col min="5633" max="5633" width="12.7109375" style="5" customWidth="1"/>
    <col min="5634" max="5634" width="93" style="5" customWidth="1"/>
    <col min="5635" max="5635" width="11.7109375" style="5" customWidth="1"/>
    <col min="5636" max="5636" width="14.7109375" style="5" customWidth="1"/>
    <col min="5637" max="5637" width="13.85546875" style="5" customWidth="1"/>
    <col min="5638" max="5638" width="14" style="5" customWidth="1"/>
    <col min="5639" max="5639" width="15.28515625" style="5" customWidth="1"/>
    <col min="5640" max="5640" width="14.5703125" style="5" customWidth="1"/>
    <col min="5641" max="5641" width="14" style="5" customWidth="1"/>
    <col min="5642" max="5642" width="16.28515625" style="5" customWidth="1"/>
    <col min="5643" max="5643" width="22.140625" style="5" customWidth="1"/>
    <col min="5644" max="5645" width="11.42578125" style="5"/>
    <col min="5646" max="5648" width="14.5703125" style="5" customWidth="1"/>
    <col min="5649" max="5888" width="11.42578125" style="5"/>
    <col min="5889" max="5889" width="12.7109375" style="5" customWidth="1"/>
    <col min="5890" max="5890" width="93" style="5" customWidth="1"/>
    <col min="5891" max="5891" width="11.7109375" style="5" customWidth="1"/>
    <col min="5892" max="5892" width="14.7109375" style="5" customWidth="1"/>
    <col min="5893" max="5893" width="13.85546875" style="5" customWidth="1"/>
    <col min="5894" max="5894" width="14" style="5" customWidth="1"/>
    <col min="5895" max="5895" width="15.28515625" style="5" customWidth="1"/>
    <col min="5896" max="5896" width="14.5703125" style="5" customWidth="1"/>
    <col min="5897" max="5897" width="14" style="5" customWidth="1"/>
    <col min="5898" max="5898" width="16.28515625" style="5" customWidth="1"/>
    <col min="5899" max="5899" width="22.140625" style="5" customWidth="1"/>
    <col min="5900" max="5901" width="11.42578125" style="5"/>
    <col min="5902" max="5904" width="14.5703125" style="5" customWidth="1"/>
    <col min="5905" max="6144" width="11.42578125" style="5"/>
    <col min="6145" max="6145" width="12.7109375" style="5" customWidth="1"/>
    <col min="6146" max="6146" width="93" style="5" customWidth="1"/>
    <col min="6147" max="6147" width="11.7109375" style="5" customWidth="1"/>
    <col min="6148" max="6148" width="14.7109375" style="5" customWidth="1"/>
    <col min="6149" max="6149" width="13.85546875" style="5" customWidth="1"/>
    <col min="6150" max="6150" width="14" style="5" customWidth="1"/>
    <col min="6151" max="6151" width="15.28515625" style="5" customWidth="1"/>
    <col min="6152" max="6152" width="14.5703125" style="5" customWidth="1"/>
    <col min="6153" max="6153" width="14" style="5" customWidth="1"/>
    <col min="6154" max="6154" width="16.28515625" style="5" customWidth="1"/>
    <col min="6155" max="6155" width="22.140625" style="5" customWidth="1"/>
    <col min="6156" max="6157" width="11.42578125" style="5"/>
    <col min="6158" max="6160" width="14.5703125" style="5" customWidth="1"/>
    <col min="6161" max="6400" width="11.42578125" style="5"/>
    <col min="6401" max="6401" width="12.7109375" style="5" customWidth="1"/>
    <col min="6402" max="6402" width="93" style="5" customWidth="1"/>
    <col min="6403" max="6403" width="11.7109375" style="5" customWidth="1"/>
    <col min="6404" max="6404" width="14.7109375" style="5" customWidth="1"/>
    <col min="6405" max="6405" width="13.85546875" style="5" customWidth="1"/>
    <col min="6406" max="6406" width="14" style="5" customWidth="1"/>
    <col min="6407" max="6407" width="15.28515625" style="5" customWidth="1"/>
    <col min="6408" max="6408" width="14.5703125" style="5" customWidth="1"/>
    <col min="6409" max="6409" width="14" style="5" customWidth="1"/>
    <col min="6410" max="6410" width="16.28515625" style="5" customWidth="1"/>
    <col min="6411" max="6411" width="22.140625" style="5" customWidth="1"/>
    <col min="6412" max="6413" width="11.42578125" style="5"/>
    <col min="6414" max="6416" width="14.5703125" style="5" customWidth="1"/>
    <col min="6417" max="6656" width="11.42578125" style="5"/>
    <col min="6657" max="6657" width="12.7109375" style="5" customWidth="1"/>
    <col min="6658" max="6658" width="93" style="5" customWidth="1"/>
    <col min="6659" max="6659" width="11.7109375" style="5" customWidth="1"/>
    <col min="6660" max="6660" width="14.7109375" style="5" customWidth="1"/>
    <col min="6661" max="6661" width="13.85546875" style="5" customWidth="1"/>
    <col min="6662" max="6662" width="14" style="5" customWidth="1"/>
    <col min="6663" max="6663" width="15.28515625" style="5" customWidth="1"/>
    <col min="6664" max="6664" width="14.5703125" style="5" customWidth="1"/>
    <col min="6665" max="6665" width="14" style="5" customWidth="1"/>
    <col min="6666" max="6666" width="16.28515625" style="5" customWidth="1"/>
    <col min="6667" max="6667" width="22.140625" style="5" customWidth="1"/>
    <col min="6668" max="6669" width="11.42578125" style="5"/>
    <col min="6670" max="6672" width="14.5703125" style="5" customWidth="1"/>
    <col min="6673" max="6912" width="11.42578125" style="5"/>
    <col min="6913" max="6913" width="12.7109375" style="5" customWidth="1"/>
    <col min="6914" max="6914" width="93" style="5" customWidth="1"/>
    <col min="6915" max="6915" width="11.7109375" style="5" customWidth="1"/>
    <col min="6916" max="6916" width="14.7109375" style="5" customWidth="1"/>
    <col min="6917" max="6917" width="13.85546875" style="5" customWidth="1"/>
    <col min="6918" max="6918" width="14" style="5" customWidth="1"/>
    <col min="6919" max="6919" width="15.28515625" style="5" customWidth="1"/>
    <col min="6920" max="6920" width="14.5703125" style="5" customWidth="1"/>
    <col min="6921" max="6921" width="14" style="5" customWidth="1"/>
    <col min="6922" max="6922" width="16.28515625" style="5" customWidth="1"/>
    <col min="6923" max="6923" width="22.140625" style="5" customWidth="1"/>
    <col min="6924" max="6925" width="11.42578125" style="5"/>
    <col min="6926" max="6928" width="14.5703125" style="5" customWidth="1"/>
    <col min="6929" max="7168" width="11.42578125" style="5"/>
    <col min="7169" max="7169" width="12.7109375" style="5" customWidth="1"/>
    <col min="7170" max="7170" width="93" style="5" customWidth="1"/>
    <col min="7171" max="7171" width="11.7109375" style="5" customWidth="1"/>
    <col min="7172" max="7172" width="14.7109375" style="5" customWidth="1"/>
    <col min="7173" max="7173" width="13.85546875" style="5" customWidth="1"/>
    <col min="7174" max="7174" width="14" style="5" customWidth="1"/>
    <col min="7175" max="7175" width="15.28515625" style="5" customWidth="1"/>
    <col min="7176" max="7176" width="14.5703125" style="5" customWidth="1"/>
    <col min="7177" max="7177" width="14" style="5" customWidth="1"/>
    <col min="7178" max="7178" width="16.28515625" style="5" customWidth="1"/>
    <col min="7179" max="7179" width="22.140625" style="5" customWidth="1"/>
    <col min="7180" max="7181" width="11.42578125" style="5"/>
    <col min="7182" max="7184" width="14.5703125" style="5" customWidth="1"/>
    <col min="7185" max="7424" width="11.42578125" style="5"/>
    <col min="7425" max="7425" width="12.7109375" style="5" customWidth="1"/>
    <col min="7426" max="7426" width="93" style="5" customWidth="1"/>
    <col min="7427" max="7427" width="11.7109375" style="5" customWidth="1"/>
    <col min="7428" max="7428" width="14.7109375" style="5" customWidth="1"/>
    <col min="7429" max="7429" width="13.85546875" style="5" customWidth="1"/>
    <col min="7430" max="7430" width="14" style="5" customWidth="1"/>
    <col min="7431" max="7431" width="15.28515625" style="5" customWidth="1"/>
    <col min="7432" max="7432" width="14.5703125" style="5" customWidth="1"/>
    <col min="7433" max="7433" width="14" style="5" customWidth="1"/>
    <col min="7434" max="7434" width="16.28515625" style="5" customWidth="1"/>
    <col min="7435" max="7435" width="22.140625" style="5" customWidth="1"/>
    <col min="7436" max="7437" width="11.42578125" style="5"/>
    <col min="7438" max="7440" width="14.5703125" style="5" customWidth="1"/>
    <col min="7441" max="7680" width="11.42578125" style="5"/>
    <col min="7681" max="7681" width="12.7109375" style="5" customWidth="1"/>
    <col min="7682" max="7682" width="93" style="5" customWidth="1"/>
    <col min="7683" max="7683" width="11.7109375" style="5" customWidth="1"/>
    <col min="7684" max="7684" width="14.7109375" style="5" customWidth="1"/>
    <col min="7685" max="7685" width="13.85546875" style="5" customWidth="1"/>
    <col min="7686" max="7686" width="14" style="5" customWidth="1"/>
    <col min="7687" max="7687" width="15.28515625" style="5" customWidth="1"/>
    <col min="7688" max="7688" width="14.5703125" style="5" customWidth="1"/>
    <col min="7689" max="7689" width="14" style="5" customWidth="1"/>
    <col min="7690" max="7690" width="16.28515625" style="5" customWidth="1"/>
    <col min="7691" max="7691" width="22.140625" style="5" customWidth="1"/>
    <col min="7692" max="7693" width="11.42578125" style="5"/>
    <col min="7694" max="7696" width="14.5703125" style="5" customWidth="1"/>
    <col min="7697" max="7936" width="11.42578125" style="5"/>
    <col min="7937" max="7937" width="12.7109375" style="5" customWidth="1"/>
    <col min="7938" max="7938" width="93" style="5" customWidth="1"/>
    <col min="7939" max="7939" width="11.7109375" style="5" customWidth="1"/>
    <col min="7940" max="7940" width="14.7109375" style="5" customWidth="1"/>
    <col min="7941" max="7941" width="13.85546875" style="5" customWidth="1"/>
    <col min="7942" max="7942" width="14" style="5" customWidth="1"/>
    <col min="7943" max="7943" width="15.28515625" style="5" customWidth="1"/>
    <col min="7944" max="7944" width="14.5703125" style="5" customWidth="1"/>
    <col min="7945" max="7945" width="14" style="5" customWidth="1"/>
    <col min="7946" max="7946" width="16.28515625" style="5" customWidth="1"/>
    <col min="7947" max="7947" width="22.140625" style="5" customWidth="1"/>
    <col min="7948" max="7949" width="11.42578125" style="5"/>
    <col min="7950" max="7952" width="14.5703125" style="5" customWidth="1"/>
    <col min="7953" max="8192" width="11.42578125" style="5"/>
    <col min="8193" max="8193" width="12.7109375" style="5" customWidth="1"/>
    <col min="8194" max="8194" width="93" style="5" customWidth="1"/>
    <col min="8195" max="8195" width="11.7109375" style="5" customWidth="1"/>
    <col min="8196" max="8196" width="14.7109375" style="5" customWidth="1"/>
    <col min="8197" max="8197" width="13.85546875" style="5" customWidth="1"/>
    <col min="8198" max="8198" width="14" style="5" customWidth="1"/>
    <col min="8199" max="8199" width="15.28515625" style="5" customWidth="1"/>
    <col min="8200" max="8200" width="14.5703125" style="5" customWidth="1"/>
    <col min="8201" max="8201" width="14" style="5" customWidth="1"/>
    <col min="8202" max="8202" width="16.28515625" style="5" customWidth="1"/>
    <col min="8203" max="8203" width="22.140625" style="5" customWidth="1"/>
    <col min="8204" max="8205" width="11.42578125" style="5"/>
    <col min="8206" max="8208" width="14.5703125" style="5" customWidth="1"/>
    <col min="8209" max="8448" width="11.42578125" style="5"/>
    <col min="8449" max="8449" width="12.7109375" style="5" customWidth="1"/>
    <col min="8450" max="8450" width="93" style="5" customWidth="1"/>
    <col min="8451" max="8451" width="11.7109375" style="5" customWidth="1"/>
    <col min="8452" max="8452" width="14.7109375" style="5" customWidth="1"/>
    <col min="8453" max="8453" width="13.85546875" style="5" customWidth="1"/>
    <col min="8454" max="8454" width="14" style="5" customWidth="1"/>
    <col min="8455" max="8455" width="15.28515625" style="5" customWidth="1"/>
    <col min="8456" max="8456" width="14.5703125" style="5" customWidth="1"/>
    <col min="8457" max="8457" width="14" style="5" customWidth="1"/>
    <col min="8458" max="8458" width="16.28515625" style="5" customWidth="1"/>
    <col min="8459" max="8459" width="22.140625" style="5" customWidth="1"/>
    <col min="8460" max="8461" width="11.42578125" style="5"/>
    <col min="8462" max="8464" width="14.5703125" style="5" customWidth="1"/>
    <col min="8465" max="8704" width="11.42578125" style="5"/>
    <col min="8705" max="8705" width="12.7109375" style="5" customWidth="1"/>
    <col min="8706" max="8706" width="93" style="5" customWidth="1"/>
    <col min="8707" max="8707" width="11.7109375" style="5" customWidth="1"/>
    <col min="8708" max="8708" width="14.7109375" style="5" customWidth="1"/>
    <col min="8709" max="8709" width="13.85546875" style="5" customWidth="1"/>
    <col min="8710" max="8710" width="14" style="5" customWidth="1"/>
    <col min="8711" max="8711" width="15.28515625" style="5" customWidth="1"/>
    <col min="8712" max="8712" width="14.5703125" style="5" customWidth="1"/>
    <col min="8713" max="8713" width="14" style="5" customWidth="1"/>
    <col min="8714" max="8714" width="16.28515625" style="5" customWidth="1"/>
    <col min="8715" max="8715" width="22.140625" style="5" customWidth="1"/>
    <col min="8716" max="8717" width="11.42578125" style="5"/>
    <col min="8718" max="8720" width="14.5703125" style="5" customWidth="1"/>
    <col min="8721" max="8960" width="11.42578125" style="5"/>
    <col min="8961" max="8961" width="12.7109375" style="5" customWidth="1"/>
    <col min="8962" max="8962" width="93" style="5" customWidth="1"/>
    <col min="8963" max="8963" width="11.7109375" style="5" customWidth="1"/>
    <col min="8964" max="8964" width="14.7109375" style="5" customWidth="1"/>
    <col min="8965" max="8965" width="13.85546875" style="5" customWidth="1"/>
    <col min="8966" max="8966" width="14" style="5" customWidth="1"/>
    <col min="8967" max="8967" width="15.28515625" style="5" customWidth="1"/>
    <col min="8968" max="8968" width="14.5703125" style="5" customWidth="1"/>
    <col min="8969" max="8969" width="14" style="5" customWidth="1"/>
    <col min="8970" max="8970" width="16.28515625" style="5" customWidth="1"/>
    <col min="8971" max="8971" width="22.140625" style="5" customWidth="1"/>
    <col min="8972" max="8973" width="11.42578125" style="5"/>
    <col min="8974" max="8976" width="14.5703125" style="5" customWidth="1"/>
    <col min="8977" max="9216" width="11.42578125" style="5"/>
    <col min="9217" max="9217" width="12.7109375" style="5" customWidth="1"/>
    <col min="9218" max="9218" width="93" style="5" customWidth="1"/>
    <col min="9219" max="9219" width="11.7109375" style="5" customWidth="1"/>
    <col min="9220" max="9220" width="14.7109375" style="5" customWidth="1"/>
    <col min="9221" max="9221" width="13.85546875" style="5" customWidth="1"/>
    <col min="9222" max="9222" width="14" style="5" customWidth="1"/>
    <col min="9223" max="9223" width="15.28515625" style="5" customWidth="1"/>
    <col min="9224" max="9224" width="14.5703125" style="5" customWidth="1"/>
    <col min="9225" max="9225" width="14" style="5" customWidth="1"/>
    <col min="9226" max="9226" width="16.28515625" style="5" customWidth="1"/>
    <col min="9227" max="9227" width="22.140625" style="5" customWidth="1"/>
    <col min="9228" max="9229" width="11.42578125" style="5"/>
    <col min="9230" max="9232" width="14.5703125" style="5" customWidth="1"/>
    <col min="9233" max="9472" width="11.42578125" style="5"/>
    <col min="9473" max="9473" width="12.7109375" style="5" customWidth="1"/>
    <col min="9474" max="9474" width="93" style="5" customWidth="1"/>
    <col min="9475" max="9475" width="11.7109375" style="5" customWidth="1"/>
    <col min="9476" max="9476" width="14.7109375" style="5" customWidth="1"/>
    <col min="9477" max="9477" width="13.85546875" style="5" customWidth="1"/>
    <col min="9478" max="9478" width="14" style="5" customWidth="1"/>
    <col min="9479" max="9479" width="15.28515625" style="5" customWidth="1"/>
    <col min="9480" max="9480" width="14.5703125" style="5" customWidth="1"/>
    <col min="9481" max="9481" width="14" style="5" customWidth="1"/>
    <col min="9482" max="9482" width="16.28515625" style="5" customWidth="1"/>
    <col min="9483" max="9483" width="22.140625" style="5" customWidth="1"/>
    <col min="9484" max="9485" width="11.42578125" style="5"/>
    <col min="9486" max="9488" width="14.5703125" style="5" customWidth="1"/>
    <col min="9489" max="9728" width="11.42578125" style="5"/>
    <col min="9729" max="9729" width="12.7109375" style="5" customWidth="1"/>
    <col min="9730" max="9730" width="93" style="5" customWidth="1"/>
    <col min="9731" max="9731" width="11.7109375" style="5" customWidth="1"/>
    <col min="9732" max="9732" width="14.7109375" style="5" customWidth="1"/>
    <col min="9733" max="9733" width="13.85546875" style="5" customWidth="1"/>
    <col min="9734" max="9734" width="14" style="5" customWidth="1"/>
    <col min="9735" max="9735" width="15.28515625" style="5" customWidth="1"/>
    <col min="9736" max="9736" width="14.5703125" style="5" customWidth="1"/>
    <col min="9737" max="9737" width="14" style="5" customWidth="1"/>
    <col min="9738" max="9738" width="16.28515625" style="5" customWidth="1"/>
    <col min="9739" max="9739" width="22.140625" style="5" customWidth="1"/>
    <col min="9740" max="9741" width="11.42578125" style="5"/>
    <col min="9742" max="9744" width="14.5703125" style="5" customWidth="1"/>
    <col min="9745" max="9984" width="11.42578125" style="5"/>
    <col min="9985" max="9985" width="12.7109375" style="5" customWidth="1"/>
    <col min="9986" max="9986" width="93" style="5" customWidth="1"/>
    <col min="9987" max="9987" width="11.7109375" style="5" customWidth="1"/>
    <col min="9988" max="9988" width="14.7109375" style="5" customWidth="1"/>
    <col min="9989" max="9989" width="13.85546875" style="5" customWidth="1"/>
    <col min="9990" max="9990" width="14" style="5" customWidth="1"/>
    <col min="9991" max="9991" width="15.28515625" style="5" customWidth="1"/>
    <col min="9992" max="9992" width="14.5703125" style="5" customWidth="1"/>
    <col min="9993" max="9993" width="14" style="5" customWidth="1"/>
    <col min="9994" max="9994" width="16.28515625" style="5" customWidth="1"/>
    <col min="9995" max="9995" width="22.140625" style="5" customWidth="1"/>
    <col min="9996" max="9997" width="11.42578125" style="5"/>
    <col min="9998" max="10000" width="14.5703125" style="5" customWidth="1"/>
    <col min="10001" max="10240" width="11.42578125" style="5"/>
    <col min="10241" max="10241" width="12.7109375" style="5" customWidth="1"/>
    <col min="10242" max="10242" width="93" style="5" customWidth="1"/>
    <col min="10243" max="10243" width="11.7109375" style="5" customWidth="1"/>
    <col min="10244" max="10244" width="14.7109375" style="5" customWidth="1"/>
    <col min="10245" max="10245" width="13.85546875" style="5" customWidth="1"/>
    <col min="10246" max="10246" width="14" style="5" customWidth="1"/>
    <col min="10247" max="10247" width="15.28515625" style="5" customWidth="1"/>
    <col min="10248" max="10248" width="14.5703125" style="5" customWidth="1"/>
    <col min="10249" max="10249" width="14" style="5" customWidth="1"/>
    <col min="10250" max="10250" width="16.28515625" style="5" customWidth="1"/>
    <col min="10251" max="10251" width="22.140625" style="5" customWidth="1"/>
    <col min="10252" max="10253" width="11.42578125" style="5"/>
    <col min="10254" max="10256" width="14.5703125" style="5" customWidth="1"/>
    <col min="10257" max="10496" width="11.42578125" style="5"/>
    <col min="10497" max="10497" width="12.7109375" style="5" customWidth="1"/>
    <col min="10498" max="10498" width="93" style="5" customWidth="1"/>
    <col min="10499" max="10499" width="11.7109375" style="5" customWidth="1"/>
    <col min="10500" max="10500" width="14.7109375" style="5" customWidth="1"/>
    <col min="10501" max="10501" width="13.85546875" style="5" customWidth="1"/>
    <col min="10502" max="10502" width="14" style="5" customWidth="1"/>
    <col min="10503" max="10503" width="15.28515625" style="5" customWidth="1"/>
    <col min="10504" max="10504" width="14.5703125" style="5" customWidth="1"/>
    <col min="10505" max="10505" width="14" style="5" customWidth="1"/>
    <col min="10506" max="10506" width="16.28515625" style="5" customWidth="1"/>
    <col min="10507" max="10507" width="22.140625" style="5" customWidth="1"/>
    <col min="10508" max="10509" width="11.42578125" style="5"/>
    <col min="10510" max="10512" width="14.5703125" style="5" customWidth="1"/>
    <col min="10513" max="10752" width="11.42578125" style="5"/>
    <col min="10753" max="10753" width="12.7109375" style="5" customWidth="1"/>
    <col min="10754" max="10754" width="93" style="5" customWidth="1"/>
    <col min="10755" max="10755" width="11.7109375" style="5" customWidth="1"/>
    <col min="10756" max="10756" width="14.7109375" style="5" customWidth="1"/>
    <col min="10757" max="10757" width="13.85546875" style="5" customWidth="1"/>
    <col min="10758" max="10758" width="14" style="5" customWidth="1"/>
    <col min="10759" max="10759" width="15.28515625" style="5" customWidth="1"/>
    <col min="10760" max="10760" width="14.5703125" style="5" customWidth="1"/>
    <col min="10761" max="10761" width="14" style="5" customWidth="1"/>
    <col min="10762" max="10762" width="16.28515625" style="5" customWidth="1"/>
    <col min="10763" max="10763" width="22.140625" style="5" customWidth="1"/>
    <col min="10764" max="10765" width="11.42578125" style="5"/>
    <col min="10766" max="10768" width="14.5703125" style="5" customWidth="1"/>
    <col min="10769" max="11008" width="11.42578125" style="5"/>
    <col min="11009" max="11009" width="12.7109375" style="5" customWidth="1"/>
    <col min="11010" max="11010" width="93" style="5" customWidth="1"/>
    <col min="11011" max="11011" width="11.7109375" style="5" customWidth="1"/>
    <col min="11012" max="11012" width="14.7109375" style="5" customWidth="1"/>
    <col min="11013" max="11013" width="13.85546875" style="5" customWidth="1"/>
    <col min="11014" max="11014" width="14" style="5" customWidth="1"/>
    <col min="11015" max="11015" width="15.28515625" style="5" customWidth="1"/>
    <col min="11016" max="11016" width="14.5703125" style="5" customWidth="1"/>
    <col min="11017" max="11017" width="14" style="5" customWidth="1"/>
    <col min="11018" max="11018" width="16.28515625" style="5" customWidth="1"/>
    <col min="11019" max="11019" width="22.140625" style="5" customWidth="1"/>
    <col min="11020" max="11021" width="11.42578125" style="5"/>
    <col min="11022" max="11024" width="14.5703125" style="5" customWidth="1"/>
    <col min="11025" max="11264" width="11.42578125" style="5"/>
    <col min="11265" max="11265" width="12.7109375" style="5" customWidth="1"/>
    <col min="11266" max="11266" width="93" style="5" customWidth="1"/>
    <col min="11267" max="11267" width="11.7109375" style="5" customWidth="1"/>
    <col min="11268" max="11268" width="14.7109375" style="5" customWidth="1"/>
    <col min="11269" max="11269" width="13.85546875" style="5" customWidth="1"/>
    <col min="11270" max="11270" width="14" style="5" customWidth="1"/>
    <col min="11271" max="11271" width="15.28515625" style="5" customWidth="1"/>
    <col min="11272" max="11272" width="14.5703125" style="5" customWidth="1"/>
    <col min="11273" max="11273" width="14" style="5" customWidth="1"/>
    <col min="11274" max="11274" width="16.28515625" style="5" customWidth="1"/>
    <col min="11275" max="11275" width="22.140625" style="5" customWidth="1"/>
    <col min="11276" max="11277" width="11.42578125" style="5"/>
    <col min="11278" max="11280" width="14.5703125" style="5" customWidth="1"/>
    <col min="11281" max="11520" width="11.42578125" style="5"/>
    <col min="11521" max="11521" width="12.7109375" style="5" customWidth="1"/>
    <col min="11522" max="11522" width="93" style="5" customWidth="1"/>
    <col min="11523" max="11523" width="11.7109375" style="5" customWidth="1"/>
    <col min="11524" max="11524" width="14.7109375" style="5" customWidth="1"/>
    <col min="11525" max="11525" width="13.85546875" style="5" customWidth="1"/>
    <col min="11526" max="11526" width="14" style="5" customWidth="1"/>
    <col min="11527" max="11527" width="15.28515625" style="5" customWidth="1"/>
    <col min="11528" max="11528" width="14.5703125" style="5" customWidth="1"/>
    <col min="11529" max="11529" width="14" style="5" customWidth="1"/>
    <col min="11530" max="11530" width="16.28515625" style="5" customWidth="1"/>
    <col min="11531" max="11531" width="22.140625" style="5" customWidth="1"/>
    <col min="11532" max="11533" width="11.42578125" style="5"/>
    <col min="11534" max="11536" width="14.5703125" style="5" customWidth="1"/>
    <col min="11537" max="11776" width="11.42578125" style="5"/>
    <col min="11777" max="11777" width="12.7109375" style="5" customWidth="1"/>
    <col min="11778" max="11778" width="93" style="5" customWidth="1"/>
    <col min="11779" max="11779" width="11.7109375" style="5" customWidth="1"/>
    <col min="11780" max="11780" width="14.7109375" style="5" customWidth="1"/>
    <col min="11781" max="11781" width="13.85546875" style="5" customWidth="1"/>
    <col min="11782" max="11782" width="14" style="5" customWidth="1"/>
    <col min="11783" max="11783" width="15.28515625" style="5" customWidth="1"/>
    <col min="11784" max="11784" width="14.5703125" style="5" customWidth="1"/>
    <col min="11785" max="11785" width="14" style="5" customWidth="1"/>
    <col min="11786" max="11786" width="16.28515625" style="5" customWidth="1"/>
    <col min="11787" max="11787" width="22.140625" style="5" customWidth="1"/>
    <col min="11788" max="11789" width="11.42578125" style="5"/>
    <col min="11790" max="11792" width="14.5703125" style="5" customWidth="1"/>
    <col min="11793" max="12032" width="11.42578125" style="5"/>
    <col min="12033" max="12033" width="12.7109375" style="5" customWidth="1"/>
    <col min="12034" max="12034" width="93" style="5" customWidth="1"/>
    <col min="12035" max="12035" width="11.7109375" style="5" customWidth="1"/>
    <col min="12036" max="12036" width="14.7109375" style="5" customWidth="1"/>
    <col min="12037" max="12037" width="13.85546875" style="5" customWidth="1"/>
    <col min="12038" max="12038" width="14" style="5" customWidth="1"/>
    <col min="12039" max="12039" width="15.28515625" style="5" customWidth="1"/>
    <col min="12040" max="12040" width="14.5703125" style="5" customWidth="1"/>
    <col min="12041" max="12041" width="14" style="5" customWidth="1"/>
    <col min="12042" max="12042" width="16.28515625" style="5" customWidth="1"/>
    <col min="12043" max="12043" width="22.140625" style="5" customWidth="1"/>
    <col min="12044" max="12045" width="11.42578125" style="5"/>
    <col min="12046" max="12048" width="14.5703125" style="5" customWidth="1"/>
    <col min="12049" max="12288" width="11.42578125" style="5"/>
    <col min="12289" max="12289" width="12.7109375" style="5" customWidth="1"/>
    <col min="12290" max="12290" width="93" style="5" customWidth="1"/>
    <col min="12291" max="12291" width="11.7109375" style="5" customWidth="1"/>
    <col min="12292" max="12292" width="14.7109375" style="5" customWidth="1"/>
    <col min="12293" max="12293" width="13.85546875" style="5" customWidth="1"/>
    <col min="12294" max="12294" width="14" style="5" customWidth="1"/>
    <col min="12295" max="12295" width="15.28515625" style="5" customWidth="1"/>
    <col min="12296" max="12296" width="14.5703125" style="5" customWidth="1"/>
    <col min="12297" max="12297" width="14" style="5" customWidth="1"/>
    <col min="12298" max="12298" width="16.28515625" style="5" customWidth="1"/>
    <col min="12299" max="12299" width="22.140625" style="5" customWidth="1"/>
    <col min="12300" max="12301" width="11.42578125" style="5"/>
    <col min="12302" max="12304" width="14.5703125" style="5" customWidth="1"/>
    <col min="12305" max="12544" width="11.42578125" style="5"/>
    <col min="12545" max="12545" width="12.7109375" style="5" customWidth="1"/>
    <col min="12546" max="12546" width="93" style="5" customWidth="1"/>
    <col min="12547" max="12547" width="11.7109375" style="5" customWidth="1"/>
    <col min="12548" max="12548" width="14.7109375" style="5" customWidth="1"/>
    <col min="12549" max="12549" width="13.85546875" style="5" customWidth="1"/>
    <col min="12550" max="12550" width="14" style="5" customWidth="1"/>
    <col min="12551" max="12551" width="15.28515625" style="5" customWidth="1"/>
    <col min="12552" max="12552" width="14.5703125" style="5" customWidth="1"/>
    <col min="12553" max="12553" width="14" style="5" customWidth="1"/>
    <col min="12554" max="12554" width="16.28515625" style="5" customWidth="1"/>
    <col min="12555" max="12555" width="22.140625" style="5" customWidth="1"/>
    <col min="12556" max="12557" width="11.42578125" style="5"/>
    <col min="12558" max="12560" width="14.5703125" style="5" customWidth="1"/>
    <col min="12561" max="12800" width="11.42578125" style="5"/>
    <col min="12801" max="12801" width="12.7109375" style="5" customWidth="1"/>
    <col min="12802" max="12802" width="93" style="5" customWidth="1"/>
    <col min="12803" max="12803" width="11.7109375" style="5" customWidth="1"/>
    <col min="12804" max="12804" width="14.7109375" style="5" customWidth="1"/>
    <col min="12805" max="12805" width="13.85546875" style="5" customWidth="1"/>
    <col min="12806" max="12806" width="14" style="5" customWidth="1"/>
    <col min="12807" max="12807" width="15.28515625" style="5" customWidth="1"/>
    <col min="12808" max="12808" width="14.5703125" style="5" customWidth="1"/>
    <col min="12809" max="12809" width="14" style="5" customWidth="1"/>
    <col min="12810" max="12810" width="16.28515625" style="5" customWidth="1"/>
    <col min="12811" max="12811" width="22.140625" style="5" customWidth="1"/>
    <col min="12812" max="12813" width="11.42578125" style="5"/>
    <col min="12814" max="12816" width="14.5703125" style="5" customWidth="1"/>
    <col min="12817" max="13056" width="11.42578125" style="5"/>
    <col min="13057" max="13057" width="12.7109375" style="5" customWidth="1"/>
    <col min="13058" max="13058" width="93" style="5" customWidth="1"/>
    <col min="13059" max="13059" width="11.7109375" style="5" customWidth="1"/>
    <col min="13060" max="13060" width="14.7109375" style="5" customWidth="1"/>
    <col min="13061" max="13061" width="13.85546875" style="5" customWidth="1"/>
    <col min="13062" max="13062" width="14" style="5" customWidth="1"/>
    <col min="13063" max="13063" width="15.28515625" style="5" customWidth="1"/>
    <col min="13064" max="13064" width="14.5703125" style="5" customWidth="1"/>
    <col min="13065" max="13065" width="14" style="5" customWidth="1"/>
    <col min="13066" max="13066" width="16.28515625" style="5" customWidth="1"/>
    <col min="13067" max="13067" width="22.140625" style="5" customWidth="1"/>
    <col min="13068" max="13069" width="11.42578125" style="5"/>
    <col min="13070" max="13072" width="14.5703125" style="5" customWidth="1"/>
    <col min="13073" max="13312" width="11.42578125" style="5"/>
    <col min="13313" max="13313" width="12.7109375" style="5" customWidth="1"/>
    <col min="13314" max="13314" width="93" style="5" customWidth="1"/>
    <col min="13315" max="13315" width="11.7109375" style="5" customWidth="1"/>
    <col min="13316" max="13316" width="14.7109375" style="5" customWidth="1"/>
    <col min="13317" max="13317" width="13.85546875" style="5" customWidth="1"/>
    <col min="13318" max="13318" width="14" style="5" customWidth="1"/>
    <col min="13319" max="13319" width="15.28515625" style="5" customWidth="1"/>
    <col min="13320" max="13320" width="14.5703125" style="5" customWidth="1"/>
    <col min="13321" max="13321" width="14" style="5" customWidth="1"/>
    <col min="13322" max="13322" width="16.28515625" style="5" customWidth="1"/>
    <col min="13323" max="13323" width="22.140625" style="5" customWidth="1"/>
    <col min="13324" max="13325" width="11.42578125" style="5"/>
    <col min="13326" max="13328" width="14.5703125" style="5" customWidth="1"/>
    <col min="13329" max="13568" width="11.42578125" style="5"/>
    <col min="13569" max="13569" width="12.7109375" style="5" customWidth="1"/>
    <col min="13570" max="13570" width="93" style="5" customWidth="1"/>
    <col min="13571" max="13571" width="11.7109375" style="5" customWidth="1"/>
    <col min="13572" max="13572" width="14.7109375" style="5" customWidth="1"/>
    <col min="13573" max="13573" width="13.85546875" style="5" customWidth="1"/>
    <col min="13574" max="13574" width="14" style="5" customWidth="1"/>
    <col min="13575" max="13575" width="15.28515625" style="5" customWidth="1"/>
    <col min="13576" max="13576" width="14.5703125" style="5" customWidth="1"/>
    <col min="13577" max="13577" width="14" style="5" customWidth="1"/>
    <col min="13578" max="13578" width="16.28515625" style="5" customWidth="1"/>
    <col min="13579" max="13579" width="22.140625" style="5" customWidth="1"/>
    <col min="13580" max="13581" width="11.42578125" style="5"/>
    <col min="13582" max="13584" width="14.5703125" style="5" customWidth="1"/>
    <col min="13585" max="13824" width="11.42578125" style="5"/>
    <col min="13825" max="13825" width="12.7109375" style="5" customWidth="1"/>
    <col min="13826" max="13826" width="93" style="5" customWidth="1"/>
    <col min="13827" max="13827" width="11.7109375" style="5" customWidth="1"/>
    <col min="13828" max="13828" width="14.7109375" style="5" customWidth="1"/>
    <col min="13829" max="13829" width="13.85546875" style="5" customWidth="1"/>
    <col min="13830" max="13830" width="14" style="5" customWidth="1"/>
    <col min="13831" max="13831" width="15.28515625" style="5" customWidth="1"/>
    <col min="13832" max="13832" width="14.5703125" style="5" customWidth="1"/>
    <col min="13833" max="13833" width="14" style="5" customWidth="1"/>
    <col min="13834" max="13834" width="16.28515625" style="5" customWidth="1"/>
    <col min="13835" max="13835" width="22.140625" style="5" customWidth="1"/>
    <col min="13836" max="13837" width="11.42578125" style="5"/>
    <col min="13838" max="13840" width="14.5703125" style="5" customWidth="1"/>
    <col min="13841" max="14080" width="11.42578125" style="5"/>
    <col min="14081" max="14081" width="12.7109375" style="5" customWidth="1"/>
    <col min="14082" max="14082" width="93" style="5" customWidth="1"/>
    <col min="14083" max="14083" width="11.7109375" style="5" customWidth="1"/>
    <col min="14084" max="14084" width="14.7109375" style="5" customWidth="1"/>
    <col min="14085" max="14085" width="13.85546875" style="5" customWidth="1"/>
    <col min="14086" max="14086" width="14" style="5" customWidth="1"/>
    <col min="14087" max="14087" width="15.28515625" style="5" customWidth="1"/>
    <col min="14088" max="14088" width="14.5703125" style="5" customWidth="1"/>
    <col min="14089" max="14089" width="14" style="5" customWidth="1"/>
    <col min="14090" max="14090" width="16.28515625" style="5" customWidth="1"/>
    <col min="14091" max="14091" width="22.140625" style="5" customWidth="1"/>
    <col min="14092" max="14093" width="11.42578125" style="5"/>
    <col min="14094" max="14096" width="14.5703125" style="5" customWidth="1"/>
    <col min="14097" max="14336" width="11.42578125" style="5"/>
    <col min="14337" max="14337" width="12.7109375" style="5" customWidth="1"/>
    <col min="14338" max="14338" width="93" style="5" customWidth="1"/>
    <col min="14339" max="14339" width="11.7109375" style="5" customWidth="1"/>
    <col min="14340" max="14340" width="14.7109375" style="5" customWidth="1"/>
    <col min="14341" max="14341" width="13.85546875" style="5" customWidth="1"/>
    <col min="14342" max="14342" width="14" style="5" customWidth="1"/>
    <col min="14343" max="14343" width="15.28515625" style="5" customWidth="1"/>
    <col min="14344" max="14344" width="14.5703125" style="5" customWidth="1"/>
    <col min="14345" max="14345" width="14" style="5" customWidth="1"/>
    <col min="14346" max="14346" width="16.28515625" style="5" customWidth="1"/>
    <col min="14347" max="14347" width="22.140625" style="5" customWidth="1"/>
    <col min="14348" max="14349" width="11.42578125" style="5"/>
    <col min="14350" max="14352" width="14.5703125" style="5" customWidth="1"/>
    <col min="14353" max="14592" width="11.42578125" style="5"/>
    <col min="14593" max="14593" width="12.7109375" style="5" customWidth="1"/>
    <col min="14594" max="14594" width="93" style="5" customWidth="1"/>
    <col min="14595" max="14595" width="11.7109375" style="5" customWidth="1"/>
    <col min="14596" max="14596" width="14.7109375" style="5" customWidth="1"/>
    <col min="14597" max="14597" width="13.85546875" style="5" customWidth="1"/>
    <col min="14598" max="14598" width="14" style="5" customWidth="1"/>
    <col min="14599" max="14599" width="15.28515625" style="5" customWidth="1"/>
    <col min="14600" max="14600" width="14.5703125" style="5" customWidth="1"/>
    <col min="14601" max="14601" width="14" style="5" customWidth="1"/>
    <col min="14602" max="14602" width="16.28515625" style="5" customWidth="1"/>
    <col min="14603" max="14603" width="22.140625" style="5" customWidth="1"/>
    <col min="14604" max="14605" width="11.42578125" style="5"/>
    <col min="14606" max="14608" width="14.5703125" style="5" customWidth="1"/>
    <col min="14609" max="14848" width="11.42578125" style="5"/>
    <col min="14849" max="14849" width="12.7109375" style="5" customWidth="1"/>
    <col min="14850" max="14850" width="93" style="5" customWidth="1"/>
    <col min="14851" max="14851" width="11.7109375" style="5" customWidth="1"/>
    <col min="14852" max="14852" width="14.7109375" style="5" customWidth="1"/>
    <col min="14853" max="14853" width="13.85546875" style="5" customWidth="1"/>
    <col min="14854" max="14854" width="14" style="5" customWidth="1"/>
    <col min="14855" max="14855" width="15.28515625" style="5" customWidth="1"/>
    <col min="14856" max="14856" width="14.5703125" style="5" customWidth="1"/>
    <col min="14857" max="14857" width="14" style="5" customWidth="1"/>
    <col min="14858" max="14858" width="16.28515625" style="5" customWidth="1"/>
    <col min="14859" max="14859" width="22.140625" style="5" customWidth="1"/>
    <col min="14860" max="14861" width="11.42578125" style="5"/>
    <col min="14862" max="14864" width="14.5703125" style="5" customWidth="1"/>
    <col min="14865" max="15104" width="11.42578125" style="5"/>
    <col min="15105" max="15105" width="12.7109375" style="5" customWidth="1"/>
    <col min="15106" max="15106" width="93" style="5" customWidth="1"/>
    <col min="15107" max="15107" width="11.7109375" style="5" customWidth="1"/>
    <col min="15108" max="15108" width="14.7109375" style="5" customWidth="1"/>
    <col min="15109" max="15109" width="13.85546875" style="5" customWidth="1"/>
    <col min="15110" max="15110" width="14" style="5" customWidth="1"/>
    <col min="15111" max="15111" width="15.28515625" style="5" customWidth="1"/>
    <col min="15112" max="15112" width="14.5703125" style="5" customWidth="1"/>
    <col min="15113" max="15113" width="14" style="5" customWidth="1"/>
    <col min="15114" max="15114" width="16.28515625" style="5" customWidth="1"/>
    <col min="15115" max="15115" width="22.140625" style="5" customWidth="1"/>
    <col min="15116" max="15117" width="11.42578125" style="5"/>
    <col min="15118" max="15120" width="14.5703125" style="5" customWidth="1"/>
    <col min="15121" max="15360" width="11.42578125" style="5"/>
    <col min="15361" max="15361" width="12.7109375" style="5" customWidth="1"/>
    <col min="15362" max="15362" width="93" style="5" customWidth="1"/>
    <col min="15363" max="15363" width="11.7109375" style="5" customWidth="1"/>
    <col min="15364" max="15364" width="14.7109375" style="5" customWidth="1"/>
    <col min="15365" max="15365" width="13.85546875" style="5" customWidth="1"/>
    <col min="15366" max="15366" width="14" style="5" customWidth="1"/>
    <col min="15367" max="15367" width="15.28515625" style="5" customWidth="1"/>
    <col min="15368" max="15368" width="14.5703125" style="5" customWidth="1"/>
    <col min="15369" max="15369" width="14" style="5" customWidth="1"/>
    <col min="15370" max="15370" width="16.28515625" style="5" customWidth="1"/>
    <col min="15371" max="15371" width="22.140625" style="5" customWidth="1"/>
    <col min="15372" max="15373" width="11.42578125" style="5"/>
    <col min="15374" max="15376" width="14.5703125" style="5" customWidth="1"/>
    <col min="15377" max="15616" width="11.42578125" style="5"/>
    <col min="15617" max="15617" width="12.7109375" style="5" customWidth="1"/>
    <col min="15618" max="15618" width="93" style="5" customWidth="1"/>
    <col min="15619" max="15619" width="11.7109375" style="5" customWidth="1"/>
    <col min="15620" max="15620" width="14.7109375" style="5" customWidth="1"/>
    <col min="15621" max="15621" width="13.85546875" style="5" customWidth="1"/>
    <col min="15622" max="15622" width="14" style="5" customWidth="1"/>
    <col min="15623" max="15623" width="15.28515625" style="5" customWidth="1"/>
    <col min="15624" max="15624" width="14.5703125" style="5" customWidth="1"/>
    <col min="15625" max="15625" width="14" style="5" customWidth="1"/>
    <col min="15626" max="15626" width="16.28515625" style="5" customWidth="1"/>
    <col min="15627" max="15627" width="22.140625" style="5" customWidth="1"/>
    <col min="15628" max="15629" width="11.42578125" style="5"/>
    <col min="15630" max="15632" width="14.5703125" style="5" customWidth="1"/>
    <col min="15633" max="15872" width="11.42578125" style="5"/>
    <col min="15873" max="15873" width="12.7109375" style="5" customWidth="1"/>
    <col min="15874" max="15874" width="93" style="5" customWidth="1"/>
    <col min="15875" max="15875" width="11.7109375" style="5" customWidth="1"/>
    <col min="15876" max="15876" width="14.7109375" style="5" customWidth="1"/>
    <col min="15877" max="15877" width="13.85546875" style="5" customWidth="1"/>
    <col min="15878" max="15878" width="14" style="5" customWidth="1"/>
    <col min="15879" max="15879" width="15.28515625" style="5" customWidth="1"/>
    <col min="15880" max="15880" width="14.5703125" style="5" customWidth="1"/>
    <col min="15881" max="15881" width="14" style="5" customWidth="1"/>
    <col min="15882" max="15882" width="16.28515625" style="5" customWidth="1"/>
    <col min="15883" max="15883" width="22.140625" style="5" customWidth="1"/>
    <col min="15884" max="15885" width="11.42578125" style="5"/>
    <col min="15886" max="15888" width="14.5703125" style="5" customWidth="1"/>
    <col min="15889" max="16128" width="11.42578125" style="5"/>
    <col min="16129" max="16129" width="12.7109375" style="5" customWidth="1"/>
    <col min="16130" max="16130" width="93" style="5" customWidth="1"/>
    <col min="16131" max="16131" width="11.7109375" style="5" customWidth="1"/>
    <col min="16132" max="16132" width="14.7109375" style="5" customWidth="1"/>
    <col min="16133" max="16133" width="13.85546875" style="5" customWidth="1"/>
    <col min="16134" max="16134" width="14" style="5" customWidth="1"/>
    <col min="16135" max="16135" width="15.28515625" style="5" customWidth="1"/>
    <col min="16136" max="16136" width="14.5703125" style="5" customWidth="1"/>
    <col min="16137" max="16137" width="14" style="5" customWidth="1"/>
    <col min="16138" max="16138" width="16.28515625" style="5" customWidth="1"/>
    <col min="16139" max="16139" width="22.140625" style="5" customWidth="1"/>
    <col min="16140" max="16141" width="11.42578125" style="5"/>
    <col min="16142" max="16144" width="14.5703125" style="5" customWidth="1"/>
    <col min="16145" max="16384" width="11.42578125" style="5"/>
  </cols>
  <sheetData>
    <row r="1" spans="1:19" x14ac:dyDescent="0.2">
      <c r="A1" s="1" t="s">
        <v>0</v>
      </c>
      <c r="I1" s="5"/>
    </row>
    <row r="2" spans="1:19" x14ac:dyDescent="0.2">
      <c r="A2" s="1" t="str">
        <f>CONCATENATE("COMUNA: ",[9]NOMBRE!B2," - ","( ",[9]NOMBRE!C2,[9]NOMBRE!D2,[9]NOMBRE!E2,[9]NOMBRE!F2,[9]NOMBRE!G2," )")</f>
        <v>COMUNA: Linares - ( 07401 )</v>
      </c>
      <c r="I2" s="5"/>
    </row>
    <row r="3" spans="1:19" x14ac:dyDescent="0.2">
      <c r="A3" s="1" t="str">
        <f>CONCATENATE("ESTABLECIMIENTO/ESTRATEGIA: ",[9]NOMBRE!B3," - ","( ",[9]NOMBRE!C3,[9]NOMBRE!D3,[9]NOMBRE!E3,[9]NOMBRE!F3,[9]NOMBRE!G3,[9]NOMBRE!H3," )")</f>
        <v>ESTABLECIMIENTO/ESTRATEGIA: Hospital Presidente Carlos Ibáñez del Campo - ( 116108 )</v>
      </c>
      <c r="I3" s="8"/>
    </row>
    <row r="4" spans="1:19" x14ac:dyDescent="0.2">
      <c r="A4" s="1" t="str">
        <f>CONCATENATE("MES: ",[9]NOMBRE!B6," - ","( ",[9]NOMBRE!C6,[9]NOMBRE!D6," )")</f>
        <v>MES: AGOSTO - ( 08 )</v>
      </c>
      <c r="I4" s="9"/>
    </row>
    <row r="5" spans="1:19" ht="12.75" customHeight="1" x14ac:dyDescent="0.2">
      <c r="A5" s="1" t="str">
        <f>CONCATENATE("AÑO: ",[9]NOMBRE!B7)</f>
        <v>AÑO: 2016</v>
      </c>
      <c r="I5" s="5"/>
    </row>
    <row r="6" spans="1:19" ht="12.75" customHeight="1" x14ac:dyDescent="0.15">
      <c r="A6" s="215" t="s">
        <v>1</v>
      </c>
      <c r="B6" s="215"/>
      <c r="C6" s="215"/>
      <c r="D6" s="215"/>
      <c r="E6" s="215"/>
      <c r="F6" s="215"/>
      <c r="I6" s="5"/>
    </row>
    <row r="7" spans="1:19" ht="12.75" customHeight="1" x14ac:dyDescent="0.15">
      <c r="A7" s="215"/>
      <c r="B7" s="215"/>
      <c r="C7" s="215"/>
      <c r="D7" s="215"/>
      <c r="E7" s="215"/>
      <c r="F7" s="215"/>
      <c r="I7" s="5"/>
    </row>
    <row r="8" spans="1:19" ht="12.75" customHeight="1" x14ac:dyDescent="0.2">
      <c r="A8" s="10"/>
      <c r="B8" s="10"/>
      <c r="C8" s="10"/>
      <c r="D8" s="10"/>
      <c r="E8" s="10"/>
      <c r="F8" s="10"/>
      <c r="I8" s="5"/>
    </row>
    <row r="9" spans="1:19" x14ac:dyDescent="0.2">
      <c r="A9" s="11"/>
      <c r="B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19" ht="12.75" customHeight="1" x14ac:dyDescent="0.2">
      <c r="A10" s="54" t="s">
        <v>2</v>
      </c>
      <c r="B10" s="55"/>
      <c r="C10" s="219" t="s">
        <v>3</v>
      </c>
      <c r="D10" s="236" t="s">
        <v>1033</v>
      </c>
      <c r="E10" s="237"/>
      <c r="F10" s="238"/>
      <c r="G10" s="239" t="s">
        <v>4</v>
      </c>
      <c r="H10" s="219" t="s">
        <v>5</v>
      </c>
      <c r="I10" s="12"/>
      <c r="J10" s="5"/>
      <c r="K10" s="5"/>
      <c r="N10" s="56"/>
      <c r="O10" s="6"/>
      <c r="Q10" s="5"/>
    </row>
    <row r="11" spans="1:19" ht="15.75" customHeight="1" x14ac:dyDescent="0.2">
      <c r="A11" s="57"/>
      <c r="B11" s="58"/>
      <c r="C11" s="220"/>
      <c r="D11" s="243" t="s">
        <v>1034</v>
      </c>
      <c r="E11" s="245" t="s">
        <v>1035</v>
      </c>
      <c r="F11" s="247" t="s">
        <v>1036</v>
      </c>
      <c r="G11" s="240"/>
      <c r="H11" s="220"/>
      <c r="I11" s="12"/>
      <c r="J11" s="5"/>
      <c r="K11" s="5"/>
      <c r="N11" s="56"/>
      <c r="O11" s="6"/>
      <c r="Q11" s="5"/>
    </row>
    <row r="12" spans="1:19" ht="14.25" customHeight="1" x14ac:dyDescent="0.2">
      <c r="A12" s="59" t="s">
        <v>6</v>
      </c>
      <c r="B12" s="60" t="s">
        <v>7</v>
      </c>
      <c r="C12" s="221"/>
      <c r="D12" s="244"/>
      <c r="E12" s="246"/>
      <c r="F12" s="248"/>
      <c r="G12" s="241"/>
      <c r="H12" s="221"/>
      <c r="I12" s="12"/>
      <c r="J12" s="5"/>
      <c r="K12" s="5"/>
      <c r="N12" s="56"/>
      <c r="O12" s="6"/>
      <c r="Q12" s="5"/>
    </row>
    <row r="13" spans="1:19" x14ac:dyDescent="0.2">
      <c r="A13" s="61" t="s">
        <v>8</v>
      </c>
      <c r="B13" s="62"/>
      <c r="C13" s="63">
        <f>+SUM(D13:F13)</f>
        <v>7615</v>
      </c>
      <c r="D13" s="64">
        <f>+SUM(D14:D43)</f>
        <v>3900</v>
      </c>
      <c r="E13" s="65">
        <f>+SUM(E14:E43)</f>
        <v>3715</v>
      </c>
      <c r="F13" s="66">
        <f>+SUM(F14:F43)</f>
        <v>0</v>
      </c>
      <c r="G13" s="67">
        <f>+SUM(G14:G43)</f>
        <v>0</v>
      </c>
      <c r="H13" s="63">
        <f>+SUM(H14:H43)</f>
        <v>0</v>
      </c>
      <c r="I13" s="12"/>
      <c r="J13" s="5"/>
      <c r="K13" s="5"/>
      <c r="N13" s="56"/>
      <c r="O13" s="6"/>
      <c r="Q13" s="5"/>
    </row>
    <row r="14" spans="1:19" ht="27" customHeight="1" x14ac:dyDescent="0.2">
      <c r="A14" s="68" t="s">
        <v>9</v>
      </c>
      <c r="B14" s="69" t="s">
        <v>10</v>
      </c>
      <c r="C14" s="70">
        <f>+SUM(D14:F14)</f>
        <v>1514</v>
      </c>
      <c r="D14" s="71">
        <v>891</v>
      </c>
      <c r="E14" s="72">
        <v>623</v>
      </c>
      <c r="F14" s="73"/>
      <c r="G14" s="73"/>
      <c r="H14" s="73"/>
      <c r="I14" s="13"/>
      <c r="J14" s="5"/>
      <c r="K14" s="5"/>
      <c r="N14" s="56"/>
      <c r="O14" s="6"/>
      <c r="Q14" s="5"/>
    </row>
    <row r="15" spans="1:19" x14ac:dyDescent="0.2">
      <c r="A15" s="74" t="s">
        <v>11</v>
      </c>
      <c r="B15" s="75" t="s">
        <v>12</v>
      </c>
      <c r="C15" s="70">
        <f t="shared" ref="C15:C78" si="0">+SUM(D15:F15)</f>
        <v>0</v>
      </c>
      <c r="D15" s="71"/>
      <c r="E15" s="72"/>
      <c r="F15" s="73"/>
      <c r="G15" s="73"/>
      <c r="H15" s="73"/>
      <c r="I15" s="13"/>
      <c r="J15" s="5"/>
      <c r="K15" s="5"/>
      <c r="N15" s="56"/>
      <c r="O15" s="6"/>
      <c r="Q15" s="5"/>
    </row>
    <row r="16" spans="1:19" x14ac:dyDescent="0.2">
      <c r="A16" s="74" t="s">
        <v>13</v>
      </c>
      <c r="B16" s="75" t="s">
        <v>14</v>
      </c>
      <c r="C16" s="70">
        <f t="shared" si="0"/>
        <v>0</v>
      </c>
      <c r="D16" s="71"/>
      <c r="E16" s="72"/>
      <c r="F16" s="73"/>
      <c r="G16" s="73"/>
      <c r="H16" s="73"/>
      <c r="I16" s="13"/>
      <c r="J16" s="5"/>
      <c r="K16" s="5"/>
      <c r="N16" s="56"/>
      <c r="O16" s="6"/>
      <c r="Q16" s="5"/>
    </row>
    <row r="17" spans="1:17" x14ac:dyDescent="0.2">
      <c r="A17" s="76" t="s">
        <v>15</v>
      </c>
      <c r="B17" s="77" t="s">
        <v>16</v>
      </c>
      <c r="C17" s="70">
        <f t="shared" si="0"/>
        <v>419</v>
      </c>
      <c r="D17" s="71"/>
      <c r="E17" s="72">
        <v>419</v>
      </c>
      <c r="F17" s="73"/>
      <c r="G17" s="73"/>
      <c r="H17" s="73"/>
      <c r="I17" s="13"/>
      <c r="J17" s="5"/>
      <c r="K17" s="5"/>
      <c r="N17" s="56"/>
      <c r="O17" s="6"/>
      <c r="Q17" s="5"/>
    </row>
    <row r="18" spans="1:17" x14ac:dyDescent="0.2">
      <c r="A18" s="76" t="s">
        <v>17</v>
      </c>
      <c r="B18" s="77" t="s">
        <v>18</v>
      </c>
      <c r="C18" s="70">
        <f t="shared" si="0"/>
        <v>0</v>
      </c>
      <c r="D18" s="71"/>
      <c r="E18" s="72"/>
      <c r="F18" s="73"/>
      <c r="G18" s="73"/>
      <c r="H18" s="73"/>
      <c r="I18" s="13"/>
      <c r="J18" s="5"/>
      <c r="K18" s="5"/>
      <c r="N18" s="56"/>
      <c r="O18" s="6"/>
      <c r="Q18" s="5"/>
    </row>
    <row r="19" spans="1:17" x14ac:dyDescent="0.2">
      <c r="A19" s="76" t="s">
        <v>19</v>
      </c>
      <c r="B19" s="78" t="s">
        <v>20</v>
      </c>
      <c r="C19" s="70">
        <f t="shared" si="0"/>
        <v>163</v>
      </c>
      <c r="D19" s="71"/>
      <c r="E19" s="72">
        <v>163</v>
      </c>
      <c r="F19" s="73"/>
      <c r="G19" s="73"/>
      <c r="H19" s="73"/>
      <c r="I19" s="13"/>
      <c r="J19" s="5"/>
      <c r="K19" s="5"/>
      <c r="N19" s="56"/>
      <c r="O19" s="6"/>
      <c r="Q19" s="5"/>
    </row>
    <row r="20" spans="1:17" x14ac:dyDescent="0.2">
      <c r="A20" s="76" t="s">
        <v>21</v>
      </c>
      <c r="B20" s="78" t="s">
        <v>22</v>
      </c>
      <c r="C20" s="70">
        <f t="shared" si="0"/>
        <v>0</v>
      </c>
      <c r="D20" s="71"/>
      <c r="E20" s="72"/>
      <c r="F20" s="73"/>
      <c r="G20" s="73"/>
      <c r="H20" s="73"/>
      <c r="I20" s="13"/>
      <c r="J20" s="5"/>
      <c r="K20" s="5"/>
      <c r="N20" s="56"/>
      <c r="O20" s="6"/>
      <c r="Q20" s="5"/>
    </row>
    <row r="21" spans="1:17" x14ac:dyDescent="0.2">
      <c r="A21" s="76" t="s">
        <v>23</v>
      </c>
      <c r="B21" s="79" t="s">
        <v>24</v>
      </c>
      <c r="C21" s="70">
        <f t="shared" si="0"/>
        <v>204</v>
      </c>
      <c r="D21" s="71"/>
      <c r="E21" s="72">
        <v>204</v>
      </c>
      <c r="F21" s="73"/>
      <c r="G21" s="73"/>
      <c r="H21" s="73"/>
      <c r="I21" s="13"/>
      <c r="J21" s="5"/>
      <c r="K21" s="5"/>
      <c r="N21" s="56"/>
      <c r="O21" s="6"/>
      <c r="Q21" s="5"/>
    </row>
    <row r="22" spans="1:17" x14ac:dyDescent="0.2">
      <c r="A22" s="76" t="s">
        <v>25</v>
      </c>
      <c r="B22" s="79" t="s">
        <v>26</v>
      </c>
      <c r="C22" s="70">
        <f t="shared" si="0"/>
        <v>0</v>
      </c>
      <c r="D22" s="71"/>
      <c r="E22" s="72"/>
      <c r="F22" s="73"/>
      <c r="G22" s="73"/>
      <c r="H22" s="73"/>
      <c r="I22" s="13"/>
      <c r="J22" s="5"/>
      <c r="K22" s="5"/>
      <c r="N22" s="56"/>
      <c r="O22" s="6"/>
      <c r="Q22" s="5"/>
    </row>
    <row r="23" spans="1:17" x14ac:dyDescent="0.2">
      <c r="A23" s="76" t="s">
        <v>27</v>
      </c>
      <c r="B23" s="79" t="s">
        <v>28</v>
      </c>
      <c r="C23" s="70">
        <f t="shared" si="0"/>
        <v>23</v>
      </c>
      <c r="D23" s="71"/>
      <c r="E23" s="72">
        <v>23</v>
      </c>
      <c r="F23" s="73"/>
      <c r="G23" s="73"/>
      <c r="H23" s="73"/>
      <c r="I23" s="13"/>
      <c r="J23" s="5"/>
      <c r="K23" s="5"/>
      <c r="N23" s="56"/>
      <c r="O23" s="6"/>
      <c r="Q23" s="5"/>
    </row>
    <row r="24" spans="1:17" x14ac:dyDescent="0.2">
      <c r="A24" s="76" t="s">
        <v>29</v>
      </c>
      <c r="B24" s="79" t="s">
        <v>30</v>
      </c>
      <c r="C24" s="70">
        <f t="shared" si="0"/>
        <v>362</v>
      </c>
      <c r="D24" s="71">
        <v>3</v>
      </c>
      <c r="E24" s="72">
        <v>359</v>
      </c>
      <c r="F24" s="73"/>
      <c r="G24" s="73"/>
      <c r="H24" s="73"/>
      <c r="I24" s="13"/>
      <c r="J24" s="5"/>
      <c r="K24" s="5"/>
      <c r="N24" s="56"/>
      <c r="O24" s="6"/>
      <c r="Q24" s="5"/>
    </row>
    <row r="25" spans="1:17" ht="23.25" x14ac:dyDescent="0.2">
      <c r="A25" s="76" t="s">
        <v>31</v>
      </c>
      <c r="B25" s="80" t="s">
        <v>32</v>
      </c>
      <c r="C25" s="70">
        <f t="shared" si="0"/>
        <v>0</v>
      </c>
      <c r="D25" s="81"/>
      <c r="E25" s="82"/>
      <c r="F25" s="83"/>
      <c r="G25" s="73"/>
      <c r="H25" s="83"/>
      <c r="I25" s="13"/>
      <c r="J25" s="5"/>
      <c r="K25" s="5"/>
      <c r="N25" s="56"/>
      <c r="O25" s="6"/>
      <c r="Q25" s="5"/>
    </row>
    <row r="26" spans="1:17" x14ac:dyDescent="0.2">
      <c r="A26" s="76" t="s">
        <v>33</v>
      </c>
      <c r="B26" s="80" t="s">
        <v>34</v>
      </c>
      <c r="C26" s="70">
        <f t="shared" si="0"/>
        <v>0</v>
      </c>
      <c r="D26" s="81"/>
      <c r="E26" s="82"/>
      <c r="F26" s="83"/>
      <c r="G26" s="73"/>
      <c r="H26" s="83"/>
      <c r="I26" s="13"/>
      <c r="J26" s="5"/>
      <c r="K26" s="5"/>
      <c r="N26" s="56"/>
      <c r="O26" s="6"/>
      <c r="Q26" s="5"/>
    </row>
    <row r="27" spans="1:17" x14ac:dyDescent="0.2">
      <c r="A27" s="76" t="s">
        <v>35</v>
      </c>
      <c r="B27" s="80" t="s">
        <v>36</v>
      </c>
      <c r="C27" s="70">
        <f t="shared" si="0"/>
        <v>0</v>
      </c>
      <c r="D27" s="81"/>
      <c r="E27" s="82"/>
      <c r="F27" s="83"/>
      <c r="G27" s="73"/>
      <c r="H27" s="83"/>
      <c r="I27" s="13"/>
      <c r="J27" s="5"/>
      <c r="K27" s="5"/>
      <c r="N27" s="56"/>
      <c r="O27" s="6"/>
      <c r="Q27" s="5"/>
    </row>
    <row r="28" spans="1:17" x14ac:dyDescent="0.2">
      <c r="A28" s="76" t="s">
        <v>37</v>
      </c>
      <c r="B28" s="80" t="s">
        <v>38</v>
      </c>
      <c r="C28" s="70">
        <f t="shared" si="0"/>
        <v>61</v>
      </c>
      <c r="D28" s="81"/>
      <c r="E28" s="82">
        <v>61</v>
      </c>
      <c r="F28" s="83"/>
      <c r="G28" s="73"/>
      <c r="H28" s="83"/>
      <c r="I28" s="13"/>
      <c r="J28" s="5"/>
      <c r="K28" s="5"/>
      <c r="N28" s="56"/>
      <c r="O28" s="6"/>
      <c r="Q28" s="5"/>
    </row>
    <row r="29" spans="1:17" ht="23.25" x14ac:dyDescent="0.2">
      <c r="A29" s="76" t="s">
        <v>39</v>
      </c>
      <c r="B29" s="80" t="s">
        <v>40</v>
      </c>
      <c r="C29" s="70">
        <f t="shared" si="0"/>
        <v>4</v>
      </c>
      <c r="D29" s="81"/>
      <c r="E29" s="82">
        <v>4</v>
      </c>
      <c r="F29" s="83"/>
      <c r="G29" s="73"/>
      <c r="H29" s="83"/>
      <c r="I29" s="13"/>
      <c r="J29" s="5"/>
      <c r="K29" s="5"/>
      <c r="N29" s="56"/>
      <c r="O29" s="6"/>
      <c r="Q29" s="5"/>
    </row>
    <row r="30" spans="1:17" x14ac:dyDescent="0.2">
      <c r="A30" s="76" t="s">
        <v>41</v>
      </c>
      <c r="B30" s="80" t="s">
        <v>42</v>
      </c>
      <c r="C30" s="70">
        <f t="shared" si="0"/>
        <v>0</v>
      </c>
      <c r="D30" s="81"/>
      <c r="E30" s="82"/>
      <c r="F30" s="83"/>
      <c r="G30" s="73"/>
      <c r="H30" s="83"/>
      <c r="I30" s="13"/>
      <c r="J30" s="5"/>
      <c r="K30" s="5"/>
      <c r="N30" s="56"/>
      <c r="O30" s="6"/>
      <c r="Q30" s="5"/>
    </row>
    <row r="31" spans="1:17" x14ac:dyDescent="0.2">
      <c r="A31" s="84" t="s">
        <v>43</v>
      </c>
      <c r="B31" s="80" t="s">
        <v>44</v>
      </c>
      <c r="C31" s="70">
        <f t="shared" si="0"/>
        <v>22</v>
      </c>
      <c r="D31" s="81">
        <v>3</v>
      </c>
      <c r="E31" s="82">
        <v>19</v>
      </c>
      <c r="F31" s="83"/>
      <c r="G31" s="73"/>
      <c r="H31" s="83"/>
      <c r="I31" s="13"/>
      <c r="J31" s="5"/>
      <c r="K31" s="5"/>
      <c r="N31" s="56"/>
      <c r="O31" s="6"/>
      <c r="Q31" s="5"/>
    </row>
    <row r="32" spans="1:17" x14ac:dyDescent="0.2">
      <c r="A32" s="76" t="s">
        <v>45</v>
      </c>
      <c r="B32" s="80" t="s">
        <v>46</v>
      </c>
      <c r="C32" s="70">
        <f t="shared" si="0"/>
        <v>1051</v>
      </c>
      <c r="D32" s="81">
        <v>980</v>
      </c>
      <c r="E32" s="82">
        <v>71</v>
      </c>
      <c r="F32" s="83"/>
      <c r="G32" s="73"/>
      <c r="H32" s="83"/>
      <c r="I32" s="13"/>
      <c r="J32" s="5"/>
      <c r="K32" s="5"/>
      <c r="N32" s="56"/>
      <c r="O32" s="6"/>
      <c r="Q32" s="5"/>
    </row>
    <row r="33" spans="1:17" x14ac:dyDescent="0.2">
      <c r="A33" s="76" t="s">
        <v>47</v>
      </c>
      <c r="B33" s="79" t="s">
        <v>48</v>
      </c>
      <c r="C33" s="70">
        <f t="shared" si="0"/>
        <v>1</v>
      </c>
      <c r="D33" s="81"/>
      <c r="E33" s="82">
        <v>1</v>
      </c>
      <c r="F33" s="83"/>
      <c r="G33" s="73"/>
      <c r="H33" s="83"/>
      <c r="I33" s="13"/>
      <c r="J33" s="5"/>
      <c r="K33" s="5"/>
      <c r="N33" s="56"/>
      <c r="O33" s="6"/>
      <c r="Q33" s="5"/>
    </row>
    <row r="34" spans="1:17" x14ac:dyDescent="0.2">
      <c r="A34" s="76" t="s">
        <v>49</v>
      </c>
      <c r="B34" s="80" t="s">
        <v>50</v>
      </c>
      <c r="C34" s="70">
        <f t="shared" si="0"/>
        <v>181</v>
      </c>
      <c r="D34" s="81"/>
      <c r="E34" s="82">
        <v>181</v>
      </c>
      <c r="F34" s="83"/>
      <c r="G34" s="73"/>
      <c r="H34" s="83"/>
      <c r="I34" s="13"/>
      <c r="J34" s="5"/>
      <c r="K34" s="5"/>
      <c r="N34" s="56"/>
      <c r="O34" s="6"/>
      <c r="Q34" s="5"/>
    </row>
    <row r="35" spans="1:17" x14ac:dyDescent="0.2">
      <c r="A35" s="76" t="s">
        <v>51</v>
      </c>
      <c r="B35" s="80" t="s">
        <v>52</v>
      </c>
      <c r="C35" s="70">
        <f t="shared" si="0"/>
        <v>0</v>
      </c>
      <c r="D35" s="81"/>
      <c r="E35" s="82"/>
      <c r="F35" s="83"/>
      <c r="G35" s="73"/>
      <c r="H35" s="85"/>
      <c r="I35" s="13"/>
      <c r="J35" s="5"/>
      <c r="K35" s="5"/>
      <c r="N35" s="56"/>
      <c r="O35" s="6"/>
      <c r="Q35" s="5"/>
    </row>
    <row r="36" spans="1:17" x14ac:dyDescent="0.2">
      <c r="A36" s="76" t="s">
        <v>53</v>
      </c>
      <c r="B36" s="80" t="s">
        <v>54</v>
      </c>
      <c r="C36" s="70">
        <f t="shared" si="0"/>
        <v>0</v>
      </c>
      <c r="D36" s="81"/>
      <c r="E36" s="82"/>
      <c r="F36" s="83"/>
      <c r="G36" s="73"/>
      <c r="H36" s="85"/>
      <c r="I36" s="13"/>
      <c r="J36" s="5"/>
      <c r="K36" s="5"/>
      <c r="N36" s="56"/>
      <c r="O36" s="6"/>
      <c r="Q36" s="5"/>
    </row>
    <row r="37" spans="1:17" s="6" customFormat="1" x14ac:dyDescent="0.2">
      <c r="A37" s="76" t="s">
        <v>55</v>
      </c>
      <c r="B37" s="79" t="s">
        <v>56</v>
      </c>
      <c r="C37" s="70">
        <f t="shared" si="0"/>
        <v>0</v>
      </c>
      <c r="D37" s="71"/>
      <c r="E37" s="72"/>
      <c r="F37" s="73"/>
      <c r="G37" s="73"/>
      <c r="H37" s="86"/>
      <c r="I37" s="14"/>
      <c r="N37" s="87"/>
    </row>
    <row r="38" spans="1:17" x14ac:dyDescent="0.2">
      <c r="A38" s="76" t="s">
        <v>57</v>
      </c>
      <c r="B38" s="79" t="s">
        <v>58</v>
      </c>
      <c r="C38" s="88">
        <f t="shared" si="0"/>
        <v>300</v>
      </c>
      <c r="D38" s="89">
        <v>165</v>
      </c>
      <c r="E38" s="90">
        <v>135</v>
      </c>
      <c r="F38" s="91"/>
      <c r="G38" s="73"/>
      <c r="H38" s="91"/>
      <c r="I38" s="13"/>
      <c r="J38" s="5"/>
      <c r="K38" s="5"/>
      <c r="N38" s="56"/>
      <c r="O38" s="6"/>
      <c r="Q38" s="5"/>
    </row>
    <row r="39" spans="1:17" ht="34.5" x14ac:dyDescent="0.2">
      <c r="A39" s="92" t="s">
        <v>59</v>
      </c>
      <c r="B39" s="93" t="s">
        <v>60</v>
      </c>
      <c r="C39" s="70">
        <f t="shared" si="0"/>
        <v>1920</v>
      </c>
      <c r="D39" s="71">
        <v>831</v>
      </c>
      <c r="E39" s="72">
        <v>1089</v>
      </c>
      <c r="F39" s="73"/>
      <c r="G39" s="73"/>
      <c r="H39" s="73"/>
      <c r="I39" s="13"/>
      <c r="J39" s="5"/>
      <c r="K39" s="5"/>
      <c r="N39" s="56"/>
      <c r="O39" s="6"/>
      <c r="Q39" s="5"/>
    </row>
    <row r="40" spans="1:17" x14ac:dyDescent="0.2">
      <c r="A40" s="92" t="s">
        <v>61</v>
      </c>
      <c r="B40" s="93" t="s">
        <v>62</v>
      </c>
      <c r="C40" s="70">
        <f t="shared" si="0"/>
        <v>55</v>
      </c>
      <c r="D40" s="71"/>
      <c r="E40" s="72">
        <v>55</v>
      </c>
      <c r="F40" s="73"/>
      <c r="G40" s="73"/>
      <c r="H40" s="73"/>
      <c r="I40" s="13"/>
      <c r="J40" s="5"/>
      <c r="K40" s="5"/>
      <c r="N40" s="56"/>
      <c r="O40" s="6"/>
      <c r="Q40" s="5"/>
    </row>
    <row r="41" spans="1:17" x14ac:dyDescent="0.2">
      <c r="A41" s="92" t="s">
        <v>63</v>
      </c>
      <c r="B41" s="93" t="s">
        <v>64</v>
      </c>
      <c r="C41" s="70">
        <f t="shared" si="0"/>
        <v>105</v>
      </c>
      <c r="D41" s="71">
        <v>44</v>
      </c>
      <c r="E41" s="72">
        <v>61</v>
      </c>
      <c r="F41" s="73"/>
      <c r="G41" s="73"/>
      <c r="H41" s="73"/>
      <c r="I41" s="13"/>
      <c r="J41" s="5"/>
      <c r="K41" s="5"/>
      <c r="N41" s="56"/>
      <c r="O41" s="6"/>
      <c r="Q41" s="5"/>
    </row>
    <row r="42" spans="1:17" x14ac:dyDescent="0.2">
      <c r="A42" s="92" t="s">
        <v>65</v>
      </c>
      <c r="B42" s="93" t="s">
        <v>66</v>
      </c>
      <c r="C42" s="70">
        <f t="shared" si="0"/>
        <v>912</v>
      </c>
      <c r="D42" s="71">
        <v>833</v>
      </c>
      <c r="E42" s="72">
        <v>79</v>
      </c>
      <c r="F42" s="73"/>
      <c r="G42" s="73"/>
      <c r="H42" s="73"/>
      <c r="I42" s="13"/>
      <c r="J42" s="5"/>
      <c r="K42" s="5"/>
      <c r="N42" s="56"/>
      <c r="O42" s="6"/>
      <c r="Q42" s="5"/>
    </row>
    <row r="43" spans="1:17" x14ac:dyDescent="0.2">
      <c r="A43" s="92" t="s">
        <v>67</v>
      </c>
      <c r="B43" s="94" t="s">
        <v>68</v>
      </c>
      <c r="C43" s="95">
        <f t="shared" si="0"/>
        <v>318</v>
      </c>
      <c r="D43" s="81">
        <v>150</v>
      </c>
      <c r="E43" s="82">
        <v>168</v>
      </c>
      <c r="F43" s="83"/>
      <c r="G43" s="73"/>
      <c r="H43" s="83"/>
      <c r="I43" s="13"/>
      <c r="J43" s="5"/>
      <c r="K43" s="5"/>
      <c r="N43" s="56"/>
      <c r="O43" s="6"/>
      <c r="Q43" s="5"/>
    </row>
    <row r="44" spans="1:17" x14ac:dyDescent="0.2">
      <c r="A44" s="211" t="s">
        <v>69</v>
      </c>
      <c r="B44" s="242"/>
      <c r="C44" s="63">
        <f t="shared" si="0"/>
        <v>1</v>
      </c>
      <c r="D44" s="67">
        <f>SUM(D45:D78)</f>
        <v>0</v>
      </c>
      <c r="E44" s="65">
        <f>SUM(E45:E78)</f>
        <v>0</v>
      </c>
      <c r="F44" s="67">
        <f>SUM(F45:F78)</f>
        <v>1</v>
      </c>
      <c r="G44" s="63">
        <f>SUM(G45:G78)</f>
        <v>0</v>
      </c>
      <c r="H44" s="63">
        <f>SUM(H45:H78)</f>
        <v>0</v>
      </c>
      <c r="I44" s="13"/>
      <c r="J44" s="5"/>
      <c r="K44" s="5"/>
      <c r="N44" s="56"/>
      <c r="O44" s="6"/>
      <c r="Q44" s="5"/>
    </row>
    <row r="45" spans="1:17" x14ac:dyDescent="0.2">
      <c r="A45" s="96" t="s">
        <v>70</v>
      </c>
      <c r="B45" s="97" t="s">
        <v>71</v>
      </c>
      <c r="C45" s="98">
        <f t="shared" si="0"/>
        <v>0</v>
      </c>
      <c r="D45" s="73"/>
      <c r="E45" s="90"/>
      <c r="F45" s="91"/>
      <c r="G45" s="73"/>
      <c r="H45" s="91"/>
      <c r="I45" s="13"/>
      <c r="J45" s="5"/>
      <c r="K45" s="5"/>
      <c r="N45" s="56"/>
      <c r="O45" s="6"/>
      <c r="Q45" s="5"/>
    </row>
    <row r="46" spans="1:17" x14ac:dyDescent="0.2">
      <c r="A46" s="99" t="s">
        <v>72</v>
      </c>
      <c r="B46" s="100" t="s">
        <v>73</v>
      </c>
      <c r="C46" s="70">
        <f t="shared" si="0"/>
        <v>0</v>
      </c>
      <c r="D46" s="73"/>
      <c r="E46" s="72"/>
      <c r="F46" s="73"/>
      <c r="G46" s="73"/>
      <c r="H46" s="73"/>
      <c r="I46" s="13"/>
      <c r="J46" s="5"/>
      <c r="K46" s="5"/>
      <c r="N46" s="56"/>
      <c r="O46" s="6"/>
      <c r="Q46" s="5"/>
    </row>
    <row r="47" spans="1:17" x14ac:dyDescent="0.2">
      <c r="A47" s="99" t="s">
        <v>74</v>
      </c>
      <c r="B47" s="100" t="s">
        <v>75</v>
      </c>
      <c r="C47" s="70">
        <f t="shared" si="0"/>
        <v>1</v>
      </c>
      <c r="D47" s="73"/>
      <c r="E47" s="72"/>
      <c r="F47" s="73">
        <v>1</v>
      </c>
      <c r="G47" s="73"/>
      <c r="H47" s="73"/>
      <c r="I47" s="13"/>
      <c r="J47" s="5"/>
      <c r="K47" s="5"/>
      <c r="N47" s="56"/>
      <c r="O47" s="6"/>
      <c r="Q47" s="5"/>
    </row>
    <row r="48" spans="1:17" x14ac:dyDescent="0.2">
      <c r="A48" s="99" t="s">
        <v>76</v>
      </c>
      <c r="B48" s="100" t="s">
        <v>77</v>
      </c>
      <c r="C48" s="70">
        <f t="shared" si="0"/>
        <v>0</v>
      </c>
      <c r="D48" s="73"/>
      <c r="E48" s="72"/>
      <c r="F48" s="73"/>
      <c r="G48" s="73"/>
      <c r="H48" s="73"/>
      <c r="I48" s="13"/>
      <c r="J48" s="5"/>
      <c r="K48" s="5"/>
      <c r="N48" s="56"/>
      <c r="O48" s="6"/>
      <c r="Q48" s="5"/>
    </row>
    <row r="49" spans="1:17" x14ac:dyDescent="0.2">
      <c r="A49" s="99" t="s">
        <v>78</v>
      </c>
      <c r="B49" s="100" t="s">
        <v>79</v>
      </c>
      <c r="C49" s="70">
        <f t="shared" si="0"/>
        <v>0</v>
      </c>
      <c r="D49" s="73"/>
      <c r="E49" s="72"/>
      <c r="F49" s="73"/>
      <c r="G49" s="73"/>
      <c r="H49" s="73"/>
      <c r="I49" s="13"/>
      <c r="J49" s="5"/>
      <c r="K49" s="5"/>
      <c r="N49" s="56"/>
      <c r="O49" s="6"/>
      <c r="Q49" s="5"/>
    </row>
    <row r="50" spans="1:17" x14ac:dyDescent="0.2">
      <c r="A50" s="99" t="s">
        <v>80</v>
      </c>
      <c r="B50" s="100" t="s">
        <v>81</v>
      </c>
      <c r="C50" s="70">
        <f t="shared" si="0"/>
        <v>0</v>
      </c>
      <c r="D50" s="73"/>
      <c r="E50" s="72"/>
      <c r="F50" s="73"/>
      <c r="G50" s="73"/>
      <c r="H50" s="73"/>
      <c r="I50" s="13"/>
      <c r="J50" s="5"/>
      <c r="K50" s="5"/>
      <c r="N50" s="56"/>
      <c r="O50" s="6"/>
      <c r="Q50" s="5"/>
    </row>
    <row r="51" spans="1:17" x14ac:dyDescent="0.2">
      <c r="A51" s="99" t="s">
        <v>82</v>
      </c>
      <c r="B51" s="100" t="s">
        <v>83</v>
      </c>
      <c r="C51" s="70">
        <f t="shared" si="0"/>
        <v>0</v>
      </c>
      <c r="D51" s="73"/>
      <c r="E51" s="72"/>
      <c r="F51" s="73"/>
      <c r="G51" s="73"/>
      <c r="H51" s="73"/>
      <c r="I51" s="13"/>
      <c r="J51" s="5"/>
      <c r="K51" s="5"/>
      <c r="N51" s="56"/>
      <c r="O51" s="6"/>
      <c r="Q51" s="5"/>
    </row>
    <row r="52" spans="1:17" x14ac:dyDescent="0.2">
      <c r="A52" s="99" t="s">
        <v>84</v>
      </c>
      <c r="B52" s="100" t="s">
        <v>85</v>
      </c>
      <c r="C52" s="70">
        <f t="shared" si="0"/>
        <v>0</v>
      </c>
      <c r="D52" s="73"/>
      <c r="E52" s="72"/>
      <c r="F52" s="73"/>
      <c r="G52" s="73"/>
      <c r="H52" s="73"/>
      <c r="I52" s="13"/>
      <c r="J52" s="5"/>
      <c r="K52" s="5"/>
      <c r="N52" s="56"/>
      <c r="O52" s="6"/>
      <c r="Q52" s="5"/>
    </row>
    <row r="53" spans="1:17" x14ac:dyDescent="0.2">
      <c r="A53" s="99" t="s">
        <v>86</v>
      </c>
      <c r="B53" s="100" t="s">
        <v>87</v>
      </c>
      <c r="C53" s="70">
        <f t="shared" si="0"/>
        <v>0</v>
      </c>
      <c r="D53" s="73"/>
      <c r="E53" s="72"/>
      <c r="F53" s="73"/>
      <c r="G53" s="73"/>
      <c r="H53" s="73"/>
      <c r="I53" s="13"/>
      <c r="J53" s="5"/>
      <c r="K53" s="5"/>
      <c r="N53" s="56"/>
      <c r="O53" s="6"/>
      <c r="Q53" s="5"/>
    </row>
    <row r="54" spans="1:17" x14ac:dyDescent="0.2">
      <c r="A54" s="99" t="s">
        <v>88</v>
      </c>
      <c r="B54" s="100" t="s">
        <v>89</v>
      </c>
      <c r="C54" s="70">
        <f t="shared" si="0"/>
        <v>0</v>
      </c>
      <c r="D54" s="73"/>
      <c r="E54" s="72"/>
      <c r="F54" s="73"/>
      <c r="G54" s="73"/>
      <c r="H54" s="73"/>
      <c r="I54" s="13"/>
      <c r="J54" s="5"/>
      <c r="K54" s="5"/>
      <c r="N54" s="56"/>
      <c r="O54" s="6"/>
      <c r="Q54" s="5"/>
    </row>
    <row r="55" spans="1:17" x14ac:dyDescent="0.2">
      <c r="A55" s="99" t="s">
        <v>90</v>
      </c>
      <c r="B55" s="100" t="s">
        <v>91</v>
      </c>
      <c r="C55" s="70">
        <f t="shared" si="0"/>
        <v>0</v>
      </c>
      <c r="D55" s="73"/>
      <c r="E55" s="72"/>
      <c r="F55" s="73"/>
      <c r="G55" s="73"/>
      <c r="H55" s="73"/>
      <c r="I55" s="13"/>
      <c r="J55" s="5"/>
      <c r="K55" s="5"/>
      <c r="N55" s="56"/>
      <c r="O55" s="6"/>
      <c r="Q55" s="5"/>
    </row>
    <row r="56" spans="1:17" x14ac:dyDescent="0.2">
      <c r="A56" s="99" t="s">
        <v>92</v>
      </c>
      <c r="B56" s="100" t="s">
        <v>93</v>
      </c>
      <c r="C56" s="70">
        <f t="shared" si="0"/>
        <v>0</v>
      </c>
      <c r="D56" s="73"/>
      <c r="E56" s="72"/>
      <c r="F56" s="73"/>
      <c r="G56" s="73"/>
      <c r="H56" s="73"/>
      <c r="I56" s="13"/>
      <c r="J56" s="5"/>
      <c r="K56" s="5"/>
      <c r="N56" s="56"/>
      <c r="O56" s="6"/>
      <c r="Q56" s="5"/>
    </row>
    <row r="57" spans="1:17" x14ac:dyDescent="0.2">
      <c r="A57" s="99" t="s">
        <v>94</v>
      </c>
      <c r="B57" s="100" t="s">
        <v>95</v>
      </c>
      <c r="C57" s="70">
        <f t="shared" si="0"/>
        <v>0</v>
      </c>
      <c r="D57" s="73"/>
      <c r="E57" s="72"/>
      <c r="F57" s="73"/>
      <c r="G57" s="73"/>
      <c r="H57" s="73"/>
      <c r="I57" s="13"/>
      <c r="J57" s="5"/>
      <c r="K57" s="5"/>
      <c r="N57" s="56"/>
      <c r="O57" s="6"/>
      <c r="Q57" s="5"/>
    </row>
    <row r="58" spans="1:17" x14ac:dyDescent="0.2">
      <c r="A58" s="99" t="s">
        <v>96</v>
      </c>
      <c r="B58" s="100" t="s">
        <v>97</v>
      </c>
      <c r="C58" s="70">
        <f t="shared" si="0"/>
        <v>0</v>
      </c>
      <c r="D58" s="73"/>
      <c r="E58" s="72"/>
      <c r="F58" s="73"/>
      <c r="G58" s="73"/>
      <c r="H58" s="73"/>
      <c r="I58" s="13"/>
      <c r="J58" s="5"/>
      <c r="K58" s="5"/>
      <c r="N58" s="56"/>
      <c r="O58" s="6"/>
      <c r="Q58" s="5"/>
    </row>
    <row r="59" spans="1:17" ht="34.5" x14ac:dyDescent="0.2">
      <c r="A59" s="99" t="s">
        <v>98</v>
      </c>
      <c r="B59" s="93" t="s">
        <v>99</v>
      </c>
      <c r="C59" s="70">
        <f t="shared" si="0"/>
        <v>0</v>
      </c>
      <c r="D59" s="73"/>
      <c r="E59" s="72"/>
      <c r="F59" s="73"/>
      <c r="G59" s="73"/>
      <c r="H59" s="73"/>
      <c r="I59" s="13"/>
      <c r="J59" s="5"/>
      <c r="K59" s="5"/>
      <c r="N59" s="56"/>
      <c r="O59" s="6"/>
      <c r="Q59" s="5"/>
    </row>
    <row r="60" spans="1:17" x14ac:dyDescent="0.2">
      <c r="A60" s="99" t="s">
        <v>100</v>
      </c>
      <c r="B60" s="100" t="s">
        <v>101</v>
      </c>
      <c r="C60" s="70">
        <f t="shared" si="0"/>
        <v>0</v>
      </c>
      <c r="D60" s="73"/>
      <c r="E60" s="72"/>
      <c r="F60" s="73"/>
      <c r="G60" s="73"/>
      <c r="H60" s="73"/>
      <c r="I60" s="13"/>
      <c r="J60" s="5"/>
      <c r="K60" s="5"/>
      <c r="N60" s="56"/>
      <c r="O60" s="6"/>
      <c r="Q60" s="5"/>
    </row>
    <row r="61" spans="1:17" x14ac:dyDescent="0.2">
      <c r="A61" s="99" t="s">
        <v>102</v>
      </c>
      <c r="B61" s="100" t="s">
        <v>103</v>
      </c>
      <c r="C61" s="70">
        <f t="shared" si="0"/>
        <v>0</v>
      </c>
      <c r="D61" s="73"/>
      <c r="E61" s="72"/>
      <c r="F61" s="73"/>
      <c r="G61" s="73"/>
      <c r="H61" s="73"/>
      <c r="I61" s="13"/>
      <c r="J61" s="5"/>
      <c r="K61" s="5"/>
      <c r="N61" s="56"/>
      <c r="O61" s="6"/>
      <c r="Q61" s="5"/>
    </row>
    <row r="62" spans="1:17" x14ac:dyDescent="0.2">
      <c r="A62" s="99" t="s">
        <v>104</v>
      </c>
      <c r="B62" s="93" t="s">
        <v>105</v>
      </c>
      <c r="C62" s="70">
        <f t="shared" si="0"/>
        <v>0</v>
      </c>
      <c r="D62" s="73"/>
      <c r="E62" s="72"/>
      <c r="F62" s="73"/>
      <c r="G62" s="73"/>
      <c r="H62" s="73"/>
      <c r="I62" s="13"/>
      <c r="J62" s="5"/>
      <c r="K62" s="5"/>
      <c r="N62" s="56"/>
      <c r="O62" s="6"/>
      <c r="Q62" s="5"/>
    </row>
    <row r="63" spans="1:17" x14ac:dyDescent="0.2">
      <c r="A63" s="99" t="s">
        <v>106</v>
      </c>
      <c r="B63" s="100" t="s">
        <v>107</v>
      </c>
      <c r="C63" s="70">
        <f t="shared" si="0"/>
        <v>0</v>
      </c>
      <c r="D63" s="73"/>
      <c r="E63" s="72"/>
      <c r="F63" s="73"/>
      <c r="G63" s="73"/>
      <c r="H63" s="73"/>
      <c r="I63" s="13"/>
      <c r="J63" s="5"/>
      <c r="K63" s="5"/>
      <c r="N63" s="56"/>
      <c r="O63" s="6"/>
      <c r="Q63" s="5"/>
    </row>
    <row r="64" spans="1:17" x14ac:dyDescent="0.2">
      <c r="A64" s="99" t="s">
        <v>108</v>
      </c>
      <c r="B64" s="100" t="s">
        <v>109</v>
      </c>
      <c r="C64" s="70">
        <f t="shared" si="0"/>
        <v>0</v>
      </c>
      <c r="D64" s="73"/>
      <c r="E64" s="72"/>
      <c r="F64" s="73"/>
      <c r="G64" s="73"/>
      <c r="H64" s="73"/>
      <c r="I64" s="13"/>
      <c r="J64" s="5"/>
      <c r="K64" s="5"/>
      <c r="N64" s="56"/>
      <c r="O64" s="6"/>
      <c r="Q64" s="5"/>
    </row>
    <row r="65" spans="1:17" x14ac:dyDescent="0.2">
      <c r="A65" s="99" t="s">
        <v>110</v>
      </c>
      <c r="B65" s="100" t="s">
        <v>111</v>
      </c>
      <c r="C65" s="70">
        <f t="shared" si="0"/>
        <v>0</v>
      </c>
      <c r="D65" s="73"/>
      <c r="E65" s="72"/>
      <c r="F65" s="73"/>
      <c r="G65" s="73"/>
      <c r="H65" s="73"/>
      <c r="I65" s="13"/>
      <c r="J65" s="5"/>
      <c r="K65" s="5"/>
      <c r="N65" s="56"/>
      <c r="O65" s="6"/>
      <c r="Q65" s="5"/>
    </row>
    <row r="66" spans="1:17" x14ac:dyDescent="0.2">
      <c r="A66" s="99" t="s">
        <v>112</v>
      </c>
      <c r="B66" s="100" t="s">
        <v>113</v>
      </c>
      <c r="C66" s="70">
        <f t="shared" si="0"/>
        <v>0</v>
      </c>
      <c r="D66" s="73"/>
      <c r="E66" s="72"/>
      <c r="F66" s="73"/>
      <c r="G66" s="73"/>
      <c r="H66" s="73"/>
      <c r="I66" s="13"/>
      <c r="J66" s="5"/>
      <c r="K66" s="5"/>
      <c r="N66" s="56"/>
      <c r="O66" s="6"/>
      <c r="Q66" s="5"/>
    </row>
    <row r="67" spans="1:17" ht="25.5" customHeight="1" x14ac:dyDescent="0.2">
      <c r="A67" s="99" t="s">
        <v>114</v>
      </c>
      <c r="B67" s="93" t="s">
        <v>115</v>
      </c>
      <c r="C67" s="70">
        <f t="shared" si="0"/>
        <v>0</v>
      </c>
      <c r="D67" s="73"/>
      <c r="E67" s="72"/>
      <c r="F67" s="73"/>
      <c r="G67" s="73"/>
      <c r="H67" s="73"/>
      <c r="I67" s="13"/>
      <c r="J67" s="5"/>
      <c r="K67" s="5"/>
      <c r="N67" s="56"/>
      <c r="O67" s="6"/>
      <c r="Q67" s="5"/>
    </row>
    <row r="68" spans="1:17" x14ac:dyDescent="0.2">
      <c r="A68" s="99" t="s">
        <v>116</v>
      </c>
      <c r="B68" s="100" t="s">
        <v>117</v>
      </c>
      <c r="C68" s="70">
        <f t="shared" si="0"/>
        <v>0</v>
      </c>
      <c r="D68" s="73"/>
      <c r="E68" s="72"/>
      <c r="F68" s="73"/>
      <c r="G68" s="73"/>
      <c r="H68" s="73"/>
      <c r="I68" s="13"/>
      <c r="J68" s="5"/>
      <c r="K68" s="5"/>
      <c r="N68" s="56"/>
      <c r="O68" s="6"/>
      <c r="Q68" s="5"/>
    </row>
    <row r="69" spans="1:17" x14ac:dyDescent="0.2">
      <c r="A69" s="99" t="s">
        <v>118</v>
      </c>
      <c r="B69" s="100" t="s">
        <v>119</v>
      </c>
      <c r="C69" s="70">
        <f t="shared" si="0"/>
        <v>0</v>
      </c>
      <c r="D69" s="73"/>
      <c r="E69" s="72"/>
      <c r="F69" s="73"/>
      <c r="G69" s="73"/>
      <c r="H69" s="73"/>
      <c r="I69" s="13"/>
      <c r="J69" s="5"/>
      <c r="K69" s="5"/>
      <c r="N69" s="56"/>
      <c r="O69" s="6"/>
      <c r="Q69" s="5"/>
    </row>
    <row r="70" spans="1:17" x14ac:dyDescent="0.2">
      <c r="A70" s="99" t="s">
        <v>120</v>
      </c>
      <c r="B70" s="100" t="s">
        <v>121</v>
      </c>
      <c r="C70" s="70">
        <f t="shared" si="0"/>
        <v>0</v>
      </c>
      <c r="D70" s="73"/>
      <c r="E70" s="72"/>
      <c r="F70" s="73"/>
      <c r="G70" s="73"/>
      <c r="H70" s="73"/>
      <c r="I70" s="13"/>
      <c r="J70" s="5"/>
      <c r="K70" s="5"/>
      <c r="N70" s="56"/>
      <c r="O70" s="6"/>
      <c r="Q70" s="5"/>
    </row>
    <row r="71" spans="1:17" x14ac:dyDescent="0.2">
      <c r="A71" s="99" t="s">
        <v>122</v>
      </c>
      <c r="B71" s="100" t="s">
        <v>123</v>
      </c>
      <c r="C71" s="70">
        <f t="shared" si="0"/>
        <v>0</v>
      </c>
      <c r="D71" s="73"/>
      <c r="E71" s="72"/>
      <c r="F71" s="73"/>
      <c r="G71" s="73"/>
      <c r="H71" s="73"/>
      <c r="I71" s="13"/>
      <c r="J71" s="5"/>
      <c r="K71" s="5"/>
      <c r="N71" s="56"/>
      <c r="O71" s="6"/>
      <c r="Q71" s="5"/>
    </row>
    <row r="72" spans="1:17" x14ac:dyDescent="0.2">
      <c r="A72" s="99" t="s">
        <v>124</v>
      </c>
      <c r="B72" s="100" t="s">
        <v>125</v>
      </c>
      <c r="C72" s="70">
        <f t="shared" si="0"/>
        <v>0</v>
      </c>
      <c r="D72" s="73"/>
      <c r="E72" s="72"/>
      <c r="F72" s="73"/>
      <c r="G72" s="73"/>
      <c r="H72" s="73"/>
      <c r="I72" s="13"/>
      <c r="J72" s="5"/>
      <c r="K72" s="5"/>
      <c r="N72" s="56"/>
      <c r="O72" s="6"/>
      <c r="Q72" s="5"/>
    </row>
    <row r="73" spans="1:17" x14ac:dyDescent="0.2">
      <c r="A73" s="99" t="s">
        <v>126</v>
      </c>
      <c r="B73" s="100" t="s">
        <v>127</v>
      </c>
      <c r="C73" s="70">
        <f t="shared" si="0"/>
        <v>0</v>
      </c>
      <c r="D73" s="73"/>
      <c r="E73" s="72"/>
      <c r="F73" s="73"/>
      <c r="G73" s="73"/>
      <c r="H73" s="73"/>
      <c r="I73" s="13"/>
      <c r="J73" s="5"/>
      <c r="K73" s="5"/>
      <c r="N73" s="56"/>
      <c r="O73" s="6"/>
      <c r="Q73" s="5"/>
    </row>
    <row r="74" spans="1:17" x14ac:dyDescent="0.2">
      <c r="A74" s="99" t="s">
        <v>128</v>
      </c>
      <c r="B74" s="100" t="s">
        <v>129</v>
      </c>
      <c r="C74" s="70">
        <f t="shared" si="0"/>
        <v>0</v>
      </c>
      <c r="D74" s="73"/>
      <c r="E74" s="72"/>
      <c r="F74" s="73"/>
      <c r="G74" s="73"/>
      <c r="H74" s="73"/>
      <c r="I74" s="13"/>
      <c r="J74" s="5"/>
      <c r="K74" s="5"/>
      <c r="N74" s="56"/>
      <c r="O74" s="6"/>
      <c r="Q74" s="5"/>
    </row>
    <row r="75" spans="1:17" x14ac:dyDescent="0.2">
      <c r="A75" s="99" t="s">
        <v>130</v>
      </c>
      <c r="B75" s="100" t="s">
        <v>131</v>
      </c>
      <c r="C75" s="70">
        <f t="shared" si="0"/>
        <v>0</v>
      </c>
      <c r="D75" s="73"/>
      <c r="E75" s="72"/>
      <c r="F75" s="73"/>
      <c r="G75" s="73"/>
      <c r="H75" s="73"/>
      <c r="I75" s="13"/>
      <c r="J75" s="5"/>
      <c r="K75" s="5"/>
      <c r="N75" s="56"/>
      <c r="O75" s="6"/>
      <c r="Q75" s="5"/>
    </row>
    <row r="76" spans="1:17" x14ac:dyDescent="0.2">
      <c r="A76" s="99" t="s">
        <v>132</v>
      </c>
      <c r="B76" s="100" t="s">
        <v>133</v>
      </c>
      <c r="C76" s="70">
        <f t="shared" si="0"/>
        <v>0</v>
      </c>
      <c r="D76" s="73"/>
      <c r="E76" s="72"/>
      <c r="F76" s="73"/>
      <c r="G76" s="73"/>
      <c r="H76" s="73"/>
      <c r="I76" s="13"/>
      <c r="J76" s="5"/>
      <c r="K76" s="5"/>
      <c r="N76" s="56"/>
      <c r="O76" s="6"/>
      <c r="Q76" s="5"/>
    </row>
    <row r="77" spans="1:17" x14ac:dyDescent="0.2">
      <c r="A77" s="99" t="s">
        <v>134</v>
      </c>
      <c r="B77" s="100" t="s">
        <v>135</v>
      </c>
      <c r="C77" s="70">
        <f t="shared" si="0"/>
        <v>0</v>
      </c>
      <c r="D77" s="73"/>
      <c r="E77" s="72"/>
      <c r="F77" s="73"/>
      <c r="G77" s="73"/>
      <c r="H77" s="73"/>
      <c r="I77" s="13"/>
      <c r="J77" s="5"/>
      <c r="K77" s="5"/>
      <c r="N77" s="56"/>
      <c r="O77" s="6"/>
      <c r="Q77" s="5"/>
    </row>
    <row r="78" spans="1:17" x14ac:dyDescent="0.2">
      <c r="A78" s="101" t="s">
        <v>136</v>
      </c>
      <c r="B78" s="102" t="s">
        <v>137</v>
      </c>
      <c r="C78" s="103">
        <f t="shared" si="0"/>
        <v>0</v>
      </c>
      <c r="D78" s="104"/>
      <c r="E78" s="105"/>
      <c r="F78" s="106"/>
      <c r="G78" s="104"/>
      <c r="H78" s="106"/>
      <c r="I78" s="13"/>
      <c r="J78" s="5"/>
      <c r="K78" s="5"/>
      <c r="N78" s="56"/>
      <c r="O78" s="6"/>
      <c r="Q78" s="5"/>
    </row>
    <row r="79" spans="1:17" x14ac:dyDescent="0.2">
      <c r="A79" s="59"/>
      <c r="B79" s="107"/>
      <c r="C79" s="15"/>
      <c r="D79" s="16"/>
      <c r="E79" s="16"/>
      <c r="F79" s="16"/>
      <c r="G79" s="16"/>
      <c r="H79" s="16"/>
      <c r="I79" s="13"/>
      <c r="J79" s="5"/>
      <c r="K79" s="5"/>
      <c r="N79" s="56"/>
      <c r="O79" s="6"/>
      <c r="Q79" s="5"/>
    </row>
    <row r="80" spans="1:17" x14ac:dyDescent="0.2">
      <c r="A80" s="211" t="s">
        <v>138</v>
      </c>
      <c r="B80" s="234"/>
      <c r="C80" s="63">
        <f t="shared" ref="C80:C145" si="1">+SUM(D80:F80)</f>
        <v>1393</v>
      </c>
      <c r="D80" s="108">
        <f>+SUM(D81:D120)</f>
        <v>5</v>
      </c>
      <c r="E80" s="108">
        <f>+SUM(E81:E120)</f>
        <v>1345</v>
      </c>
      <c r="F80" s="109">
        <f>+SUM(F81:F120)</f>
        <v>43</v>
      </c>
      <c r="G80" s="110">
        <f>+SUM(G81:G120)</f>
        <v>0</v>
      </c>
      <c r="H80" s="110">
        <f>+SUM(H81:H120)</f>
        <v>0</v>
      </c>
      <c r="I80" s="13"/>
      <c r="J80" s="5"/>
      <c r="K80" s="5"/>
      <c r="N80" s="56"/>
      <c r="O80" s="6"/>
      <c r="Q80" s="5"/>
    </row>
    <row r="81" spans="1:17" x14ac:dyDescent="0.2">
      <c r="A81" s="96" t="s">
        <v>139</v>
      </c>
      <c r="B81" s="111" t="s">
        <v>140</v>
      </c>
      <c r="C81" s="88">
        <f t="shared" si="1"/>
        <v>0</v>
      </c>
      <c r="D81" s="71"/>
      <c r="E81" s="71"/>
      <c r="F81" s="71"/>
      <c r="G81" s="71"/>
      <c r="H81" s="71"/>
      <c r="I81" s="13"/>
      <c r="J81" s="5"/>
      <c r="K81" s="5"/>
      <c r="N81" s="56"/>
      <c r="O81" s="6"/>
      <c r="Q81" s="5"/>
    </row>
    <row r="82" spans="1:17" x14ac:dyDescent="0.2">
      <c r="A82" s="99" t="s">
        <v>141</v>
      </c>
      <c r="B82" s="100" t="s">
        <v>142</v>
      </c>
      <c r="C82" s="70">
        <f t="shared" si="1"/>
        <v>145</v>
      </c>
      <c r="D82" s="71"/>
      <c r="E82" s="71">
        <v>145</v>
      </c>
      <c r="F82" s="71"/>
      <c r="G82" s="71"/>
      <c r="H82" s="71"/>
      <c r="I82" s="13"/>
      <c r="J82" s="5"/>
      <c r="K82" s="5"/>
      <c r="N82" s="56"/>
      <c r="O82" s="6"/>
      <c r="Q82" s="5"/>
    </row>
    <row r="83" spans="1:17" x14ac:dyDescent="0.2">
      <c r="A83" s="99" t="s">
        <v>143</v>
      </c>
      <c r="B83" s="100" t="s">
        <v>144</v>
      </c>
      <c r="C83" s="70">
        <f t="shared" si="1"/>
        <v>0</v>
      </c>
      <c r="D83" s="71"/>
      <c r="E83" s="71"/>
      <c r="F83" s="71"/>
      <c r="G83" s="71"/>
      <c r="H83" s="71"/>
      <c r="I83" s="13"/>
      <c r="J83" s="5"/>
      <c r="K83" s="5"/>
      <c r="N83" s="56"/>
      <c r="O83" s="6"/>
      <c r="Q83" s="5"/>
    </row>
    <row r="84" spans="1:17" x14ac:dyDescent="0.2">
      <c r="A84" s="99" t="s">
        <v>145</v>
      </c>
      <c r="B84" s="100" t="s">
        <v>146</v>
      </c>
      <c r="C84" s="70">
        <f t="shared" si="1"/>
        <v>0</v>
      </c>
      <c r="D84" s="71"/>
      <c r="E84" s="71"/>
      <c r="F84" s="71"/>
      <c r="G84" s="71"/>
      <c r="H84" s="71"/>
      <c r="I84" s="13"/>
      <c r="J84" s="5"/>
      <c r="K84" s="5"/>
      <c r="N84" s="56"/>
      <c r="O84" s="6"/>
      <c r="Q84" s="5"/>
    </row>
    <row r="85" spans="1:17" x14ac:dyDescent="0.2">
      <c r="A85" s="99" t="s">
        <v>147</v>
      </c>
      <c r="B85" s="100" t="s">
        <v>148</v>
      </c>
      <c r="C85" s="70">
        <f t="shared" si="1"/>
        <v>182</v>
      </c>
      <c r="D85" s="71"/>
      <c r="E85" s="71">
        <v>182</v>
      </c>
      <c r="F85" s="71"/>
      <c r="G85" s="71"/>
      <c r="H85" s="71"/>
      <c r="I85" s="13"/>
      <c r="J85" s="5"/>
      <c r="K85" s="5"/>
      <c r="N85" s="56"/>
      <c r="O85" s="6"/>
      <c r="Q85" s="5"/>
    </row>
    <row r="86" spans="1:17" x14ac:dyDescent="0.2">
      <c r="A86" s="99" t="s">
        <v>149</v>
      </c>
      <c r="B86" s="100" t="s">
        <v>150</v>
      </c>
      <c r="C86" s="70">
        <f t="shared" si="1"/>
        <v>0</v>
      </c>
      <c r="D86" s="71"/>
      <c r="E86" s="71"/>
      <c r="F86" s="71"/>
      <c r="G86" s="71"/>
      <c r="H86" s="71"/>
      <c r="I86" s="13"/>
      <c r="J86" s="5"/>
      <c r="K86" s="5"/>
      <c r="N86" s="56"/>
      <c r="O86" s="6"/>
      <c r="Q86" s="5"/>
    </row>
    <row r="87" spans="1:17" x14ac:dyDescent="0.2">
      <c r="A87" s="99" t="s">
        <v>151</v>
      </c>
      <c r="B87" s="100" t="s">
        <v>152</v>
      </c>
      <c r="C87" s="70">
        <f t="shared" si="1"/>
        <v>0</v>
      </c>
      <c r="D87" s="71"/>
      <c r="E87" s="71"/>
      <c r="F87" s="71"/>
      <c r="G87" s="71"/>
      <c r="H87" s="71"/>
      <c r="I87" s="13"/>
      <c r="J87" s="5"/>
      <c r="K87" s="5"/>
      <c r="N87" s="56"/>
      <c r="O87" s="6"/>
      <c r="Q87" s="5"/>
    </row>
    <row r="88" spans="1:17" x14ac:dyDescent="0.2">
      <c r="A88" s="99" t="s">
        <v>153</v>
      </c>
      <c r="B88" s="100" t="s">
        <v>154</v>
      </c>
      <c r="C88" s="70">
        <f t="shared" si="1"/>
        <v>0</v>
      </c>
      <c r="D88" s="71"/>
      <c r="E88" s="71"/>
      <c r="F88" s="71"/>
      <c r="G88" s="71"/>
      <c r="H88" s="71"/>
      <c r="I88" s="13"/>
      <c r="J88" s="5"/>
      <c r="K88" s="5"/>
      <c r="N88" s="56"/>
      <c r="O88" s="6"/>
      <c r="Q88" s="5"/>
    </row>
    <row r="89" spans="1:17" x14ac:dyDescent="0.2">
      <c r="A89" s="99" t="s">
        <v>155</v>
      </c>
      <c r="B89" s="100" t="s">
        <v>156</v>
      </c>
      <c r="C89" s="70">
        <f t="shared" si="1"/>
        <v>0</v>
      </c>
      <c r="D89" s="71"/>
      <c r="E89" s="71"/>
      <c r="F89" s="71"/>
      <c r="G89" s="71"/>
      <c r="H89" s="71"/>
      <c r="I89" s="13"/>
      <c r="J89" s="5"/>
      <c r="K89" s="5"/>
      <c r="N89" s="56"/>
      <c r="O89" s="6"/>
      <c r="Q89" s="5"/>
    </row>
    <row r="90" spans="1:17" x14ac:dyDescent="0.2">
      <c r="A90" s="99" t="s">
        <v>157</v>
      </c>
      <c r="B90" s="100" t="s">
        <v>158</v>
      </c>
      <c r="C90" s="70">
        <f t="shared" si="1"/>
        <v>33</v>
      </c>
      <c r="D90" s="71"/>
      <c r="E90" s="71">
        <v>33</v>
      </c>
      <c r="F90" s="71"/>
      <c r="G90" s="71"/>
      <c r="H90" s="71"/>
      <c r="I90" s="13"/>
      <c r="J90" s="5"/>
      <c r="K90" s="5"/>
      <c r="N90" s="56"/>
      <c r="O90" s="6"/>
      <c r="Q90" s="5"/>
    </row>
    <row r="91" spans="1:17" x14ac:dyDescent="0.2">
      <c r="A91" s="99" t="s">
        <v>159</v>
      </c>
      <c r="B91" s="100" t="s">
        <v>160</v>
      </c>
      <c r="C91" s="70">
        <f t="shared" si="1"/>
        <v>0</v>
      </c>
      <c r="D91" s="71"/>
      <c r="E91" s="71"/>
      <c r="F91" s="71"/>
      <c r="G91" s="71"/>
      <c r="H91" s="71"/>
      <c r="I91" s="13"/>
      <c r="J91" s="5"/>
      <c r="K91" s="5"/>
      <c r="N91" s="56"/>
      <c r="O91" s="6"/>
      <c r="Q91" s="5"/>
    </row>
    <row r="92" spans="1:17" x14ac:dyDescent="0.2">
      <c r="A92" s="99" t="s">
        <v>161</v>
      </c>
      <c r="B92" s="100" t="s">
        <v>162</v>
      </c>
      <c r="C92" s="70">
        <f t="shared" si="1"/>
        <v>0</v>
      </c>
      <c r="D92" s="71"/>
      <c r="E92" s="71"/>
      <c r="F92" s="71"/>
      <c r="G92" s="71"/>
      <c r="H92" s="71"/>
      <c r="I92" s="13"/>
      <c r="J92" s="5"/>
      <c r="K92" s="5"/>
      <c r="N92" s="56"/>
      <c r="O92" s="6"/>
      <c r="Q92" s="5"/>
    </row>
    <row r="93" spans="1:17" x14ac:dyDescent="0.2">
      <c r="A93" s="99" t="s">
        <v>163</v>
      </c>
      <c r="B93" s="100" t="s">
        <v>164</v>
      </c>
      <c r="C93" s="70">
        <f t="shared" si="1"/>
        <v>0</v>
      </c>
      <c r="D93" s="71"/>
      <c r="E93" s="71"/>
      <c r="F93" s="71"/>
      <c r="G93" s="71"/>
      <c r="H93" s="71"/>
      <c r="I93" s="13"/>
      <c r="J93" s="5"/>
      <c r="K93" s="5"/>
      <c r="N93" s="56"/>
      <c r="O93" s="6"/>
      <c r="Q93" s="5"/>
    </row>
    <row r="94" spans="1:17" x14ac:dyDescent="0.2">
      <c r="A94" s="99" t="s">
        <v>165</v>
      </c>
      <c r="B94" s="100" t="s">
        <v>166</v>
      </c>
      <c r="C94" s="70">
        <f t="shared" si="1"/>
        <v>0</v>
      </c>
      <c r="D94" s="71"/>
      <c r="E94" s="71"/>
      <c r="F94" s="71"/>
      <c r="G94" s="71"/>
      <c r="H94" s="71"/>
      <c r="I94" s="13"/>
      <c r="J94" s="5"/>
      <c r="K94" s="5"/>
      <c r="N94" s="56"/>
      <c r="O94" s="6"/>
      <c r="Q94" s="5"/>
    </row>
    <row r="95" spans="1:17" x14ac:dyDescent="0.2">
      <c r="A95" s="99" t="s">
        <v>167</v>
      </c>
      <c r="B95" s="100" t="s">
        <v>168</v>
      </c>
      <c r="C95" s="70">
        <f t="shared" si="1"/>
        <v>532</v>
      </c>
      <c r="D95" s="71"/>
      <c r="E95" s="71">
        <v>532</v>
      </c>
      <c r="F95" s="71"/>
      <c r="G95" s="71"/>
      <c r="H95" s="71"/>
      <c r="I95" s="13"/>
      <c r="J95" s="5"/>
      <c r="K95" s="5"/>
      <c r="N95" s="56"/>
      <c r="O95" s="6"/>
      <c r="Q95" s="5"/>
    </row>
    <row r="96" spans="1:17" x14ac:dyDescent="0.2">
      <c r="A96" s="99" t="s">
        <v>169</v>
      </c>
      <c r="B96" s="100" t="s">
        <v>170</v>
      </c>
      <c r="C96" s="70">
        <f t="shared" si="1"/>
        <v>42</v>
      </c>
      <c r="D96" s="71"/>
      <c r="E96" s="71">
        <v>42</v>
      </c>
      <c r="F96" s="71"/>
      <c r="G96" s="71"/>
      <c r="H96" s="71"/>
      <c r="I96" s="13"/>
      <c r="J96" s="5"/>
      <c r="K96" s="5"/>
      <c r="N96" s="56"/>
      <c r="O96" s="6"/>
      <c r="Q96" s="5"/>
    </row>
    <row r="97" spans="1:17" x14ac:dyDescent="0.2">
      <c r="A97" s="99" t="s">
        <v>171</v>
      </c>
      <c r="B97" s="100" t="s">
        <v>172</v>
      </c>
      <c r="C97" s="70">
        <f t="shared" si="1"/>
        <v>0</v>
      </c>
      <c r="D97" s="71"/>
      <c r="E97" s="71"/>
      <c r="F97" s="71"/>
      <c r="G97" s="71"/>
      <c r="H97" s="71"/>
      <c r="I97" s="13"/>
      <c r="J97" s="5"/>
      <c r="K97" s="5"/>
      <c r="N97" s="56"/>
      <c r="O97" s="6"/>
      <c r="Q97" s="5"/>
    </row>
    <row r="98" spans="1:17" x14ac:dyDescent="0.2">
      <c r="A98" s="99" t="s">
        <v>173</v>
      </c>
      <c r="B98" s="100" t="s">
        <v>174</v>
      </c>
      <c r="C98" s="70">
        <f t="shared" si="1"/>
        <v>0</v>
      </c>
      <c r="D98" s="71"/>
      <c r="E98" s="71"/>
      <c r="F98" s="71"/>
      <c r="G98" s="71"/>
      <c r="H98" s="71"/>
      <c r="I98" s="13"/>
      <c r="J98" s="5"/>
      <c r="K98" s="5"/>
      <c r="N98" s="56"/>
      <c r="O98" s="6"/>
      <c r="Q98" s="5"/>
    </row>
    <row r="99" spans="1:17" x14ac:dyDescent="0.2">
      <c r="A99" s="99" t="s">
        <v>175</v>
      </c>
      <c r="B99" s="100" t="s">
        <v>176</v>
      </c>
      <c r="C99" s="70">
        <f t="shared" si="1"/>
        <v>0</v>
      </c>
      <c r="D99" s="71"/>
      <c r="E99" s="71"/>
      <c r="F99" s="71"/>
      <c r="G99" s="71"/>
      <c r="H99" s="71"/>
      <c r="I99" s="13"/>
      <c r="J99" s="5"/>
      <c r="K99" s="5"/>
      <c r="N99" s="56"/>
      <c r="O99" s="6"/>
      <c r="Q99" s="5"/>
    </row>
    <row r="100" spans="1:17" x14ac:dyDescent="0.2">
      <c r="A100" s="99" t="s">
        <v>177</v>
      </c>
      <c r="B100" s="100" t="s">
        <v>178</v>
      </c>
      <c r="C100" s="70">
        <f t="shared" si="1"/>
        <v>411</v>
      </c>
      <c r="D100" s="71"/>
      <c r="E100" s="71">
        <v>411</v>
      </c>
      <c r="F100" s="71"/>
      <c r="G100" s="71"/>
      <c r="H100" s="71"/>
      <c r="I100" s="13"/>
      <c r="J100" s="5"/>
      <c r="K100" s="5"/>
      <c r="N100" s="56"/>
      <c r="O100" s="6"/>
      <c r="Q100" s="5"/>
    </row>
    <row r="101" spans="1:17" x14ac:dyDescent="0.2">
      <c r="A101" s="99" t="s">
        <v>179</v>
      </c>
      <c r="B101" s="100" t="s">
        <v>180</v>
      </c>
      <c r="C101" s="70">
        <f t="shared" si="1"/>
        <v>0</v>
      </c>
      <c r="D101" s="71"/>
      <c r="E101" s="71"/>
      <c r="F101" s="71"/>
      <c r="G101" s="71"/>
      <c r="H101" s="71"/>
      <c r="I101" s="13"/>
      <c r="J101" s="5"/>
      <c r="K101" s="5"/>
      <c r="N101" s="56"/>
      <c r="O101" s="6"/>
      <c r="Q101" s="5"/>
    </row>
    <row r="102" spans="1:17" x14ac:dyDescent="0.2">
      <c r="A102" s="99" t="s">
        <v>181</v>
      </c>
      <c r="B102" s="100" t="s">
        <v>182</v>
      </c>
      <c r="C102" s="70">
        <f t="shared" si="1"/>
        <v>0</v>
      </c>
      <c r="D102" s="71"/>
      <c r="E102" s="71"/>
      <c r="F102" s="71"/>
      <c r="G102" s="71"/>
      <c r="H102" s="71"/>
      <c r="I102" s="13"/>
      <c r="J102" s="5"/>
      <c r="K102" s="5"/>
      <c r="N102" s="56"/>
      <c r="O102" s="6"/>
      <c r="Q102" s="5"/>
    </row>
    <row r="103" spans="1:17" x14ac:dyDescent="0.2">
      <c r="A103" s="99" t="s">
        <v>183</v>
      </c>
      <c r="B103" s="100" t="s">
        <v>184</v>
      </c>
      <c r="C103" s="70">
        <f t="shared" si="1"/>
        <v>0</v>
      </c>
      <c r="D103" s="71"/>
      <c r="E103" s="71"/>
      <c r="F103" s="71"/>
      <c r="G103" s="71"/>
      <c r="H103" s="71"/>
      <c r="I103" s="13"/>
      <c r="J103" s="5"/>
      <c r="K103" s="5"/>
      <c r="N103" s="56"/>
      <c r="O103" s="6"/>
      <c r="Q103" s="5"/>
    </row>
    <row r="104" spans="1:17" x14ac:dyDescent="0.2">
      <c r="A104" s="99" t="s">
        <v>185</v>
      </c>
      <c r="B104" s="100" t="s">
        <v>186</v>
      </c>
      <c r="C104" s="70">
        <f t="shared" si="1"/>
        <v>0</v>
      </c>
      <c r="D104" s="71"/>
      <c r="E104" s="71"/>
      <c r="F104" s="71"/>
      <c r="G104" s="71"/>
      <c r="H104" s="71"/>
      <c r="I104" s="13"/>
      <c r="J104" s="5"/>
      <c r="K104" s="5"/>
      <c r="N104" s="56"/>
      <c r="O104" s="6"/>
      <c r="Q104" s="5"/>
    </row>
    <row r="105" spans="1:17" x14ac:dyDescent="0.2">
      <c r="A105" s="99" t="s">
        <v>187</v>
      </c>
      <c r="B105" s="100" t="s">
        <v>188</v>
      </c>
      <c r="C105" s="70">
        <f t="shared" si="1"/>
        <v>0</v>
      </c>
      <c r="D105" s="71"/>
      <c r="E105" s="71"/>
      <c r="F105" s="71"/>
      <c r="G105" s="71"/>
      <c r="H105" s="71"/>
      <c r="I105" s="13"/>
      <c r="J105" s="5"/>
      <c r="K105" s="5"/>
      <c r="N105" s="56"/>
      <c r="O105" s="6"/>
      <c r="Q105" s="5"/>
    </row>
    <row r="106" spans="1:17" x14ac:dyDescent="0.2">
      <c r="A106" s="99" t="s">
        <v>189</v>
      </c>
      <c r="B106" s="100" t="s">
        <v>190</v>
      </c>
      <c r="C106" s="70">
        <f t="shared" si="1"/>
        <v>38</v>
      </c>
      <c r="D106" s="71"/>
      <c r="E106" s="71"/>
      <c r="F106" s="71">
        <v>38</v>
      </c>
      <c r="G106" s="71"/>
      <c r="H106" s="71"/>
      <c r="I106" s="13"/>
      <c r="J106" s="5"/>
      <c r="K106" s="5"/>
      <c r="N106" s="56"/>
      <c r="O106" s="6"/>
      <c r="Q106" s="5"/>
    </row>
    <row r="107" spans="1:17" x14ac:dyDescent="0.2">
      <c r="A107" s="99" t="s">
        <v>191</v>
      </c>
      <c r="B107" s="100" t="s">
        <v>192</v>
      </c>
      <c r="C107" s="70">
        <f t="shared" si="1"/>
        <v>5</v>
      </c>
      <c r="D107" s="71"/>
      <c r="E107" s="71"/>
      <c r="F107" s="71">
        <v>5</v>
      </c>
      <c r="G107" s="71"/>
      <c r="H107" s="71"/>
      <c r="I107" s="13"/>
      <c r="J107" s="5"/>
      <c r="K107" s="5"/>
      <c r="N107" s="56"/>
      <c r="O107" s="6"/>
      <c r="Q107" s="5"/>
    </row>
    <row r="108" spans="1:17" x14ac:dyDescent="0.2">
      <c r="A108" s="99" t="s">
        <v>193</v>
      </c>
      <c r="B108" s="100" t="s">
        <v>194</v>
      </c>
      <c r="C108" s="70">
        <f t="shared" si="1"/>
        <v>0</v>
      </c>
      <c r="D108" s="71"/>
      <c r="E108" s="71"/>
      <c r="F108" s="71"/>
      <c r="G108" s="71"/>
      <c r="H108" s="71"/>
      <c r="I108" s="13"/>
      <c r="J108" s="5"/>
      <c r="K108" s="5"/>
      <c r="N108" s="56"/>
      <c r="O108" s="6"/>
      <c r="Q108" s="5"/>
    </row>
    <row r="109" spans="1:17" x14ac:dyDescent="0.2">
      <c r="A109" s="99" t="s">
        <v>195</v>
      </c>
      <c r="B109" s="100" t="s">
        <v>196</v>
      </c>
      <c r="C109" s="70">
        <f t="shared" si="1"/>
        <v>0</v>
      </c>
      <c r="D109" s="71"/>
      <c r="E109" s="71"/>
      <c r="F109" s="71"/>
      <c r="G109" s="71"/>
      <c r="H109" s="71"/>
      <c r="I109" s="13"/>
      <c r="J109" s="5"/>
      <c r="K109" s="5"/>
      <c r="N109" s="56"/>
      <c r="O109" s="6"/>
      <c r="Q109" s="5"/>
    </row>
    <row r="110" spans="1:17" x14ac:dyDescent="0.2">
      <c r="A110" s="99" t="s">
        <v>197</v>
      </c>
      <c r="B110" s="100" t="s">
        <v>198</v>
      </c>
      <c r="C110" s="70">
        <f t="shared" si="1"/>
        <v>0</v>
      </c>
      <c r="D110" s="71"/>
      <c r="E110" s="71"/>
      <c r="F110" s="71"/>
      <c r="G110" s="71"/>
      <c r="H110" s="71"/>
      <c r="I110" s="13"/>
      <c r="J110" s="5"/>
      <c r="K110" s="5"/>
      <c r="N110" s="56"/>
      <c r="O110" s="6"/>
      <c r="Q110" s="5"/>
    </row>
    <row r="111" spans="1:17" x14ac:dyDescent="0.2">
      <c r="A111" s="99" t="s">
        <v>199</v>
      </c>
      <c r="B111" s="100" t="s">
        <v>200</v>
      </c>
      <c r="C111" s="70">
        <f t="shared" si="1"/>
        <v>0</v>
      </c>
      <c r="D111" s="71"/>
      <c r="E111" s="71"/>
      <c r="F111" s="71"/>
      <c r="G111" s="71"/>
      <c r="H111" s="71"/>
      <c r="I111" s="13"/>
      <c r="J111" s="5"/>
      <c r="K111" s="5"/>
      <c r="N111" s="56"/>
      <c r="O111" s="6"/>
      <c r="Q111" s="5"/>
    </row>
    <row r="112" spans="1:17" x14ac:dyDescent="0.2">
      <c r="A112" s="99" t="s">
        <v>201</v>
      </c>
      <c r="B112" s="100" t="s">
        <v>202</v>
      </c>
      <c r="C112" s="70">
        <f t="shared" si="1"/>
        <v>0</v>
      </c>
      <c r="D112" s="71"/>
      <c r="E112" s="71"/>
      <c r="F112" s="71"/>
      <c r="G112" s="71"/>
      <c r="H112" s="71"/>
      <c r="I112" s="13"/>
      <c r="J112" s="5"/>
      <c r="K112" s="5"/>
      <c r="N112" s="56"/>
      <c r="O112" s="6"/>
      <c r="Q112" s="5"/>
    </row>
    <row r="113" spans="1:17" x14ac:dyDescent="0.2">
      <c r="A113" s="99" t="s">
        <v>203</v>
      </c>
      <c r="B113" s="100" t="s">
        <v>204</v>
      </c>
      <c r="C113" s="70">
        <f t="shared" si="1"/>
        <v>0</v>
      </c>
      <c r="D113" s="71"/>
      <c r="E113" s="71"/>
      <c r="F113" s="71"/>
      <c r="G113" s="71"/>
      <c r="H113" s="71"/>
      <c r="I113" s="13"/>
      <c r="J113" s="5"/>
      <c r="K113" s="5"/>
      <c r="N113" s="56"/>
      <c r="O113" s="6"/>
      <c r="Q113" s="5"/>
    </row>
    <row r="114" spans="1:17" x14ac:dyDescent="0.2">
      <c r="A114" s="99" t="s">
        <v>205</v>
      </c>
      <c r="B114" s="100" t="s">
        <v>206</v>
      </c>
      <c r="C114" s="70">
        <f t="shared" si="1"/>
        <v>0</v>
      </c>
      <c r="D114" s="71"/>
      <c r="E114" s="71"/>
      <c r="F114" s="71"/>
      <c r="G114" s="71"/>
      <c r="H114" s="71"/>
      <c r="I114" s="13"/>
      <c r="J114" s="5"/>
      <c r="K114" s="5"/>
      <c r="N114" s="56"/>
      <c r="O114" s="6"/>
      <c r="Q114" s="5"/>
    </row>
    <row r="115" spans="1:17" x14ac:dyDescent="0.2">
      <c r="A115" s="99" t="s">
        <v>207</v>
      </c>
      <c r="B115" s="100" t="s">
        <v>208</v>
      </c>
      <c r="C115" s="70">
        <f t="shared" si="1"/>
        <v>5</v>
      </c>
      <c r="D115" s="71">
        <v>5</v>
      </c>
      <c r="E115" s="71"/>
      <c r="F115" s="71"/>
      <c r="G115" s="71"/>
      <c r="H115" s="71"/>
      <c r="I115" s="13"/>
      <c r="J115" s="5"/>
      <c r="K115" s="5"/>
      <c r="N115" s="56"/>
      <c r="O115" s="6"/>
      <c r="Q115" s="5"/>
    </row>
    <row r="116" spans="1:17" x14ac:dyDescent="0.2">
      <c r="A116" s="99" t="s">
        <v>209</v>
      </c>
      <c r="B116" s="100" t="s">
        <v>210</v>
      </c>
      <c r="C116" s="70">
        <f t="shared" si="1"/>
        <v>0</v>
      </c>
      <c r="D116" s="71"/>
      <c r="E116" s="71"/>
      <c r="F116" s="71"/>
      <c r="G116" s="71"/>
      <c r="H116" s="71"/>
      <c r="I116" s="13"/>
      <c r="J116" s="5"/>
      <c r="K116" s="5"/>
      <c r="N116" s="56"/>
      <c r="O116" s="6"/>
      <c r="Q116" s="5"/>
    </row>
    <row r="117" spans="1:17" x14ac:dyDescent="0.2">
      <c r="A117" s="99" t="s">
        <v>211</v>
      </c>
      <c r="B117" s="100" t="s">
        <v>212</v>
      </c>
      <c r="C117" s="70">
        <f t="shared" si="1"/>
        <v>0</v>
      </c>
      <c r="D117" s="71"/>
      <c r="E117" s="71"/>
      <c r="F117" s="71"/>
      <c r="G117" s="71"/>
      <c r="H117" s="71"/>
      <c r="I117" s="13"/>
      <c r="J117" s="5"/>
      <c r="K117" s="5"/>
      <c r="N117" s="56"/>
      <c r="O117" s="6"/>
      <c r="Q117" s="5"/>
    </row>
    <row r="118" spans="1:17" x14ac:dyDescent="0.2">
      <c r="A118" s="99" t="s">
        <v>213</v>
      </c>
      <c r="B118" s="100" t="s">
        <v>214</v>
      </c>
      <c r="C118" s="70">
        <f>+SUM(D118:F118)</f>
        <v>0</v>
      </c>
      <c r="D118" s="71"/>
      <c r="E118" s="71"/>
      <c r="F118" s="71"/>
      <c r="G118" s="71"/>
      <c r="H118" s="71"/>
      <c r="I118" s="13"/>
      <c r="J118" s="5"/>
      <c r="K118" s="5"/>
      <c r="N118" s="56"/>
      <c r="O118" s="6"/>
      <c r="Q118" s="5"/>
    </row>
    <row r="119" spans="1:17" x14ac:dyDescent="0.2">
      <c r="A119" s="99" t="s">
        <v>141</v>
      </c>
      <c r="B119" s="100" t="s">
        <v>215</v>
      </c>
      <c r="C119" s="70">
        <f>+SUM(D119:F119)</f>
        <v>0</v>
      </c>
      <c r="D119" s="71"/>
      <c r="E119" s="71"/>
      <c r="F119" s="71"/>
      <c r="G119" s="71"/>
      <c r="H119" s="71"/>
      <c r="I119" s="13"/>
      <c r="J119" s="5"/>
      <c r="K119" s="5"/>
      <c r="N119" s="56"/>
      <c r="O119" s="6"/>
      <c r="Q119" s="5"/>
    </row>
    <row r="120" spans="1:17" x14ac:dyDescent="0.2">
      <c r="A120" s="101" t="s">
        <v>141</v>
      </c>
      <c r="B120" s="102" t="s">
        <v>216</v>
      </c>
      <c r="C120" s="103">
        <f t="shared" si="1"/>
        <v>0</v>
      </c>
      <c r="D120" s="71"/>
      <c r="E120" s="71"/>
      <c r="F120" s="71"/>
      <c r="G120" s="71"/>
      <c r="H120" s="71"/>
      <c r="I120" s="13"/>
      <c r="J120" s="5"/>
      <c r="K120" s="5"/>
      <c r="N120" s="56"/>
      <c r="O120" s="6"/>
      <c r="Q120" s="5"/>
    </row>
    <row r="121" spans="1:17" x14ac:dyDescent="0.2">
      <c r="A121" s="59"/>
      <c r="B121" s="107"/>
      <c r="C121" s="15"/>
      <c r="D121" s="16"/>
      <c r="E121" s="16"/>
      <c r="F121" s="16"/>
      <c r="G121" s="16"/>
      <c r="H121" s="16"/>
      <c r="I121" s="13"/>
      <c r="J121" s="5"/>
      <c r="K121" s="5"/>
      <c r="N121" s="56"/>
      <c r="O121" s="6"/>
      <c r="Q121" s="5"/>
    </row>
    <row r="122" spans="1:17" x14ac:dyDescent="0.2">
      <c r="A122" s="211" t="s">
        <v>217</v>
      </c>
      <c r="B122" s="234"/>
      <c r="C122" s="63">
        <f t="shared" si="1"/>
        <v>364</v>
      </c>
      <c r="D122" s="108">
        <f>+SUM(D123:D162)</f>
        <v>4</v>
      </c>
      <c r="E122" s="112">
        <f>+SUM(E123:E162)</f>
        <v>349</v>
      </c>
      <c r="F122" s="113">
        <f>+SUM(F123:F162)</f>
        <v>11</v>
      </c>
      <c r="G122" s="113">
        <f>+SUM(G123:G162)</f>
        <v>0</v>
      </c>
      <c r="H122" s="113">
        <f>+SUM(H123:H162)</f>
        <v>0</v>
      </c>
      <c r="I122" s="13"/>
      <c r="J122" s="5"/>
      <c r="K122" s="5"/>
      <c r="N122" s="56"/>
      <c r="O122" s="6"/>
      <c r="Q122" s="5"/>
    </row>
    <row r="123" spans="1:17" x14ac:dyDescent="0.2">
      <c r="A123" s="96" t="s">
        <v>218</v>
      </c>
      <c r="B123" s="111" t="s">
        <v>219</v>
      </c>
      <c r="C123" s="88">
        <f t="shared" si="1"/>
        <v>0</v>
      </c>
      <c r="D123" s="73"/>
      <c r="E123" s="90"/>
      <c r="F123" s="91"/>
      <c r="G123" s="73"/>
      <c r="H123" s="91"/>
      <c r="I123" s="13"/>
      <c r="J123" s="5"/>
      <c r="K123" s="5"/>
      <c r="N123" s="56"/>
      <c r="O123" s="6"/>
      <c r="Q123" s="5"/>
    </row>
    <row r="124" spans="1:17" x14ac:dyDescent="0.2">
      <c r="A124" s="99" t="s">
        <v>220</v>
      </c>
      <c r="B124" s="100" t="s">
        <v>221</v>
      </c>
      <c r="C124" s="70">
        <f t="shared" si="1"/>
        <v>0</v>
      </c>
      <c r="D124" s="73"/>
      <c r="E124" s="72"/>
      <c r="F124" s="73"/>
      <c r="G124" s="73"/>
      <c r="H124" s="73"/>
      <c r="I124" s="13"/>
      <c r="J124" s="5"/>
      <c r="K124" s="5"/>
      <c r="N124" s="56"/>
      <c r="O124" s="6"/>
      <c r="Q124" s="5"/>
    </row>
    <row r="125" spans="1:17" x14ac:dyDescent="0.2">
      <c r="A125" s="99" t="s">
        <v>222</v>
      </c>
      <c r="B125" s="100" t="s">
        <v>223</v>
      </c>
      <c r="C125" s="70">
        <f t="shared" si="1"/>
        <v>4</v>
      </c>
      <c r="D125" s="73"/>
      <c r="E125" s="72">
        <v>4</v>
      </c>
      <c r="F125" s="73"/>
      <c r="G125" s="73"/>
      <c r="H125" s="73"/>
      <c r="I125" s="13"/>
      <c r="J125" s="5"/>
      <c r="K125" s="5"/>
      <c r="N125" s="56"/>
      <c r="O125" s="6"/>
      <c r="Q125" s="5"/>
    </row>
    <row r="126" spans="1:17" x14ac:dyDescent="0.2">
      <c r="A126" s="99" t="s">
        <v>224</v>
      </c>
      <c r="B126" s="100" t="s">
        <v>225</v>
      </c>
      <c r="C126" s="70">
        <f t="shared" si="1"/>
        <v>0</v>
      </c>
      <c r="D126" s="73"/>
      <c r="E126" s="72"/>
      <c r="F126" s="73"/>
      <c r="G126" s="73"/>
      <c r="H126" s="73"/>
      <c r="I126" s="13"/>
      <c r="J126" s="5"/>
      <c r="K126" s="5"/>
      <c r="N126" s="56"/>
      <c r="O126" s="6"/>
      <c r="Q126" s="5"/>
    </row>
    <row r="127" spans="1:17" x14ac:dyDescent="0.2">
      <c r="A127" s="99" t="s">
        <v>226</v>
      </c>
      <c r="B127" s="100" t="s">
        <v>227</v>
      </c>
      <c r="C127" s="70">
        <f t="shared" si="1"/>
        <v>0</v>
      </c>
      <c r="D127" s="73"/>
      <c r="E127" s="72"/>
      <c r="F127" s="73"/>
      <c r="G127" s="73"/>
      <c r="H127" s="73"/>
      <c r="I127" s="13"/>
      <c r="J127" s="5"/>
      <c r="K127" s="5"/>
      <c r="N127" s="56"/>
      <c r="O127" s="6"/>
      <c r="Q127" s="5"/>
    </row>
    <row r="128" spans="1:17" x14ac:dyDescent="0.2">
      <c r="A128" s="99" t="s">
        <v>228</v>
      </c>
      <c r="B128" s="100" t="s">
        <v>229</v>
      </c>
      <c r="C128" s="70">
        <f t="shared" si="1"/>
        <v>0</v>
      </c>
      <c r="D128" s="73"/>
      <c r="E128" s="72"/>
      <c r="F128" s="73"/>
      <c r="G128" s="73"/>
      <c r="H128" s="73"/>
      <c r="I128" s="13"/>
      <c r="J128" s="5"/>
      <c r="K128" s="5"/>
      <c r="N128" s="56"/>
      <c r="O128" s="6"/>
      <c r="Q128" s="5"/>
    </row>
    <row r="129" spans="1:17" x14ac:dyDescent="0.2">
      <c r="A129" s="99" t="s">
        <v>230</v>
      </c>
      <c r="B129" s="100" t="s">
        <v>231</v>
      </c>
      <c r="C129" s="70">
        <f t="shared" si="1"/>
        <v>0</v>
      </c>
      <c r="D129" s="73"/>
      <c r="E129" s="72"/>
      <c r="F129" s="73"/>
      <c r="G129" s="73"/>
      <c r="H129" s="73"/>
      <c r="I129" s="13"/>
      <c r="J129" s="5"/>
      <c r="K129" s="5"/>
      <c r="N129" s="56"/>
      <c r="O129" s="6"/>
      <c r="Q129" s="5"/>
    </row>
    <row r="130" spans="1:17" x14ac:dyDescent="0.2">
      <c r="A130" s="99" t="s">
        <v>232</v>
      </c>
      <c r="B130" s="100" t="s">
        <v>233</v>
      </c>
      <c r="C130" s="70">
        <f t="shared" si="1"/>
        <v>10</v>
      </c>
      <c r="D130" s="73"/>
      <c r="E130" s="72">
        <v>10</v>
      </c>
      <c r="F130" s="73"/>
      <c r="G130" s="73"/>
      <c r="H130" s="73"/>
      <c r="I130" s="13"/>
      <c r="J130" s="5"/>
      <c r="K130" s="5"/>
      <c r="N130" s="56"/>
      <c r="O130" s="6"/>
      <c r="Q130" s="5"/>
    </row>
    <row r="131" spans="1:17" x14ac:dyDescent="0.2">
      <c r="A131" s="99" t="s">
        <v>234</v>
      </c>
      <c r="B131" s="100" t="s">
        <v>235</v>
      </c>
      <c r="C131" s="70">
        <f t="shared" si="1"/>
        <v>208</v>
      </c>
      <c r="D131" s="73"/>
      <c r="E131" s="72">
        <v>208</v>
      </c>
      <c r="F131" s="73"/>
      <c r="G131" s="73"/>
      <c r="H131" s="73"/>
      <c r="I131" s="13"/>
      <c r="J131" s="5"/>
      <c r="K131" s="5"/>
      <c r="N131" s="56"/>
      <c r="O131" s="6"/>
      <c r="Q131" s="5"/>
    </row>
    <row r="132" spans="1:17" x14ac:dyDescent="0.2">
      <c r="A132" s="99" t="s">
        <v>236</v>
      </c>
      <c r="B132" s="100" t="s">
        <v>237</v>
      </c>
      <c r="C132" s="70">
        <f t="shared" si="1"/>
        <v>3</v>
      </c>
      <c r="D132" s="73"/>
      <c r="E132" s="72">
        <v>3</v>
      </c>
      <c r="F132" s="73"/>
      <c r="G132" s="73"/>
      <c r="H132" s="73"/>
      <c r="I132" s="13"/>
      <c r="J132" s="5"/>
      <c r="K132" s="5"/>
      <c r="N132" s="56"/>
      <c r="O132" s="6"/>
      <c r="Q132" s="5"/>
    </row>
    <row r="133" spans="1:17" x14ac:dyDescent="0.2">
      <c r="A133" s="99" t="s">
        <v>238</v>
      </c>
      <c r="B133" s="100" t="s">
        <v>239</v>
      </c>
      <c r="C133" s="70">
        <f t="shared" si="1"/>
        <v>3</v>
      </c>
      <c r="D133" s="73"/>
      <c r="E133" s="72">
        <v>3</v>
      </c>
      <c r="F133" s="73"/>
      <c r="G133" s="73"/>
      <c r="H133" s="73"/>
      <c r="I133" s="13"/>
      <c r="J133" s="5"/>
      <c r="K133" s="5"/>
      <c r="N133" s="56"/>
      <c r="O133" s="6"/>
      <c r="Q133" s="5"/>
    </row>
    <row r="134" spans="1:17" x14ac:dyDescent="0.2">
      <c r="A134" s="99" t="s">
        <v>240</v>
      </c>
      <c r="B134" s="100" t="s">
        <v>241</v>
      </c>
      <c r="C134" s="70">
        <f t="shared" si="1"/>
        <v>1</v>
      </c>
      <c r="D134" s="73"/>
      <c r="E134" s="72">
        <v>1</v>
      </c>
      <c r="F134" s="73"/>
      <c r="G134" s="73"/>
      <c r="H134" s="73"/>
      <c r="I134" s="13"/>
      <c r="J134" s="5"/>
      <c r="K134" s="5"/>
      <c r="N134" s="56"/>
      <c r="O134" s="6"/>
      <c r="Q134" s="5"/>
    </row>
    <row r="135" spans="1:17" x14ac:dyDescent="0.2">
      <c r="A135" s="99" t="s">
        <v>242</v>
      </c>
      <c r="B135" s="100" t="s">
        <v>243</v>
      </c>
      <c r="C135" s="70">
        <f t="shared" si="1"/>
        <v>0</v>
      </c>
      <c r="D135" s="73"/>
      <c r="E135" s="72"/>
      <c r="F135" s="73"/>
      <c r="G135" s="73"/>
      <c r="H135" s="73"/>
      <c r="I135" s="13"/>
      <c r="J135" s="5"/>
      <c r="K135" s="5"/>
      <c r="N135" s="56"/>
      <c r="O135" s="6"/>
      <c r="Q135" s="5"/>
    </row>
    <row r="136" spans="1:17" x14ac:dyDescent="0.2">
      <c r="A136" s="99" t="s">
        <v>244</v>
      </c>
      <c r="B136" s="100" t="s">
        <v>245</v>
      </c>
      <c r="C136" s="70">
        <f t="shared" si="1"/>
        <v>0</v>
      </c>
      <c r="D136" s="73"/>
      <c r="E136" s="72"/>
      <c r="F136" s="73"/>
      <c r="G136" s="73"/>
      <c r="H136" s="73"/>
      <c r="I136" s="13"/>
      <c r="J136" s="5"/>
      <c r="K136" s="5"/>
      <c r="N136" s="56"/>
      <c r="O136" s="6"/>
      <c r="Q136" s="5"/>
    </row>
    <row r="137" spans="1:17" x14ac:dyDescent="0.2">
      <c r="A137" s="99" t="s">
        <v>246</v>
      </c>
      <c r="B137" s="100" t="s">
        <v>247</v>
      </c>
      <c r="C137" s="70">
        <f t="shared" si="1"/>
        <v>0</v>
      </c>
      <c r="D137" s="73"/>
      <c r="E137" s="72"/>
      <c r="F137" s="73"/>
      <c r="G137" s="73"/>
      <c r="H137" s="73"/>
      <c r="I137" s="13"/>
      <c r="J137" s="5"/>
      <c r="K137" s="5"/>
      <c r="N137" s="56"/>
      <c r="O137" s="6"/>
      <c r="Q137" s="5"/>
    </row>
    <row r="138" spans="1:17" x14ac:dyDescent="0.2">
      <c r="A138" s="99" t="s">
        <v>248</v>
      </c>
      <c r="B138" s="100" t="s">
        <v>249</v>
      </c>
      <c r="C138" s="70">
        <f t="shared" si="1"/>
        <v>0</v>
      </c>
      <c r="D138" s="73"/>
      <c r="E138" s="72"/>
      <c r="F138" s="73"/>
      <c r="G138" s="73"/>
      <c r="H138" s="73"/>
      <c r="I138" s="13"/>
      <c r="J138" s="5"/>
      <c r="K138" s="5"/>
      <c r="N138" s="56"/>
      <c r="O138" s="6"/>
      <c r="Q138" s="5"/>
    </row>
    <row r="139" spans="1:17" x14ac:dyDescent="0.2">
      <c r="A139" s="99" t="s">
        <v>250</v>
      </c>
      <c r="B139" s="100" t="s">
        <v>251</v>
      </c>
      <c r="C139" s="70">
        <f t="shared" si="1"/>
        <v>0</v>
      </c>
      <c r="D139" s="73"/>
      <c r="E139" s="72"/>
      <c r="F139" s="73"/>
      <c r="G139" s="73"/>
      <c r="H139" s="73"/>
      <c r="I139" s="13"/>
      <c r="J139" s="5"/>
      <c r="K139" s="5"/>
      <c r="N139" s="56"/>
      <c r="O139" s="6"/>
      <c r="Q139" s="5"/>
    </row>
    <row r="140" spans="1:17" x14ac:dyDescent="0.2">
      <c r="A140" s="99" t="s">
        <v>252</v>
      </c>
      <c r="B140" s="100" t="s">
        <v>253</v>
      </c>
      <c r="C140" s="70">
        <f t="shared" si="1"/>
        <v>3</v>
      </c>
      <c r="D140" s="73"/>
      <c r="E140" s="72">
        <v>3</v>
      </c>
      <c r="F140" s="73"/>
      <c r="G140" s="73"/>
      <c r="H140" s="73"/>
      <c r="I140" s="13"/>
      <c r="J140" s="5"/>
      <c r="K140" s="5"/>
      <c r="N140" s="56"/>
      <c r="O140" s="6"/>
      <c r="Q140" s="5"/>
    </row>
    <row r="141" spans="1:17" x14ac:dyDescent="0.2">
      <c r="A141" s="99" t="s">
        <v>254</v>
      </c>
      <c r="B141" s="100" t="s">
        <v>255</v>
      </c>
      <c r="C141" s="70">
        <f t="shared" si="1"/>
        <v>0</v>
      </c>
      <c r="D141" s="73"/>
      <c r="E141" s="72"/>
      <c r="F141" s="73"/>
      <c r="G141" s="73"/>
      <c r="H141" s="73"/>
      <c r="I141" s="13"/>
      <c r="J141" s="5"/>
      <c r="K141" s="5"/>
      <c r="N141" s="56"/>
      <c r="O141" s="6"/>
      <c r="Q141" s="5"/>
    </row>
    <row r="142" spans="1:17" x14ac:dyDescent="0.2">
      <c r="A142" s="99" t="s">
        <v>256</v>
      </c>
      <c r="B142" s="100" t="s">
        <v>257</v>
      </c>
      <c r="C142" s="70">
        <f t="shared" si="1"/>
        <v>7</v>
      </c>
      <c r="D142" s="73">
        <v>2</v>
      </c>
      <c r="E142" s="72">
        <v>1</v>
      </c>
      <c r="F142" s="73">
        <v>4</v>
      </c>
      <c r="G142" s="73"/>
      <c r="H142" s="73"/>
      <c r="I142" s="13"/>
      <c r="J142" s="5"/>
      <c r="K142" s="5"/>
      <c r="N142" s="56"/>
      <c r="O142" s="6"/>
      <c r="Q142" s="5"/>
    </row>
    <row r="143" spans="1:17" x14ac:dyDescent="0.2">
      <c r="A143" s="99" t="s">
        <v>258</v>
      </c>
      <c r="B143" s="100" t="s">
        <v>259</v>
      </c>
      <c r="C143" s="70">
        <f t="shared" si="1"/>
        <v>0</v>
      </c>
      <c r="D143" s="73"/>
      <c r="E143" s="72"/>
      <c r="F143" s="73"/>
      <c r="G143" s="73"/>
      <c r="H143" s="73"/>
      <c r="I143" s="13"/>
      <c r="J143" s="5"/>
      <c r="K143" s="5"/>
      <c r="N143" s="56"/>
      <c r="O143" s="6"/>
      <c r="Q143" s="5"/>
    </row>
    <row r="144" spans="1:17" x14ac:dyDescent="0.2">
      <c r="A144" s="99" t="s">
        <v>260</v>
      </c>
      <c r="B144" s="100" t="s">
        <v>261</v>
      </c>
      <c r="C144" s="70">
        <f t="shared" si="1"/>
        <v>0</v>
      </c>
      <c r="D144" s="73"/>
      <c r="E144" s="72"/>
      <c r="F144" s="73"/>
      <c r="G144" s="73"/>
      <c r="H144" s="73"/>
      <c r="I144" s="13"/>
      <c r="J144" s="5"/>
      <c r="K144" s="5"/>
      <c r="N144" s="56"/>
      <c r="O144" s="6"/>
      <c r="Q144" s="5"/>
    </row>
    <row r="145" spans="1:17" x14ac:dyDescent="0.2">
      <c r="A145" s="99" t="s">
        <v>262</v>
      </c>
      <c r="B145" s="100" t="s">
        <v>263</v>
      </c>
      <c r="C145" s="70">
        <f t="shared" si="1"/>
        <v>4</v>
      </c>
      <c r="D145" s="73"/>
      <c r="E145" s="72">
        <v>4</v>
      </c>
      <c r="F145" s="73"/>
      <c r="G145" s="73"/>
      <c r="H145" s="73"/>
      <c r="I145" s="13"/>
      <c r="J145" s="5"/>
      <c r="K145" s="5"/>
      <c r="N145" s="56"/>
      <c r="O145" s="6"/>
      <c r="Q145" s="5"/>
    </row>
    <row r="146" spans="1:17" x14ac:dyDescent="0.2">
      <c r="A146" s="99" t="s">
        <v>264</v>
      </c>
      <c r="B146" s="100" t="s">
        <v>265</v>
      </c>
      <c r="C146" s="70">
        <f t="shared" ref="C146:C209" si="2">+SUM(D146:F146)</f>
        <v>0</v>
      </c>
      <c r="D146" s="73"/>
      <c r="E146" s="72"/>
      <c r="F146" s="73"/>
      <c r="G146" s="73"/>
      <c r="H146" s="73"/>
      <c r="I146" s="13"/>
      <c r="J146" s="5"/>
      <c r="K146" s="5"/>
      <c r="N146" s="56"/>
      <c r="O146" s="6"/>
      <c r="Q146" s="5"/>
    </row>
    <row r="147" spans="1:17" x14ac:dyDescent="0.2">
      <c r="A147" s="99" t="s">
        <v>266</v>
      </c>
      <c r="B147" s="100" t="s">
        <v>267</v>
      </c>
      <c r="C147" s="70">
        <f t="shared" si="2"/>
        <v>4</v>
      </c>
      <c r="D147" s="73">
        <v>1</v>
      </c>
      <c r="E147" s="72"/>
      <c r="F147" s="73">
        <v>3</v>
      </c>
      <c r="G147" s="73"/>
      <c r="H147" s="73"/>
      <c r="I147" s="13"/>
      <c r="J147" s="5"/>
      <c r="K147" s="5"/>
      <c r="N147" s="56"/>
      <c r="O147" s="6"/>
      <c r="Q147" s="5"/>
    </row>
    <row r="148" spans="1:17" x14ac:dyDescent="0.2">
      <c r="A148" s="99" t="s">
        <v>268</v>
      </c>
      <c r="B148" s="100" t="s">
        <v>269</v>
      </c>
      <c r="C148" s="70">
        <f t="shared" si="2"/>
        <v>1</v>
      </c>
      <c r="D148" s="73"/>
      <c r="E148" s="72">
        <v>1</v>
      </c>
      <c r="F148" s="73"/>
      <c r="G148" s="73"/>
      <c r="H148" s="73"/>
      <c r="I148" s="13"/>
      <c r="J148" s="5"/>
      <c r="K148" s="5"/>
      <c r="N148" s="56"/>
      <c r="O148" s="6"/>
      <c r="Q148" s="5"/>
    </row>
    <row r="149" spans="1:17" x14ac:dyDescent="0.2">
      <c r="A149" s="99" t="s">
        <v>270</v>
      </c>
      <c r="B149" s="100" t="s">
        <v>271</v>
      </c>
      <c r="C149" s="70">
        <f t="shared" si="2"/>
        <v>1</v>
      </c>
      <c r="D149" s="73"/>
      <c r="E149" s="72">
        <v>1</v>
      </c>
      <c r="F149" s="73"/>
      <c r="G149" s="73"/>
      <c r="H149" s="73"/>
      <c r="I149" s="13"/>
      <c r="J149" s="5"/>
      <c r="K149" s="5"/>
      <c r="N149" s="56"/>
      <c r="O149" s="6"/>
      <c r="Q149" s="5"/>
    </row>
    <row r="150" spans="1:17" x14ac:dyDescent="0.2">
      <c r="A150" s="99" t="s">
        <v>272</v>
      </c>
      <c r="B150" s="100" t="s">
        <v>273</v>
      </c>
      <c r="C150" s="70">
        <f t="shared" si="2"/>
        <v>0</v>
      </c>
      <c r="D150" s="73"/>
      <c r="E150" s="72"/>
      <c r="F150" s="73"/>
      <c r="G150" s="73"/>
      <c r="H150" s="73"/>
      <c r="I150" s="13"/>
      <c r="J150" s="5"/>
      <c r="K150" s="5"/>
      <c r="N150" s="56"/>
      <c r="O150" s="6"/>
      <c r="Q150" s="5"/>
    </row>
    <row r="151" spans="1:17" x14ac:dyDescent="0.2">
      <c r="A151" s="99" t="s">
        <v>274</v>
      </c>
      <c r="B151" s="100" t="s">
        <v>275</v>
      </c>
      <c r="C151" s="70">
        <f t="shared" si="2"/>
        <v>0</v>
      </c>
      <c r="D151" s="73"/>
      <c r="E151" s="72"/>
      <c r="F151" s="73"/>
      <c r="G151" s="73"/>
      <c r="H151" s="73"/>
      <c r="I151" s="13"/>
      <c r="J151" s="5"/>
      <c r="K151" s="5"/>
      <c r="N151" s="56"/>
      <c r="O151" s="6"/>
      <c r="Q151" s="5"/>
    </row>
    <row r="152" spans="1:17" x14ac:dyDescent="0.2">
      <c r="A152" s="99" t="s">
        <v>276</v>
      </c>
      <c r="B152" s="100" t="s">
        <v>277</v>
      </c>
      <c r="C152" s="70">
        <f t="shared" si="2"/>
        <v>0</v>
      </c>
      <c r="D152" s="73"/>
      <c r="E152" s="72"/>
      <c r="F152" s="73"/>
      <c r="G152" s="73"/>
      <c r="H152" s="73"/>
      <c r="I152" s="13"/>
      <c r="J152" s="5"/>
      <c r="K152" s="5"/>
      <c r="N152" s="56"/>
      <c r="O152" s="6"/>
      <c r="Q152" s="5"/>
    </row>
    <row r="153" spans="1:17" x14ac:dyDescent="0.2">
      <c r="A153" s="99" t="s">
        <v>278</v>
      </c>
      <c r="B153" s="100" t="s">
        <v>279</v>
      </c>
      <c r="C153" s="70">
        <f t="shared" si="2"/>
        <v>0</v>
      </c>
      <c r="D153" s="73"/>
      <c r="E153" s="72"/>
      <c r="F153" s="73"/>
      <c r="G153" s="73"/>
      <c r="H153" s="73"/>
      <c r="I153" s="13"/>
      <c r="J153" s="5"/>
      <c r="K153" s="5"/>
      <c r="N153" s="56"/>
      <c r="O153" s="6"/>
      <c r="Q153" s="5"/>
    </row>
    <row r="154" spans="1:17" x14ac:dyDescent="0.2">
      <c r="A154" s="99" t="s">
        <v>280</v>
      </c>
      <c r="B154" s="100" t="s">
        <v>281</v>
      </c>
      <c r="C154" s="70">
        <f t="shared" si="2"/>
        <v>0</v>
      </c>
      <c r="D154" s="73"/>
      <c r="E154" s="72"/>
      <c r="F154" s="73"/>
      <c r="G154" s="73"/>
      <c r="H154" s="73"/>
      <c r="I154" s="13"/>
      <c r="J154" s="5"/>
      <c r="K154" s="5"/>
      <c r="N154" s="56"/>
      <c r="O154" s="6"/>
      <c r="Q154" s="5"/>
    </row>
    <row r="155" spans="1:17" x14ac:dyDescent="0.2">
      <c r="A155" s="99" t="s">
        <v>282</v>
      </c>
      <c r="B155" s="100" t="s">
        <v>277</v>
      </c>
      <c r="C155" s="70">
        <f t="shared" si="2"/>
        <v>3</v>
      </c>
      <c r="D155" s="73"/>
      <c r="E155" s="72"/>
      <c r="F155" s="73">
        <v>3</v>
      </c>
      <c r="G155" s="73"/>
      <c r="H155" s="73"/>
      <c r="I155" s="13"/>
      <c r="J155" s="5"/>
      <c r="K155" s="5"/>
      <c r="N155" s="56"/>
      <c r="O155" s="6"/>
      <c r="Q155" s="5"/>
    </row>
    <row r="156" spans="1:17" x14ac:dyDescent="0.2">
      <c r="A156" s="99" t="s">
        <v>283</v>
      </c>
      <c r="B156" s="100" t="s">
        <v>275</v>
      </c>
      <c r="C156" s="70">
        <f t="shared" si="2"/>
        <v>2</v>
      </c>
      <c r="D156" s="73">
        <v>1</v>
      </c>
      <c r="E156" s="72"/>
      <c r="F156" s="73">
        <v>1</v>
      </c>
      <c r="G156" s="73"/>
      <c r="H156" s="73"/>
      <c r="I156" s="13"/>
      <c r="J156" s="5"/>
      <c r="K156" s="5"/>
      <c r="N156" s="56"/>
      <c r="O156" s="6"/>
      <c r="Q156" s="5"/>
    </row>
    <row r="157" spans="1:17" x14ac:dyDescent="0.2">
      <c r="A157" s="99" t="s">
        <v>284</v>
      </c>
      <c r="B157" s="100" t="s">
        <v>285</v>
      </c>
      <c r="C157" s="70">
        <f t="shared" si="2"/>
        <v>0</v>
      </c>
      <c r="D157" s="73"/>
      <c r="E157" s="72"/>
      <c r="F157" s="73"/>
      <c r="G157" s="73"/>
      <c r="H157" s="73"/>
      <c r="I157" s="13"/>
      <c r="J157" s="5"/>
      <c r="K157" s="5"/>
      <c r="N157" s="56"/>
      <c r="O157" s="6"/>
      <c r="Q157" s="5"/>
    </row>
    <row r="158" spans="1:17" x14ac:dyDescent="0.2">
      <c r="A158" s="99" t="s">
        <v>286</v>
      </c>
      <c r="B158" s="100" t="s">
        <v>287</v>
      </c>
      <c r="C158" s="70">
        <f t="shared" si="2"/>
        <v>0</v>
      </c>
      <c r="D158" s="73"/>
      <c r="E158" s="72"/>
      <c r="F158" s="73"/>
      <c r="G158" s="73"/>
      <c r="H158" s="73"/>
      <c r="I158" s="13"/>
      <c r="J158" s="5"/>
      <c r="K158" s="5"/>
      <c r="N158" s="56"/>
      <c r="O158" s="6"/>
      <c r="Q158" s="5"/>
    </row>
    <row r="159" spans="1:17" x14ac:dyDescent="0.2">
      <c r="A159" s="99" t="s">
        <v>288</v>
      </c>
      <c r="B159" s="100" t="s">
        <v>289</v>
      </c>
      <c r="C159" s="70">
        <f t="shared" si="2"/>
        <v>17</v>
      </c>
      <c r="D159" s="73"/>
      <c r="E159" s="72">
        <v>17</v>
      </c>
      <c r="F159" s="73"/>
      <c r="G159" s="73"/>
      <c r="H159" s="73"/>
      <c r="I159" s="13"/>
      <c r="J159" s="5"/>
      <c r="K159" s="5"/>
      <c r="N159" s="56"/>
      <c r="O159" s="6"/>
      <c r="Q159" s="5"/>
    </row>
    <row r="160" spans="1:17" x14ac:dyDescent="0.2">
      <c r="A160" s="99" t="s">
        <v>290</v>
      </c>
      <c r="B160" s="100" t="s">
        <v>291</v>
      </c>
      <c r="C160" s="70">
        <f t="shared" si="2"/>
        <v>55</v>
      </c>
      <c r="D160" s="73"/>
      <c r="E160" s="72">
        <v>55</v>
      </c>
      <c r="F160" s="73"/>
      <c r="G160" s="73"/>
      <c r="H160" s="73"/>
      <c r="I160" s="13"/>
      <c r="J160" s="5"/>
      <c r="K160" s="5"/>
      <c r="N160" s="56"/>
      <c r="O160" s="6"/>
      <c r="Q160" s="5"/>
    </row>
    <row r="161" spans="1:17" x14ac:dyDescent="0.2">
      <c r="A161" s="99" t="s">
        <v>292</v>
      </c>
      <c r="B161" s="93" t="s">
        <v>293</v>
      </c>
      <c r="C161" s="70">
        <f t="shared" si="2"/>
        <v>5</v>
      </c>
      <c r="D161" s="73"/>
      <c r="E161" s="72">
        <v>5</v>
      </c>
      <c r="F161" s="83"/>
      <c r="G161" s="73"/>
      <c r="H161" s="73"/>
      <c r="I161" s="13"/>
      <c r="J161" s="5"/>
      <c r="K161" s="5"/>
      <c r="N161" s="56"/>
      <c r="O161" s="6"/>
      <c r="Q161" s="5"/>
    </row>
    <row r="162" spans="1:17" x14ac:dyDescent="0.2">
      <c r="A162" s="101" t="s">
        <v>294</v>
      </c>
      <c r="B162" s="114" t="s">
        <v>295</v>
      </c>
      <c r="C162" s="103">
        <f t="shared" si="2"/>
        <v>33</v>
      </c>
      <c r="D162" s="104"/>
      <c r="E162" s="105">
        <v>33</v>
      </c>
      <c r="F162" s="106"/>
      <c r="G162" s="104"/>
      <c r="H162" s="106"/>
      <c r="I162" s="13"/>
      <c r="J162" s="5"/>
      <c r="K162" s="5"/>
      <c r="N162" s="56"/>
      <c r="O162" s="6"/>
      <c r="Q162" s="5"/>
    </row>
    <row r="163" spans="1:17" x14ac:dyDescent="0.2">
      <c r="A163" s="115"/>
      <c r="B163" s="116"/>
      <c r="C163" s="15"/>
      <c r="D163" s="16"/>
      <c r="E163" s="16"/>
      <c r="F163" s="16"/>
      <c r="G163" s="16"/>
      <c r="H163" s="16"/>
      <c r="I163" s="13"/>
      <c r="J163" s="5"/>
      <c r="K163" s="5"/>
      <c r="N163" s="56"/>
      <c r="O163" s="6"/>
      <c r="Q163" s="5"/>
    </row>
    <row r="164" spans="1:17" ht="15" customHeight="1" x14ac:dyDescent="0.2">
      <c r="A164" s="213" t="s">
        <v>296</v>
      </c>
      <c r="B164" s="250"/>
      <c r="C164" s="63">
        <f t="shared" si="2"/>
        <v>67</v>
      </c>
      <c r="D164" s="108">
        <f>+SUM(D165:D179)</f>
        <v>67</v>
      </c>
      <c r="E164" s="112">
        <f>+SUM(E165:E179)</f>
        <v>0</v>
      </c>
      <c r="F164" s="113">
        <f>+SUM(F165:F179)</f>
        <v>0</v>
      </c>
      <c r="G164" s="113">
        <f>+SUM(G165:G179)</f>
        <v>0</v>
      </c>
      <c r="H164" s="113">
        <f>+SUM(H165:H179)</f>
        <v>0</v>
      </c>
      <c r="I164" s="13"/>
      <c r="J164" s="5"/>
      <c r="K164" s="5"/>
      <c r="N164" s="56"/>
      <c r="O164" s="6"/>
      <c r="Q164" s="5"/>
    </row>
    <row r="165" spans="1:17" x14ac:dyDescent="0.2">
      <c r="A165" s="96" t="s">
        <v>297</v>
      </c>
      <c r="B165" s="111" t="s">
        <v>298</v>
      </c>
      <c r="C165" s="88">
        <f t="shared" si="2"/>
        <v>0</v>
      </c>
      <c r="D165" s="89"/>
      <c r="E165" s="90"/>
      <c r="F165" s="91"/>
      <c r="G165" s="117"/>
      <c r="H165" s="91"/>
      <c r="I165" s="13"/>
      <c r="J165" s="5"/>
      <c r="K165" s="5"/>
      <c r="N165" s="56"/>
      <c r="O165" s="6"/>
      <c r="Q165" s="5"/>
    </row>
    <row r="166" spans="1:17" x14ac:dyDescent="0.2">
      <c r="A166" s="99" t="s">
        <v>299</v>
      </c>
      <c r="B166" s="118" t="s">
        <v>300</v>
      </c>
      <c r="C166" s="70">
        <f t="shared" si="2"/>
        <v>0</v>
      </c>
      <c r="D166" s="71"/>
      <c r="E166" s="72"/>
      <c r="F166" s="73"/>
      <c r="G166" s="86"/>
      <c r="H166" s="73"/>
      <c r="I166" s="13"/>
      <c r="J166" s="5"/>
      <c r="K166" s="5"/>
      <c r="N166" s="56"/>
      <c r="O166" s="6"/>
      <c r="Q166" s="5"/>
    </row>
    <row r="167" spans="1:17" x14ac:dyDescent="0.2">
      <c r="A167" s="99" t="s">
        <v>301</v>
      </c>
      <c r="B167" s="93" t="s">
        <v>302</v>
      </c>
      <c r="C167" s="70">
        <f t="shared" si="2"/>
        <v>67</v>
      </c>
      <c r="D167" s="71">
        <v>67</v>
      </c>
      <c r="E167" s="72"/>
      <c r="F167" s="73"/>
      <c r="G167" s="86"/>
      <c r="H167" s="73"/>
      <c r="I167" s="13"/>
      <c r="J167" s="5"/>
      <c r="K167" s="5"/>
      <c r="N167" s="56"/>
      <c r="O167" s="6"/>
      <c r="Q167" s="5"/>
    </row>
    <row r="168" spans="1:17" x14ac:dyDescent="0.2">
      <c r="A168" s="119" t="s">
        <v>303</v>
      </c>
      <c r="B168" s="93" t="s">
        <v>304</v>
      </c>
      <c r="C168" s="70">
        <f t="shared" si="2"/>
        <v>0</v>
      </c>
      <c r="D168" s="71"/>
      <c r="E168" s="72"/>
      <c r="F168" s="73"/>
      <c r="G168" s="86"/>
      <c r="H168" s="73"/>
      <c r="I168" s="13"/>
      <c r="J168" s="5"/>
      <c r="K168" s="5"/>
      <c r="N168" s="56"/>
      <c r="O168" s="6"/>
      <c r="Q168" s="5"/>
    </row>
    <row r="169" spans="1:17" x14ac:dyDescent="0.2">
      <c r="A169" s="99" t="s">
        <v>305</v>
      </c>
      <c r="B169" s="100" t="s">
        <v>306</v>
      </c>
      <c r="C169" s="70">
        <f t="shared" si="2"/>
        <v>0</v>
      </c>
      <c r="D169" s="71"/>
      <c r="E169" s="72"/>
      <c r="F169" s="73"/>
      <c r="G169" s="86"/>
      <c r="H169" s="73"/>
      <c r="I169" s="13"/>
      <c r="J169" s="5"/>
      <c r="K169" s="5"/>
      <c r="N169" s="56"/>
      <c r="O169" s="6"/>
      <c r="Q169" s="5"/>
    </row>
    <row r="170" spans="1:17" x14ac:dyDescent="0.2">
      <c r="A170" s="99" t="s">
        <v>307</v>
      </c>
      <c r="B170" s="100" t="s">
        <v>308</v>
      </c>
      <c r="C170" s="70">
        <f t="shared" si="2"/>
        <v>0</v>
      </c>
      <c r="D170" s="71"/>
      <c r="E170" s="72"/>
      <c r="F170" s="73"/>
      <c r="G170" s="86"/>
      <c r="H170" s="73"/>
      <c r="I170" s="13"/>
      <c r="J170" s="5"/>
      <c r="K170" s="5"/>
      <c r="N170" s="56"/>
      <c r="O170" s="6"/>
      <c r="Q170" s="5"/>
    </row>
    <row r="171" spans="1:17" x14ac:dyDescent="0.2">
      <c r="A171" s="99" t="s">
        <v>309</v>
      </c>
      <c r="B171" s="100" t="s">
        <v>310</v>
      </c>
      <c r="C171" s="70">
        <f t="shared" si="2"/>
        <v>0</v>
      </c>
      <c r="D171" s="71"/>
      <c r="E171" s="72"/>
      <c r="F171" s="73"/>
      <c r="G171" s="86"/>
      <c r="H171" s="73"/>
      <c r="I171" s="13"/>
      <c r="J171" s="5"/>
      <c r="K171" s="5"/>
      <c r="N171" s="56"/>
      <c r="O171" s="6"/>
      <c r="Q171" s="5"/>
    </row>
    <row r="172" spans="1:17" x14ac:dyDescent="0.2">
      <c r="A172" s="99" t="s">
        <v>311</v>
      </c>
      <c r="B172" s="100" t="s">
        <v>312</v>
      </c>
      <c r="C172" s="70">
        <f t="shared" si="2"/>
        <v>0</v>
      </c>
      <c r="D172" s="71"/>
      <c r="E172" s="72"/>
      <c r="F172" s="73"/>
      <c r="G172" s="86"/>
      <c r="H172" s="73"/>
      <c r="I172" s="13"/>
      <c r="J172" s="5"/>
      <c r="K172" s="5"/>
      <c r="N172" s="56"/>
      <c r="O172" s="6"/>
      <c r="Q172" s="5"/>
    </row>
    <row r="173" spans="1:17" x14ac:dyDescent="0.2">
      <c r="A173" s="99" t="s">
        <v>313</v>
      </c>
      <c r="B173" s="100" t="s">
        <v>314</v>
      </c>
      <c r="C173" s="70">
        <f t="shared" si="2"/>
        <v>0</v>
      </c>
      <c r="D173" s="71"/>
      <c r="E173" s="72"/>
      <c r="F173" s="73"/>
      <c r="G173" s="86"/>
      <c r="H173" s="73"/>
      <c r="I173" s="13"/>
      <c r="J173" s="5"/>
      <c r="K173" s="5"/>
      <c r="N173" s="56"/>
      <c r="O173" s="6"/>
      <c r="Q173" s="5"/>
    </row>
    <row r="174" spans="1:17" x14ac:dyDescent="0.2">
      <c r="A174" s="99" t="s">
        <v>315</v>
      </c>
      <c r="B174" s="100" t="s">
        <v>316</v>
      </c>
      <c r="C174" s="70">
        <f t="shared" si="2"/>
        <v>0</v>
      </c>
      <c r="D174" s="71"/>
      <c r="E174" s="72"/>
      <c r="F174" s="73"/>
      <c r="G174" s="86"/>
      <c r="H174" s="73"/>
      <c r="I174" s="13"/>
      <c r="J174" s="5"/>
      <c r="K174" s="5"/>
      <c r="N174" s="56"/>
      <c r="O174" s="6"/>
      <c r="Q174" s="5"/>
    </row>
    <row r="175" spans="1:17" x14ac:dyDescent="0.2">
      <c r="A175" s="99" t="s">
        <v>317</v>
      </c>
      <c r="B175" s="100" t="s">
        <v>318</v>
      </c>
      <c r="C175" s="70">
        <f t="shared" si="2"/>
        <v>0</v>
      </c>
      <c r="D175" s="71"/>
      <c r="E175" s="72"/>
      <c r="F175" s="73"/>
      <c r="G175" s="86"/>
      <c r="H175" s="73"/>
      <c r="I175" s="13"/>
      <c r="J175" s="5"/>
      <c r="K175" s="5"/>
      <c r="N175" s="56"/>
      <c r="O175" s="6"/>
      <c r="Q175" s="5"/>
    </row>
    <row r="176" spans="1:17" x14ac:dyDescent="0.2">
      <c r="A176" s="99" t="s">
        <v>319</v>
      </c>
      <c r="B176" s="100" t="s">
        <v>320</v>
      </c>
      <c r="C176" s="70">
        <f t="shared" si="2"/>
        <v>0</v>
      </c>
      <c r="D176" s="71"/>
      <c r="E176" s="72"/>
      <c r="F176" s="73"/>
      <c r="G176" s="86"/>
      <c r="H176" s="73"/>
      <c r="I176" s="13"/>
      <c r="J176" s="5"/>
      <c r="K176" s="5"/>
      <c r="N176" s="56"/>
      <c r="O176" s="6"/>
      <c r="Q176" s="5"/>
    </row>
    <row r="177" spans="1:17" x14ac:dyDescent="0.2">
      <c r="A177" s="99" t="s">
        <v>321</v>
      </c>
      <c r="B177" s="100" t="s">
        <v>322</v>
      </c>
      <c r="C177" s="70">
        <f t="shared" si="2"/>
        <v>0</v>
      </c>
      <c r="D177" s="71"/>
      <c r="E177" s="72"/>
      <c r="F177" s="73"/>
      <c r="G177" s="86"/>
      <c r="H177" s="73"/>
      <c r="I177" s="13"/>
      <c r="J177" s="5"/>
      <c r="K177" s="5"/>
      <c r="N177" s="56"/>
      <c r="O177" s="6"/>
      <c r="Q177" s="5"/>
    </row>
    <row r="178" spans="1:17" x14ac:dyDescent="0.2">
      <c r="A178" s="99" t="s">
        <v>323</v>
      </c>
      <c r="B178" s="100" t="s">
        <v>324</v>
      </c>
      <c r="C178" s="70">
        <f t="shared" si="2"/>
        <v>0</v>
      </c>
      <c r="D178" s="71"/>
      <c r="E178" s="72"/>
      <c r="F178" s="73"/>
      <c r="G178" s="86"/>
      <c r="H178" s="73"/>
      <c r="I178" s="13"/>
      <c r="J178" s="5"/>
      <c r="K178" s="5"/>
      <c r="N178" s="56"/>
      <c r="O178" s="6"/>
      <c r="Q178" s="5"/>
    </row>
    <row r="179" spans="1:17" x14ac:dyDescent="0.2">
      <c r="A179" s="120" t="s">
        <v>325</v>
      </c>
      <c r="B179" s="121" t="s">
        <v>326</v>
      </c>
      <c r="C179" s="103">
        <f t="shared" si="2"/>
        <v>0</v>
      </c>
      <c r="D179" s="122"/>
      <c r="E179" s="105"/>
      <c r="F179" s="106"/>
      <c r="G179" s="104"/>
      <c r="H179" s="106"/>
      <c r="I179" s="13"/>
      <c r="J179" s="5"/>
      <c r="K179" s="5"/>
      <c r="N179" s="56"/>
      <c r="O179" s="6"/>
      <c r="Q179" s="5"/>
    </row>
    <row r="180" spans="1:17" x14ac:dyDescent="0.2">
      <c r="A180" s="59"/>
      <c r="B180" s="107"/>
      <c r="C180" s="15"/>
      <c r="D180" s="16"/>
      <c r="E180" s="16"/>
      <c r="F180" s="16"/>
      <c r="G180" s="16"/>
      <c r="H180" s="16"/>
      <c r="I180" s="13"/>
      <c r="J180" s="5"/>
      <c r="K180" s="5"/>
      <c r="N180" s="56"/>
      <c r="O180" s="6"/>
      <c r="Q180" s="5"/>
    </row>
    <row r="181" spans="1:17" x14ac:dyDescent="0.2">
      <c r="A181" s="211" t="s">
        <v>327</v>
      </c>
      <c r="B181" s="234"/>
      <c r="C181" s="63">
        <f t="shared" si="2"/>
        <v>25404</v>
      </c>
      <c r="D181" s="123">
        <f>+SUM(D182:D250)</f>
        <v>24565</v>
      </c>
      <c r="E181" s="65">
        <f>+SUM(E182:E250)</f>
        <v>373</v>
      </c>
      <c r="F181" s="124">
        <f>+SUM(F182:F250)</f>
        <v>466</v>
      </c>
      <c r="G181" s="63">
        <f>+SUM(G182:G250)</f>
        <v>0</v>
      </c>
      <c r="H181" s="63">
        <f>+SUM(H182:H250)</f>
        <v>0</v>
      </c>
      <c r="I181" s="13"/>
      <c r="J181" s="5"/>
      <c r="K181" s="5"/>
      <c r="N181" s="56"/>
      <c r="O181" s="6"/>
      <c r="Q181" s="5"/>
    </row>
    <row r="182" spans="1:17" x14ac:dyDescent="0.2">
      <c r="A182" s="99" t="s">
        <v>328</v>
      </c>
      <c r="B182" s="125" t="s">
        <v>329</v>
      </c>
      <c r="C182" s="70">
        <f t="shared" si="2"/>
        <v>336</v>
      </c>
      <c r="D182" s="71"/>
      <c r="E182" s="72">
        <v>336</v>
      </c>
      <c r="F182" s="73"/>
      <c r="G182" s="117"/>
      <c r="H182" s="73"/>
      <c r="I182" s="13"/>
      <c r="J182" s="5"/>
      <c r="K182" s="5"/>
      <c r="N182" s="56"/>
      <c r="O182" s="6"/>
      <c r="Q182" s="5"/>
    </row>
    <row r="183" spans="1:17" x14ac:dyDescent="0.2">
      <c r="A183" s="99" t="s">
        <v>330</v>
      </c>
      <c r="B183" s="126" t="s">
        <v>331</v>
      </c>
      <c r="C183" s="70">
        <f t="shared" si="2"/>
        <v>0</v>
      </c>
      <c r="D183" s="71"/>
      <c r="E183" s="72"/>
      <c r="F183" s="73"/>
      <c r="G183" s="86"/>
      <c r="H183" s="73"/>
      <c r="I183" s="13"/>
      <c r="J183" s="5"/>
      <c r="K183" s="5"/>
      <c r="N183" s="56"/>
      <c r="O183" s="6"/>
      <c r="Q183" s="5"/>
    </row>
    <row r="184" spans="1:17" x14ac:dyDescent="0.2">
      <c r="A184" s="99" t="s">
        <v>332</v>
      </c>
      <c r="B184" s="126" t="s">
        <v>333</v>
      </c>
      <c r="C184" s="70">
        <f t="shared" si="2"/>
        <v>0</v>
      </c>
      <c r="D184" s="71"/>
      <c r="E184" s="72"/>
      <c r="F184" s="73"/>
      <c r="G184" s="86"/>
      <c r="H184" s="73"/>
      <c r="I184" s="13"/>
      <c r="J184" s="5"/>
      <c r="K184" s="5"/>
      <c r="N184" s="56"/>
      <c r="O184" s="6"/>
      <c r="Q184" s="5"/>
    </row>
    <row r="185" spans="1:17" ht="13.5" customHeight="1" x14ac:dyDescent="0.2">
      <c r="A185" s="99" t="s">
        <v>334</v>
      </c>
      <c r="B185" s="126" t="s">
        <v>335</v>
      </c>
      <c r="C185" s="70">
        <f t="shared" si="2"/>
        <v>4</v>
      </c>
      <c r="D185" s="71">
        <v>2</v>
      </c>
      <c r="E185" s="72">
        <v>2</v>
      </c>
      <c r="F185" s="73"/>
      <c r="G185" s="86"/>
      <c r="H185" s="73"/>
      <c r="I185" s="13"/>
      <c r="J185" s="5"/>
      <c r="K185" s="5"/>
      <c r="N185" s="56"/>
      <c r="O185" s="6"/>
      <c r="Q185" s="5"/>
    </row>
    <row r="186" spans="1:17" x14ac:dyDescent="0.2">
      <c r="A186" s="99" t="s">
        <v>336</v>
      </c>
      <c r="B186" s="100" t="s">
        <v>337</v>
      </c>
      <c r="C186" s="70">
        <f t="shared" si="2"/>
        <v>3491</v>
      </c>
      <c r="D186" s="71">
        <v>3491</v>
      </c>
      <c r="E186" s="72"/>
      <c r="F186" s="73"/>
      <c r="G186" s="86"/>
      <c r="H186" s="73"/>
      <c r="I186" s="13"/>
      <c r="J186" s="5"/>
      <c r="K186" s="5"/>
      <c r="N186" s="56"/>
      <c r="O186" s="6"/>
      <c r="Q186" s="5"/>
    </row>
    <row r="187" spans="1:17" x14ac:dyDescent="0.2">
      <c r="A187" s="99" t="s">
        <v>338</v>
      </c>
      <c r="B187" s="100" t="s">
        <v>339</v>
      </c>
      <c r="C187" s="70">
        <f t="shared" si="2"/>
        <v>4</v>
      </c>
      <c r="D187" s="71">
        <v>4</v>
      </c>
      <c r="E187" s="72"/>
      <c r="F187" s="73"/>
      <c r="G187" s="86"/>
      <c r="H187" s="73"/>
      <c r="I187" s="13"/>
      <c r="J187" s="5"/>
      <c r="K187" s="5"/>
      <c r="N187" s="56"/>
      <c r="O187" s="6"/>
      <c r="Q187" s="5"/>
    </row>
    <row r="188" spans="1:17" x14ac:dyDescent="0.2">
      <c r="A188" s="99" t="s">
        <v>340</v>
      </c>
      <c r="B188" s="100" t="s">
        <v>341</v>
      </c>
      <c r="C188" s="70">
        <f t="shared" si="2"/>
        <v>1</v>
      </c>
      <c r="D188" s="71">
        <v>1</v>
      </c>
      <c r="E188" s="72"/>
      <c r="F188" s="73"/>
      <c r="G188" s="86"/>
      <c r="H188" s="73"/>
      <c r="I188" s="13"/>
      <c r="J188" s="5"/>
      <c r="K188" s="5"/>
      <c r="N188" s="56"/>
      <c r="O188" s="6"/>
      <c r="Q188" s="5"/>
    </row>
    <row r="189" spans="1:17" x14ac:dyDescent="0.2">
      <c r="A189" s="99" t="s">
        <v>342</v>
      </c>
      <c r="B189" s="100" t="s">
        <v>343</v>
      </c>
      <c r="C189" s="70">
        <f t="shared" si="2"/>
        <v>0</v>
      </c>
      <c r="D189" s="71"/>
      <c r="E189" s="72"/>
      <c r="F189" s="73"/>
      <c r="G189" s="86"/>
      <c r="H189" s="73"/>
      <c r="I189" s="13"/>
      <c r="J189" s="5"/>
      <c r="K189" s="5"/>
      <c r="N189" s="56"/>
      <c r="O189" s="6"/>
      <c r="Q189" s="5"/>
    </row>
    <row r="190" spans="1:17" x14ac:dyDescent="0.2">
      <c r="A190" s="99" t="s">
        <v>344</v>
      </c>
      <c r="B190" s="100" t="s">
        <v>345</v>
      </c>
      <c r="C190" s="70">
        <f t="shared" si="2"/>
        <v>0</v>
      </c>
      <c r="D190" s="71"/>
      <c r="E190" s="72"/>
      <c r="F190" s="73"/>
      <c r="G190" s="86"/>
      <c r="H190" s="73"/>
      <c r="I190" s="13"/>
      <c r="J190" s="5"/>
      <c r="K190" s="5"/>
      <c r="N190" s="56"/>
      <c r="O190" s="6"/>
      <c r="Q190" s="5"/>
    </row>
    <row r="191" spans="1:17" x14ac:dyDescent="0.2">
      <c r="A191" s="99" t="s">
        <v>346</v>
      </c>
      <c r="B191" s="100" t="s">
        <v>347</v>
      </c>
      <c r="C191" s="70">
        <f t="shared" si="2"/>
        <v>0</v>
      </c>
      <c r="D191" s="71"/>
      <c r="E191" s="72"/>
      <c r="F191" s="73"/>
      <c r="G191" s="86"/>
      <c r="H191" s="73"/>
      <c r="I191" s="13"/>
      <c r="J191" s="5"/>
      <c r="K191" s="5"/>
      <c r="N191" s="56"/>
      <c r="O191" s="6"/>
      <c r="Q191" s="5"/>
    </row>
    <row r="192" spans="1:17" x14ac:dyDescent="0.2">
      <c r="A192" s="99" t="s">
        <v>348</v>
      </c>
      <c r="B192" s="100" t="s">
        <v>349</v>
      </c>
      <c r="C192" s="70">
        <f t="shared" si="2"/>
        <v>0</v>
      </c>
      <c r="D192" s="71"/>
      <c r="E192" s="72"/>
      <c r="F192" s="73"/>
      <c r="G192" s="86"/>
      <c r="H192" s="73"/>
      <c r="I192" s="13"/>
      <c r="J192" s="5"/>
      <c r="K192" s="5"/>
      <c r="N192" s="56"/>
      <c r="O192" s="6"/>
      <c r="Q192" s="5"/>
    </row>
    <row r="193" spans="1:17" x14ac:dyDescent="0.2">
      <c r="A193" s="99" t="s">
        <v>350</v>
      </c>
      <c r="B193" s="100" t="s">
        <v>351</v>
      </c>
      <c r="C193" s="70">
        <f t="shared" si="2"/>
        <v>0</v>
      </c>
      <c r="D193" s="71"/>
      <c r="E193" s="72"/>
      <c r="F193" s="73"/>
      <c r="G193" s="86"/>
      <c r="H193" s="73"/>
      <c r="I193" s="13"/>
      <c r="J193" s="5"/>
      <c r="K193" s="5"/>
      <c r="N193" s="56"/>
      <c r="O193" s="6"/>
      <c r="Q193" s="5"/>
    </row>
    <row r="194" spans="1:17" x14ac:dyDescent="0.2">
      <c r="A194" s="99" t="s">
        <v>352</v>
      </c>
      <c r="B194" s="100" t="s">
        <v>353</v>
      </c>
      <c r="C194" s="70">
        <f t="shared" si="2"/>
        <v>0</v>
      </c>
      <c r="D194" s="71"/>
      <c r="E194" s="72"/>
      <c r="F194" s="73"/>
      <c r="G194" s="86"/>
      <c r="H194" s="73"/>
      <c r="I194" s="13"/>
      <c r="J194" s="5"/>
      <c r="K194" s="5"/>
      <c r="N194" s="56"/>
      <c r="O194" s="6"/>
      <c r="Q194" s="5"/>
    </row>
    <row r="195" spans="1:17" ht="23.25" x14ac:dyDescent="0.2">
      <c r="A195" s="99" t="s">
        <v>354</v>
      </c>
      <c r="B195" s="93" t="s">
        <v>355</v>
      </c>
      <c r="C195" s="70">
        <f t="shared" si="2"/>
        <v>0</v>
      </c>
      <c r="D195" s="71"/>
      <c r="E195" s="72"/>
      <c r="F195" s="73"/>
      <c r="G195" s="86"/>
      <c r="H195" s="73"/>
      <c r="I195" s="13"/>
      <c r="J195" s="5"/>
      <c r="K195" s="5"/>
      <c r="N195" s="56"/>
      <c r="O195" s="6"/>
      <c r="Q195" s="5"/>
    </row>
    <row r="196" spans="1:17" x14ac:dyDescent="0.2">
      <c r="A196" s="99" t="s">
        <v>356</v>
      </c>
      <c r="B196" s="93" t="s">
        <v>357</v>
      </c>
      <c r="C196" s="70">
        <f t="shared" si="2"/>
        <v>0</v>
      </c>
      <c r="D196" s="71"/>
      <c r="E196" s="72"/>
      <c r="F196" s="73"/>
      <c r="G196" s="86"/>
      <c r="H196" s="73"/>
      <c r="I196" s="13"/>
      <c r="J196" s="5"/>
      <c r="K196" s="5"/>
      <c r="N196" s="56"/>
      <c r="O196" s="6"/>
      <c r="Q196" s="5"/>
    </row>
    <row r="197" spans="1:17" x14ac:dyDescent="0.2">
      <c r="A197" s="99" t="s">
        <v>358</v>
      </c>
      <c r="B197" s="100" t="s">
        <v>359</v>
      </c>
      <c r="C197" s="70">
        <f t="shared" si="2"/>
        <v>0</v>
      </c>
      <c r="D197" s="71"/>
      <c r="E197" s="72"/>
      <c r="F197" s="73"/>
      <c r="G197" s="86"/>
      <c r="H197" s="73"/>
      <c r="I197" s="13"/>
      <c r="J197" s="5"/>
      <c r="K197" s="5"/>
      <c r="N197" s="56"/>
      <c r="O197" s="6"/>
      <c r="Q197" s="5"/>
    </row>
    <row r="198" spans="1:17" x14ac:dyDescent="0.2">
      <c r="A198" s="99" t="s">
        <v>360</v>
      </c>
      <c r="B198" s="100" t="s">
        <v>361</v>
      </c>
      <c r="C198" s="70">
        <f t="shared" si="2"/>
        <v>0</v>
      </c>
      <c r="D198" s="71"/>
      <c r="E198" s="72"/>
      <c r="F198" s="73"/>
      <c r="G198" s="86"/>
      <c r="H198" s="73"/>
      <c r="I198" s="13"/>
      <c r="J198" s="5"/>
      <c r="K198" s="5"/>
      <c r="N198" s="56"/>
      <c r="O198" s="6"/>
      <c r="Q198" s="5"/>
    </row>
    <row r="199" spans="1:17" x14ac:dyDescent="0.2">
      <c r="A199" s="99" t="s">
        <v>362</v>
      </c>
      <c r="B199" s="100" t="s">
        <v>363</v>
      </c>
      <c r="C199" s="70">
        <f t="shared" si="2"/>
        <v>3</v>
      </c>
      <c r="D199" s="71">
        <v>3</v>
      </c>
      <c r="E199" s="72"/>
      <c r="F199" s="73"/>
      <c r="G199" s="86"/>
      <c r="H199" s="73"/>
      <c r="I199" s="13"/>
      <c r="J199" s="5"/>
      <c r="K199" s="5"/>
      <c r="N199" s="56"/>
      <c r="O199" s="6"/>
      <c r="Q199" s="5"/>
    </row>
    <row r="200" spans="1:17" x14ac:dyDescent="0.2">
      <c r="A200" s="99" t="s">
        <v>364</v>
      </c>
      <c r="B200" s="100" t="s">
        <v>365</v>
      </c>
      <c r="C200" s="70">
        <f t="shared" si="2"/>
        <v>28</v>
      </c>
      <c r="D200" s="71">
        <v>25</v>
      </c>
      <c r="E200" s="72">
        <v>3</v>
      </c>
      <c r="F200" s="73"/>
      <c r="G200" s="86"/>
      <c r="H200" s="73"/>
      <c r="I200" s="13"/>
      <c r="J200" s="5"/>
      <c r="K200" s="5"/>
      <c r="N200" s="56"/>
      <c r="O200" s="6"/>
      <c r="Q200" s="5"/>
    </row>
    <row r="201" spans="1:17" x14ac:dyDescent="0.2">
      <c r="A201" s="99" t="s">
        <v>366</v>
      </c>
      <c r="B201" s="100" t="s">
        <v>367</v>
      </c>
      <c r="C201" s="70">
        <f t="shared" si="2"/>
        <v>27</v>
      </c>
      <c r="D201" s="71">
        <v>23</v>
      </c>
      <c r="E201" s="72">
        <v>4</v>
      </c>
      <c r="F201" s="73"/>
      <c r="G201" s="86"/>
      <c r="H201" s="73"/>
      <c r="I201" s="13"/>
      <c r="J201" s="5"/>
      <c r="K201" s="5"/>
      <c r="N201" s="56"/>
      <c r="O201" s="6"/>
      <c r="Q201" s="5"/>
    </row>
    <row r="202" spans="1:17" x14ac:dyDescent="0.2">
      <c r="A202" s="99" t="s">
        <v>368</v>
      </c>
      <c r="B202" s="100" t="s">
        <v>369</v>
      </c>
      <c r="C202" s="70">
        <f t="shared" si="2"/>
        <v>0</v>
      </c>
      <c r="D202" s="71"/>
      <c r="E202" s="72"/>
      <c r="F202" s="73"/>
      <c r="G202" s="86"/>
      <c r="H202" s="73"/>
      <c r="I202" s="13"/>
      <c r="J202" s="5"/>
      <c r="K202" s="5"/>
      <c r="N202" s="56"/>
      <c r="O202" s="6"/>
      <c r="Q202" s="5"/>
    </row>
    <row r="203" spans="1:17" x14ac:dyDescent="0.2">
      <c r="A203" s="99" t="s">
        <v>370</v>
      </c>
      <c r="B203" s="100" t="s">
        <v>371</v>
      </c>
      <c r="C203" s="70">
        <f t="shared" si="2"/>
        <v>0</v>
      </c>
      <c r="D203" s="71"/>
      <c r="E203" s="72"/>
      <c r="F203" s="73"/>
      <c r="G203" s="86"/>
      <c r="H203" s="73"/>
      <c r="I203" s="13"/>
      <c r="J203" s="5"/>
      <c r="K203" s="5"/>
      <c r="N203" s="56"/>
      <c r="O203" s="6"/>
      <c r="Q203" s="5"/>
    </row>
    <row r="204" spans="1:17" x14ac:dyDescent="0.2">
      <c r="A204" s="99" t="s">
        <v>372</v>
      </c>
      <c r="B204" s="100" t="s">
        <v>373</v>
      </c>
      <c r="C204" s="70">
        <f t="shared" si="2"/>
        <v>0</v>
      </c>
      <c r="D204" s="71"/>
      <c r="E204" s="72"/>
      <c r="F204" s="73"/>
      <c r="G204" s="86"/>
      <c r="H204" s="73"/>
      <c r="I204" s="13"/>
      <c r="J204" s="5"/>
      <c r="K204" s="5"/>
      <c r="N204" s="56"/>
      <c r="O204" s="6"/>
      <c r="Q204" s="5"/>
    </row>
    <row r="205" spans="1:17" x14ac:dyDescent="0.2">
      <c r="A205" s="99" t="s">
        <v>374</v>
      </c>
      <c r="B205" s="100" t="s">
        <v>375</v>
      </c>
      <c r="C205" s="70">
        <f t="shared" si="2"/>
        <v>0</v>
      </c>
      <c r="D205" s="71"/>
      <c r="E205" s="72"/>
      <c r="F205" s="73"/>
      <c r="G205" s="86"/>
      <c r="H205" s="73"/>
      <c r="I205" s="13"/>
      <c r="J205" s="5"/>
      <c r="K205" s="5"/>
      <c r="N205" s="56"/>
      <c r="O205" s="6"/>
      <c r="Q205" s="5"/>
    </row>
    <row r="206" spans="1:17" x14ac:dyDescent="0.2">
      <c r="A206" s="99" t="s">
        <v>376</v>
      </c>
      <c r="B206" s="100" t="s">
        <v>377</v>
      </c>
      <c r="C206" s="70">
        <f t="shared" si="2"/>
        <v>0</v>
      </c>
      <c r="D206" s="71"/>
      <c r="E206" s="72"/>
      <c r="F206" s="73"/>
      <c r="G206" s="86"/>
      <c r="H206" s="73"/>
      <c r="I206" s="13"/>
      <c r="J206" s="5"/>
      <c r="K206" s="5"/>
      <c r="N206" s="56"/>
      <c r="O206" s="6"/>
      <c r="Q206" s="5"/>
    </row>
    <row r="207" spans="1:17" x14ac:dyDescent="0.2">
      <c r="A207" s="99" t="s">
        <v>378</v>
      </c>
      <c r="B207" s="100" t="s">
        <v>379</v>
      </c>
      <c r="C207" s="70">
        <f t="shared" si="2"/>
        <v>0</v>
      </c>
      <c r="D207" s="71"/>
      <c r="E207" s="72"/>
      <c r="F207" s="73"/>
      <c r="G207" s="86"/>
      <c r="H207" s="73"/>
      <c r="I207" s="13"/>
      <c r="J207" s="5"/>
      <c r="K207" s="5"/>
      <c r="N207" s="56"/>
      <c r="O207" s="6"/>
      <c r="Q207" s="5"/>
    </row>
    <row r="208" spans="1:17" x14ac:dyDescent="0.2">
      <c r="A208" s="99" t="s">
        <v>380</v>
      </c>
      <c r="B208" s="93" t="s">
        <v>381</v>
      </c>
      <c r="C208" s="70">
        <f t="shared" si="2"/>
        <v>0</v>
      </c>
      <c r="D208" s="71"/>
      <c r="E208" s="72"/>
      <c r="F208" s="73"/>
      <c r="G208" s="86"/>
      <c r="H208" s="73"/>
      <c r="I208" s="13"/>
      <c r="J208" s="5"/>
      <c r="K208" s="5"/>
      <c r="N208" s="56"/>
      <c r="O208" s="6"/>
      <c r="Q208" s="5"/>
    </row>
    <row r="209" spans="1:17" x14ac:dyDescent="0.2">
      <c r="A209" s="99" t="s">
        <v>382</v>
      </c>
      <c r="B209" s="100" t="s">
        <v>383</v>
      </c>
      <c r="C209" s="70">
        <f t="shared" si="2"/>
        <v>30</v>
      </c>
      <c r="D209" s="71">
        <v>2</v>
      </c>
      <c r="E209" s="72">
        <v>28</v>
      </c>
      <c r="F209" s="73"/>
      <c r="G209" s="86"/>
      <c r="H209" s="73"/>
      <c r="I209" s="13"/>
      <c r="J209" s="5"/>
      <c r="K209" s="5"/>
      <c r="N209" s="56"/>
      <c r="O209" s="6"/>
      <c r="Q209" s="5"/>
    </row>
    <row r="210" spans="1:17" x14ac:dyDescent="0.2">
      <c r="A210" s="99" t="s">
        <v>384</v>
      </c>
      <c r="B210" s="100" t="s">
        <v>385</v>
      </c>
      <c r="C210" s="70">
        <f t="shared" ref="C210:C273" si="3">+SUM(D210:F210)</f>
        <v>0</v>
      </c>
      <c r="D210" s="71"/>
      <c r="E210" s="72"/>
      <c r="F210" s="73"/>
      <c r="G210" s="86"/>
      <c r="H210" s="73"/>
      <c r="I210" s="13"/>
      <c r="J210" s="5"/>
      <c r="K210" s="5"/>
      <c r="N210" s="56"/>
      <c r="O210" s="6"/>
      <c r="Q210" s="5"/>
    </row>
    <row r="211" spans="1:17" x14ac:dyDescent="0.2">
      <c r="A211" s="99" t="s">
        <v>386</v>
      </c>
      <c r="B211" s="100" t="s">
        <v>387</v>
      </c>
      <c r="C211" s="70">
        <f t="shared" si="3"/>
        <v>0</v>
      </c>
      <c r="D211" s="71"/>
      <c r="E211" s="72"/>
      <c r="F211" s="73"/>
      <c r="G211" s="86"/>
      <c r="H211" s="73"/>
      <c r="I211" s="13"/>
      <c r="J211" s="5"/>
      <c r="K211" s="5"/>
      <c r="N211" s="56"/>
      <c r="O211" s="6"/>
      <c r="Q211" s="5"/>
    </row>
    <row r="212" spans="1:17" x14ac:dyDescent="0.2">
      <c r="A212" s="99" t="s">
        <v>388</v>
      </c>
      <c r="B212" s="100" t="s">
        <v>389</v>
      </c>
      <c r="C212" s="70">
        <f t="shared" si="3"/>
        <v>0</v>
      </c>
      <c r="D212" s="71"/>
      <c r="E212" s="72"/>
      <c r="F212" s="73"/>
      <c r="G212" s="86"/>
      <c r="H212" s="73"/>
      <c r="I212" s="13"/>
      <c r="J212" s="5"/>
      <c r="K212" s="5"/>
      <c r="N212" s="56"/>
      <c r="O212" s="6"/>
      <c r="Q212" s="5"/>
    </row>
    <row r="213" spans="1:17" ht="23.25" x14ac:dyDescent="0.2">
      <c r="A213" s="99" t="s">
        <v>390</v>
      </c>
      <c r="B213" s="93" t="s">
        <v>391</v>
      </c>
      <c r="C213" s="70">
        <f t="shared" si="3"/>
        <v>0</v>
      </c>
      <c r="D213" s="71"/>
      <c r="E213" s="72"/>
      <c r="F213" s="73"/>
      <c r="G213" s="86"/>
      <c r="H213" s="73"/>
      <c r="I213" s="13"/>
      <c r="J213" s="5"/>
      <c r="K213" s="5"/>
      <c r="N213" s="56"/>
      <c r="O213" s="6"/>
      <c r="Q213" s="5"/>
    </row>
    <row r="214" spans="1:17" x14ac:dyDescent="0.2">
      <c r="A214" s="99" t="s">
        <v>392</v>
      </c>
      <c r="B214" s="100" t="s">
        <v>393</v>
      </c>
      <c r="C214" s="70">
        <f t="shared" si="3"/>
        <v>0</v>
      </c>
      <c r="D214" s="71"/>
      <c r="E214" s="72"/>
      <c r="F214" s="73"/>
      <c r="G214" s="86"/>
      <c r="H214" s="73"/>
      <c r="I214" s="13"/>
      <c r="J214" s="5"/>
      <c r="K214" s="5"/>
      <c r="N214" s="56"/>
      <c r="O214" s="6"/>
      <c r="Q214" s="5"/>
    </row>
    <row r="215" spans="1:17" x14ac:dyDescent="0.2">
      <c r="A215" s="99" t="s">
        <v>394</v>
      </c>
      <c r="B215" s="100" t="s">
        <v>395</v>
      </c>
      <c r="C215" s="70">
        <f t="shared" si="3"/>
        <v>0</v>
      </c>
      <c r="D215" s="71"/>
      <c r="E215" s="72"/>
      <c r="F215" s="73"/>
      <c r="G215" s="86"/>
      <c r="H215" s="73"/>
      <c r="I215" s="13"/>
      <c r="J215" s="5"/>
      <c r="K215" s="5"/>
      <c r="N215" s="56"/>
      <c r="O215" s="6"/>
      <c r="Q215" s="5"/>
    </row>
    <row r="216" spans="1:17" x14ac:dyDescent="0.2">
      <c r="A216" s="99" t="s">
        <v>396</v>
      </c>
      <c r="B216" s="100" t="s">
        <v>397</v>
      </c>
      <c r="C216" s="70">
        <f t="shared" si="3"/>
        <v>0</v>
      </c>
      <c r="D216" s="71"/>
      <c r="E216" s="72"/>
      <c r="F216" s="73"/>
      <c r="G216" s="86"/>
      <c r="H216" s="73"/>
      <c r="I216" s="13"/>
      <c r="J216" s="5"/>
      <c r="K216" s="5"/>
      <c r="N216" s="56"/>
      <c r="O216" s="6"/>
      <c r="Q216" s="5"/>
    </row>
    <row r="217" spans="1:17" x14ac:dyDescent="0.2">
      <c r="A217" s="99" t="s">
        <v>398</v>
      </c>
      <c r="B217" s="100" t="s">
        <v>399</v>
      </c>
      <c r="C217" s="70">
        <f t="shared" si="3"/>
        <v>0</v>
      </c>
      <c r="D217" s="71"/>
      <c r="E217" s="72"/>
      <c r="F217" s="73"/>
      <c r="G217" s="86"/>
      <c r="H217" s="73"/>
      <c r="I217" s="13"/>
      <c r="J217" s="5"/>
      <c r="K217" s="5"/>
      <c r="N217" s="56"/>
      <c r="O217" s="6"/>
      <c r="Q217" s="5"/>
    </row>
    <row r="218" spans="1:17" x14ac:dyDescent="0.2">
      <c r="A218" s="99" t="s">
        <v>400</v>
      </c>
      <c r="B218" s="100" t="s">
        <v>401</v>
      </c>
      <c r="C218" s="70">
        <f t="shared" si="3"/>
        <v>0</v>
      </c>
      <c r="D218" s="71"/>
      <c r="E218" s="72"/>
      <c r="F218" s="73"/>
      <c r="G218" s="86"/>
      <c r="H218" s="73"/>
      <c r="I218" s="13"/>
      <c r="J218" s="5"/>
      <c r="K218" s="5"/>
      <c r="N218" s="56"/>
      <c r="O218" s="6"/>
      <c r="Q218" s="5"/>
    </row>
    <row r="219" spans="1:17" x14ac:dyDescent="0.2">
      <c r="A219" s="99" t="s">
        <v>402</v>
      </c>
      <c r="B219" s="100" t="s">
        <v>403</v>
      </c>
      <c r="C219" s="70">
        <f t="shared" si="3"/>
        <v>0</v>
      </c>
      <c r="D219" s="71"/>
      <c r="E219" s="72"/>
      <c r="F219" s="73"/>
      <c r="G219" s="86"/>
      <c r="H219" s="73"/>
      <c r="I219" s="13"/>
      <c r="J219" s="5"/>
      <c r="K219" s="5"/>
      <c r="N219" s="56"/>
      <c r="O219" s="6"/>
      <c r="Q219" s="5"/>
    </row>
    <row r="220" spans="1:17" x14ac:dyDescent="0.2">
      <c r="A220" s="99" t="s">
        <v>404</v>
      </c>
      <c r="B220" s="100" t="s">
        <v>405</v>
      </c>
      <c r="C220" s="70">
        <f t="shared" si="3"/>
        <v>0</v>
      </c>
      <c r="D220" s="71"/>
      <c r="E220" s="72"/>
      <c r="F220" s="73"/>
      <c r="G220" s="86"/>
      <c r="H220" s="73"/>
      <c r="I220" s="13"/>
      <c r="J220" s="5"/>
      <c r="K220" s="5"/>
      <c r="N220" s="56"/>
      <c r="O220" s="6"/>
      <c r="Q220" s="5"/>
    </row>
    <row r="221" spans="1:17" x14ac:dyDescent="0.2">
      <c r="A221" s="99" t="s">
        <v>406</v>
      </c>
      <c r="B221" s="100" t="s">
        <v>407</v>
      </c>
      <c r="C221" s="70">
        <f t="shared" si="3"/>
        <v>0</v>
      </c>
      <c r="D221" s="71"/>
      <c r="E221" s="72"/>
      <c r="F221" s="73"/>
      <c r="G221" s="86"/>
      <c r="H221" s="73"/>
      <c r="I221" s="13"/>
      <c r="J221" s="5"/>
      <c r="K221" s="5"/>
      <c r="N221" s="56"/>
      <c r="O221" s="6"/>
      <c r="Q221" s="5"/>
    </row>
    <row r="222" spans="1:17" x14ac:dyDescent="0.2">
      <c r="A222" s="99" t="s">
        <v>408</v>
      </c>
      <c r="B222" s="100" t="s">
        <v>409</v>
      </c>
      <c r="C222" s="70">
        <f t="shared" si="3"/>
        <v>0</v>
      </c>
      <c r="D222" s="71"/>
      <c r="E222" s="72"/>
      <c r="F222" s="73"/>
      <c r="G222" s="86"/>
      <c r="H222" s="73"/>
      <c r="I222" s="13"/>
      <c r="J222" s="5"/>
      <c r="K222" s="5"/>
      <c r="N222" s="56"/>
      <c r="O222" s="6"/>
      <c r="Q222" s="5"/>
    </row>
    <row r="223" spans="1:17" x14ac:dyDescent="0.2">
      <c r="A223" s="99" t="s">
        <v>410</v>
      </c>
      <c r="B223" s="100" t="s">
        <v>411</v>
      </c>
      <c r="C223" s="70">
        <f t="shared" si="3"/>
        <v>0</v>
      </c>
      <c r="D223" s="71"/>
      <c r="E223" s="72"/>
      <c r="F223" s="73"/>
      <c r="G223" s="86"/>
      <c r="H223" s="73"/>
      <c r="I223" s="13"/>
      <c r="J223" s="5"/>
      <c r="K223" s="5"/>
      <c r="N223" s="56"/>
      <c r="O223" s="6"/>
      <c r="Q223" s="5"/>
    </row>
    <row r="224" spans="1:17" x14ac:dyDescent="0.2">
      <c r="A224" s="99" t="s">
        <v>412</v>
      </c>
      <c r="B224" s="100" t="s">
        <v>413</v>
      </c>
      <c r="C224" s="70">
        <f t="shared" si="3"/>
        <v>0</v>
      </c>
      <c r="D224" s="71"/>
      <c r="E224" s="72"/>
      <c r="F224" s="73"/>
      <c r="G224" s="86"/>
      <c r="H224" s="73"/>
      <c r="I224" s="13"/>
      <c r="J224" s="5"/>
      <c r="K224" s="5"/>
      <c r="N224" s="56"/>
      <c r="O224" s="6"/>
      <c r="Q224" s="5"/>
    </row>
    <row r="225" spans="1:17" x14ac:dyDescent="0.2">
      <c r="A225" s="99" t="s">
        <v>414</v>
      </c>
      <c r="B225" s="100" t="s">
        <v>415</v>
      </c>
      <c r="C225" s="70">
        <f t="shared" si="3"/>
        <v>0</v>
      </c>
      <c r="D225" s="71"/>
      <c r="E225" s="72"/>
      <c r="F225" s="73"/>
      <c r="G225" s="86"/>
      <c r="H225" s="73"/>
      <c r="I225" s="13"/>
      <c r="J225" s="5"/>
      <c r="K225" s="5"/>
      <c r="N225" s="56"/>
      <c r="O225" s="6"/>
      <c r="Q225" s="5"/>
    </row>
    <row r="226" spans="1:17" x14ac:dyDescent="0.2">
      <c r="A226" s="99" t="s">
        <v>416</v>
      </c>
      <c r="B226" s="100" t="s">
        <v>417</v>
      </c>
      <c r="C226" s="70">
        <f t="shared" si="3"/>
        <v>0</v>
      </c>
      <c r="D226" s="71"/>
      <c r="E226" s="72"/>
      <c r="F226" s="73"/>
      <c r="G226" s="86"/>
      <c r="H226" s="73"/>
      <c r="I226" s="13"/>
      <c r="J226" s="5"/>
      <c r="K226" s="5"/>
      <c r="N226" s="56"/>
      <c r="O226" s="6"/>
      <c r="Q226" s="5"/>
    </row>
    <row r="227" spans="1:17" x14ac:dyDescent="0.2">
      <c r="A227" s="99" t="s">
        <v>418</v>
      </c>
      <c r="B227" s="100" t="s">
        <v>419</v>
      </c>
      <c r="C227" s="70">
        <f t="shared" si="3"/>
        <v>0</v>
      </c>
      <c r="D227" s="71"/>
      <c r="E227" s="72"/>
      <c r="F227" s="73"/>
      <c r="G227" s="86"/>
      <c r="H227" s="73"/>
      <c r="I227" s="13"/>
      <c r="J227" s="5"/>
      <c r="K227" s="5"/>
      <c r="N227" s="56"/>
      <c r="O227" s="6"/>
      <c r="Q227" s="5"/>
    </row>
    <row r="228" spans="1:17" x14ac:dyDescent="0.2">
      <c r="A228" s="99" t="s">
        <v>420</v>
      </c>
      <c r="B228" s="100" t="s">
        <v>421</v>
      </c>
      <c r="C228" s="70">
        <f t="shared" si="3"/>
        <v>0</v>
      </c>
      <c r="D228" s="71"/>
      <c r="E228" s="72"/>
      <c r="F228" s="73"/>
      <c r="G228" s="86"/>
      <c r="H228" s="73"/>
      <c r="I228" s="13"/>
      <c r="J228" s="5"/>
      <c r="K228" s="5"/>
      <c r="N228" s="56"/>
      <c r="O228" s="6"/>
      <c r="Q228" s="5"/>
    </row>
    <row r="229" spans="1:17" x14ac:dyDescent="0.2">
      <c r="A229" s="99" t="s">
        <v>422</v>
      </c>
      <c r="B229" s="100" t="s">
        <v>423</v>
      </c>
      <c r="C229" s="70">
        <f t="shared" si="3"/>
        <v>0</v>
      </c>
      <c r="D229" s="71"/>
      <c r="E229" s="72"/>
      <c r="F229" s="73"/>
      <c r="G229" s="86"/>
      <c r="H229" s="73"/>
      <c r="I229" s="13"/>
      <c r="J229" s="5"/>
      <c r="K229" s="5"/>
      <c r="N229" s="56"/>
      <c r="O229" s="6"/>
      <c r="Q229" s="5"/>
    </row>
    <row r="230" spans="1:17" ht="23.25" x14ac:dyDescent="0.2">
      <c r="A230" s="99" t="s">
        <v>424</v>
      </c>
      <c r="B230" s="93" t="s">
        <v>425</v>
      </c>
      <c r="C230" s="70">
        <f t="shared" si="3"/>
        <v>0</v>
      </c>
      <c r="D230" s="71"/>
      <c r="E230" s="72"/>
      <c r="F230" s="73"/>
      <c r="G230" s="86"/>
      <c r="H230" s="73"/>
      <c r="I230" s="13"/>
      <c r="J230" s="5"/>
      <c r="K230" s="5"/>
      <c r="N230" s="56"/>
      <c r="O230" s="6"/>
      <c r="Q230" s="5"/>
    </row>
    <row r="231" spans="1:17" x14ac:dyDescent="0.2">
      <c r="A231" s="99" t="s">
        <v>426</v>
      </c>
      <c r="B231" s="100" t="s">
        <v>427</v>
      </c>
      <c r="C231" s="70">
        <f t="shared" si="3"/>
        <v>0</v>
      </c>
      <c r="D231" s="71"/>
      <c r="E231" s="72"/>
      <c r="F231" s="73"/>
      <c r="G231" s="86"/>
      <c r="H231" s="73"/>
      <c r="I231" s="13"/>
      <c r="J231" s="5"/>
      <c r="K231" s="5"/>
      <c r="N231" s="56"/>
      <c r="O231" s="6"/>
      <c r="Q231" s="5"/>
    </row>
    <row r="232" spans="1:17" x14ac:dyDescent="0.2">
      <c r="A232" s="99" t="s">
        <v>428</v>
      </c>
      <c r="B232" s="100" t="s">
        <v>429</v>
      </c>
      <c r="C232" s="70">
        <f t="shared" si="3"/>
        <v>0</v>
      </c>
      <c r="D232" s="71"/>
      <c r="E232" s="72"/>
      <c r="F232" s="73"/>
      <c r="G232" s="86"/>
      <c r="H232" s="73"/>
      <c r="I232" s="13"/>
      <c r="J232" s="5"/>
      <c r="K232" s="5"/>
      <c r="N232" s="56"/>
      <c r="O232" s="6"/>
      <c r="Q232" s="5"/>
    </row>
    <row r="233" spans="1:17" x14ac:dyDescent="0.2">
      <c r="A233" s="99" t="s">
        <v>430</v>
      </c>
      <c r="B233" s="100" t="s">
        <v>431</v>
      </c>
      <c r="C233" s="70">
        <f t="shared" si="3"/>
        <v>0</v>
      </c>
      <c r="D233" s="71"/>
      <c r="E233" s="72"/>
      <c r="F233" s="73"/>
      <c r="G233" s="86"/>
      <c r="H233" s="73"/>
      <c r="I233" s="13"/>
      <c r="J233" s="5"/>
      <c r="K233" s="5"/>
      <c r="N233" s="56"/>
      <c r="O233" s="6"/>
      <c r="Q233" s="5"/>
    </row>
    <row r="234" spans="1:17" x14ac:dyDescent="0.2">
      <c r="A234" s="99" t="s">
        <v>432</v>
      </c>
      <c r="B234" s="100" t="s">
        <v>433</v>
      </c>
      <c r="C234" s="70">
        <f t="shared" si="3"/>
        <v>0</v>
      </c>
      <c r="D234" s="71"/>
      <c r="E234" s="72"/>
      <c r="F234" s="73"/>
      <c r="G234" s="86"/>
      <c r="H234" s="73"/>
      <c r="I234" s="13"/>
      <c r="J234" s="5"/>
      <c r="K234" s="5"/>
      <c r="N234" s="56"/>
      <c r="O234" s="6"/>
      <c r="Q234" s="5"/>
    </row>
    <row r="235" spans="1:17" x14ac:dyDescent="0.2">
      <c r="A235" s="99" t="s">
        <v>434</v>
      </c>
      <c r="B235" s="100" t="s">
        <v>435</v>
      </c>
      <c r="C235" s="70">
        <f t="shared" si="3"/>
        <v>429</v>
      </c>
      <c r="D235" s="71">
        <v>429</v>
      </c>
      <c r="E235" s="72"/>
      <c r="F235" s="73"/>
      <c r="G235" s="86"/>
      <c r="H235" s="73"/>
      <c r="I235" s="13"/>
      <c r="J235" s="5"/>
      <c r="K235" s="5"/>
      <c r="N235" s="56"/>
      <c r="O235" s="6"/>
      <c r="Q235" s="5"/>
    </row>
    <row r="236" spans="1:17" x14ac:dyDescent="0.2">
      <c r="A236" s="99" t="s">
        <v>436</v>
      </c>
      <c r="B236" s="100" t="s">
        <v>437</v>
      </c>
      <c r="C236" s="70">
        <f t="shared" si="3"/>
        <v>0</v>
      </c>
      <c r="D236" s="71"/>
      <c r="E236" s="72"/>
      <c r="F236" s="73"/>
      <c r="G236" s="86"/>
      <c r="H236" s="73"/>
      <c r="I236" s="13"/>
      <c r="J236" s="5"/>
      <c r="K236" s="5"/>
      <c r="N236" s="56"/>
      <c r="O236" s="6"/>
      <c r="Q236" s="5"/>
    </row>
    <row r="237" spans="1:17" x14ac:dyDescent="0.2">
      <c r="A237" s="99" t="s">
        <v>438</v>
      </c>
      <c r="B237" s="100" t="s">
        <v>439</v>
      </c>
      <c r="C237" s="70">
        <f t="shared" si="3"/>
        <v>11391</v>
      </c>
      <c r="D237" s="71">
        <v>11358</v>
      </c>
      <c r="E237" s="72"/>
      <c r="F237" s="73">
        <v>33</v>
      </c>
      <c r="G237" s="86"/>
      <c r="H237" s="73"/>
      <c r="I237" s="13"/>
      <c r="J237" s="5"/>
      <c r="K237" s="5"/>
      <c r="N237" s="56"/>
      <c r="O237" s="6"/>
      <c r="Q237" s="5"/>
    </row>
    <row r="238" spans="1:17" x14ac:dyDescent="0.2">
      <c r="A238" s="99" t="s">
        <v>440</v>
      </c>
      <c r="B238" s="100" t="s">
        <v>441</v>
      </c>
      <c r="C238" s="70">
        <f t="shared" si="3"/>
        <v>2816</v>
      </c>
      <c r="D238" s="71">
        <v>2816</v>
      </c>
      <c r="E238" s="72"/>
      <c r="F238" s="73"/>
      <c r="G238" s="86"/>
      <c r="H238" s="73"/>
      <c r="I238" s="13"/>
      <c r="J238" s="5"/>
      <c r="K238" s="5"/>
      <c r="N238" s="56"/>
      <c r="O238" s="6"/>
      <c r="Q238" s="5"/>
    </row>
    <row r="239" spans="1:17" ht="23.25" x14ac:dyDescent="0.2">
      <c r="A239" s="99" t="s">
        <v>442</v>
      </c>
      <c r="B239" s="93" t="s">
        <v>443</v>
      </c>
      <c r="C239" s="70">
        <f t="shared" si="3"/>
        <v>0</v>
      </c>
      <c r="D239" s="71"/>
      <c r="E239" s="72"/>
      <c r="F239" s="73"/>
      <c r="G239" s="86"/>
      <c r="H239" s="73"/>
      <c r="I239" s="13"/>
      <c r="J239" s="5"/>
      <c r="K239" s="5"/>
      <c r="N239" s="56"/>
      <c r="O239" s="6"/>
      <c r="Q239" s="5"/>
    </row>
    <row r="240" spans="1:17" x14ac:dyDescent="0.2">
      <c r="A240" s="99" t="s">
        <v>444</v>
      </c>
      <c r="B240" s="100" t="s">
        <v>445</v>
      </c>
      <c r="C240" s="70">
        <f t="shared" si="3"/>
        <v>5</v>
      </c>
      <c r="D240" s="71">
        <v>5</v>
      </c>
      <c r="E240" s="72"/>
      <c r="F240" s="73"/>
      <c r="G240" s="86"/>
      <c r="H240" s="73"/>
      <c r="I240" s="13"/>
      <c r="J240" s="5"/>
      <c r="K240" s="5"/>
      <c r="N240" s="56"/>
      <c r="O240" s="6"/>
      <c r="Q240" s="5"/>
    </row>
    <row r="241" spans="1:17" x14ac:dyDescent="0.2">
      <c r="A241" s="99" t="s">
        <v>446</v>
      </c>
      <c r="B241" s="93" t="s">
        <v>447</v>
      </c>
      <c r="C241" s="70">
        <f t="shared" si="3"/>
        <v>6413</v>
      </c>
      <c r="D241" s="71">
        <v>5984</v>
      </c>
      <c r="E241" s="72"/>
      <c r="F241" s="73">
        <v>429</v>
      </c>
      <c r="G241" s="86"/>
      <c r="H241" s="73"/>
      <c r="I241" s="13"/>
      <c r="J241" s="5"/>
      <c r="K241" s="5"/>
      <c r="N241" s="56"/>
      <c r="O241" s="6"/>
      <c r="Q241" s="5"/>
    </row>
    <row r="242" spans="1:17" x14ac:dyDescent="0.2">
      <c r="A242" s="99" t="s">
        <v>448</v>
      </c>
      <c r="B242" s="100" t="s">
        <v>449</v>
      </c>
      <c r="C242" s="70">
        <f t="shared" si="3"/>
        <v>0</v>
      </c>
      <c r="D242" s="71"/>
      <c r="E242" s="72"/>
      <c r="F242" s="73"/>
      <c r="G242" s="86"/>
      <c r="H242" s="73"/>
      <c r="I242" s="13"/>
      <c r="J242" s="5"/>
      <c r="K242" s="5"/>
      <c r="N242" s="56"/>
      <c r="O242" s="6"/>
      <c r="Q242" s="5"/>
    </row>
    <row r="243" spans="1:17" x14ac:dyDescent="0.2">
      <c r="A243" s="99" t="s">
        <v>450</v>
      </c>
      <c r="B243" s="100" t="s">
        <v>451</v>
      </c>
      <c r="C243" s="70">
        <f t="shared" si="3"/>
        <v>0</v>
      </c>
      <c r="D243" s="71"/>
      <c r="E243" s="72"/>
      <c r="F243" s="73"/>
      <c r="G243" s="86"/>
      <c r="H243" s="73"/>
      <c r="I243" s="13"/>
      <c r="J243" s="5"/>
      <c r="K243" s="5"/>
      <c r="N243" s="56"/>
      <c r="O243" s="6"/>
      <c r="Q243" s="5"/>
    </row>
    <row r="244" spans="1:17" x14ac:dyDescent="0.2">
      <c r="A244" s="99" t="s">
        <v>452</v>
      </c>
      <c r="B244" s="100" t="s">
        <v>453</v>
      </c>
      <c r="C244" s="70">
        <f t="shared" si="3"/>
        <v>0</v>
      </c>
      <c r="D244" s="71"/>
      <c r="E244" s="72"/>
      <c r="F244" s="73"/>
      <c r="G244" s="86"/>
      <c r="H244" s="73"/>
      <c r="I244" s="13"/>
      <c r="J244" s="5"/>
      <c r="K244" s="5"/>
      <c r="N244" s="56"/>
      <c r="O244" s="6"/>
      <c r="Q244" s="5"/>
    </row>
    <row r="245" spans="1:17" x14ac:dyDescent="0.2">
      <c r="A245" s="99" t="s">
        <v>454</v>
      </c>
      <c r="B245" s="100" t="s">
        <v>455</v>
      </c>
      <c r="C245" s="70">
        <f t="shared" si="3"/>
        <v>0</v>
      </c>
      <c r="D245" s="71"/>
      <c r="E245" s="72"/>
      <c r="F245" s="73"/>
      <c r="G245" s="86"/>
      <c r="H245" s="73"/>
      <c r="I245" s="13"/>
      <c r="J245" s="5"/>
      <c r="K245" s="5"/>
      <c r="N245" s="56"/>
      <c r="O245" s="6"/>
      <c r="Q245" s="5"/>
    </row>
    <row r="246" spans="1:17" x14ac:dyDescent="0.2">
      <c r="A246" s="99" t="s">
        <v>456</v>
      </c>
      <c r="B246" s="100" t="s">
        <v>457</v>
      </c>
      <c r="C246" s="70">
        <f t="shared" si="3"/>
        <v>0</v>
      </c>
      <c r="D246" s="71"/>
      <c r="E246" s="72"/>
      <c r="F246" s="73"/>
      <c r="G246" s="86"/>
      <c r="H246" s="73"/>
      <c r="I246" s="13"/>
      <c r="J246" s="5"/>
      <c r="K246" s="5"/>
      <c r="N246" s="56"/>
      <c r="O246" s="6"/>
      <c r="Q246" s="5"/>
    </row>
    <row r="247" spans="1:17" x14ac:dyDescent="0.2">
      <c r="A247" s="99" t="s">
        <v>458</v>
      </c>
      <c r="B247" s="100" t="s">
        <v>459</v>
      </c>
      <c r="C247" s="70">
        <f t="shared" si="3"/>
        <v>29</v>
      </c>
      <c r="D247" s="71">
        <v>25</v>
      </c>
      <c r="E247" s="72"/>
      <c r="F247" s="73">
        <v>4</v>
      </c>
      <c r="G247" s="86"/>
      <c r="H247" s="73"/>
      <c r="I247" s="13"/>
      <c r="J247" s="5"/>
      <c r="K247" s="5"/>
      <c r="N247" s="56"/>
      <c r="O247" s="6"/>
      <c r="Q247" s="5"/>
    </row>
    <row r="248" spans="1:17" x14ac:dyDescent="0.2">
      <c r="A248" s="99" t="s">
        <v>460</v>
      </c>
      <c r="B248" s="100" t="s">
        <v>461</v>
      </c>
      <c r="C248" s="70">
        <f t="shared" si="3"/>
        <v>1</v>
      </c>
      <c r="D248" s="71">
        <v>1</v>
      </c>
      <c r="E248" s="72"/>
      <c r="F248" s="73"/>
      <c r="G248" s="86"/>
      <c r="H248" s="73"/>
      <c r="I248" s="13"/>
      <c r="J248" s="5"/>
      <c r="K248" s="5"/>
      <c r="N248" s="56"/>
      <c r="O248" s="6"/>
      <c r="Q248" s="5"/>
    </row>
    <row r="249" spans="1:17" x14ac:dyDescent="0.2">
      <c r="A249" s="99" t="s">
        <v>462</v>
      </c>
      <c r="B249" s="100" t="s">
        <v>463</v>
      </c>
      <c r="C249" s="70">
        <f t="shared" si="3"/>
        <v>390</v>
      </c>
      <c r="D249" s="71">
        <v>390</v>
      </c>
      <c r="E249" s="72"/>
      <c r="F249" s="73"/>
      <c r="G249" s="86"/>
      <c r="H249" s="73"/>
      <c r="I249" s="13"/>
      <c r="J249" s="5"/>
      <c r="K249" s="5"/>
      <c r="N249" s="56"/>
      <c r="O249" s="6"/>
      <c r="Q249" s="5"/>
    </row>
    <row r="250" spans="1:17" x14ac:dyDescent="0.2">
      <c r="A250" s="101" t="s">
        <v>464</v>
      </c>
      <c r="B250" s="114" t="s">
        <v>465</v>
      </c>
      <c r="C250" s="103">
        <f t="shared" si="3"/>
        <v>6</v>
      </c>
      <c r="D250" s="122">
        <v>6</v>
      </c>
      <c r="E250" s="105"/>
      <c r="F250" s="106"/>
      <c r="G250" s="104"/>
      <c r="H250" s="106"/>
      <c r="I250" s="13"/>
      <c r="J250" s="5"/>
      <c r="K250" s="5"/>
      <c r="N250" s="56"/>
      <c r="O250" s="6"/>
      <c r="Q250" s="5"/>
    </row>
    <row r="251" spans="1:17" x14ac:dyDescent="0.2">
      <c r="A251" s="127"/>
      <c r="B251" s="128"/>
      <c r="C251" s="129"/>
      <c r="D251" s="129"/>
      <c r="E251" s="129"/>
      <c r="F251" s="129"/>
      <c r="G251" s="129"/>
      <c r="H251" s="129"/>
      <c r="I251" s="13"/>
      <c r="J251" s="5"/>
      <c r="K251" s="5"/>
      <c r="N251" s="56"/>
      <c r="O251" s="6"/>
      <c r="Q251" s="5"/>
    </row>
    <row r="252" spans="1:17" x14ac:dyDescent="0.2">
      <c r="A252" s="209" t="s">
        <v>466</v>
      </c>
      <c r="B252" s="249"/>
      <c r="C252" s="63">
        <f t="shared" si="3"/>
        <v>251</v>
      </c>
      <c r="D252" s="123">
        <f>+SUM(D253:D290)</f>
        <v>158</v>
      </c>
      <c r="E252" s="65">
        <f>+SUM(E253:E290)</f>
        <v>89</v>
      </c>
      <c r="F252" s="124">
        <f>+SUM(F253:F290)</f>
        <v>4</v>
      </c>
      <c r="G252" s="63">
        <f>+SUM(G253:G290)</f>
        <v>0</v>
      </c>
      <c r="H252" s="63">
        <f>+SUM(H253:H290)</f>
        <v>0</v>
      </c>
      <c r="I252" s="13"/>
      <c r="J252" s="5"/>
      <c r="K252" s="5"/>
      <c r="N252" s="56"/>
      <c r="O252" s="6"/>
      <c r="Q252" s="5"/>
    </row>
    <row r="253" spans="1:17" x14ac:dyDescent="0.2">
      <c r="A253" s="96" t="s">
        <v>467</v>
      </c>
      <c r="B253" s="111" t="s">
        <v>468</v>
      </c>
      <c r="C253" s="70">
        <f t="shared" si="3"/>
        <v>57</v>
      </c>
      <c r="D253" s="71">
        <v>10</v>
      </c>
      <c r="E253" s="72">
        <v>47</v>
      </c>
      <c r="F253" s="73"/>
      <c r="G253" s="73"/>
      <c r="H253" s="73"/>
      <c r="I253" s="13"/>
      <c r="J253" s="5"/>
      <c r="K253" s="5"/>
      <c r="N253" s="56"/>
      <c r="O253" s="6"/>
      <c r="Q253" s="5"/>
    </row>
    <row r="254" spans="1:17" x14ac:dyDescent="0.2">
      <c r="A254" s="99" t="s">
        <v>469</v>
      </c>
      <c r="B254" s="100" t="s">
        <v>470</v>
      </c>
      <c r="C254" s="70">
        <f t="shared" si="3"/>
        <v>0</v>
      </c>
      <c r="D254" s="71"/>
      <c r="E254" s="72"/>
      <c r="F254" s="73"/>
      <c r="G254" s="73"/>
      <c r="H254" s="73"/>
      <c r="I254" s="13"/>
      <c r="J254" s="5"/>
      <c r="K254" s="5"/>
      <c r="N254" s="56"/>
      <c r="O254" s="6"/>
      <c r="Q254" s="5"/>
    </row>
    <row r="255" spans="1:17" x14ac:dyDescent="0.2">
      <c r="A255" s="99" t="s">
        <v>471</v>
      </c>
      <c r="B255" s="100" t="s">
        <v>472</v>
      </c>
      <c r="C255" s="70">
        <f t="shared" si="3"/>
        <v>25</v>
      </c>
      <c r="D255" s="71"/>
      <c r="E255" s="72">
        <v>25</v>
      </c>
      <c r="F255" s="73"/>
      <c r="G255" s="73"/>
      <c r="H255" s="73"/>
      <c r="I255" s="13"/>
      <c r="J255" s="5"/>
      <c r="K255" s="5"/>
      <c r="N255" s="56"/>
      <c r="O255" s="6"/>
      <c r="Q255" s="5"/>
    </row>
    <row r="256" spans="1:17" x14ac:dyDescent="0.2">
      <c r="A256" s="99" t="s">
        <v>473</v>
      </c>
      <c r="B256" s="100" t="s">
        <v>474</v>
      </c>
      <c r="C256" s="70">
        <f t="shared" si="3"/>
        <v>0</v>
      </c>
      <c r="D256" s="71"/>
      <c r="E256" s="72"/>
      <c r="F256" s="73"/>
      <c r="G256" s="73"/>
      <c r="H256" s="73"/>
      <c r="I256" s="13"/>
      <c r="J256" s="5"/>
      <c r="K256" s="5"/>
      <c r="N256" s="56"/>
      <c r="O256" s="6"/>
      <c r="Q256" s="5"/>
    </row>
    <row r="257" spans="1:17" x14ac:dyDescent="0.2">
      <c r="A257" s="99" t="s">
        <v>475</v>
      </c>
      <c r="B257" s="100" t="s">
        <v>476</v>
      </c>
      <c r="C257" s="70">
        <f t="shared" si="3"/>
        <v>0</v>
      </c>
      <c r="D257" s="71"/>
      <c r="E257" s="72"/>
      <c r="F257" s="73"/>
      <c r="G257" s="73"/>
      <c r="H257" s="73"/>
      <c r="I257" s="13"/>
      <c r="J257" s="5"/>
      <c r="K257" s="5"/>
      <c r="N257" s="56"/>
      <c r="O257" s="6"/>
      <c r="Q257" s="5"/>
    </row>
    <row r="258" spans="1:17" x14ac:dyDescent="0.2">
      <c r="A258" s="99" t="s">
        <v>477</v>
      </c>
      <c r="B258" s="100" t="s">
        <v>478</v>
      </c>
      <c r="C258" s="70">
        <f t="shared" si="3"/>
        <v>0</v>
      </c>
      <c r="D258" s="71"/>
      <c r="E258" s="72"/>
      <c r="F258" s="73"/>
      <c r="G258" s="73"/>
      <c r="H258" s="73"/>
      <c r="I258" s="13"/>
      <c r="J258" s="5"/>
      <c r="K258" s="5"/>
      <c r="N258" s="56"/>
      <c r="O258" s="6"/>
      <c r="Q258" s="5"/>
    </row>
    <row r="259" spans="1:17" x14ac:dyDescent="0.2">
      <c r="A259" s="99" t="s">
        <v>479</v>
      </c>
      <c r="B259" s="100" t="s">
        <v>480</v>
      </c>
      <c r="C259" s="70">
        <f t="shared" si="3"/>
        <v>0</v>
      </c>
      <c r="D259" s="71"/>
      <c r="E259" s="72"/>
      <c r="F259" s="73"/>
      <c r="G259" s="73"/>
      <c r="H259" s="73"/>
      <c r="I259" s="13"/>
      <c r="J259" s="5"/>
      <c r="K259" s="5"/>
      <c r="N259" s="56"/>
      <c r="O259" s="6"/>
      <c r="Q259" s="5"/>
    </row>
    <row r="260" spans="1:17" x14ac:dyDescent="0.2">
      <c r="A260" s="99" t="s">
        <v>481</v>
      </c>
      <c r="B260" s="100" t="s">
        <v>482</v>
      </c>
      <c r="C260" s="70">
        <f t="shared" si="3"/>
        <v>0</v>
      </c>
      <c r="D260" s="71"/>
      <c r="E260" s="72"/>
      <c r="F260" s="73"/>
      <c r="G260" s="73"/>
      <c r="H260" s="73"/>
      <c r="I260" s="13"/>
      <c r="J260" s="5"/>
      <c r="K260" s="5"/>
      <c r="N260" s="56"/>
      <c r="O260" s="6"/>
      <c r="Q260" s="5"/>
    </row>
    <row r="261" spans="1:17" x14ac:dyDescent="0.2">
      <c r="A261" s="99" t="s">
        <v>483</v>
      </c>
      <c r="B261" s="100" t="s">
        <v>484</v>
      </c>
      <c r="C261" s="70">
        <f t="shared" si="3"/>
        <v>0</v>
      </c>
      <c r="D261" s="71"/>
      <c r="E261" s="72"/>
      <c r="F261" s="73"/>
      <c r="G261" s="73"/>
      <c r="H261" s="73"/>
      <c r="I261" s="13"/>
      <c r="J261" s="5"/>
      <c r="K261" s="5"/>
      <c r="N261" s="56"/>
      <c r="O261" s="6"/>
      <c r="Q261" s="5"/>
    </row>
    <row r="262" spans="1:17" x14ac:dyDescent="0.2">
      <c r="A262" s="99" t="s">
        <v>485</v>
      </c>
      <c r="B262" s="100" t="s">
        <v>486</v>
      </c>
      <c r="C262" s="70">
        <f t="shared" si="3"/>
        <v>0</v>
      </c>
      <c r="D262" s="71"/>
      <c r="E262" s="72"/>
      <c r="F262" s="73"/>
      <c r="G262" s="73"/>
      <c r="H262" s="73"/>
      <c r="I262" s="13"/>
      <c r="J262" s="5"/>
      <c r="K262" s="5"/>
      <c r="N262" s="56"/>
      <c r="O262" s="6"/>
      <c r="Q262" s="5"/>
    </row>
    <row r="263" spans="1:17" x14ac:dyDescent="0.2">
      <c r="A263" s="99" t="s">
        <v>487</v>
      </c>
      <c r="B263" s="100" t="s">
        <v>488</v>
      </c>
      <c r="C263" s="70">
        <f t="shared" si="3"/>
        <v>0</v>
      </c>
      <c r="D263" s="71"/>
      <c r="E263" s="72"/>
      <c r="F263" s="73"/>
      <c r="G263" s="73"/>
      <c r="H263" s="73"/>
      <c r="I263" s="13"/>
      <c r="J263" s="5"/>
      <c r="K263" s="5"/>
      <c r="N263" s="56"/>
      <c r="O263" s="6"/>
      <c r="Q263" s="5"/>
    </row>
    <row r="264" spans="1:17" x14ac:dyDescent="0.2">
      <c r="A264" s="99" t="s">
        <v>489</v>
      </c>
      <c r="B264" s="100" t="s">
        <v>490</v>
      </c>
      <c r="C264" s="70">
        <f t="shared" si="3"/>
        <v>0</v>
      </c>
      <c r="D264" s="71"/>
      <c r="E264" s="72"/>
      <c r="F264" s="73"/>
      <c r="G264" s="73"/>
      <c r="H264" s="73"/>
      <c r="I264" s="13"/>
      <c r="J264" s="5"/>
      <c r="K264" s="5"/>
      <c r="N264" s="56"/>
      <c r="O264" s="6"/>
      <c r="Q264" s="5"/>
    </row>
    <row r="265" spans="1:17" x14ac:dyDescent="0.2">
      <c r="A265" s="99" t="s">
        <v>491</v>
      </c>
      <c r="B265" s="100" t="s">
        <v>492</v>
      </c>
      <c r="C265" s="70">
        <f t="shared" si="3"/>
        <v>22</v>
      </c>
      <c r="D265" s="71">
        <v>6</v>
      </c>
      <c r="E265" s="72">
        <v>16</v>
      </c>
      <c r="F265" s="73"/>
      <c r="G265" s="73"/>
      <c r="H265" s="73"/>
      <c r="I265" s="13"/>
      <c r="J265" s="5"/>
      <c r="K265" s="5"/>
      <c r="N265" s="56"/>
      <c r="O265" s="6"/>
      <c r="Q265" s="5"/>
    </row>
    <row r="266" spans="1:17" x14ac:dyDescent="0.2">
      <c r="A266" s="99" t="s">
        <v>493</v>
      </c>
      <c r="B266" s="100" t="s">
        <v>494</v>
      </c>
      <c r="C266" s="70">
        <f t="shared" si="3"/>
        <v>0</v>
      </c>
      <c r="D266" s="71"/>
      <c r="E266" s="72"/>
      <c r="F266" s="73"/>
      <c r="G266" s="73"/>
      <c r="H266" s="73"/>
      <c r="I266" s="13"/>
      <c r="J266" s="5"/>
      <c r="K266" s="5"/>
      <c r="N266" s="56"/>
      <c r="O266" s="6"/>
      <c r="Q266" s="5"/>
    </row>
    <row r="267" spans="1:17" ht="23.25" x14ac:dyDescent="0.2">
      <c r="A267" s="99" t="s">
        <v>495</v>
      </c>
      <c r="B267" s="93" t="s">
        <v>496</v>
      </c>
      <c r="C267" s="70">
        <f t="shared" si="3"/>
        <v>0</v>
      </c>
      <c r="D267" s="71"/>
      <c r="E267" s="72"/>
      <c r="F267" s="73"/>
      <c r="G267" s="73"/>
      <c r="H267" s="73"/>
      <c r="I267" s="13"/>
      <c r="J267" s="5"/>
      <c r="K267" s="5"/>
      <c r="N267" s="56"/>
      <c r="O267" s="6"/>
      <c r="Q267" s="5"/>
    </row>
    <row r="268" spans="1:17" x14ac:dyDescent="0.2">
      <c r="A268" s="99" t="s">
        <v>497</v>
      </c>
      <c r="B268" s="100" t="s">
        <v>498</v>
      </c>
      <c r="C268" s="70">
        <f t="shared" si="3"/>
        <v>0</v>
      </c>
      <c r="D268" s="71"/>
      <c r="E268" s="72"/>
      <c r="F268" s="73"/>
      <c r="G268" s="73"/>
      <c r="H268" s="73"/>
      <c r="I268" s="13"/>
      <c r="J268" s="5"/>
      <c r="K268" s="5"/>
      <c r="N268" s="56"/>
      <c r="O268" s="6"/>
      <c r="Q268" s="5"/>
    </row>
    <row r="269" spans="1:17" x14ac:dyDescent="0.2">
      <c r="A269" s="99" t="s">
        <v>499</v>
      </c>
      <c r="B269" s="100" t="s">
        <v>500</v>
      </c>
      <c r="C269" s="70">
        <f t="shared" si="3"/>
        <v>0</v>
      </c>
      <c r="D269" s="71"/>
      <c r="E269" s="72"/>
      <c r="F269" s="73"/>
      <c r="G269" s="73"/>
      <c r="H269" s="73"/>
      <c r="I269" s="13"/>
      <c r="J269" s="5"/>
      <c r="K269" s="5"/>
      <c r="N269" s="56"/>
      <c r="O269" s="6"/>
      <c r="Q269" s="5"/>
    </row>
    <row r="270" spans="1:17" x14ac:dyDescent="0.2">
      <c r="A270" s="99" t="s">
        <v>501</v>
      </c>
      <c r="B270" s="100" t="s">
        <v>502</v>
      </c>
      <c r="C270" s="70">
        <f t="shared" si="3"/>
        <v>0</v>
      </c>
      <c r="D270" s="71"/>
      <c r="E270" s="72"/>
      <c r="F270" s="73"/>
      <c r="G270" s="73"/>
      <c r="H270" s="73"/>
      <c r="I270" s="13"/>
      <c r="J270" s="5"/>
      <c r="K270" s="5"/>
      <c r="N270" s="56"/>
      <c r="O270" s="6"/>
      <c r="Q270" s="5"/>
    </row>
    <row r="271" spans="1:17" x14ac:dyDescent="0.2">
      <c r="A271" s="99" t="s">
        <v>503</v>
      </c>
      <c r="B271" s="100" t="s">
        <v>504</v>
      </c>
      <c r="C271" s="70">
        <f t="shared" si="3"/>
        <v>0</v>
      </c>
      <c r="D271" s="71"/>
      <c r="E271" s="72"/>
      <c r="F271" s="73"/>
      <c r="G271" s="73"/>
      <c r="H271" s="73"/>
      <c r="I271" s="13"/>
      <c r="J271" s="5"/>
      <c r="K271" s="5"/>
      <c r="N271" s="56"/>
      <c r="O271" s="6"/>
      <c r="Q271" s="5"/>
    </row>
    <row r="272" spans="1:17" x14ac:dyDescent="0.2">
      <c r="A272" s="99" t="s">
        <v>505</v>
      </c>
      <c r="B272" s="100" t="s">
        <v>506</v>
      </c>
      <c r="C272" s="70">
        <f t="shared" si="3"/>
        <v>140</v>
      </c>
      <c r="D272" s="71">
        <v>136</v>
      </c>
      <c r="E272" s="72"/>
      <c r="F272" s="73">
        <v>4</v>
      </c>
      <c r="G272" s="73"/>
      <c r="H272" s="73"/>
      <c r="I272" s="13"/>
      <c r="J272" s="5"/>
      <c r="K272" s="5"/>
      <c r="N272" s="56"/>
      <c r="O272" s="6"/>
      <c r="Q272" s="5"/>
    </row>
    <row r="273" spans="1:17" x14ac:dyDescent="0.2">
      <c r="A273" s="99" t="s">
        <v>507</v>
      </c>
      <c r="B273" s="100" t="s">
        <v>508</v>
      </c>
      <c r="C273" s="70">
        <f t="shared" si="3"/>
        <v>0</v>
      </c>
      <c r="D273" s="71"/>
      <c r="E273" s="72"/>
      <c r="F273" s="73"/>
      <c r="G273" s="73"/>
      <c r="H273" s="73"/>
      <c r="I273" s="13"/>
      <c r="J273" s="5"/>
      <c r="K273" s="5"/>
      <c r="N273" s="56"/>
      <c r="O273" s="6"/>
      <c r="Q273" s="5"/>
    </row>
    <row r="274" spans="1:17" x14ac:dyDescent="0.2">
      <c r="A274" s="99" t="s">
        <v>509</v>
      </c>
      <c r="B274" s="100" t="s">
        <v>510</v>
      </c>
      <c r="C274" s="70">
        <f t="shared" ref="C274:C337" si="4">+SUM(D274:F274)</f>
        <v>0</v>
      </c>
      <c r="D274" s="71"/>
      <c r="E274" s="72"/>
      <c r="F274" s="73"/>
      <c r="G274" s="73"/>
      <c r="H274" s="73"/>
      <c r="I274" s="13"/>
      <c r="J274" s="5"/>
      <c r="K274" s="5"/>
      <c r="N274" s="56"/>
      <c r="O274" s="6"/>
      <c r="Q274" s="5"/>
    </row>
    <row r="275" spans="1:17" x14ac:dyDescent="0.2">
      <c r="A275" s="99" t="s">
        <v>511</v>
      </c>
      <c r="B275" s="100" t="s">
        <v>512</v>
      </c>
      <c r="C275" s="70">
        <f t="shared" si="4"/>
        <v>0</v>
      </c>
      <c r="D275" s="71"/>
      <c r="E275" s="72"/>
      <c r="F275" s="73"/>
      <c r="G275" s="73"/>
      <c r="H275" s="73"/>
      <c r="I275" s="13"/>
      <c r="J275" s="5"/>
      <c r="K275" s="5"/>
      <c r="N275" s="56"/>
      <c r="O275" s="6"/>
      <c r="Q275" s="5"/>
    </row>
    <row r="276" spans="1:17" x14ac:dyDescent="0.2">
      <c r="A276" s="99" t="s">
        <v>513</v>
      </c>
      <c r="B276" s="100" t="s">
        <v>514</v>
      </c>
      <c r="C276" s="70">
        <f t="shared" si="4"/>
        <v>0</v>
      </c>
      <c r="D276" s="71"/>
      <c r="E276" s="72"/>
      <c r="F276" s="73"/>
      <c r="G276" s="73"/>
      <c r="H276" s="73"/>
      <c r="I276" s="13"/>
      <c r="J276" s="5"/>
      <c r="K276" s="5"/>
      <c r="N276" s="56"/>
      <c r="O276" s="6"/>
      <c r="Q276" s="5"/>
    </row>
    <row r="277" spans="1:17" x14ac:dyDescent="0.2">
      <c r="A277" s="99" t="s">
        <v>515</v>
      </c>
      <c r="B277" s="100" t="s">
        <v>516</v>
      </c>
      <c r="C277" s="70">
        <f t="shared" si="4"/>
        <v>0</v>
      </c>
      <c r="D277" s="71"/>
      <c r="E277" s="72"/>
      <c r="F277" s="73"/>
      <c r="G277" s="73"/>
      <c r="H277" s="73"/>
      <c r="I277" s="13"/>
      <c r="J277" s="5"/>
      <c r="K277" s="5"/>
      <c r="N277" s="56"/>
      <c r="O277" s="6"/>
      <c r="Q277" s="5"/>
    </row>
    <row r="278" spans="1:17" x14ac:dyDescent="0.2">
      <c r="A278" s="99" t="s">
        <v>517</v>
      </c>
      <c r="B278" s="93" t="s">
        <v>518</v>
      </c>
      <c r="C278" s="70">
        <f t="shared" si="4"/>
        <v>0</v>
      </c>
      <c r="D278" s="71"/>
      <c r="E278" s="72"/>
      <c r="F278" s="73"/>
      <c r="G278" s="73"/>
      <c r="H278" s="73"/>
      <c r="I278" s="13"/>
      <c r="J278" s="5"/>
      <c r="K278" s="5"/>
      <c r="N278" s="56"/>
      <c r="O278" s="6"/>
      <c r="Q278" s="5"/>
    </row>
    <row r="279" spans="1:17" x14ac:dyDescent="0.2">
      <c r="A279" s="99" t="s">
        <v>519</v>
      </c>
      <c r="B279" s="100" t="s">
        <v>520</v>
      </c>
      <c r="C279" s="70">
        <f t="shared" si="4"/>
        <v>0</v>
      </c>
      <c r="D279" s="71"/>
      <c r="E279" s="72"/>
      <c r="F279" s="73"/>
      <c r="G279" s="73"/>
      <c r="H279" s="73"/>
      <c r="I279" s="13"/>
      <c r="J279" s="5"/>
      <c r="K279" s="5"/>
      <c r="N279" s="56"/>
      <c r="O279" s="6"/>
      <c r="Q279" s="5"/>
    </row>
    <row r="280" spans="1:17" x14ac:dyDescent="0.2">
      <c r="A280" s="99" t="s">
        <v>521</v>
      </c>
      <c r="B280" s="100" t="s">
        <v>522</v>
      </c>
      <c r="C280" s="70">
        <f t="shared" si="4"/>
        <v>1</v>
      </c>
      <c r="D280" s="71"/>
      <c r="E280" s="72">
        <v>1</v>
      </c>
      <c r="F280" s="73"/>
      <c r="G280" s="73"/>
      <c r="H280" s="73"/>
      <c r="I280" s="13"/>
      <c r="J280" s="5"/>
      <c r="K280" s="5"/>
      <c r="N280" s="56"/>
      <c r="O280" s="6"/>
      <c r="Q280" s="5"/>
    </row>
    <row r="281" spans="1:17" x14ac:dyDescent="0.2">
      <c r="A281" s="99" t="s">
        <v>523</v>
      </c>
      <c r="B281" s="100" t="s">
        <v>524</v>
      </c>
      <c r="C281" s="70">
        <f t="shared" si="4"/>
        <v>0</v>
      </c>
      <c r="D281" s="71"/>
      <c r="E281" s="72"/>
      <c r="F281" s="73"/>
      <c r="G281" s="73"/>
      <c r="H281" s="73"/>
      <c r="I281" s="13"/>
      <c r="J281" s="5"/>
      <c r="K281" s="5"/>
      <c r="N281" s="56"/>
      <c r="O281" s="6"/>
      <c r="Q281" s="5"/>
    </row>
    <row r="282" spans="1:17" ht="23.25" x14ac:dyDescent="0.2">
      <c r="A282" s="99" t="s">
        <v>525</v>
      </c>
      <c r="B282" s="93" t="s">
        <v>526</v>
      </c>
      <c r="C282" s="70">
        <f t="shared" si="4"/>
        <v>0</v>
      </c>
      <c r="D282" s="71"/>
      <c r="E282" s="72"/>
      <c r="F282" s="73"/>
      <c r="G282" s="73"/>
      <c r="H282" s="73"/>
      <c r="I282" s="13"/>
      <c r="J282" s="5"/>
      <c r="K282" s="5"/>
      <c r="N282" s="56"/>
      <c r="O282" s="6"/>
      <c r="Q282" s="5"/>
    </row>
    <row r="283" spans="1:17" x14ac:dyDescent="0.2">
      <c r="A283" s="99" t="s">
        <v>527</v>
      </c>
      <c r="B283" s="100" t="s">
        <v>528</v>
      </c>
      <c r="C283" s="70">
        <f t="shared" si="4"/>
        <v>0</v>
      </c>
      <c r="D283" s="71"/>
      <c r="E283" s="72"/>
      <c r="F283" s="73"/>
      <c r="G283" s="73"/>
      <c r="H283" s="73"/>
      <c r="I283" s="13"/>
      <c r="J283" s="5"/>
      <c r="K283" s="5"/>
      <c r="N283" s="56"/>
      <c r="O283" s="6"/>
      <c r="Q283" s="5"/>
    </row>
    <row r="284" spans="1:17" x14ac:dyDescent="0.2">
      <c r="A284" s="99" t="s">
        <v>529</v>
      </c>
      <c r="B284" s="100" t="s">
        <v>530</v>
      </c>
      <c r="C284" s="70">
        <f t="shared" si="4"/>
        <v>0</v>
      </c>
      <c r="D284" s="71"/>
      <c r="E284" s="72"/>
      <c r="F284" s="73"/>
      <c r="G284" s="73"/>
      <c r="H284" s="73"/>
      <c r="I284" s="13"/>
      <c r="J284" s="5"/>
      <c r="K284" s="5"/>
      <c r="N284" s="56"/>
      <c r="O284" s="6"/>
      <c r="Q284" s="5"/>
    </row>
    <row r="285" spans="1:17" x14ac:dyDescent="0.2">
      <c r="A285" s="99" t="s">
        <v>531</v>
      </c>
      <c r="B285" s="100" t="s">
        <v>532</v>
      </c>
      <c r="C285" s="70">
        <f t="shared" si="4"/>
        <v>0</v>
      </c>
      <c r="D285" s="71"/>
      <c r="E285" s="72"/>
      <c r="F285" s="73"/>
      <c r="G285" s="73"/>
      <c r="H285" s="73"/>
      <c r="I285" s="13"/>
      <c r="J285" s="5"/>
      <c r="K285" s="5"/>
      <c r="N285" s="56"/>
      <c r="O285" s="6"/>
      <c r="Q285" s="5"/>
    </row>
    <row r="286" spans="1:17" x14ac:dyDescent="0.2">
      <c r="A286" s="99" t="s">
        <v>533</v>
      </c>
      <c r="B286" s="100" t="s">
        <v>534</v>
      </c>
      <c r="C286" s="70">
        <f t="shared" si="4"/>
        <v>0</v>
      </c>
      <c r="D286" s="71"/>
      <c r="E286" s="72"/>
      <c r="F286" s="73"/>
      <c r="G286" s="73"/>
      <c r="H286" s="73"/>
      <c r="I286" s="13"/>
      <c r="J286" s="5"/>
      <c r="K286" s="5"/>
      <c r="N286" s="56"/>
      <c r="O286" s="6"/>
      <c r="Q286" s="5"/>
    </row>
    <row r="287" spans="1:17" ht="23.25" x14ac:dyDescent="0.2">
      <c r="A287" s="99" t="s">
        <v>535</v>
      </c>
      <c r="B287" s="93" t="s">
        <v>536</v>
      </c>
      <c r="C287" s="70">
        <f t="shared" si="4"/>
        <v>0</v>
      </c>
      <c r="D287" s="71"/>
      <c r="E287" s="72"/>
      <c r="F287" s="73"/>
      <c r="G287" s="73"/>
      <c r="H287" s="73"/>
      <c r="I287" s="13"/>
      <c r="J287" s="5"/>
      <c r="K287" s="5"/>
      <c r="N287" s="56"/>
      <c r="O287" s="6"/>
      <c r="Q287" s="5"/>
    </row>
    <row r="288" spans="1:17" ht="34.5" x14ac:dyDescent="0.2">
      <c r="A288" s="99" t="s">
        <v>537</v>
      </c>
      <c r="B288" s="93" t="s">
        <v>538</v>
      </c>
      <c r="C288" s="70">
        <f t="shared" si="4"/>
        <v>3</v>
      </c>
      <c r="D288" s="71">
        <v>3</v>
      </c>
      <c r="E288" s="72"/>
      <c r="F288" s="73"/>
      <c r="G288" s="73"/>
      <c r="H288" s="73"/>
      <c r="I288" s="13"/>
      <c r="J288" s="5"/>
      <c r="K288" s="5"/>
      <c r="N288" s="56"/>
      <c r="O288" s="6"/>
      <c r="Q288" s="5"/>
    </row>
    <row r="289" spans="1:17" x14ac:dyDescent="0.2">
      <c r="A289" s="99" t="s">
        <v>539</v>
      </c>
      <c r="B289" s="100" t="s">
        <v>540</v>
      </c>
      <c r="C289" s="70">
        <f t="shared" si="4"/>
        <v>3</v>
      </c>
      <c r="D289" s="71">
        <v>3</v>
      </c>
      <c r="E289" s="72"/>
      <c r="F289" s="83"/>
      <c r="G289" s="73"/>
      <c r="H289" s="73"/>
      <c r="I289" s="13"/>
      <c r="J289" s="5"/>
      <c r="K289" s="5"/>
      <c r="N289" s="56"/>
      <c r="O289" s="6"/>
      <c r="Q289" s="5"/>
    </row>
    <row r="290" spans="1:17" x14ac:dyDescent="0.2">
      <c r="A290" s="101" t="s">
        <v>541</v>
      </c>
      <c r="B290" s="102" t="s">
        <v>542</v>
      </c>
      <c r="C290" s="103">
        <f t="shared" si="4"/>
        <v>0</v>
      </c>
      <c r="D290" s="81"/>
      <c r="E290" s="82"/>
      <c r="F290" s="83"/>
      <c r="G290" s="83"/>
      <c r="H290" s="83"/>
      <c r="I290" s="13"/>
      <c r="J290" s="5"/>
      <c r="K290" s="5"/>
      <c r="N290" s="56"/>
      <c r="O290" s="6"/>
      <c r="Q290" s="5"/>
    </row>
    <row r="291" spans="1:17" x14ac:dyDescent="0.2">
      <c r="A291" s="59"/>
      <c r="B291" s="107"/>
      <c r="C291" s="17"/>
      <c r="D291" s="18"/>
      <c r="E291" s="18"/>
      <c r="F291" s="18"/>
      <c r="G291" s="18"/>
      <c r="H291" s="18"/>
      <c r="I291" s="13"/>
      <c r="J291" s="5"/>
      <c r="K291" s="5"/>
      <c r="N291" s="56"/>
      <c r="O291" s="6"/>
      <c r="Q291" s="5"/>
    </row>
    <row r="292" spans="1:17" x14ac:dyDescent="0.2">
      <c r="A292" s="211" t="s">
        <v>543</v>
      </c>
      <c r="B292" s="234"/>
      <c r="C292" s="63">
        <f t="shared" si="4"/>
        <v>206</v>
      </c>
      <c r="D292" s="110">
        <f>+SUM(D293:D313)</f>
        <v>167</v>
      </c>
      <c r="E292" s="110">
        <f>+SUM(E293:E313)</f>
        <v>19</v>
      </c>
      <c r="F292" s="110">
        <f>+SUM(F293:F313)</f>
        <v>20</v>
      </c>
      <c r="G292" s="110">
        <f>+SUM(G293:G313)</f>
        <v>0</v>
      </c>
      <c r="H292" s="110">
        <f>+SUM(H293:H313)</f>
        <v>0</v>
      </c>
      <c r="I292" s="13"/>
      <c r="J292" s="5"/>
      <c r="K292" s="5"/>
      <c r="N292" s="56"/>
      <c r="O292" s="6"/>
      <c r="Q292" s="5"/>
    </row>
    <row r="293" spans="1:17" x14ac:dyDescent="0.2">
      <c r="A293" s="96" t="s">
        <v>544</v>
      </c>
      <c r="B293" s="111" t="s">
        <v>545</v>
      </c>
      <c r="C293" s="88">
        <f t="shared" si="4"/>
        <v>0</v>
      </c>
      <c r="D293" s="89"/>
      <c r="E293" s="90"/>
      <c r="F293" s="91"/>
      <c r="G293" s="91"/>
      <c r="H293" s="91"/>
      <c r="I293" s="13"/>
      <c r="J293" s="5"/>
      <c r="K293" s="5"/>
      <c r="N293" s="56"/>
      <c r="O293" s="6"/>
      <c r="Q293" s="5"/>
    </row>
    <row r="294" spans="1:17" x14ac:dyDescent="0.2">
      <c r="A294" s="99" t="s">
        <v>546</v>
      </c>
      <c r="B294" s="100" t="s">
        <v>547</v>
      </c>
      <c r="C294" s="70">
        <f t="shared" si="4"/>
        <v>0</v>
      </c>
      <c r="D294" s="71"/>
      <c r="E294" s="72"/>
      <c r="F294" s="73"/>
      <c r="G294" s="73"/>
      <c r="H294" s="73"/>
      <c r="I294" s="13"/>
      <c r="J294" s="5"/>
      <c r="K294" s="5"/>
      <c r="N294" s="56"/>
      <c r="O294" s="6"/>
      <c r="Q294" s="5"/>
    </row>
    <row r="295" spans="1:17" x14ac:dyDescent="0.2">
      <c r="A295" s="99" t="s">
        <v>548</v>
      </c>
      <c r="B295" s="100" t="s">
        <v>549</v>
      </c>
      <c r="C295" s="70">
        <f t="shared" si="4"/>
        <v>19</v>
      </c>
      <c r="D295" s="71">
        <v>2</v>
      </c>
      <c r="E295" s="72">
        <v>17</v>
      </c>
      <c r="F295" s="73"/>
      <c r="G295" s="73"/>
      <c r="H295" s="73"/>
      <c r="I295" s="13"/>
      <c r="J295" s="5"/>
      <c r="K295" s="5"/>
      <c r="N295" s="56"/>
      <c r="O295" s="6"/>
      <c r="Q295" s="5"/>
    </row>
    <row r="296" spans="1:17" x14ac:dyDescent="0.2">
      <c r="A296" s="99" t="s">
        <v>550</v>
      </c>
      <c r="B296" s="100" t="s">
        <v>551</v>
      </c>
      <c r="C296" s="70">
        <f t="shared" si="4"/>
        <v>0</v>
      </c>
      <c r="D296" s="71"/>
      <c r="E296" s="72"/>
      <c r="F296" s="73"/>
      <c r="G296" s="73"/>
      <c r="H296" s="73"/>
      <c r="I296" s="13"/>
      <c r="J296" s="5"/>
      <c r="K296" s="5"/>
      <c r="N296" s="56"/>
      <c r="O296" s="6"/>
      <c r="Q296" s="5"/>
    </row>
    <row r="297" spans="1:17" x14ac:dyDescent="0.2">
      <c r="A297" s="99" t="s">
        <v>552</v>
      </c>
      <c r="B297" s="100" t="s">
        <v>553</v>
      </c>
      <c r="C297" s="70">
        <f t="shared" si="4"/>
        <v>8</v>
      </c>
      <c r="D297" s="71">
        <v>8</v>
      </c>
      <c r="E297" s="72"/>
      <c r="F297" s="73"/>
      <c r="G297" s="73"/>
      <c r="H297" s="73"/>
      <c r="I297" s="13"/>
      <c r="J297" s="5"/>
      <c r="K297" s="5"/>
      <c r="N297" s="56"/>
      <c r="O297" s="6"/>
      <c r="Q297" s="5"/>
    </row>
    <row r="298" spans="1:17" x14ac:dyDescent="0.2">
      <c r="A298" s="99" t="s">
        <v>554</v>
      </c>
      <c r="B298" s="100" t="s">
        <v>555</v>
      </c>
      <c r="C298" s="70">
        <f t="shared" si="4"/>
        <v>0</v>
      </c>
      <c r="D298" s="71"/>
      <c r="E298" s="72"/>
      <c r="F298" s="73"/>
      <c r="G298" s="73"/>
      <c r="H298" s="73"/>
      <c r="I298" s="13"/>
      <c r="J298" s="5"/>
      <c r="K298" s="5"/>
      <c r="N298" s="56"/>
      <c r="O298" s="6"/>
      <c r="Q298" s="5"/>
    </row>
    <row r="299" spans="1:17" x14ac:dyDescent="0.2">
      <c r="A299" s="99" t="s">
        <v>556</v>
      </c>
      <c r="B299" s="100" t="s">
        <v>557</v>
      </c>
      <c r="C299" s="70">
        <f t="shared" si="4"/>
        <v>0</v>
      </c>
      <c r="D299" s="71"/>
      <c r="E299" s="72"/>
      <c r="F299" s="73"/>
      <c r="G299" s="73"/>
      <c r="H299" s="73"/>
      <c r="I299" s="13"/>
      <c r="J299" s="5"/>
      <c r="K299" s="5"/>
      <c r="N299" s="56"/>
      <c r="O299" s="6"/>
      <c r="Q299" s="5"/>
    </row>
    <row r="300" spans="1:17" x14ac:dyDescent="0.2">
      <c r="A300" s="99" t="s">
        <v>558</v>
      </c>
      <c r="B300" s="100" t="s">
        <v>559</v>
      </c>
      <c r="C300" s="70">
        <f t="shared" si="4"/>
        <v>0</v>
      </c>
      <c r="D300" s="71"/>
      <c r="E300" s="72"/>
      <c r="F300" s="73"/>
      <c r="G300" s="73"/>
      <c r="H300" s="73"/>
      <c r="I300" s="13"/>
      <c r="J300" s="5"/>
      <c r="K300" s="5"/>
      <c r="N300" s="56"/>
      <c r="O300" s="6"/>
      <c r="Q300" s="5"/>
    </row>
    <row r="301" spans="1:17" x14ac:dyDescent="0.2">
      <c r="A301" s="99" t="s">
        <v>560</v>
      </c>
      <c r="B301" s="100" t="s">
        <v>561</v>
      </c>
      <c r="C301" s="70">
        <f t="shared" si="4"/>
        <v>0</v>
      </c>
      <c r="D301" s="71"/>
      <c r="E301" s="72"/>
      <c r="F301" s="73"/>
      <c r="G301" s="73"/>
      <c r="H301" s="73"/>
      <c r="I301" s="13"/>
      <c r="J301" s="5"/>
      <c r="K301" s="5"/>
      <c r="N301" s="56"/>
      <c r="O301" s="6"/>
      <c r="Q301" s="5"/>
    </row>
    <row r="302" spans="1:17" x14ac:dyDescent="0.2">
      <c r="A302" s="99" t="s">
        <v>562</v>
      </c>
      <c r="B302" s="100" t="s">
        <v>563</v>
      </c>
      <c r="C302" s="70">
        <f t="shared" si="4"/>
        <v>0</v>
      </c>
      <c r="D302" s="71"/>
      <c r="E302" s="72"/>
      <c r="F302" s="73"/>
      <c r="G302" s="73"/>
      <c r="H302" s="73"/>
      <c r="I302" s="13"/>
      <c r="J302" s="5"/>
      <c r="K302" s="5"/>
      <c r="N302" s="56"/>
      <c r="O302" s="6"/>
      <c r="Q302" s="5"/>
    </row>
    <row r="303" spans="1:17" x14ac:dyDescent="0.2">
      <c r="A303" s="99" t="s">
        <v>564</v>
      </c>
      <c r="B303" s="100" t="s">
        <v>565</v>
      </c>
      <c r="C303" s="70">
        <f t="shared" si="4"/>
        <v>0</v>
      </c>
      <c r="D303" s="71"/>
      <c r="E303" s="72"/>
      <c r="F303" s="73"/>
      <c r="G303" s="73"/>
      <c r="H303" s="73"/>
      <c r="I303" s="13"/>
      <c r="J303" s="5"/>
      <c r="K303" s="5"/>
      <c r="N303" s="56"/>
      <c r="O303" s="6"/>
      <c r="Q303" s="5"/>
    </row>
    <row r="304" spans="1:17" x14ac:dyDescent="0.2">
      <c r="A304" s="99" t="s">
        <v>566</v>
      </c>
      <c r="B304" s="100" t="s">
        <v>567</v>
      </c>
      <c r="C304" s="70">
        <f t="shared" si="4"/>
        <v>0</v>
      </c>
      <c r="D304" s="71"/>
      <c r="E304" s="72"/>
      <c r="F304" s="73"/>
      <c r="G304" s="73"/>
      <c r="H304" s="73"/>
      <c r="I304" s="13"/>
      <c r="J304" s="5"/>
      <c r="K304" s="5"/>
      <c r="N304" s="56"/>
      <c r="O304" s="6"/>
      <c r="Q304" s="5"/>
    </row>
    <row r="305" spans="1:17" x14ac:dyDescent="0.2">
      <c r="A305" s="99" t="s">
        <v>568</v>
      </c>
      <c r="B305" s="100" t="s">
        <v>569</v>
      </c>
      <c r="C305" s="70">
        <f t="shared" si="4"/>
        <v>0</v>
      </c>
      <c r="D305" s="71"/>
      <c r="E305" s="72"/>
      <c r="F305" s="73"/>
      <c r="G305" s="73"/>
      <c r="H305" s="73"/>
      <c r="I305" s="13"/>
      <c r="J305" s="5"/>
      <c r="K305" s="5"/>
      <c r="N305" s="56"/>
      <c r="O305" s="6"/>
      <c r="Q305" s="5"/>
    </row>
    <row r="306" spans="1:17" x14ac:dyDescent="0.2">
      <c r="A306" s="99" t="s">
        <v>570</v>
      </c>
      <c r="B306" s="100" t="s">
        <v>571</v>
      </c>
      <c r="C306" s="70">
        <f t="shared" si="4"/>
        <v>0</v>
      </c>
      <c r="D306" s="71"/>
      <c r="E306" s="72"/>
      <c r="F306" s="73"/>
      <c r="G306" s="73"/>
      <c r="H306" s="73"/>
      <c r="I306" s="13"/>
      <c r="J306" s="5"/>
      <c r="K306" s="5"/>
      <c r="N306" s="56"/>
      <c r="O306" s="6"/>
      <c r="Q306" s="5"/>
    </row>
    <row r="307" spans="1:17" x14ac:dyDescent="0.2">
      <c r="A307" s="99" t="s">
        <v>572</v>
      </c>
      <c r="B307" s="100" t="s">
        <v>573</v>
      </c>
      <c r="C307" s="70">
        <f t="shared" si="4"/>
        <v>0</v>
      </c>
      <c r="D307" s="71"/>
      <c r="E307" s="72"/>
      <c r="F307" s="73"/>
      <c r="G307" s="73"/>
      <c r="H307" s="73"/>
      <c r="I307" s="13"/>
      <c r="J307" s="5"/>
      <c r="K307" s="5"/>
      <c r="N307" s="56"/>
      <c r="O307" s="6"/>
      <c r="Q307" s="5"/>
    </row>
    <row r="308" spans="1:17" x14ac:dyDescent="0.2">
      <c r="A308" s="99" t="s">
        <v>574</v>
      </c>
      <c r="B308" s="100" t="s">
        <v>575</v>
      </c>
      <c r="C308" s="70">
        <f t="shared" si="4"/>
        <v>0</v>
      </c>
      <c r="D308" s="71"/>
      <c r="E308" s="72"/>
      <c r="F308" s="73"/>
      <c r="G308" s="73"/>
      <c r="H308" s="73"/>
      <c r="I308" s="13"/>
      <c r="J308" s="5"/>
      <c r="K308" s="5"/>
      <c r="N308" s="56"/>
      <c r="O308" s="6"/>
      <c r="Q308" s="5"/>
    </row>
    <row r="309" spans="1:17" x14ac:dyDescent="0.2">
      <c r="A309" s="99" t="s">
        <v>576</v>
      </c>
      <c r="B309" s="100" t="s">
        <v>577</v>
      </c>
      <c r="C309" s="70">
        <f t="shared" si="4"/>
        <v>1</v>
      </c>
      <c r="D309" s="71"/>
      <c r="E309" s="72">
        <v>1</v>
      </c>
      <c r="F309" s="73"/>
      <c r="G309" s="73"/>
      <c r="H309" s="73"/>
      <c r="I309" s="13"/>
      <c r="J309" s="5"/>
      <c r="K309" s="5"/>
      <c r="N309" s="56"/>
      <c r="O309" s="6"/>
      <c r="Q309" s="5"/>
    </row>
    <row r="310" spans="1:17" x14ac:dyDescent="0.2">
      <c r="A310" s="99" t="s">
        <v>578</v>
      </c>
      <c r="B310" s="100" t="s">
        <v>579</v>
      </c>
      <c r="C310" s="70">
        <f t="shared" si="4"/>
        <v>73</v>
      </c>
      <c r="D310" s="71">
        <v>72</v>
      </c>
      <c r="E310" s="72">
        <v>1</v>
      </c>
      <c r="F310" s="73"/>
      <c r="G310" s="73"/>
      <c r="H310" s="73"/>
      <c r="I310" s="13"/>
      <c r="J310" s="5"/>
      <c r="K310" s="5"/>
      <c r="N310" s="56"/>
      <c r="O310" s="6"/>
      <c r="Q310" s="5"/>
    </row>
    <row r="311" spans="1:17" x14ac:dyDescent="0.2">
      <c r="A311" s="99" t="s">
        <v>580</v>
      </c>
      <c r="B311" s="100" t="s">
        <v>581</v>
      </c>
      <c r="C311" s="70">
        <f t="shared" si="4"/>
        <v>0</v>
      </c>
      <c r="D311" s="71"/>
      <c r="E311" s="72"/>
      <c r="F311" s="73"/>
      <c r="G311" s="73"/>
      <c r="H311" s="73"/>
      <c r="I311" s="13"/>
      <c r="J311" s="5"/>
      <c r="K311" s="5"/>
      <c r="N311" s="56"/>
      <c r="O311" s="6"/>
      <c r="Q311" s="5"/>
    </row>
    <row r="312" spans="1:17" x14ac:dyDescent="0.2">
      <c r="A312" s="99" t="s">
        <v>582</v>
      </c>
      <c r="B312" s="100" t="s">
        <v>583</v>
      </c>
      <c r="C312" s="70">
        <f t="shared" si="4"/>
        <v>0</v>
      </c>
      <c r="D312" s="71"/>
      <c r="E312" s="72"/>
      <c r="F312" s="73"/>
      <c r="G312" s="73"/>
      <c r="H312" s="73"/>
      <c r="I312" s="13"/>
      <c r="J312" s="5"/>
      <c r="K312" s="5"/>
      <c r="N312" s="56"/>
      <c r="O312" s="6"/>
      <c r="Q312" s="5"/>
    </row>
    <row r="313" spans="1:17" x14ac:dyDescent="0.2">
      <c r="A313" s="101" t="s">
        <v>584</v>
      </c>
      <c r="B313" s="102" t="s">
        <v>585</v>
      </c>
      <c r="C313" s="103">
        <f t="shared" si="4"/>
        <v>105</v>
      </c>
      <c r="D313" s="122">
        <v>85</v>
      </c>
      <c r="E313" s="105"/>
      <c r="F313" s="106">
        <v>20</v>
      </c>
      <c r="G313" s="106"/>
      <c r="H313" s="106"/>
      <c r="I313" s="13"/>
      <c r="J313" s="5"/>
      <c r="K313" s="5"/>
      <c r="N313" s="56"/>
      <c r="O313" s="6"/>
      <c r="Q313" s="5"/>
    </row>
    <row r="314" spans="1:17" x14ac:dyDescent="0.2">
      <c r="A314" s="130"/>
      <c r="B314" s="107"/>
      <c r="C314" s="131"/>
      <c r="D314" s="16"/>
      <c r="E314" s="16"/>
      <c r="F314" s="16"/>
      <c r="G314" s="16"/>
      <c r="H314" s="16"/>
      <c r="I314" s="13"/>
      <c r="J314" s="5"/>
      <c r="K314" s="5"/>
      <c r="N314" s="56"/>
      <c r="O314" s="6"/>
      <c r="Q314" s="5"/>
    </row>
    <row r="315" spans="1:17" x14ac:dyDescent="0.2">
      <c r="A315" s="211" t="s">
        <v>586</v>
      </c>
      <c r="B315" s="234"/>
      <c r="C315" s="63">
        <f t="shared" si="4"/>
        <v>119</v>
      </c>
      <c r="D315" s="123">
        <f>+SUM(D316:D331)</f>
        <v>0</v>
      </c>
      <c r="E315" s="65">
        <f>+SUM(E316:E331)</f>
        <v>119</v>
      </c>
      <c r="F315" s="124">
        <f>+SUM(F316:F331)</f>
        <v>0</v>
      </c>
      <c r="G315" s="63">
        <f>+SUM(G316:G331)</f>
        <v>0</v>
      </c>
      <c r="H315" s="63">
        <f>+SUM(H316:H331)</f>
        <v>0</v>
      </c>
      <c r="I315" s="13"/>
      <c r="J315" s="5"/>
      <c r="K315" s="5"/>
      <c r="N315" s="56"/>
      <c r="O315" s="6"/>
      <c r="Q315" s="5"/>
    </row>
    <row r="316" spans="1:17" x14ac:dyDescent="0.2">
      <c r="A316" s="132" t="s">
        <v>587</v>
      </c>
      <c r="B316" s="133" t="s">
        <v>588</v>
      </c>
      <c r="C316" s="88">
        <f t="shared" si="4"/>
        <v>38</v>
      </c>
      <c r="D316" s="71"/>
      <c r="E316" s="72">
        <v>38</v>
      </c>
      <c r="F316" s="73"/>
      <c r="G316" s="73"/>
      <c r="H316" s="73"/>
      <c r="I316" s="13"/>
      <c r="J316" s="5"/>
      <c r="K316" s="5"/>
      <c r="N316" s="56"/>
      <c r="O316" s="6"/>
      <c r="Q316" s="5"/>
    </row>
    <row r="317" spans="1:17" ht="23.25" x14ac:dyDescent="0.2">
      <c r="A317" s="99" t="s">
        <v>589</v>
      </c>
      <c r="B317" s="93" t="s">
        <v>590</v>
      </c>
      <c r="C317" s="70">
        <f t="shared" si="4"/>
        <v>0</v>
      </c>
      <c r="D317" s="71"/>
      <c r="E317" s="72"/>
      <c r="F317" s="73"/>
      <c r="G317" s="73"/>
      <c r="H317" s="73"/>
      <c r="I317" s="13"/>
      <c r="J317" s="5"/>
      <c r="K317" s="5"/>
      <c r="N317" s="56"/>
      <c r="O317" s="6"/>
      <c r="Q317" s="5"/>
    </row>
    <row r="318" spans="1:17" x14ac:dyDescent="0.2">
      <c r="A318" s="99" t="s">
        <v>591</v>
      </c>
      <c r="B318" s="100" t="s">
        <v>592</v>
      </c>
      <c r="C318" s="70">
        <f t="shared" si="4"/>
        <v>0</v>
      </c>
      <c r="D318" s="71"/>
      <c r="E318" s="72"/>
      <c r="F318" s="73"/>
      <c r="G318" s="73"/>
      <c r="H318" s="73"/>
      <c r="I318" s="13"/>
      <c r="J318" s="5"/>
      <c r="K318" s="5"/>
      <c r="N318" s="56"/>
      <c r="O318" s="6"/>
      <c r="Q318" s="5"/>
    </row>
    <row r="319" spans="1:17" x14ac:dyDescent="0.2">
      <c r="A319" s="99" t="s">
        <v>593</v>
      </c>
      <c r="B319" s="100" t="s">
        <v>594</v>
      </c>
      <c r="C319" s="70">
        <f t="shared" si="4"/>
        <v>0</v>
      </c>
      <c r="D319" s="71"/>
      <c r="E319" s="72"/>
      <c r="F319" s="73"/>
      <c r="G319" s="73"/>
      <c r="H319" s="73"/>
      <c r="I319" s="13"/>
      <c r="J319" s="5"/>
      <c r="K319" s="5"/>
      <c r="N319" s="56"/>
      <c r="O319" s="6"/>
      <c r="Q319" s="5"/>
    </row>
    <row r="320" spans="1:17" x14ac:dyDescent="0.2">
      <c r="A320" s="99" t="s">
        <v>595</v>
      </c>
      <c r="B320" s="100" t="s">
        <v>596</v>
      </c>
      <c r="C320" s="70">
        <f t="shared" si="4"/>
        <v>0</v>
      </c>
      <c r="D320" s="71"/>
      <c r="E320" s="72"/>
      <c r="F320" s="73"/>
      <c r="G320" s="73"/>
      <c r="H320" s="73"/>
      <c r="I320" s="13"/>
      <c r="J320" s="5"/>
      <c r="K320" s="5"/>
      <c r="N320" s="56"/>
      <c r="O320" s="6"/>
      <c r="Q320" s="5"/>
    </row>
    <row r="321" spans="1:17" x14ac:dyDescent="0.2">
      <c r="A321" s="99" t="s">
        <v>597</v>
      </c>
      <c r="B321" s="100" t="s">
        <v>598</v>
      </c>
      <c r="C321" s="70">
        <f t="shared" si="4"/>
        <v>0</v>
      </c>
      <c r="D321" s="71"/>
      <c r="E321" s="72"/>
      <c r="F321" s="73"/>
      <c r="G321" s="73"/>
      <c r="H321" s="73"/>
      <c r="I321" s="13"/>
      <c r="J321" s="5"/>
      <c r="K321" s="5"/>
      <c r="N321" s="56"/>
      <c r="O321" s="6"/>
      <c r="Q321" s="5"/>
    </row>
    <row r="322" spans="1:17" x14ac:dyDescent="0.2">
      <c r="A322" s="99" t="s">
        <v>599</v>
      </c>
      <c r="B322" s="100" t="s">
        <v>600</v>
      </c>
      <c r="C322" s="70">
        <f t="shared" si="4"/>
        <v>30</v>
      </c>
      <c r="D322" s="71"/>
      <c r="E322" s="72">
        <v>30</v>
      </c>
      <c r="F322" s="73"/>
      <c r="G322" s="73"/>
      <c r="H322" s="73"/>
      <c r="I322" s="13"/>
      <c r="J322" s="5"/>
      <c r="K322" s="5"/>
      <c r="N322" s="56"/>
      <c r="O322" s="6"/>
      <c r="Q322" s="5"/>
    </row>
    <row r="323" spans="1:17" x14ac:dyDescent="0.2">
      <c r="A323" s="99" t="s">
        <v>601</v>
      </c>
      <c r="B323" s="100" t="s">
        <v>602</v>
      </c>
      <c r="C323" s="70">
        <f t="shared" si="4"/>
        <v>0</v>
      </c>
      <c r="D323" s="71"/>
      <c r="E323" s="72"/>
      <c r="F323" s="73"/>
      <c r="G323" s="73"/>
      <c r="H323" s="73"/>
      <c r="I323" s="13"/>
      <c r="J323" s="5"/>
      <c r="K323" s="5"/>
      <c r="N323" s="56"/>
      <c r="O323" s="6"/>
      <c r="Q323" s="5"/>
    </row>
    <row r="324" spans="1:17" x14ac:dyDescent="0.2">
      <c r="A324" s="99" t="s">
        <v>603</v>
      </c>
      <c r="B324" s="100" t="s">
        <v>604</v>
      </c>
      <c r="C324" s="70">
        <f t="shared" si="4"/>
        <v>30</v>
      </c>
      <c r="D324" s="71"/>
      <c r="E324" s="72">
        <v>30</v>
      </c>
      <c r="F324" s="73"/>
      <c r="G324" s="73"/>
      <c r="H324" s="73"/>
      <c r="I324" s="13"/>
      <c r="J324" s="5"/>
      <c r="K324" s="5"/>
      <c r="N324" s="56"/>
      <c r="O324" s="6"/>
      <c r="Q324" s="5"/>
    </row>
    <row r="325" spans="1:17" x14ac:dyDescent="0.2">
      <c r="A325" s="99" t="s">
        <v>605</v>
      </c>
      <c r="B325" s="100" t="s">
        <v>606</v>
      </c>
      <c r="C325" s="70">
        <f t="shared" si="4"/>
        <v>21</v>
      </c>
      <c r="D325" s="71"/>
      <c r="E325" s="72">
        <v>21</v>
      </c>
      <c r="F325" s="73"/>
      <c r="G325" s="73"/>
      <c r="H325" s="73"/>
      <c r="I325" s="13"/>
      <c r="J325" s="5"/>
      <c r="K325" s="5"/>
      <c r="N325" s="56"/>
      <c r="O325" s="6"/>
      <c r="Q325" s="5"/>
    </row>
    <row r="326" spans="1:17" x14ac:dyDescent="0.2">
      <c r="A326" s="99" t="s">
        <v>607</v>
      </c>
      <c r="B326" s="100" t="s">
        <v>608</v>
      </c>
      <c r="C326" s="70">
        <f t="shared" si="4"/>
        <v>0</v>
      </c>
      <c r="D326" s="71"/>
      <c r="E326" s="72"/>
      <c r="F326" s="73"/>
      <c r="G326" s="73"/>
      <c r="H326" s="73"/>
      <c r="I326" s="13"/>
      <c r="J326" s="5"/>
      <c r="K326" s="5"/>
      <c r="N326" s="56"/>
      <c r="O326" s="6"/>
      <c r="Q326" s="5"/>
    </row>
    <row r="327" spans="1:17" x14ac:dyDescent="0.2">
      <c r="A327" s="99" t="s">
        <v>609</v>
      </c>
      <c r="B327" s="100" t="s">
        <v>610</v>
      </c>
      <c r="C327" s="70">
        <f t="shared" si="4"/>
        <v>0</v>
      </c>
      <c r="D327" s="71"/>
      <c r="E327" s="72"/>
      <c r="F327" s="73"/>
      <c r="G327" s="73"/>
      <c r="H327" s="73"/>
      <c r="I327" s="13"/>
      <c r="J327" s="5"/>
      <c r="K327" s="5"/>
      <c r="N327" s="56"/>
      <c r="O327" s="6"/>
      <c r="Q327" s="5"/>
    </row>
    <row r="328" spans="1:17" x14ac:dyDescent="0.2">
      <c r="A328" s="99" t="s">
        <v>611</v>
      </c>
      <c r="B328" s="100" t="s">
        <v>612</v>
      </c>
      <c r="C328" s="70">
        <f t="shared" si="4"/>
        <v>0</v>
      </c>
      <c r="D328" s="71"/>
      <c r="E328" s="72"/>
      <c r="F328" s="73"/>
      <c r="G328" s="73"/>
      <c r="H328" s="73"/>
      <c r="I328" s="13"/>
      <c r="J328" s="5"/>
      <c r="K328" s="5"/>
      <c r="N328" s="56"/>
      <c r="O328" s="6"/>
      <c r="Q328" s="5"/>
    </row>
    <row r="329" spans="1:17" x14ac:dyDescent="0.2">
      <c r="A329" s="99" t="s">
        <v>613</v>
      </c>
      <c r="B329" s="100" t="s">
        <v>614</v>
      </c>
      <c r="C329" s="70">
        <f t="shared" si="4"/>
        <v>0</v>
      </c>
      <c r="D329" s="71"/>
      <c r="E329" s="72"/>
      <c r="F329" s="73"/>
      <c r="G329" s="73"/>
      <c r="H329" s="73"/>
      <c r="I329" s="13"/>
      <c r="J329" s="5"/>
      <c r="K329" s="5"/>
      <c r="N329" s="56"/>
      <c r="O329" s="6"/>
      <c r="Q329" s="5"/>
    </row>
    <row r="330" spans="1:17" x14ac:dyDescent="0.2">
      <c r="A330" s="99" t="s">
        <v>615</v>
      </c>
      <c r="B330" s="100" t="s">
        <v>616</v>
      </c>
      <c r="C330" s="70">
        <f t="shared" si="4"/>
        <v>0</v>
      </c>
      <c r="D330" s="71"/>
      <c r="E330" s="72"/>
      <c r="F330" s="73"/>
      <c r="G330" s="73"/>
      <c r="H330" s="73"/>
      <c r="I330" s="13"/>
      <c r="J330" s="5"/>
      <c r="K330" s="5"/>
      <c r="N330" s="56"/>
      <c r="O330" s="6"/>
      <c r="Q330" s="5"/>
    </row>
    <row r="331" spans="1:17" x14ac:dyDescent="0.2">
      <c r="A331" s="120" t="s">
        <v>617</v>
      </c>
      <c r="B331" s="121" t="s">
        <v>618</v>
      </c>
      <c r="C331" s="103">
        <f t="shared" si="4"/>
        <v>0</v>
      </c>
      <c r="D331" s="122"/>
      <c r="E331" s="105"/>
      <c r="F331" s="106"/>
      <c r="G331" s="106"/>
      <c r="H331" s="106"/>
      <c r="I331" s="13"/>
      <c r="J331" s="5"/>
      <c r="K331" s="5"/>
      <c r="N331" s="56"/>
      <c r="O331" s="6"/>
      <c r="Q331" s="5"/>
    </row>
    <row r="332" spans="1:17" x14ac:dyDescent="0.2">
      <c r="A332" s="211" t="s">
        <v>619</v>
      </c>
      <c r="B332" s="234"/>
      <c r="C332" s="63">
        <f t="shared" si="4"/>
        <v>0</v>
      </c>
      <c r="D332" s="123">
        <f>+SUM(D333:D340)</f>
        <v>0</v>
      </c>
      <c r="E332" s="65">
        <f>+SUM(E333:E340)</f>
        <v>0</v>
      </c>
      <c r="F332" s="124">
        <f>+SUM(F333:F340)</f>
        <v>0</v>
      </c>
      <c r="G332" s="63">
        <f>+SUM(G333:G340)</f>
        <v>0</v>
      </c>
      <c r="H332" s="63">
        <f>+SUM(H333:H340)</f>
        <v>0</v>
      </c>
      <c r="I332" s="13"/>
      <c r="J332" s="5"/>
      <c r="K332" s="5"/>
      <c r="N332" s="56"/>
      <c r="O332" s="6"/>
      <c r="Q332" s="5"/>
    </row>
    <row r="333" spans="1:17" x14ac:dyDescent="0.2">
      <c r="A333" s="134" t="s">
        <v>620</v>
      </c>
      <c r="B333" s="94" t="s">
        <v>621</v>
      </c>
      <c r="C333" s="95">
        <f t="shared" si="4"/>
        <v>0</v>
      </c>
      <c r="D333" s="81"/>
      <c r="E333" s="82"/>
      <c r="F333" s="83"/>
      <c r="G333" s="83"/>
      <c r="H333" s="83"/>
      <c r="I333" s="13"/>
      <c r="J333" s="5"/>
      <c r="K333" s="5"/>
      <c r="N333" s="56"/>
      <c r="O333" s="6"/>
      <c r="Q333" s="5"/>
    </row>
    <row r="334" spans="1:17" x14ac:dyDescent="0.2">
      <c r="A334" s="134" t="s">
        <v>622</v>
      </c>
      <c r="B334" s="94" t="s">
        <v>623</v>
      </c>
      <c r="C334" s="95">
        <f t="shared" si="4"/>
        <v>0</v>
      </c>
      <c r="D334" s="81"/>
      <c r="E334" s="82"/>
      <c r="F334" s="83"/>
      <c r="G334" s="83"/>
      <c r="H334" s="83"/>
      <c r="I334" s="13"/>
      <c r="J334" s="5"/>
      <c r="K334" s="5"/>
      <c r="N334" s="56"/>
      <c r="O334" s="6"/>
      <c r="Q334" s="5"/>
    </row>
    <row r="335" spans="1:17" x14ac:dyDescent="0.2">
      <c r="A335" s="99" t="s">
        <v>624</v>
      </c>
      <c r="B335" s="93" t="s">
        <v>625</v>
      </c>
      <c r="C335" s="70">
        <f t="shared" si="4"/>
        <v>0</v>
      </c>
      <c r="D335" s="71"/>
      <c r="E335" s="72"/>
      <c r="F335" s="73"/>
      <c r="G335" s="73"/>
      <c r="H335" s="73"/>
      <c r="I335" s="13"/>
      <c r="J335" s="5"/>
      <c r="K335" s="5"/>
      <c r="N335" s="56"/>
      <c r="O335" s="6"/>
      <c r="Q335" s="5"/>
    </row>
    <row r="336" spans="1:17" x14ac:dyDescent="0.2">
      <c r="A336" s="135" t="s">
        <v>626</v>
      </c>
      <c r="B336" s="136" t="s">
        <v>627</v>
      </c>
      <c r="C336" s="88">
        <f t="shared" si="4"/>
        <v>0</v>
      </c>
      <c r="D336" s="89"/>
      <c r="E336" s="90"/>
      <c r="F336" s="91"/>
      <c r="G336" s="91"/>
      <c r="H336" s="91"/>
      <c r="I336" s="13"/>
      <c r="J336" s="5"/>
      <c r="K336" s="5"/>
      <c r="N336" s="56"/>
      <c r="O336" s="6"/>
      <c r="Q336" s="5"/>
    </row>
    <row r="337" spans="1:17" x14ac:dyDescent="0.2">
      <c r="A337" s="99" t="s">
        <v>628</v>
      </c>
      <c r="B337" s="93" t="s">
        <v>629</v>
      </c>
      <c r="C337" s="70">
        <f t="shared" si="4"/>
        <v>0</v>
      </c>
      <c r="D337" s="71"/>
      <c r="E337" s="72"/>
      <c r="F337" s="73"/>
      <c r="G337" s="73"/>
      <c r="H337" s="73"/>
      <c r="I337" s="13"/>
      <c r="J337" s="5"/>
      <c r="K337" s="5"/>
      <c r="N337" s="56"/>
      <c r="O337" s="6"/>
      <c r="Q337" s="5"/>
    </row>
    <row r="338" spans="1:17" x14ac:dyDescent="0.2">
      <c r="A338" s="99" t="s">
        <v>630</v>
      </c>
      <c r="B338" s="100" t="s">
        <v>631</v>
      </c>
      <c r="C338" s="70">
        <f t="shared" ref="C338:C401" si="5">+SUM(D338:F338)</f>
        <v>0</v>
      </c>
      <c r="D338" s="71"/>
      <c r="E338" s="72"/>
      <c r="F338" s="73"/>
      <c r="G338" s="73"/>
      <c r="H338" s="73"/>
      <c r="I338" s="13"/>
      <c r="J338" s="5"/>
      <c r="K338" s="5"/>
      <c r="N338" s="56"/>
      <c r="O338" s="6"/>
      <c r="Q338" s="5"/>
    </row>
    <row r="339" spans="1:17" x14ac:dyDescent="0.2">
      <c r="A339" s="99" t="s">
        <v>632</v>
      </c>
      <c r="B339" s="100" t="s">
        <v>633</v>
      </c>
      <c r="C339" s="70">
        <f t="shared" si="5"/>
        <v>0</v>
      </c>
      <c r="D339" s="71"/>
      <c r="E339" s="72"/>
      <c r="F339" s="73"/>
      <c r="G339" s="73"/>
      <c r="H339" s="73"/>
      <c r="I339" s="13"/>
      <c r="J339" s="5"/>
      <c r="K339" s="5"/>
      <c r="N339" s="56"/>
      <c r="O339" s="6"/>
      <c r="Q339" s="5"/>
    </row>
    <row r="340" spans="1:17" x14ac:dyDescent="0.2">
      <c r="A340" s="120" t="s">
        <v>634</v>
      </c>
      <c r="B340" s="121" t="s">
        <v>635</v>
      </c>
      <c r="C340" s="103">
        <f t="shared" si="5"/>
        <v>0</v>
      </c>
      <c r="D340" s="122"/>
      <c r="E340" s="105"/>
      <c r="F340" s="106"/>
      <c r="G340" s="106"/>
      <c r="H340" s="106"/>
      <c r="I340" s="13"/>
      <c r="J340" s="5"/>
      <c r="K340" s="5"/>
      <c r="N340" s="56"/>
      <c r="O340" s="6"/>
      <c r="Q340" s="5"/>
    </row>
    <row r="341" spans="1:17" x14ac:dyDescent="0.2">
      <c r="A341" s="137" t="s">
        <v>636</v>
      </c>
      <c r="B341" s="138"/>
      <c r="C341" s="63">
        <f t="shared" si="5"/>
        <v>15671</v>
      </c>
      <c r="D341" s="64">
        <f>+SUM(D342:D528)</f>
        <v>12443</v>
      </c>
      <c r="E341" s="123">
        <f>+SUM(E342:E528)</f>
        <v>2918</v>
      </c>
      <c r="F341" s="139">
        <f>+SUM(F342:F528)</f>
        <v>310</v>
      </c>
      <c r="G341" s="63">
        <f>+SUM(G342:G528)</f>
        <v>0</v>
      </c>
      <c r="H341" s="63">
        <f>+SUM(H342:H528)</f>
        <v>0</v>
      </c>
      <c r="I341" s="13"/>
      <c r="J341" s="5"/>
      <c r="K341" s="5"/>
      <c r="N341" s="56"/>
      <c r="O341" s="6"/>
      <c r="Q341" s="5"/>
    </row>
    <row r="342" spans="1:17" x14ac:dyDescent="0.2">
      <c r="A342" s="132" t="s">
        <v>637</v>
      </c>
      <c r="B342" s="136" t="s">
        <v>638</v>
      </c>
      <c r="C342" s="70">
        <f t="shared" si="5"/>
        <v>4985</v>
      </c>
      <c r="D342" s="71">
        <v>3183</v>
      </c>
      <c r="E342" s="72">
        <v>1732</v>
      </c>
      <c r="F342" s="73">
        <v>70</v>
      </c>
      <c r="G342" s="73"/>
      <c r="H342" s="73"/>
      <c r="I342" s="13"/>
      <c r="J342" s="5"/>
      <c r="K342" s="5"/>
      <c r="N342" s="56"/>
      <c r="O342" s="6"/>
      <c r="Q342" s="5"/>
    </row>
    <row r="343" spans="1:17" x14ac:dyDescent="0.2">
      <c r="A343" s="135" t="s">
        <v>639</v>
      </c>
      <c r="B343" s="136" t="s">
        <v>640</v>
      </c>
      <c r="C343" s="70">
        <f t="shared" si="5"/>
        <v>823</v>
      </c>
      <c r="D343" s="71">
        <v>654</v>
      </c>
      <c r="E343" s="72">
        <v>134</v>
      </c>
      <c r="F343" s="73">
        <v>35</v>
      </c>
      <c r="G343" s="73"/>
      <c r="H343" s="73"/>
      <c r="I343" s="13"/>
      <c r="J343" s="5"/>
      <c r="K343" s="5"/>
      <c r="N343" s="56"/>
      <c r="O343" s="6"/>
      <c r="Q343" s="5"/>
    </row>
    <row r="344" spans="1:17" x14ac:dyDescent="0.2">
      <c r="A344" s="135" t="s">
        <v>641</v>
      </c>
      <c r="B344" s="140" t="s">
        <v>642</v>
      </c>
      <c r="C344" s="70">
        <f t="shared" si="5"/>
        <v>80</v>
      </c>
      <c r="D344" s="71"/>
      <c r="E344" s="72">
        <v>80</v>
      </c>
      <c r="F344" s="73"/>
      <c r="G344" s="73"/>
      <c r="H344" s="73"/>
      <c r="I344" s="13"/>
      <c r="J344" s="5"/>
      <c r="K344" s="5"/>
      <c r="N344" s="56"/>
      <c r="O344" s="6"/>
      <c r="Q344" s="5"/>
    </row>
    <row r="345" spans="1:17" x14ac:dyDescent="0.2">
      <c r="A345" s="99" t="s">
        <v>643</v>
      </c>
      <c r="B345" s="141" t="s">
        <v>644</v>
      </c>
      <c r="C345" s="70">
        <f t="shared" si="5"/>
        <v>0</v>
      </c>
      <c r="D345" s="71"/>
      <c r="E345" s="72"/>
      <c r="F345" s="73"/>
      <c r="G345" s="73"/>
      <c r="H345" s="73"/>
      <c r="I345" s="13"/>
      <c r="J345" s="5"/>
      <c r="K345" s="5"/>
      <c r="N345" s="56"/>
      <c r="O345" s="6"/>
      <c r="Q345" s="5"/>
    </row>
    <row r="346" spans="1:17" x14ac:dyDescent="0.2">
      <c r="A346" s="99" t="s">
        <v>645</v>
      </c>
      <c r="B346" s="100" t="s">
        <v>646</v>
      </c>
      <c r="C346" s="70">
        <f t="shared" si="5"/>
        <v>0</v>
      </c>
      <c r="D346" s="71"/>
      <c r="E346" s="72"/>
      <c r="F346" s="73"/>
      <c r="G346" s="73"/>
      <c r="H346" s="73"/>
      <c r="I346" s="13"/>
      <c r="J346" s="5"/>
      <c r="K346" s="5"/>
      <c r="N346" s="56"/>
      <c r="O346" s="6"/>
      <c r="Q346" s="5"/>
    </row>
    <row r="347" spans="1:17" x14ac:dyDescent="0.2">
      <c r="A347" s="99" t="s">
        <v>647</v>
      </c>
      <c r="B347" s="100" t="s">
        <v>648</v>
      </c>
      <c r="C347" s="70">
        <f t="shared" si="5"/>
        <v>0</v>
      </c>
      <c r="D347" s="71"/>
      <c r="E347" s="72"/>
      <c r="F347" s="73"/>
      <c r="G347" s="73"/>
      <c r="H347" s="73"/>
      <c r="I347" s="13"/>
      <c r="J347" s="5"/>
      <c r="K347" s="5"/>
      <c r="N347" s="56"/>
      <c r="O347" s="6"/>
      <c r="Q347" s="5"/>
    </row>
    <row r="348" spans="1:17" x14ac:dyDescent="0.2">
      <c r="A348" s="99" t="s">
        <v>649</v>
      </c>
      <c r="B348" s="100" t="s">
        <v>650</v>
      </c>
      <c r="C348" s="70">
        <f t="shared" si="5"/>
        <v>0</v>
      </c>
      <c r="D348" s="71"/>
      <c r="E348" s="72"/>
      <c r="F348" s="73"/>
      <c r="G348" s="73"/>
      <c r="H348" s="73"/>
      <c r="I348" s="13"/>
      <c r="J348" s="5"/>
      <c r="K348" s="5"/>
      <c r="N348" s="56"/>
      <c r="O348" s="6"/>
      <c r="Q348" s="5"/>
    </row>
    <row r="349" spans="1:17" x14ac:dyDescent="0.2">
      <c r="A349" s="99" t="s">
        <v>651</v>
      </c>
      <c r="B349" s="100" t="s">
        <v>652</v>
      </c>
      <c r="C349" s="70">
        <f t="shared" si="5"/>
        <v>0</v>
      </c>
      <c r="D349" s="71"/>
      <c r="E349" s="72"/>
      <c r="F349" s="73"/>
      <c r="G349" s="73"/>
      <c r="H349" s="73"/>
      <c r="I349" s="13"/>
      <c r="J349" s="5"/>
      <c r="K349" s="5"/>
      <c r="N349" s="56"/>
      <c r="O349" s="6"/>
      <c r="Q349" s="5"/>
    </row>
    <row r="350" spans="1:17" x14ac:dyDescent="0.2">
      <c r="A350" s="134" t="s">
        <v>653</v>
      </c>
      <c r="B350" s="142" t="s">
        <v>654</v>
      </c>
      <c r="C350" s="95">
        <f t="shared" si="5"/>
        <v>0</v>
      </c>
      <c r="D350" s="81"/>
      <c r="E350" s="82"/>
      <c r="F350" s="83"/>
      <c r="G350" s="83"/>
      <c r="H350" s="83"/>
      <c r="I350" s="13"/>
      <c r="J350" s="5"/>
      <c r="K350" s="5"/>
      <c r="N350" s="56"/>
      <c r="O350" s="6"/>
      <c r="Q350" s="5"/>
    </row>
    <row r="351" spans="1:17" x14ac:dyDescent="0.2">
      <c r="A351" s="99" t="s">
        <v>655</v>
      </c>
      <c r="B351" s="142" t="s">
        <v>656</v>
      </c>
      <c r="C351" s="95">
        <f t="shared" si="5"/>
        <v>0</v>
      </c>
      <c r="D351" s="81"/>
      <c r="E351" s="82"/>
      <c r="F351" s="83"/>
      <c r="G351" s="83"/>
      <c r="H351" s="83"/>
      <c r="I351" s="13"/>
      <c r="J351" s="5"/>
      <c r="K351" s="5"/>
      <c r="N351" s="56"/>
      <c r="O351" s="6"/>
      <c r="Q351" s="5"/>
    </row>
    <row r="352" spans="1:17" x14ac:dyDescent="0.2">
      <c r="A352" s="99" t="s">
        <v>657</v>
      </c>
      <c r="B352" s="143" t="s">
        <v>658</v>
      </c>
      <c r="C352" s="70">
        <f t="shared" si="5"/>
        <v>0</v>
      </c>
      <c r="D352" s="71"/>
      <c r="E352" s="72"/>
      <c r="F352" s="73"/>
      <c r="G352" s="73"/>
      <c r="H352" s="73"/>
      <c r="I352" s="13"/>
      <c r="J352" s="5"/>
      <c r="K352" s="5"/>
      <c r="N352" s="56"/>
      <c r="O352" s="6"/>
      <c r="Q352" s="5"/>
    </row>
    <row r="353" spans="1:17" x14ac:dyDescent="0.2">
      <c r="A353" s="99" t="s">
        <v>659</v>
      </c>
      <c r="B353" s="143" t="s">
        <v>660</v>
      </c>
      <c r="C353" s="70">
        <f t="shared" si="5"/>
        <v>0</v>
      </c>
      <c r="D353" s="71"/>
      <c r="E353" s="72"/>
      <c r="F353" s="73"/>
      <c r="G353" s="73"/>
      <c r="H353" s="73"/>
      <c r="I353" s="13"/>
      <c r="J353" s="5"/>
      <c r="K353" s="5"/>
      <c r="N353" s="56"/>
      <c r="O353" s="6"/>
      <c r="Q353" s="5"/>
    </row>
    <row r="354" spans="1:17" x14ac:dyDescent="0.2">
      <c r="A354" s="99" t="s">
        <v>661</v>
      </c>
      <c r="B354" s="143" t="s">
        <v>662</v>
      </c>
      <c r="C354" s="70">
        <f t="shared" si="5"/>
        <v>0</v>
      </c>
      <c r="D354" s="71"/>
      <c r="E354" s="72"/>
      <c r="F354" s="73"/>
      <c r="G354" s="73"/>
      <c r="H354" s="73"/>
      <c r="I354" s="13"/>
      <c r="J354" s="5"/>
      <c r="K354" s="5"/>
      <c r="N354" s="56"/>
      <c r="O354" s="6"/>
      <c r="Q354" s="5"/>
    </row>
    <row r="355" spans="1:17" x14ac:dyDescent="0.2">
      <c r="A355" s="99" t="s">
        <v>663</v>
      </c>
      <c r="B355" s="143" t="s">
        <v>664</v>
      </c>
      <c r="C355" s="70">
        <f t="shared" si="5"/>
        <v>0</v>
      </c>
      <c r="D355" s="71"/>
      <c r="E355" s="72"/>
      <c r="F355" s="73"/>
      <c r="G355" s="73"/>
      <c r="H355" s="73"/>
      <c r="I355" s="13"/>
      <c r="J355" s="5"/>
      <c r="K355" s="5"/>
      <c r="N355" s="56"/>
      <c r="O355" s="6"/>
      <c r="Q355" s="5"/>
    </row>
    <row r="356" spans="1:17" x14ac:dyDescent="0.2">
      <c r="A356" s="99" t="s">
        <v>665</v>
      </c>
      <c r="B356" s="143" t="s">
        <v>666</v>
      </c>
      <c r="C356" s="70">
        <f t="shared" si="5"/>
        <v>0</v>
      </c>
      <c r="D356" s="71"/>
      <c r="E356" s="72"/>
      <c r="F356" s="73"/>
      <c r="G356" s="73"/>
      <c r="H356" s="73"/>
      <c r="I356" s="13"/>
      <c r="J356" s="5"/>
      <c r="K356" s="5"/>
      <c r="N356" s="56"/>
      <c r="O356" s="6"/>
      <c r="Q356" s="5"/>
    </row>
    <row r="357" spans="1:17" x14ac:dyDescent="0.2">
      <c r="A357" s="99" t="s">
        <v>667</v>
      </c>
      <c r="B357" s="143" t="s">
        <v>668</v>
      </c>
      <c r="C357" s="70">
        <f t="shared" si="5"/>
        <v>0</v>
      </c>
      <c r="D357" s="71"/>
      <c r="E357" s="72"/>
      <c r="F357" s="73"/>
      <c r="G357" s="73"/>
      <c r="H357" s="73"/>
      <c r="I357" s="13"/>
      <c r="J357" s="5"/>
      <c r="K357" s="5"/>
      <c r="N357" s="56"/>
      <c r="O357" s="6"/>
      <c r="Q357" s="5"/>
    </row>
    <row r="358" spans="1:17" x14ac:dyDescent="0.2">
      <c r="A358" s="99" t="s">
        <v>669</v>
      </c>
      <c r="B358" s="143" t="s">
        <v>670</v>
      </c>
      <c r="C358" s="70">
        <f t="shared" si="5"/>
        <v>0</v>
      </c>
      <c r="D358" s="71"/>
      <c r="E358" s="72"/>
      <c r="F358" s="73"/>
      <c r="G358" s="73"/>
      <c r="H358" s="73"/>
      <c r="I358" s="13"/>
      <c r="J358" s="5"/>
      <c r="K358" s="5"/>
      <c r="N358" s="56"/>
      <c r="O358" s="6"/>
      <c r="Q358" s="5"/>
    </row>
    <row r="359" spans="1:17" x14ac:dyDescent="0.2">
      <c r="A359" s="99" t="s">
        <v>671</v>
      </c>
      <c r="B359" s="143" t="s">
        <v>672</v>
      </c>
      <c r="C359" s="70">
        <f t="shared" si="5"/>
        <v>0</v>
      </c>
      <c r="D359" s="71"/>
      <c r="E359" s="72"/>
      <c r="F359" s="73"/>
      <c r="G359" s="73"/>
      <c r="H359" s="73"/>
      <c r="I359" s="13"/>
      <c r="J359" s="5"/>
      <c r="K359" s="5"/>
      <c r="N359" s="56"/>
      <c r="O359" s="6"/>
      <c r="Q359" s="5"/>
    </row>
    <row r="360" spans="1:17" x14ac:dyDescent="0.2">
      <c r="A360" s="99" t="s">
        <v>673</v>
      </c>
      <c r="B360" s="143" t="s">
        <v>674</v>
      </c>
      <c r="C360" s="70">
        <f t="shared" si="5"/>
        <v>0</v>
      </c>
      <c r="D360" s="71"/>
      <c r="E360" s="72"/>
      <c r="F360" s="73"/>
      <c r="G360" s="73"/>
      <c r="H360" s="73"/>
      <c r="I360" s="13"/>
      <c r="J360" s="5"/>
      <c r="K360" s="5"/>
      <c r="N360" s="56"/>
      <c r="O360" s="6"/>
      <c r="Q360" s="5"/>
    </row>
    <row r="361" spans="1:17" x14ac:dyDescent="0.2">
      <c r="A361" s="99" t="s">
        <v>675</v>
      </c>
      <c r="B361" s="143" t="s">
        <v>676</v>
      </c>
      <c r="C361" s="70">
        <f t="shared" si="5"/>
        <v>0</v>
      </c>
      <c r="D361" s="71"/>
      <c r="E361" s="72"/>
      <c r="F361" s="73"/>
      <c r="G361" s="73"/>
      <c r="H361" s="73"/>
      <c r="I361" s="13"/>
      <c r="J361" s="5"/>
      <c r="K361" s="5"/>
      <c r="N361" s="56"/>
      <c r="O361" s="6"/>
      <c r="Q361" s="5"/>
    </row>
    <row r="362" spans="1:17" s="6" customFormat="1" x14ac:dyDescent="0.2">
      <c r="A362" s="99" t="s">
        <v>677</v>
      </c>
      <c r="B362" s="100" t="s">
        <v>678</v>
      </c>
      <c r="C362" s="70">
        <f t="shared" si="5"/>
        <v>0</v>
      </c>
      <c r="D362" s="71"/>
      <c r="E362" s="72"/>
      <c r="F362" s="73"/>
      <c r="G362" s="73"/>
      <c r="H362" s="86"/>
      <c r="I362" s="14"/>
      <c r="N362" s="87"/>
    </row>
    <row r="363" spans="1:17" x14ac:dyDescent="0.2">
      <c r="A363" s="134" t="s">
        <v>679</v>
      </c>
      <c r="B363" s="100" t="s">
        <v>680</v>
      </c>
      <c r="C363" s="88">
        <f t="shared" si="5"/>
        <v>0</v>
      </c>
      <c r="D363" s="89"/>
      <c r="E363" s="90"/>
      <c r="F363" s="91"/>
      <c r="G363" s="91"/>
      <c r="H363" s="91"/>
      <c r="I363" s="13"/>
      <c r="J363" s="5"/>
      <c r="K363" s="5"/>
      <c r="N363" s="56"/>
      <c r="O363" s="6"/>
      <c r="Q363" s="5"/>
    </row>
    <row r="364" spans="1:17" x14ac:dyDescent="0.2">
      <c r="A364" s="99" t="s">
        <v>681</v>
      </c>
      <c r="B364" s="100" t="s">
        <v>682</v>
      </c>
      <c r="C364" s="70">
        <f t="shared" si="5"/>
        <v>0</v>
      </c>
      <c r="D364" s="71"/>
      <c r="E364" s="72"/>
      <c r="F364" s="73"/>
      <c r="G364" s="73"/>
      <c r="H364" s="73"/>
      <c r="I364" s="13"/>
      <c r="J364" s="5"/>
      <c r="K364" s="5"/>
      <c r="N364" s="56"/>
      <c r="O364" s="6"/>
      <c r="Q364" s="5"/>
    </row>
    <row r="365" spans="1:17" x14ac:dyDescent="0.2">
      <c r="A365" s="134" t="s">
        <v>683</v>
      </c>
      <c r="B365" s="100" t="s">
        <v>684</v>
      </c>
      <c r="C365" s="70">
        <f t="shared" si="5"/>
        <v>0</v>
      </c>
      <c r="D365" s="71"/>
      <c r="E365" s="72"/>
      <c r="F365" s="73"/>
      <c r="G365" s="73"/>
      <c r="H365" s="73"/>
      <c r="I365" s="13"/>
      <c r="J365" s="5"/>
      <c r="K365" s="5"/>
      <c r="N365" s="56"/>
      <c r="O365" s="6"/>
      <c r="Q365" s="5"/>
    </row>
    <row r="366" spans="1:17" x14ac:dyDescent="0.2">
      <c r="A366" s="99" t="s">
        <v>685</v>
      </c>
      <c r="B366" s="143" t="s">
        <v>686</v>
      </c>
      <c r="C366" s="70">
        <f t="shared" si="5"/>
        <v>0</v>
      </c>
      <c r="D366" s="71"/>
      <c r="E366" s="72"/>
      <c r="F366" s="73"/>
      <c r="G366" s="73"/>
      <c r="H366" s="73"/>
      <c r="I366" s="13"/>
      <c r="J366" s="5"/>
      <c r="K366" s="5"/>
      <c r="N366" s="56"/>
      <c r="O366" s="6"/>
      <c r="Q366" s="5"/>
    </row>
    <row r="367" spans="1:17" x14ac:dyDescent="0.2">
      <c r="A367" s="99" t="s">
        <v>687</v>
      </c>
      <c r="B367" s="143" t="s">
        <v>688</v>
      </c>
      <c r="C367" s="70">
        <f t="shared" si="5"/>
        <v>0</v>
      </c>
      <c r="D367" s="71"/>
      <c r="E367" s="72"/>
      <c r="F367" s="73"/>
      <c r="G367" s="73"/>
      <c r="H367" s="73"/>
      <c r="I367" s="13"/>
      <c r="J367" s="5"/>
      <c r="K367" s="5"/>
      <c r="N367" s="56"/>
      <c r="O367" s="6"/>
      <c r="Q367" s="5"/>
    </row>
    <row r="368" spans="1:17" x14ac:dyDescent="0.2">
      <c r="A368" s="99" t="s">
        <v>689</v>
      </c>
      <c r="B368" s="143" t="s">
        <v>690</v>
      </c>
      <c r="C368" s="70">
        <f t="shared" si="5"/>
        <v>0</v>
      </c>
      <c r="D368" s="71"/>
      <c r="E368" s="72"/>
      <c r="F368" s="73"/>
      <c r="G368" s="73"/>
      <c r="H368" s="73"/>
      <c r="I368" s="13"/>
      <c r="J368" s="5"/>
      <c r="K368" s="5"/>
      <c r="N368" s="56"/>
      <c r="O368" s="6"/>
      <c r="Q368" s="5"/>
    </row>
    <row r="369" spans="1:17" x14ac:dyDescent="0.2">
      <c r="A369" s="99" t="s">
        <v>691</v>
      </c>
      <c r="B369" s="143" t="s">
        <v>692</v>
      </c>
      <c r="C369" s="70">
        <f t="shared" si="5"/>
        <v>0</v>
      </c>
      <c r="D369" s="71"/>
      <c r="E369" s="72"/>
      <c r="F369" s="73"/>
      <c r="G369" s="73"/>
      <c r="H369" s="73"/>
      <c r="I369" s="13"/>
      <c r="J369" s="5"/>
      <c r="K369" s="5"/>
      <c r="N369" s="56"/>
      <c r="O369" s="6"/>
      <c r="Q369" s="5"/>
    </row>
    <row r="370" spans="1:17" x14ac:dyDescent="0.2">
      <c r="A370" s="99" t="s">
        <v>693</v>
      </c>
      <c r="B370" s="143" t="s">
        <v>694</v>
      </c>
      <c r="C370" s="70">
        <f t="shared" si="5"/>
        <v>0</v>
      </c>
      <c r="D370" s="71"/>
      <c r="E370" s="72"/>
      <c r="F370" s="73"/>
      <c r="G370" s="73"/>
      <c r="H370" s="73"/>
      <c r="I370" s="13"/>
      <c r="J370" s="5"/>
      <c r="K370" s="5"/>
      <c r="N370" s="56"/>
      <c r="O370" s="6"/>
      <c r="Q370" s="5"/>
    </row>
    <row r="371" spans="1:17" x14ac:dyDescent="0.2">
      <c r="A371" s="99" t="s">
        <v>695</v>
      </c>
      <c r="B371" s="143" t="s">
        <v>696</v>
      </c>
      <c r="C371" s="70">
        <f t="shared" si="5"/>
        <v>0</v>
      </c>
      <c r="D371" s="71"/>
      <c r="E371" s="72"/>
      <c r="F371" s="73"/>
      <c r="G371" s="73"/>
      <c r="H371" s="73"/>
      <c r="I371" s="13"/>
      <c r="J371" s="5"/>
      <c r="K371" s="5"/>
      <c r="N371" s="56"/>
      <c r="O371" s="6"/>
      <c r="Q371" s="5"/>
    </row>
    <row r="372" spans="1:17" x14ac:dyDescent="0.2">
      <c r="A372" s="99" t="s">
        <v>697</v>
      </c>
      <c r="B372" s="143" t="s">
        <v>698</v>
      </c>
      <c r="C372" s="70">
        <f t="shared" si="5"/>
        <v>0</v>
      </c>
      <c r="D372" s="71"/>
      <c r="E372" s="72"/>
      <c r="F372" s="73"/>
      <c r="G372" s="73"/>
      <c r="H372" s="73"/>
      <c r="I372" s="13"/>
      <c r="J372" s="5"/>
      <c r="K372" s="5"/>
      <c r="N372" s="56"/>
      <c r="O372" s="6"/>
      <c r="Q372" s="5"/>
    </row>
    <row r="373" spans="1:17" x14ac:dyDescent="0.2">
      <c r="A373" s="99" t="s">
        <v>699</v>
      </c>
      <c r="B373" s="143" t="s">
        <v>700</v>
      </c>
      <c r="C373" s="70">
        <f t="shared" si="5"/>
        <v>0</v>
      </c>
      <c r="D373" s="71"/>
      <c r="E373" s="72"/>
      <c r="F373" s="73"/>
      <c r="G373" s="73"/>
      <c r="H373" s="73"/>
      <c r="I373" s="13"/>
      <c r="J373" s="5"/>
      <c r="K373" s="5"/>
      <c r="N373" s="56"/>
      <c r="O373" s="6"/>
      <c r="Q373" s="5"/>
    </row>
    <row r="374" spans="1:17" x14ac:dyDescent="0.2">
      <c r="A374" s="99" t="s">
        <v>701</v>
      </c>
      <c r="B374" s="143" t="s">
        <v>702</v>
      </c>
      <c r="C374" s="70">
        <f t="shared" si="5"/>
        <v>0</v>
      </c>
      <c r="D374" s="71"/>
      <c r="E374" s="72"/>
      <c r="F374" s="73"/>
      <c r="G374" s="73"/>
      <c r="H374" s="73"/>
      <c r="I374" s="13"/>
      <c r="J374" s="5"/>
      <c r="K374" s="5"/>
      <c r="N374" s="56"/>
      <c r="O374" s="6"/>
      <c r="Q374" s="5"/>
    </row>
    <row r="375" spans="1:17" x14ac:dyDescent="0.2">
      <c r="A375" s="99" t="s">
        <v>703</v>
      </c>
      <c r="B375" s="143" t="s">
        <v>704</v>
      </c>
      <c r="C375" s="70">
        <f t="shared" si="5"/>
        <v>0</v>
      </c>
      <c r="D375" s="71"/>
      <c r="E375" s="72"/>
      <c r="F375" s="73"/>
      <c r="G375" s="73"/>
      <c r="H375" s="73"/>
      <c r="I375" s="13"/>
      <c r="J375" s="5"/>
      <c r="K375" s="5"/>
      <c r="N375" s="56"/>
      <c r="O375" s="6"/>
      <c r="Q375" s="5"/>
    </row>
    <row r="376" spans="1:17" x14ac:dyDescent="0.2">
      <c r="A376" s="99" t="s">
        <v>705</v>
      </c>
      <c r="B376" s="143" t="s">
        <v>706</v>
      </c>
      <c r="C376" s="70">
        <f t="shared" si="5"/>
        <v>0</v>
      </c>
      <c r="D376" s="71"/>
      <c r="E376" s="72"/>
      <c r="F376" s="73"/>
      <c r="G376" s="73"/>
      <c r="H376" s="73"/>
      <c r="I376" s="13"/>
      <c r="J376" s="5"/>
      <c r="K376" s="5"/>
      <c r="N376" s="56"/>
      <c r="O376" s="6"/>
      <c r="Q376" s="5"/>
    </row>
    <row r="377" spans="1:17" x14ac:dyDescent="0.2">
      <c r="A377" s="99" t="s">
        <v>707</v>
      </c>
      <c r="B377" s="143" t="s">
        <v>708</v>
      </c>
      <c r="C377" s="70">
        <f t="shared" si="5"/>
        <v>0</v>
      </c>
      <c r="D377" s="71"/>
      <c r="E377" s="72"/>
      <c r="F377" s="73"/>
      <c r="G377" s="73"/>
      <c r="H377" s="73"/>
      <c r="I377" s="13"/>
      <c r="J377" s="5"/>
      <c r="K377" s="5"/>
      <c r="N377" s="56"/>
      <c r="O377" s="6"/>
      <c r="Q377" s="5"/>
    </row>
    <row r="378" spans="1:17" x14ac:dyDescent="0.2">
      <c r="A378" s="99" t="s">
        <v>709</v>
      </c>
      <c r="B378" s="143" t="s">
        <v>710</v>
      </c>
      <c r="C378" s="70">
        <f t="shared" si="5"/>
        <v>0</v>
      </c>
      <c r="D378" s="71"/>
      <c r="E378" s="72"/>
      <c r="F378" s="73"/>
      <c r="G378" s="73"/>
      <c r="H378" s="73"/>
      <c r="I378" s="13"/>
      <c r="J378" s="5"/>
      <c r="K378" s="5"/>
      <c r="N378" s="56"/>
      <c r="O378" s="6"/>
      <c r="Q378" s="5"/>
    </row>
    <row r="379" spans="1:17" x14ac:dyDescent="0.2">
      <c r="A379" s="99" t="s">
        <v>711</v>
      </c>
      <c r="B379" s="143" t="s">
        <v>712</v>
      </c>
      <c r="C379" s="70">
        <f t="shared" si="5"/>
        <v>0</v>
      </c>
      <c r="D379" s="71"/>
      <c r="E379" s="72"/>
      <c r="F379" s="73"/>
      <c r="G379" s="73"/>
      <c r="H379" s="73"/>
      <c r="I379" s="13"/>
      <c r="J379" s="5"/>
      <c r="K379" s="5"/>
      <c r="N379" s="56"/>
      <c r="O379" s="6"/>
      <c r="Q379" s="5"/>
    </row>
    <row r="380" spans="1:17" x14ac:dyDescent="0.2">
      <c r="A380" s="99" t="s">
        <v>713</v>
      </c>
      <c r="B380" s="143" t="s">
        <v>714</v>
      </c>
      <c r="C380" s="70">
        <f t="shared" si="5"/>
        <v>0</v>
      </c>
      <c r="D380" s="71"/>
      <c r="E380" s="72"/>
      <c r="F380" s="73"/>
      <c r="G380" s="73"/>
      <c r="H380" s="73"/>
      <c r="I380" s="13"/>
      <c r="J380" s="5"/>
      <c r="K380" s="5"/>
      <c r="N380" s="56"/>
      <c r="O380" s="6"/>
      <c r="Q380" s="5"/>
    </row>
    <row r="381" spans="1:17" x14ac:dyDescent="0.2">
      <c r="A381" s="99" t="s">
        <v>715</v>
      </c>
      <c r="B381" s="143" t="s">
        <v>716</v>
      </c>
      <c r="C381" s="70">
        <f t="shared" si="5"/>
        <v>0</v>
      </c>
      <c r="D381" s="71"/>
      <c r="E381" s="72"/>
      <c r="F381" s="73"/>
      <c r="G381" s="73"/>
      <c r="H381" s="73"/>
      <c r="I381" s="13"/>
      <c r="J381" s="5"/>
      <c r="K381" s="5"/>
      <c r="N381" s="56"/>
      <c r="O381" s="6"/>
      <c r="Q381" s="5"/>
    </row>
    <row r="382" spans="1:17" x14ac:dyDescent="0.2">
      <c r="A382" s="99" t="s">
        <v>717</v>
      </c>
      <c r="B382" s="143" t="s">
        <v>718</v>
      </c>
      <c r="C382" s="70">
        <f t="shared" si="5"/>
        <v>0</v>
      </c>
      <c r="D382" s="71"/>
      <c r="E382" s="72"/>
      <c r="F382" s="73"/>
      <c r="G382" s="73"/>
      <c r="H382" s="73"/>
      <c r="I382" s="13"/>
      <c r="J382" s="5"/>
      <c r="K382" s="5"/>
      <c r="N382" s="56"/>
      <c r="O382" s="6"/>
      <c r="Q382" s="5"/>
    </row>
    <row r="383" spans="1:17" x14ac:dyDescent="0.2">
      <c r="A383" s="99" t="s">
        <v>719</v>
      </c>
      <c r="B383" s="143" t="s">
        <v>720</v>
      </c>
      <c r="C383" s="70">
        <f t="shared" si="5"/>
        <v>0</v>
      </c>
      <c r="D383" s="71"/>
      <c r="E383" s="72"/>
      <c r="F383" s="73"/>
      <c r="G383" s="73"/>
      <c r="H383" s="73"/>
      <c r="I383" s="13"/>
      <c r="J383" s="5"/>
      <c r="K383" s="5"/>
      <c r="N383" s="56"/>
      <c r="O383" s="6"/>
      <c r="Q383" s="5"/>
    </row>
    <row r="384" spans="1:17" x14ac:dyDescent="0.2">
      <c r="A384" s="99" t="s">
        <v>721</v>
      </c>
      <c r="B384" s="143" t="s">
        <v>722</v>
      </c>
      <c r="C384" s="70">
        <f t="shared" si="5"/>
        <v>0</v>
      </c>
      <c r="D384" s="71"/>
      <c r="E384" s="72"/>
      <c r="F384" s="73"/>
      <c r="G384" s="73"/>
      <c r="H384" s="73"/>
      <c r="I384" s="13"/>
      <c r="J384" s="5"/>
      <c r="K384" s="5"/>
      <c r="N384" s="56"/>
      <c r="O384" s="6"/>
      <c r="Q384" s="5"/>
    </row>
    <row r="385" spans="1:17" x14ac:dyDescent="0.2">
      <c r="A385" s="99" t="s">
        <v>723</v>
      </c>
      <c r="B385" s="143" t="s">
        <v>724</v>
      </c>
      <c r="C385" s="70">
        <f t="shared" si="5"/>
        <v>0</v>
      </c>
      <c r="D385" s="71"/>
      <c r="E385" s="72"/>
      <c r="F385" s="73"/>
      <c r="G385" s="73"/>
      <c r="H385" s="73"/>
      <c r="I385" s="13"/>
      <c r="J385" s="5"/>
      <c r="K385" s="5"/>
      <c r="N385" s="56"/>
      <c r="O385" s="6"/>
      <c r="Q385" s="5"/>
    </row>
    <row r="386" spans="1:17" x14ac:dyDescent="0.2">
      <c r="A386" s="99" t="s">
        <v>725</v>
      </c>
      <c r="B386" s="143" t="s">
        <v>726</v>
      </c>
      <c r="C386" s="70">
        <f t="shared" si="5"/>
        <v>0</v>
      </c>
      <c r="D386" s="71"/>
      <c r="E386" s="72"/>
      <c r="F386" s="73"/>
      <c r="G386" s="73"/>
      <c r="H386" s="73"/>
      <c r="I386" s="13"/>
      <c r="J386" s="5"/>
      <c r="K386" s="5"/>
      <c r="N386" s="56"/>
      <c r="O386" s="6"/>
      <c r="Q386" s="5"/>
    </row>
    <row r="387" spans="1:17" x14ac:dyDescent="0.2">
      <c r="A387" s="99" t="s">
        <v>727</v>
      </c>
      <c r="B387" s="143" t="s">
        <v>728</v>
      </c>
      <c r="C387" s="70">
        <f t="shared" si="5"/>
        <v>0</v>
      </c>
      <c r="D387" s="71"/>
      <c r="E387" s="72"/>
      <c r="F387" s="73"/>
      <c r="G387" s="73"/>
      <c r="H387" s="73"/>
      <c r="I387" s="13"/>
      <c r="J387" s="5"/>
      <c r="K387" s="5"/>
      <c r="N387" s="56"/>
      <c r="O387" s="6"/>
      <c r="Q387" s="5"/>
    </row>
    <row r="388" spans="1:17" x14ac:dyDescent="0.2">
      <c r="A388" s="99" t="s">
        <v>729</v>
      </c>
      <c r="B388" s="143" t="s">
        <v>730</v>
      </c>
      <c r="C388" s="70">
        <f t="shared" si="5"/>
        <v>0</v>
      </c>
      <c r="D388" s="71"/>
      <c r="E388" s="72"/>
      <c r="F388" s="73"/>
      <c r="G388" s="73"/>
      <c r="H388" s="73"/>
      <c r="I388" s="13"/>
      <c r="J388" s="5"/>
      <c r="K388" s="5"/>
      <c r="N388" s="56"/>
      <c r="O388" s="6"/>
      <c r="Q388" s="5"/>
    </row>
    <row r="389" spans="1:17" x14ac:dyDescent="0.2">
      <c r="A389" s="99" t="s">
        <v>731</v>
      </c>
      <c r="B389" s="143" t="s">
        <v>732</v>
      </c>
      <c r="C389" s="70">
        <f t="shared" si="5"/>
        <v>0</v>
      </c>
      <c r="D389" s="71"/>
      <c r="E389" s="72"/>
      <c r="F389" s="73"/>
      <c r="G389" s="73"/>
      <c r="H389" s="73"/>
      <c r="I389" s="13"/>
      <c r="J389" s="5"/>
      <c r="K389" s="5"/>
      <c r="N389" s="56"/>
      <c r="O389" s="6"/>
      <c r="Q389" s="5"/>
    </row>
    <row r="390" spans="1:17" x14ac:dyDescent="0.2">
      <c r="A390" s="99" t="s">
        <v>733</v>
      </c>
      <c r="B390" s="143" t="s">
        <v>734</v>
      </c>
      <c r="C390" s="70">
        <f t="shared" si="5"/>
        <v>0</v>
      </c>
      <c r="D390" s="71"/>
      <c r="E390" s="72"/>
      <c r="F390" s="73"/>
      <c r="G390" s="73"/>
      <c r="H390" s="73"/>
      <c r="I390" s="13"/>
      <c r="J390" s="5"/>
      <c r="K390" s="5"/>
      <c r="N390" s="56"/>
      <c r="O390" s="6"/>
      <c r="Q390" s="5"/>
    </row>
    <row r="391" spans="1:17" x14ac:dyDescent="0.2">
      <c r="A391" s="99" t="s">
        <v>735</v>
      </c>
      <c r="B391" s="143" t="s">
        <v>736</v>
      </c>
      <c r="C391" s="70">
        <f t="shared" si="5"/>
        <v>0</v>
      </c>
      <c r="D391" s="71"/>
      <c r="E391" s="72"/>
      <c r="F391" s="73"/>
      <c r="G391" s="73"/>
      <c r="H391" s="73"/>
      <c r="I391" s="13"/>
      <c r="J391" s="5"/>
      <c r="K391" s="5"/>
      <c r="N391" s="56"/>
      <c r="O391" s="6"/>
      <c r="Q391" s="5"/>
    </row>
    <row r="392" spans="1:17" x14ac:dyDescent="0.2">
      <c r="A392" s="99" t="s">
        <v>737</v>
      </c>
      <c r="B392" s="143" t="s">
        <v>738</v>
      </c>
      <c r="C392" s="70">
        <f t="shared" si="5"/>
        <v>0</v>
      </c>
      <c r="D392" s="71"/>
      <c r="E392" s="72"/>
      <c r="F392" s="73"/>
      <c r="G392" s="73"/>
      <c r="H392" s="73"/>
      <c r="I392" s="13"/>
      <c r="J392" s="5"/>
      <c r="K392" s="5"/>
      <c r="N392" s="56"/>
      <c r="O392" s="6"/>
      <c r="Q392" s="5"/>
    </row>
    <row r="393" spans="1:17" x14ac:dyDescent="0.2">
      <c r="A393" s="99" t="s">
        <v>739</v>
      </c>
      <c r="B393" s="143" t="s">
        <v>740</v>
      </c>
      <c r="C393" s="70">
        <f t="shared" si="5"/>
        <v>0</v>
      </c>
      <c r="D393" s="71"/>
      <c r="E393" s="72"/>
      <c r="F393" s="73"/>
      <c r="G393" s="73"/>
      <c r="H393" s="73"/>
      <c r="I393" s="13"/>
      <c r="J393" s="5"/>
      <c r="K393" s="5"/>
      <c r="N393" s="56"/>
      <c r="O393" s="6"/>
      <c r="Q393" s="5"/>
    </row>
    <row r="394" spans="1:17" x14ac:dyDescent="0.2">
      <c r="A394" s="99" t="s">
        <v>741</v>
      </c>
      <c r="B394" s="143" t="s">
        <v>742</v>
      </c>
      <c r="C394" s="70">
        <f t="shared" si="5"/>
        <v>0</v>
      </c>
      <c r="D394" s="71"/>
      <c r="E394" s="72"/>
      <c r="F394" s="73"/>
      <c r="G394" s="73"/>
      <c r="H394" s="73"/>
      <c r="I394" s="13"/>
      <c r="J394" s="5"/>
      <c r="K394" s="5"/>
      <c r="N394" s="56"/>
      <c r="O394" s="6"/>
      <c r="Q394" s="5"/>
    </row>
    <row r="395" spans="1:17" x14ac:dyDescent="0.2">
      <c r="A395" s="99" t="s">
        <v>743</v>
      </c>
      <c r="B395" s="143" t="s">
        <v>744</v>
      </c>
      <c r="C395" s="70">
        <f t="shared" si="5"/>
        <v>0</v>
      </c>
      <c r="D395" s="71"/>
      <c r="E395" s="72"/>
      <c r="F395" s="73"/>
      <c r="G395" s="73"/>
      <c r="H395" s="73"/>
      <c r="I395" s="13"/>
      <c r="J395" s="5"/>
      <c r="K395" s="5"/>
      <c r="N395" s="56"/>
      <c r="O395" s="6"/>
      <c r="Q395" s="5"/>
    </row>
    <row r="396" spans="1:17" x14ac:dyDescent="0.2">
      <c r="A396" s="99" t="s">
        <v>745</v>
      </c>
      <c r="B396" s="100" t="s">
        <v>746</v>
      </c>
      <c r="C396" s="70">
        <f t="shared" si="5"/>
        <v>0</v>
      </c>
      <c r="D396" s="71"/>
      <c r="E396" s="72"/>
      <c r="F396" s="73"/>
      <c r="G396" s="73"/>
      <c r="H396" s="73"/>
      <c r="I396" s="13"/>
      <c r="J396" s="5"/>
      <c r="K396" s="5"/>
      <c r="N396" s="56"/>
      <c r="O396" s="6"/>
      <c r="Q396" s="5"/>
    </row>
    <row r="397" spans="1:17" x14ac:dyDescent="0.2">
      <c r="A397" s="134" t="s">
        <v>747</v>
      </c>
      <c r="B397" s="100" t="s">
        <v>748</v>
      </c>
      <c r="C397" s="70">
        <f t="shared" si="5"/>
        <v>0</v>
      </c>
      <c r="D397" s="71"/>
      <c r="E397" s="72"/>
      <c r="F397" s="73"/>
      <c r="G397" s="73"/>
      <c r="H397" s="73"/>
      <c r="I397" s="13"/>
      <c r="J397" s="5"/>
      <c r="K397" s="5"/>
      <c r="N397" s="56"/>
      <c r="O397" s="6"/>
      <c r="Q397" s="5"/>
    </row>
    <row r="398" spans="1:17" x14ac:dyDescent="0.2">
      <c r="A398" s="99" t="s">
        <v>749</v>
      </c>
      <c r="B398" s="100" t="s">
        <v>750</v>
      </c>
      <c r="C398" s="70">
        <f t="shared" si="5"/>
        <v>411</v>
      </c>
      <c r="D398" s="71"/>
      <c r="E398" s="72">
        <v>411</v>
      </c>
      <c r="F398" s="73"/>
      <c r="G398" s="73"/>
      <c r="H398" s="73"/>
      <c r="I398" s="13"/>
      <c r="J398" s="5"/>
      <c r="K398" s="5"/>
      <c r="N398" s="56"/>
      <c r="O398" s="6"/>
      <c r="Q398" s="5"/>
    </row>
    <row r="399" spans="1:17" x14ac:dyDescent="0.2">
      <c r="A399" s="134" t="s">
        <v>751</v>
      </c>
      <c r="B399" s="100" t="s">
        <v>752</v>
      </c>
      <c r="C399" s="95">
        <f t="shared" si="5"/>
        <v>411</v>
      </c>
      <c r="D399" s="81"/>
      <c r="E399" s="82">
        <v>411</v>
      </c>
      <c r="F399" s="83"/>
      <c r="G399" s="83"/>
      <c r="H399" s="83"/>
      <c r="I399" s="13"/>
      <c r="J399" s="5"/>
      <c r="K399" s="5"/>
      <c r="N399" s="56"/>
      <c r="O399" s="6"/>
      <c r="Q399" s="5"/>
    </row>
    <row r="400" spans="1:17" x14ac:dyDescent="0.2">
      <c r="A400" s="99" t="s">
        <v>753</v>
      </c>
      <c r="B400" s="100" t="s">
        <v>754</v>
      </c>
      <c r="C400" s="95">
        <f t="shared" si="5"/>
        <v>0</v>
      </c>
      <c r="D400" s="81"/>
      <c r="E400" s="82"/>
      <c r="F400" s="83"/>
      <c r="G400" s="83"/>
      <c r="H400" s="83"/>
      <c r="I400" s="13"/>
      <c r="J400" s="5"/>
      <c r="K400" s="5"/>
      <c r="N400" s="56"/>
      <c r="O400" s="6"/>
      <c r="Q400" s="5"/>
    </row>
    <row r="401" spans="1:17" x14ac:dyDescent="0.2">
      <c r="A401" s="99" t="s">
        <v>755</v>
      </c>
      <c r="B401" s="143" t="s">
        <v>756</v>
      </c>
      <c r="C401" s="70">
        <f t="shared" si="5"/>
        <v>0</v>
      </c>
      <c r="D401" s="71"/>
      <c r="E401" s="72"/>
      <c r="F401" s="73"/>
      <c r="G401" s="73"/>
      <c r="H401" s="73"/>
      <c r="I401" s="13"/>
      <c r="J401" s="5"/>
      <c r="K401" s="5"/>
      <c r="N401" s="56"/>
      <c r="O401" s="6"/>
      <c r="Q401" s="5"/>
    </row>
    <row r="402" spans="1:17" x14ac:dyDescent="0.2">
      <c r="A402" s="99" t="s">
        <v>757</v>
      </c>
      <c r="B402" s="143" t="s">
        <v>758</v>
      </c>
      <c r="C402" s="70">
        <f t="shared" ref="C402:C466" si="6">+SUM(D402:F402)</f>
        <v>0</v>
      </c>
      <c r="D402" s="71"/>
      <c r="E402" s="72"/>
      <c r="F402" s="73"/>
      <c r="G402" s="73"/>
      <c r="H402" s="73"/>
      <c r="I402" s="13"/>
      <c r="J402" s="5"/>
      <c r="K402" s="5"/>
      <c r="N402" s="56"/>
      <c r="O402" s="6"/>
      <c r="Q402" s="5"/>
    </row>
    <row r="403" spans="1:17" x14ac:dyDescent="0.2">
      <c r="A403" s="99" t="s">
        <v>759</v>
      </c>
      <c r="B403" s="143" t="s">
        <v>760</v>
      </c>
      <c r="C403" s="70">
        <f t="shared" si="6"/>
        <v>0</v>
      </c>
      <c r="D403" s="71"/>
      <c r="E403" s="72"/>
      <c r="F403" s="73"/>
      <c r="G403" s="73"/>
      <c r="H403" s="73"/>
      <c r="I403" s="13"/>
      <c r="J403" s="5"/>
      <c r="K403" s="5"/>
      <c r="N403" s="56"/>
      <c r="O403" s="6"/>
      <c r="Q403" s="5"/>
    </row>
    <row r="404" spans="1:17" x14ac:dyDescent="0.2">
      <c r="A404" s="99" t="s">
        <v>761</v>
      </c>
      <c r="B404" s="143" t="s">
        <v>762</v>
      </c>
      <c r="C404" s="70">
        <f t="shared" si="6"/>
        <v>0</v>
      </c>
      <c r="D404" s="71"/>
      <c r="E404" s="72"/>
      <c r="F404" s="73"/>
      <c r="G404" s="73"/>
      <c r="H404" s="73"/>
      <c r="I404" s="13"/>
      <c r="J404" s="5"/>
      <c r="K404" s="5"/>
      <c r="N404" s="56"/>
      <c r="O404" s="6"/>
      <c r="Q404" s="5"/>
    </row>
    <row r="405" spans="1:17" x14ac:dyDescent="0.2">
      <c r="A405" s="134" t="s">
        <v>763</v>
      </c>
      <c r="B405" s="100" t="s">
        <v>764</v>
      </c>
      <c r="C405" s="95">
        <f t="shared" si="6"/>
        <v>0</v>
      </c>
      <c r="D405" s="81"/>
      <c r="E405" s="82"/>
      <c r="F405" s="83"/>
      <c r="G405" s="83"/>
      <c r="H405" s="83"/>
      <c r="I405" s="13"/>
      <c r="J405" s="5"/>
      <c r="K405" s="5"/>
      <c r="N405" s="56"/>
      <c r="O405" s="6"/>
      <c r="Q405" s="5"/>
    </row>
    <row r="406" spans="1:17" x14ac:dyDescent="0.2">
      <c r="A406" s="99" t="s">
        <v>765</v>
      </c>
      <c r="B406" s="143" t="s">
        <v>766</v>
      </c>
      <c r="C406" s="70">
        <f t="shared" si="6"/>
        <v>0</v>
      </c>
      <c r="D406" s="71"/>
      <c r="E406" s="72"/>
      <c r="F406" s="73"/>
      <c r="G406" s="73"/>
      <c r="H406" s="73"/>
      <c r="I406" s="13"/>
      <c r="J406" s="5"/>
      <c r="K406" s="5"/>
      <c r="N406" s="56"/>
      <c r="O406" s="6"/>
      <c r="Q406" s="5"/>
    </row>
    <row r="407" spans="1:17" x14ac:dyDescent="0.2">
      <c r="A407" s="99" t="s">
        <v>767</v>
      </c>
      <c r="B407" s="142" t="s">
        <v>768</v>
      </c>
      <c r="C407" s="95">
        <f t="shared" si="6"/>
        <v>0</v>
      </c>
      <c r="D407" s="81"/>
      <c r="E407" s="82"/>
      <c r="F407" s="83"/>
      <c r="G407" s="83"/>
      <c r="H407" s="83"/>
      <c r="I407" s="13"/>
      <c r="J407" s="5"/>
      <c r="K407" s="5"/>
      <c r="N407" s="56"/>
      <c r="O407" s="6"/>
      <c r="Q407" s="5"/>
    </row>
    <row r="408" spans="1:17" x14ac:dyDescent="0.2">
      <c r="A408" s="134" t="s">
        <v>769</v>
      </c>
      <c r="B408" s="142" t="s">
        <v>770</v>
      </c>
      <c r="C408" s="95">
        <f t="shared" si="6"/>
        <v>0</v>
      </c>
      <c r="D408" s="81"/>
      <c r="E408" s="82"/>
      <c r="F408" s="83"/>
      <c r="G408" s="83"/>
      <c r="H408" s="83"/>
      <c r="I408" s="13"/>
      <c r="J408" s="5"/>
      <c r="K408" s="5"/>
      <c r="N408" s="56"/>
      <c r="O408" s="6"/>
      <c r="Q408" s="5"/>
    </row>
    <row r="409" spans="1:17" x14ac:dyDescent="0.2">
      <c r="A409" s="99" t="s">
        <v>771</v>
      </c>
      <c r="B409" s="143" t="s">
        <v>772</v>
      </c>
      <c r="C409" s="70">
        <f t="shared" si="6"/>
        <v>4</v>
      </c>
      <c r="D409" s="71">
        <v>4</v>
      </c>
      <c r="E409" s="72"/>
      <c r="F409" s="73"/>
      <c r="G409" s="73"/>
      <c r="H409" s="73"/>
      <c r="I409" s="13"/>
      <c r="J409" s="5"/>
      <c r="K409" s="5"/>
      <c r="N409" s="56"/>
      <c r="O409" s="6"/>
      <c r="Q409" s="5"/>
    </row>
    <row r="410" spans="1:17" x14ac:dyDescent="0.2">
      <c r="A410" s="134" t="s">
        <v>773</v>
      </c>
      <c r="B410" s="142" t="s">
        <v>774</v>
      </c>
      <c r="C410" s="95">
        <f t="shared" si="6"/>
        <v>0</v>
      </c>
      <c r="D410" s="81"/>
      <c r="E410" s="82"/>
      <c r="F410" s="83"/>
      <c r="G410" s="83"/>
      <c r="H410" s="83"/>
      <c r="I410" s="13"/>
      <c r="J410" s="5"/>
      <c r="K410" s="5"/>
      <c r="N410" s="56"/>
      <c r="O410" s="6"/>
      <c r="Q410" s="5"/>
    </row>
    <row r="411" spans="1:17" x14ac:dyDescent="0.2">
      <c r="A411" s="99" t="s">
        <v>775</v>
      </c>
      <c r="B411" s="143" t="s">
        <v>776</v>
      </c>
      <c r="C411" s="70">
        <f t="shared" si="6"/>
        <v>163</v>
      </c>
      <c r="D411" s="71">
        <v>163</v>
      </c>
      <c r="E411" s="72"/>
      <c r="F411" s="73"/>
      <c r="G411" s="73"/>
      <c r="H411" s="73"/>
      <c r="I411" s="13"/>
      <c r="J411" s="5"/>
      <c r="K411" s="5"/>
      <c r="N411" s="56"/>
      <c r="O411" s="6"/>
      <c r="Q411" s="5"/>
    </row>
    <row r="412" spans="1:17" x14ac:dyDescent="0.2">
      <c r="A412" s="99" t="s">
        <v>777</v>
      </c>
      <c r="B412" s="142" t="s">
        <v>778</v>
      </c>
      <c r="C412" s="95">
        <f t="shared" si="6"/>
        <v>3</v>
      </c>
      <c r="D412" s="81"/>
      <c r="E412" s="82">
        <v>3</v>
      </c>
      <c r="F412" s="83"/>
      <c r="G412" s="83"/>
      <c r="H412" s="83"/>
      <c r="I412" s="13"/>
      <c r="J412" s="5"/>
      <c r="K412" s="5"/>
      <c r="N412" s="56"/>
      <c r="O412" s="6"/>
      <c r="Q412" s="5"/>
    </row>
    <row r="413" spans="1:17" x14ac:dyDescent="0.2">
      <c r="A413" s="134" t="s">
        <v>779</v>
      </c>
      <c r="B413" s="142" t="s">
        <v>780</v>
      </c>
      <c r="C413" s="95">
        <f t="shared" si="6"/>
        <v>0</v>
      </c>
      <c r="D413" s="81"/>
      <c r="E413" s="82"/>
      <c r="F413" s="83"/>
      <c r="G413" s="83"/>
      <c r="H413" s="83"/>
      <c r="I413" s="13"/>
      <c r="J413" s="5"/>
      <c r="K413" s="5"/>
      <c r="N413" s="56"/>
      <c r="O413" s="6"/>
      <c r="Q413" s="5"/>
    </row>
    <row r="414" spans="1:17" x14ac:dyDescent="0.2">
      <c r="A414" s="99" t="s">
        <v>781</v>
      </c>
      <c r="B414" s="142" t="s">
        <v>782</v>
      </c>
      <c r="C414" s="95">
        <f t="shared" si="6"/>
        <v>0</v>
      </c>
      <c r="D414" s="81"/>
      <c r="E414" s="82"/>
      <c r="F414" s="83"/>
      <c r="G414" s="83"/>
      <c r="H414" s="83"/>
      <c r="I414" s="13"/>
      <c r="J414" s="5"/>
      <c r="K414" s="5"/>
      <c r="N414" s="56"/>
      <c r="O414" s="6"/>
      <c r="Q414" s="5"/>
    </row>
    <row r="415" spans="1:17" x14ac:dyDescent="0.2">
      <c r="A415" s="134" t="s">
        <v>783</v>
      </c>
      <c r="B415" s="142" t="s">
        <v>784</v>
      </c>
      <c r="C415" s="95">
        <f t="shared" si="6"/>
        <v>0</v>
      </c>
      <c r="D415" s="81"/>
      <c r="E415" s="82"/>
      <c r="F415" s="83"/>
      <c r="G415" s="83"/>
      <c r="H415" s="83"/>
      <c r="I415" s="13"/>
      <c r="J415" s="5"/>
      <c r="K415" s="5"/>
      <c r="N415" s="56"/>
      <c r="O415" s="6"/>
      <c r="Q415" s="5"/>
    </row>
    <row r="416" spans="1:17" x14ac:dyDescent="0.2">
      <c r="A416" s="99" t="s">
        <v>785</v>
      </c>
      <c r="B416" s="142" t="s">
        <v>786</v>
      </c>
      <c r="C416" s="95">
        <f t="shared" si="6"/>
        <v>0</v>
      </c>
      <c r="D416" s="81"/>
      <c r="E416" s="82"/>
      <c r="F416" s="83"/>
      <c r="G416" s="83"/>
      <c r="H416" s="83"/>
      <c r="I416" s="13"/>
      <c r="J416" s="5"/>
      <c r="K416" s="5"/>
      <c r="N416" s="56"/>
      <c r="O416" s="6"/>
      <c r="Q416" s="5"/>
    </row>
    <row r="417" spans="1:17" x14ac:dyDescent="0.2">
      <c r="A417" s="99" t="s">
        <v>787</v>
      </c>
      <c r="B417" s="94" t="s">
        <v>788</v>
      </c>
      <c r="C417" s="95">
        <f t="shared" si="6"/>
        <v>0</v>
      </c>
      <c r="D417" s="81"/>
      <c r="E417" s="82"/>
      <c r="F417" s="83"/>
      <c r="G417" s="83"/>
      <c r="H417" s="83"/>
      <c r="I417" s="13"/>
      <c r="J417" s="5"/>
      <c r="K417" s="5"/>
      <c r="N417" s="56"/>
      <c r="O417" s="6"/>
      <c r="Q417" s="5"/>
    </row>
    <row r="418" spans="1:17" ht="17.25" customHeight="1" x14ac:dyDescent="0.2">
      <c r="A418" s="134" t="s">
        <v>789</v>
      </c>
      <c r="B418" s="94" t="s">
        <v>790</v>
      </c>
      <c r="C418" s="95">
        <f t="shared" si="6"/>
        <v>0</v>
      </c>
      <c r="D418" s="81"/>
      <c r="E418" s="82"/>
      <c r="F418" s="83"/>
      <c r="G418" s="83"/>
      <c r="H418" s="83"/>
      <c r="I418" s="13"/>
      <c r="J418" s="5"/>
      <c r="K418" s="5"/>
      <c r="N418" s="56"/>
      <c r="O418" s="6"/>
      <c r="Q418" s="5"/>
    </row>
    <row r="419" spans="1:17" x14ac:dyDescent="0.2">
      <c r="A419" s="99" t="s">
        <v>791</v>
      </c>
      <c r="B419" s="94" t="s">
        <v>792</v>
      </c>
      <c r="C419" s="95">
        <f t="shared" si="6"/>
        <v>0</v>
      </c>
      <c r="D419" s="81"/>
      <c r="E419" s="82"/>
      <c r="F419" s="83"/>
      <c r="G419" s="83"/>
      <c r="H419" s="83"/>
      <c r="I419" s="13"/>
      <c r="J419" s="5"/>
      <c r="K419" s="5"/>
      <c r="N419" s="56"/>
      <c r="O419" s="6"/>
      <c r="Q419" s="5"/>
    </row>
    <row r="420" spans="1:17" x14ac:dyDescent="0.2">
      <c r="A420" s="134" t="s">
        <v>793</v>
      </c>
      <c r="B420" s="94" t="s">
        <v>794</v>
      </c>
      <c r="C420" s="95">
        <f t="shared" si="6"/>
        <v>0</v>
      </c>
      <c r="D420" s="81"/>
      <c r="E420" s="82"/>
      <c r="F420" s="83"/>
      <c r="G420" s="83"/>
      <c r="H420" s="83"/>
      <c r="I420" s="13"/>
      <c r="J420" s="5"/>
      <c r="K420" s="5"/>
      <c r="N420" s="56"/>
      <c r="O420" s="6"/>
      <c r="Q420" s="5"/>
    </row>
    <row r="421" spans="1:17" x14ac:dyDescent="0.2">
      <c r="A421" s="99" t="s">
        <v>795</v>
      </c>
      <c r="B421" s="142" t="s">
        <v>796</v>
      </c>
      <c r="C421" s="95">
        <f t="shared" si="6"/>
        <v>0</v>
      </c>
      <c r="D421" s="81"/>
      <c r="E421" s="82"/>
      <c r="F421" s="83"/>
      <c r="G421" s="83"/>
      <c r="H421" s="83"/>
      <c r="I421" s="13"/>
      <c r="J421" s="5"/>
      <c r="K421" s="5"/>
      <c r="N421" s="56"/>
      <c r="O421" s="6"/>
      <c r="Q421" s="5"/>
    </row>
    <row r="422" spans="1:17" x14ac:dyDescent="0.2">
      <c r="A422" s="134" t="s">
        <v>797</v>
      </c>
      <c r="B422" s="142" t="s">
        <v>798</v>
      </c>
      <c r="C422" s="95">
        <f t="shared" si="6"/>
        <v>0</v>
      </c>
      <c r="D422" s="81"/>
      <c r="E422" s="82"/>
      <c r="F422" s="83"/>
      <c r="G422" s="83"/>
      <c r="H422" s="83"/>
      <c r="I422" s="13"/>
      <c r="J422" s="5"/>
      <c r="K422" s="5"/>
      <c r="N422" s="56"/>
      <c r="O422" s="6"/>
      <c r="Q422" s="5"/>
    </row>
    <row r="423" spans="1:17" x14ac:dyDescent="0.2">
      <c r="A423" s="99" t="s">
        <v>799</v>
      </c>
      <c r="B423" s="94" t="s">
        <v>800</v>
      </c>
      <c r="C423" s="95">
        <f t="shared" si="6"/>
        <v>0</v>
      </c>
      <c r="D423" s="81"/>
      <c r="E423" s="82"/>
      <c r="F423" s="83"/>
      <c r="G423" s="83"/>
      <c r="H423" s="83"/>
      <c r="I423" s="13"/>
      <c r="J423" s="5"/>
      <c r="K423" s="5"/>
      <c r="N423" s="56"/>
      <c r="O423" s="6"/>
      <c r="Q423" s="5"/>
    </row>
    <row r="424" spans="1:17" x14ac:dyDescent="0.2">
      <c r="A424" s="134" t="s">
        <v>801</v>
      </c>
      <c r="B424" s="94" t="s">
        <v>802</v>
      </c>
      <c r="C424" s="95">
        <f t="shared" si="6"/>
        <v>0</v>
      </c>
      <c r="D424" s="81"/>
      <c r="E424" s="82"/>
      <c r="F424" s="83"/>
      <c r="G424" s="83"/>
      <c r="H424" s="83"/>
      <c r="I424" s="13"/>
      <c r="J424" s="5"/>
      <c r="K424" s="5"/>
      <c r="N424" s="56"/>
      <c r="O424" s="6"/>
      <c r="Q424" s="5"/>
    </row>
    <row r="425" spans="1:17" x14ac:dyDescent="0.2">
      <c r="A425" s="99" t="s">
        <v>803</v>
      </c>
      <c r="B425" s="94" t="s">
        <v>804</v>
      </c>
      <c r="C425" s="95">
        <f t="shared" si="6"/>
        <v>0</v>
      </c>
      <c r="D425" s="81"/>
      <c r="E425" s="82"/>
      <c r="F425" s="83"/>
      <c r="G425" s="83"/>
      <c r="H425" s="83"/>
      <c r="I425" s="13"/>
      <c r="J425" s="5"/>
      <c r="K425" s="5"/>
      <c r="N425" s="56"/>
      <c r="O425" s="6"/>
      <c r="Q425" s="5"/>
    </row>
    <row r="426" spans="1:17" x14ac:dyDescent="0.2">
      <c r="A426" s="134" t="s">
        <v>805</v>
      </c>
      <c r="B426" s="94" t="s">
        <v>806</v>
      </c>
      <c r="C426" s="95">
        <f t="shared" si="6"/>
        <v>0</v>
      </c>
      <c r="D426" s="81"/>
      <c r="E426" s="82"/>
      <c r="F426" s="83"/>
      <c r="G426" s="83"/>
      <c r="H426" s="83"/>
      <c r="I426" s="13"/>
      <c r="J426" s="5"/>
      <c r="K426" s="5"/>
      <c r="N426" s="56"/>
      <c r="O426" s="6"/>
      <c r="Q426" s="5"/>
    </row>
    <row r="427" spans="1:17" x14ac:dyDescent="0.2">
      <c r="A427" s="99" t="s">
        <v>807</v>
      </c>
      <c r="B427" s="94" t="s">
        <v>808</v>
      </c>
      <c r="C427" s="95">
        <f t="shared" si="6"/>
        <v>0</v>
      </c>
      <c r="D427" s="81"/>
      <c r="E427" s="82"/>
      <c r="F427" s="83"/>
      <c r="G427" s="83"/>
      <c r="H427" s="83"/>
      <c r="I427" s="13"/>
      <c r="J427" s="5"/>
      <c r="K427" s="5"/>
      <c r="N427" s="56"/>
      <c r="O427" s="6"/>
      <c r="Q427" s="5"/>
    </row>
    <row r="428" spans="1:17" ht="12.75" customHeight="1" x14ac:dyDescent="0.2">
      <c r="A428" s="134" t="s">
        <v>809</v>
      </c>
      <c r="B428" s="94" t="s">
        <v>810</v>
      </c>
      <c r="C428" s="95">
        <f t="shared" si="6"/>
        <v>0</v>
      </c>
      <c r="D428" s="81"/>
      <c r="E428" s="82"/>
      <c r="F428" s="83"/>
      <c r="G428" s="83"/>
      <c r="H428" s="83"/>
      <c r="I428" s="13"/>
      <c r="J428" s="5"/>
      <c r="K428" s="5"/>
      <c r="N428" s="56"/>
      <c r="O428" s="6"/>
      <c r="Q428" s="5"/>
    </row>
    <row r="429" spans="1:17" x14ac:dyDescent="0.2">
      <c r="A429" s="134" t="s">
        <v>811</v>
      </c>
      <c r="B429" s="142" t="s">
        <v>812</v>
      </c>
      <c r="C429" s="95">
        <f t="shared" si="6"/>
        <v>0</v>
      </c>
      <c r="D429" s="81"/>
      <c r="E429" s="82"/>
      <c r="F429" s="83"/>
      <c r="G429" s="83"/>
      <c r="H429" s="83"/>
      <c r="I429" s="13"/>
      <c r="J429" s="5"/>
      <c r="K429" s="5"/>
      <c r="N429" s="56"/>
      <c r="O429" s="6"/>
      <c r="Q429" s="5"/>
    </row>
    <row r="430" spans="1:17" x14ac:dyDescent="0.2">
      <c r="A430" s="99" t="s">
        <v>813</v>
      </c>
      <c r="B430" s="142" t="s">
        <v>814</v>
      </c>
      <c r="C430" s="95">
        <f t="shared" si="6"/>
        <v>0</v>
      </c>
      <c r="D430" s="81"/>
      <c r="E430" s="82"/>
      <c r="F430" s="83"/>
      <c r="G430" s="83"/>
      <c r="H430" s="83"/>
      <c r="I430" s="13"/>
      <c r="J430" s="5"/>
      <c r="K430" s="5"/>
      <c r="N430" s="56"/>
      <c r="O430" s="6"/>
      <c r="Q430" s="5"/>
    </row>
    <row r="431" spans="1:17" x14ac:dyDescent="0.2">
      <c r="A431" s="134" t="s">
        <v>815</v>
      </c>
      <c r="B431" s="142" t="s">
        <v>816</v>
      </c>
      <c r="C431" s="95">
        <f t="shared" si="6"/>
        <v>0</v>
      </c>
      <c r="D431" s="81"/>
      <c r="E431" s="82"/>
      <c r="F431" s="83"/>
      <c r="G431" s="83"/>
      <c r="H431" s="83"/>
      <c r="I431" s="13"/>
      <c r="J431" s="5"/>
      <c r="K431" s="5"/>
      <c r="N431" s="56"/>
      <c r="O431" s="6"/>
      <c r="Q431" s="5"/>
    </row>
    <row r="432" spans="1:17" x14ac:dyDescent="0.2">
      <c r="A432" s="99" t="s">
        <v>817</v>
      </c>
      <c r="B432" s="143" t="s">
        <v>818</v>
      </c>
      <c r="C432" s="70">
        <f t="shared" si="6"/>
        <v>0</v>
      </c>
      <c r="D432" s="71"/>
      <c r="E432" s="72"/>
      <c r="F432" s="73"/>
      <c r="G432" s="73"/>
      <c r="H432" s="73"/>
      <c r="I432" s="13"/>
      <c r="J432" s="5"/>
      <c r="K432" s="5"/>
      <c r="N432" s="56"/>
      <c r="O432" s="6"/>
      <c r="Q432" s="5"/>
    </row>
    <row r="433" spans="1:17" x14ac:dyDescent="0.2">
      <c r="A433" s="99" t="s">
        <v>819</v>
      </c>
      <c r="B433" s="143" t="s">
        <v>820</v>
      </c>
      <c r="C433" s="70">
        <f t="shared" si="6"/>
        <v>0</v>
      </c>
      <c r="D433" s="71"/>
      <c r="E433" s="72"/>
      <c r="F433" s="73"/>
      <c r="G433" s="73"/>
      <c r="H433" s="73"/>
      <c r="I433" s="13"/>
      <c r="J433" s="5"/>
      <c r="K433" s="5"/>
      <c r="N433" s="56"/>
      <c r="O433" s="6"/>
      <c r="Q433" s="5"/>
    </row>
    <row r="434" spans="1:17" x14ac:dyDescent="0.2">
      <c r="A434" s="99" t="s">
        <v>821</v>
      </c>
      <c r="B434" s="143" t="s">
        <v>822</v>
      </c>
      <c r="C434" s="70">
        <f t="shared" si="6"/>
        <v>0</v>
      </c>
      <c r="D434" s="71"/>
      <c r="E434" s="72"/>
      <c r="F434" s="73"/>
      <c r="G434" s="73"/>
      <c r="H434" s="73"/>
      <c r="I434" s="13"/>
      <c r="J434" s="5"/>
      <c r="K434" s="5"/>
      <c r="N434" s="56"/>
      <c r="O434" s="6"/>
      <c r="Q434" s="5"/>
    </row>
    <row r="435" spans="1:17" x14ac:dyDescent="0.2">
      <c r="A435" s="99" t="s">
        <v>823</v>
      </c>
      <c r="B435" s="143" t="s">
        <v>824</v>
      </c>
      <c r="C435" s="70">
        <f t="shared" si="6"/>
        <v>0</v>
      </c>
      <c r="D435" s="71"/>
      <c r="E435" s="72"/>
      <c r="F435" s="73"/>
      <c r="G435" s="73"/>
      <c r="H435" s="73"/>
      <c r="I435" s="13"/>
      <c r="J435" s="5"/>
      <c r="K435" s="5"/>
      <c r="N435" s="56"/>
      <c r="O435" s="6"/>
      <c r="Q435" s="5"/>
    </row>
    <row r="436" spans="1:17" x14ac:dyDescent="0.2">
      <c r="A436" s="99" t="s">
        <v>825</v>
      </c>
      <c r="B436" s="143" t="s">
        <v>826</v>
      </c>
      <c r="C436" s="70">
        <f t="shared" si="6"/>
        <v>0</v>
      </c>
      <c r="D436" s="71"/>
      <c r="E436" s="72"/>
      <c r="F436" s="73"/>
      <c r="G436" s="73"/>
      <c r="H436" s="73"/>
      <c r="I436" s="13"/>
      <c r="J436" s="5"/>
      <c r="K436" s="5"/>
      <c r="N436" s="56"/>
      <c r="O436" s="6"/>
      <c r="Q436" s="5"/>
    </row>
    <row r="437" spans="1:17" x14ac:dyDescent="0.2">
      <c r="A437" s="134" t="s">
        <v>827</v>
      </c>
      <c r="B437" s="142" t="s">
        <v>828</v>
      </c>
      <c r="C437" s="95">
        <f t="shared" si="6"/>
        <v>0</v>
      </c>
      <c r="D437" s="81"/>
      <c r="E437" s="82"/>
      <c r="F437" s="83"/>
      <c r="G437" s="83"/>
      <c r="H437" s="83"/>
      <c r="I437" s="13"/>
      <c r="J437" s="5"/>
      <c r="K437" s="5"/>
      <c r="N437" s="56"/>
      <c r="O437" s="6"/>
      <c r="Q437" s="5"/>
    </row>
    <row r="438" spans="1:17" x14ac:dyDescent="0.2">
      <c r="A438" s="99" t="s">
        <v>829</v>
      </c>
      <c r="B438" s="142" t="s">
        <v>830</v>
      </c>
      <c r="C438" s="95">
        <f t="shared" si="6"/>
        <v>0</v>
      </c>
      <c r="D438" s="81"/>
      <c r="E438" s="82"/>
      <c r="F438" s="83"/>
      <c r="G438" s="83"/>
      <c r="H438" s="83"/>
      <c r="I438" s="13"/>
      <c r="J438" s="5"/>
      <c r="K438" s="5"/>
      <c r="N438" s="56"/>
      <c r="O438" s="6"/>
      <c r="Q438" s="5"/>
    </row>
    <row r="439" spans="1:17" x14ac:dyDescent="0.2">
      <c r="A439" s="144" t="s">
        <v>831</v>
      </c>
      <c r="B439" s="145" t="s">
        <v>832</v>
      </c>
      <c r="C439" s="95">
        <f t="shared" si="6"/>
        <v>0</v>
      </c>
      <c r="D439" s="81"/>
      <c r="E439" s="82"/>
      <c r="F439" s="83"/>
      <c r="G439" s="83"/>
      <c r="H439" s="83"/>
      <c r="I439" s="13"/>
      <c r="J439" s="5"/>
      <c r="K439" s="5"/>
      <c r="N439" s="56"/>
      <c r="O439" s="6"/>
      <c r="Q439" s="5"/>
    </row>
    <row r="440" spans="1:17" x14ac:dyDescent="0.2">
      <c r="A440" s="99" t="s">
        <v>833</v>
      </c>
      <c r="B440" s="143" t="s">
        <v>834</v>
      </c>
      <c r="C440" s="95">
        <f t="shared" si="6"/>
        <v>8125</v>
      </c>
      <c r="D440" s="81">
        <v>7929</v>
      </c>
      <c r="E440" s="82"/>
      <c r="F440" s="83">
        <v>196</v>
      </c>
      <c r="G440" s="83"/>
      <c r="H440" s="83"/>
      <c r="I440" s="13"/>
      <c r="J440" s="5"/>
      <c r="K440" s="5"/>
      <c r="N440" s="56"/>
      <c r="O440" s="6"/>
      <c r="Q440" s="5"/>
    </row>
    <row r="441" spans="1:17" x14ac:dyDescent="0.2">
      <c r="A441" s="99" t="s">
        <v>835</v>
      </c>
      <c r="B441" s="143" t="s">
        <v>836</v>
      </c>
      <c r="C441" s="95">
        <f t="shared" si="6"/>
        <v>0</v>
      </c>
      <c r="D441" s="81"/>
      <c r="E441" s="82"/>
      <c r="F441" s="83"/>
      <c r="G441" s="83"/>
      <c r="H441" s="83"/>
      <c r="I441" s="13"/>
      <c r="J441" s="5"/>
      <c r="K441" s="5"/>
      <c r="N441" s="56"/>
      <c r="O441" s="6"/>
      <c r="Q441" s="5"/>
    </row>
    <row r="442" spans="1:17" x14ac:dyDescent="0.2">
      <c r="A442" s="99" t="s">
        <v>837</v>
      </c>
      <c r="B442" s="143" t="s">
        <v>838</v>
      </c>
      <c r="C442" s="95">
        <f t="shared" si="6"/>
        <v>0</v>
      </c>
      <c r="D442" s="81"/>
      <c r="E442" s="82"/>
      <c r="F442" s="83"/>
      <c r="G442" s="83"/>
      <c r="H442" s="83"/>
      <c r="I442" s="13"/>
      <c r="J442" s="5"/>
      <c r="K442" s="5"/>
      <c r="N442" s="56"/>
      <c r="O442" s="6"/>
      <c r="Q442" s="5"/>
    </row>
    <row r="443" spans="1:17" x14ac:dyDescent="0.2">
      <c r="A443" s="99" t="s">
        <v>839</v>
      </c>
      <c r="B443" s="143" t="s">
        <v>840</v>
      </c>
      <c r="C443" s="95">
        <f t="shared" si="6"/>
        <v>0</v>
      </c>
      <c r="D443" s="81"/>
      <c r="E443" s="82"/>
      <c r="F443" s="83"/>
      <c r="G443" s="83"/>
      <c r="H443" s="83"/>
      <c r="I443" s="13"/>
      <c r="J443" s="5"/>
      <c r="K443" s="5"/>
      <c r="N443" s="56"/>
      <c r="O443" s="6"/>
      <c r="Q443" s="5"/>
    </row>
    <row r="444" spans="1:17" x14ac:dyDescent="0.2">
      <c r="A444" s="99" t="s">
        <v>841</v>
      </c>
      <c r="B444" s="143" t="s">
        <v>842</v>
      </c>
      <c r="C444" s="95">
        <f t="shared" si="6"/>
        <v>0</v>
      </c>
      <c r="D444" s="81"/>
      <c r="E444" s="82"/>
      <c r="F444" s="83"/>
      <c r="G444" s="83"/>
      <c r="H444" s="83"/>
      <c r="I444" s="13"/>
      <c r="J444" s="5"/>
      <c r="K444" s="5"/>
      <c r="N444" s="56"/>
      <c r="O444" s="6"/>
      <c r="Q444" s="5"/>
    </row>
    <row r="445" spans="1:17" x14ac:dyDescent="0.2">
      <c r="A445" s="99" t="s">
        <v>843</v>
      </c>
      <c r="B445" s="143" t="s">
        <v>844</v>
      </c>
      <c r="C445" s="95">
        <f t="shared" si="6"/>
        <v>1</v>
      </c>
      <c r="D445" s="81">
        <v>1</v>
      </c>
      <c r="E445" s="82"/>
      <c r="F445" s="83"/>
      <c r="G445" s="83"/>
      <c r="H445" s="83"/>
      <c r="I445" s="13"/>
      <c r="J445" s="5"/>
      <c r="K445" s="5"/>
      <c r="N445" s="56"/>
      <c r="O445" s="6"/>
      <c r="Q445" s="5"/>
    </row>
    <row r="446" spans="1:17" x14ac:dyDescent="0.2">
      <c r="A446" s="99" t="s">
        <v>845</v>
      </c>
      <c r="B446" s="143" t="s">
        <v>846</v>
      </c>
      <c r="C446" s="95">
        <f t="shared" si="6"/>
        <v>0</v>
      </c>
      <c r="D446" s="81"/>
      <c r="E446" s="82"/>
      <c r="F446" s="83"/>
      <c r="G446" s="83"/>
      <c r="H446" s="83"/>
      <c r="I446" s="13"/>
      <c r="J446" s="5"/>
      <c r="K446" s="5"/>
      <c r="N446" s="56"/>
      <c r="O446" s="6"/>
      <c r="Q446" s="5"/>
    </row>
    <row r="447" spans="1:17" x14ac:dyDescent="0.2">
      <c r="A447" s="99" t="s">
        <v>847</v>
      </c>
      <c r="B447" s="143" t="s">
        <v>848</v>
      </c>
      <c r="C447" s="95">
        <f t="shared" si="6"/>
        <v>0</v>
      </c>
      <c r="D447" s="81"/>
      <c r="E447" s="82"/>
      <c r="F447" s="83"/>
      <c r="G447" s="83"/>
      <c r="H447" s="83"/>
      <c r="I447" s="13"/>
      <c r="J447" s="5"/>
      <c r="K447" s="5"/>
      <c r="N447" s="56"/>
      <c r="O447" s="6"/>
      <c r="Q447" s="5"/>
    </row>
    <row r="448" spans="1:17" x14ac:dyDescent="0.2">
      <c r="A448" s="99" t="s">
        <v>849</v>
      </c>
      <c r="B448" s="143" t="s">
        <v>850</v>
      </c>
      <c r="C448" s="95">
        <f t="shared" si="6"/>
        <v>0</v>
      </c>
      <c r="D448" s="81"/>
      <c r="E448" s="82"/>
      <c r="F448" s="83"/>
      <c r="G448" s="83"/>
      <c r="H448" s="83"/>
      <c r="I448" s="13"/>
      <c r="J448" s="5"/>
      <c r="K448" s="5"/>
      <c r="N448" s="56"/>
      <c r="O448" s="6"/>
      <c r="Q448" s="5"/>
    </row>
    <row r="449" spans="1:17" x14ac:dyDescent="0.2">
      <c r="A449" s="99" t="s">
        <v>851</v>
      </c>
      <c r="B449" s="143" t="s">
        <v>852</v>
      </c>
      <c r="C449" s="95">
        <f t="shared" si="6"/>
        <v>633</v>
      </c>
      <c r="D449" s="81">
        <v>487</v>
      </c>
      <c r="E449" s="82">
        <v>146</v>
      </c>
      <c r="F449" s="83"/>
      <c r="G449" s="83"/>
      <c r="H449" s="83"/>
      <c r="I449" s="13"/>
      <c r="J449" s="5"/>
      <c r="K449" s="5"/>
      <c r="N449" s="56"/>
      <c r="O449" s="6"/>
      <c r="Q449" s="5"/>
    </row>
    <row r="450" spans="1:17" x14ac:dyDescent="0.2">
      <c r="A450" s="99" t="s">
        <v>853</v>
      </c>
      <c r="B450" s="143" t="s">
        <v>854</v>
      </c>
      <c r="C450" s="95">
        <f t="shared" si="6"/>
        <v>0</v>
      </c>
      <c r="D450" s="81"/>
      <c r="E450" s="82"/>
      <c r="F450" s="83"/>
      <c r="G450" s="83"/>
      <c r="H450" s="83"/>
      <c r="I450" s="13"/>
      <c r="J450" s="5"/>
      <c r="K450" s="5"/>
      <c r="N450" s="56"/>
      <c r="O450" s="6"/>
      <c r="Q450" s="5"/>
    </row>
    <row r="451" spans="1:17" x14ac:dyDescent="0.2">
      <c r="A451" s="99" t="s">
        <v>855</v>
      </c>
      <c r="B451" s="143" t="s">
        <v>856</v>
      </c>
      <c r="C451" s="95">
        <f t="shared" si="6"/>
        <v>0</v>
      </c>
      <c r="D451" s="81"/>
      <c r="E451" s="82"/>
      <c r="F451" s="83"/>
      <c r="G451" s="83"/>
      <c r="H451" s="83"/>
      <c r="I451" s="13"/>
      <c r="J451" s="5"/>
      <c r="K451" s="5"/>
      <c r="N451" s="56"/>
      <c r="O451" s="6"/>
      <c r="Q451" s="5"/>
    </row>
    <row r="452" spans="1:17" ht="15" customHeight="1" x14ac:dyDescent="0.2">
      <c r="A452" s="99" t="s">
        <v>857</v>
      </c>
      <c r="B452" s="143" t="s">
        <v>858</v>
      </c>
      <c r="C452" s="95">
        <f t="shared" si="6"/>
        <v>0</v>
      </c>
      <c r="D452" s="81"/>
      <c r="E452" s="82"/>
      <c r="F452" s="83"/>
      <c r="G452" s="83"/>
      <c r="H452" s="83"/>
      <c r="I452" s="13"/>
      <c r="J452" s="5"/>
      <c r="K452" s="5"/>
      <c r="N452" s="56"/>
      <c r="O452" s="6"/>
      <c r="Q452" s="5"/>
    </row>
    <row r="453" spans="1:17" ht="16.5" customHeight="1" x14ac:dyDescent="0.2">
      <c r="A453" s="134" t="s">
        <v>859</v>
      </c>
      <c r="B453" s="146" t="s">
        <v>1037</v>
      </c>
      <c r="C453" s="95">
        <f t="shared" si="6"/>
        <v>0</v>
      </c>
      <c r="D453" s="81"/>
      <c r="E453" s="82"/>
      <c r="F453" s="83"/>
      <c r="G453" s="83"/>
      <c r="H453" s="83"/>
      <c r="I453" s="13"/>
      <c r="J453" s="5"/>
      <c r="K453" s="5"/>
      <c r="N453" s="56"/>
      <c r="O453" s="6"/>
      <c r="Q453" s="5"/>
    </row>
    <row r="454" spans="1:17" x14ac:dyDescent="0.2">
      <c r="A454" s="144" t="s">
        <v>860</v>
      </c>
      <c r="B454" s="147" t="s">
        <v>861</v>
      </c>
      <c r="C454" s="95">
        <f>+SUM(D454:F454)</f>
        <v>0</v>
      </c>
      <c r="D454" s="81"/>
      <c r="E454" s="82"/>
      <c r="F454" s="83"/>
      <c r="G454" s="83"/>
      <c r="H454" s="83"/>
      <c r="I454" s="13"/>
      <c r="J454" s="5"/>
      <c r="K454" s="5"/>
      <c r="N454" s="56"/>
      <c r="O454" s="6"/>
      <c r="Q454" s="5"/>
    </row>
    <row r="455" spans="1:17" ht="13.5" customHeight="1" x14ac:dyDescent="0.2">
      <c r="A455" s="207" t="s">
        <v>1031</v>
      </c>
      <c r="B455" s="208" t="s">
        <v>1032</v>
      </c>
      <c r="C455" s="95">
        <f>+SUM(D455:F455)</f>
        <v>0</v>
      </c>
      <c r="D455" s="81"/>
      <c r="E455" s="82"/>
      <c r="F455" s="83"/>
      <c r="G455" s="83"/>
      <c r="H455" s="83"/>
      <c r="I455" s="13"/>
      <c r="J455" s="5"/>
      <c r="K455" s="5"/>
      <c r="N455" s="56"/>
      <c r="O455" s="6"/>
      <c r="Q455" s="5"/>
    </row>
    <row r="456" spans="1:17" x14ac:dyDescent="0.2">
      <c r="A456" s="99" t="s">
        <v>862</v>
      </c>
      <c r="B456" s="147" t="s">
        <v>863</v>
      </c>
      <c r="C456" s="95">
        <f t="shared" si="6"/>
        <v>0</v>
      </c>
      <c r="D456" s="81"/>
      <c r="E456" s="82"/>
      <c r="F456" s="83"/>
      <c r="G456" s="83"/>
      <c r="H456" s="83"/>
      <c r="I456" s="13"/>
      <c r="J456" s="5"/>
      <c r="K456" s="5"/>
      <c r="N456" s="56"/>
      <c r="O456" s="6"/>
      <c r="Q456" s="5"/>
    </row>
    <row r="457" spans="1:17" x14ac:dyDescent="0.2">
      <c r="A457" s="134" t="s">
        <v>864</v>
      </c>
      <c r="B457" s="147" t="s">
        <v>865</v>
      </c>
      <c r="C457" s="95">
        <f t="shared" si="6"/>
        <v>0</v>
      </c>
      <c r="D457" s="81"/>
      <c r="E457" s="82"/>
      <c r="F457" s="83"/>
      <c r="G457" s="83"/>
      <c r="H457" s="83"/>
      <c r="I457" s="13"/>
      <c r="J457" s="5"/>
      <c r="K457" s="5"/>
      <c r="N457" s="56"/>
      <c r="O457" s="6"/>
      <c r="Q457" s="5"/>
    </row>
    <row r="458" spans="1:17" x14ac:dyDescent="0.2">
      <c r="A458" s="144" t="s">
        <v>866</v>
      </c>
      <c r="B458" s="147" t="s">
        <v>867</v>
      </c>
      <c r="C458" s="95">
        <f t="shared" si="6"/>
        <v>0</v>
      </c>
      <c r="D458" s="81"/>
      <c r="E458" s="82"/>
      <c r="F458" s="83"/>
      <c r="G458" s="83"/>
      <c r="H458" s="83"/>
      <c r="I458" s="13"/>
      <c r="J458" s="5"/>
      <c r="K458" s="5"/>
      <c r="N458" s="56"/>
      <c r="O458" s="6"/>
      <c r="Q458" s="5"/>
    </row>
    <row r="459" spans="1:17" x14ac:dyDescent="0.2">
      <c r="A459" s="99" t="s">
        <v>868</v>
      </c>
      <c r="B459" s="147" t="s">
        <v>869</v>
      </c>
      <c r="C459" s="95">
        <f t="shared" si="6"/>
        <v>0</v>
      </c>
      <c r="D459" s="81"/>
      <c r="E459" s="82"/>
      <c r="F459" s="83"/>
      <c r="G459" s="83"/>
      <c r="H459" s="83"/>
      <c r="I459" s="13"/>
      <c r="J459" s="5"/>
      <c r="K459" s="5"/>
      <c r="N459" s="56"/>
      <c r="O459" s="6"/>
      <c r="Q459" s="5"/>
    </row>
    <row r="460" spans="1:17" x14ac:dyDescent="0.2">
      <c r="A460" s="134" t="s">
        <v>870</v>
      </c>
      <c r="B460" s="147" t="s">
        <v>871</v>
      </c>
      <c r="C460" s="95">
        <f t="shared" si="6"/>
        <v>0</v>
      </c>
      <c r="D460" s="81"/>
      <c r="E460" s="82"/>
      <c r="F460" s="83"/>
      <c r="G460" s="83"/>
      <c r="H460" s="83"/>
      <c r="I460" s="13"/>
      <c r="J460" s="5"/>
      <c r="K460" s="5"/>
      <c r="N460" s="56"/>
      <c r="O460" s="6"/>
      <c r="Q460" s="5"/>
    </row>
    <row r="461" spans="1:17" x14ac:dyDescent="0.2">
      <c r="A461" s="144" t="s">
        <v>872</v>
      </c>
      <c r="B461" s="147" t="s">
        <v>873</v>
      </c>
      <c r="C461" s="95">
        <f t="shared" si="6"/>
        <v>0</v>
      </c>
      <c r="D461" s="81"/>
      <c r="E461" s="82"/>
      <c r="F461" s="83"/>
      <c r="G461" s="83"/>
      <c r="H461" s="83"/>
      <c r="I461" s="13"/>
      <c r="J461" s="5"/>
      <c r="K461" s="5"/>
      <c r="N461" s="56"/>
      <c r="O461" s="6"/>
      <c r="Q461" s="5"/>
    </row>
    <row r="462" spans="1:17" x14ac:dyDescent="0.2">
      <c r="A462" s="99" t="s">
        <v>874</v>
      </c>
      <c r="B462" s="147" t="s">
        <v>875</v>
      </c>
      <c r="C462" s="95">
        <f t="shared" si="6"/>
        <v>0</v>
      </c>
      <c r="D462" s="81"/>
      <c r="E462" s="82"/>
      <c r="F462" s="83"/>
      <c r="G462" s="83"/>
      <c r="H462" s="83"/>
      <c r="I462" s="13"/>
      <c r="J462" s="5"/>
      <c r="K462" s="5"/>
      <c r="N462" s="56"/>
      <c r="O462" s="6"/>
      <c r="Q462" s="5"/>
    </row>
    <row r="463" spans="1:17" x14ac:dyDescent="0.2">
      <c r="A463" s="134" t="s">
        <v>876</v>
      </c>
      <c r="B463" s="147" t="s">
        <v>877</v>
      </c>
      <c r="C463" s="95">
        <f t="shared" si="6"/>
        <v>0</v>
      </c>
      <c r="D463" s="81"/>
      <c r="E463" s="82"/>
      <c r="F463" s="83"/>
      <c r="G463" s="83"/>
      <c r="H463" s="83"/>
      <c r="I463" s="13"/>
      <c r="J463" s="5"/>
      <c r="K463" s="5"/>
      <c r="N463" s="56"/>
      <c r="O463" s="6"/>
      <c r="Q463" s="5"/>
    </row>
    <row r="464" spans="1:17" x14ac:dyDescent="0.2">
      <c r="A464" s="144" t="s">
        <v>878</v>
      </c>
      <c r="B464" s="147" t="s">
        <v>879</v>
      </c>
      <c r="C464" s="95">
        <f t="shared" si="6"/>
        <v>0</v>
      </c>
      <c r="D464" s="81"/>
      <c r="E464" s="82"/>
      <c r="F464" s="83"/>
      <c r="G464" s="83"/>
      <c r="H464" s="83"/>
      <c r="I464" s="13"/>
      <c r="J464" s="5"/>
      <c r="K464" s="5"/>
      <c r="N464" s="56"/>
      <c r="O464" s="6"/>
      <c r="Q464" s="5"/>
    </row>
    <row r="465" spans="1:17" x14ac:dyDescent="0.2">
      <c r="A465" s="99" t="s">
        <v>880</v>
      </c>
      <c r="B465" s="147" t="s">
        <v>881</v>
      </c>
      <c r="C465" s="95">
        <f t="shared" si="6"/>
        <v>0</v>
      </c>
      <c r="D465" s="81"/>
      <c r="E465" s="82"/>
      <c r="F465" s="83"/>
      <c r="G465" s="83"/>
      <c r="H465" s="83"/>
      <c r="I465" s="13"/>
      <c r="J465" s="5"/>
      <c r="K465" s="5"/>
      <c r="N465" s="56"/>
      <c r="O465" s="6"/>
      <c r="Q465" s="5"/>
    </row>
    <row r="466" spans="1:17" ht="23.25" x14ac:dyDescent="0.2">
      <c r="A466" s="134" t="s">
        <v>882</v>
      </c>
      <c r="B466" s="147" t="s">
        <v>883</v>
      </c>
      <c r="C466" s="95">
        <f t="shared" si="6"/>
        <v>0</v>
      </c>
      <c r="D466" s="81"/>
      <c r="E466" s="82"/>
      <c r="F466" s="83"/>
      <c r="G466" s="83"/>
      <c r="H466" s="83"/>
      <c r="I466" s="13"/>
      <c r="J466" s="5"/>
      <c r="K466" s="5"/>
      <c r="N466" s="56"/>
      <c r="O466" s="6"/>
      <c r="Q466" s="5"/>
    </row>
    <row r="467" spans="1:17" x14ac:dyDescent="0.2">
      <c r="A467" s="144" t="s">
        <v>884</v>
      </c>
      <c r="B467" s="147" t="s">
        <v>885</v>
      </c>
      <c r="C467" s="95">
        <f t="shared" ref="C467:C528" si="7">+SUM(D467:F467)</f>
        <v>0</v>
      </c>
      <c r="D467" s="81"/>
      <c r="E467" s="82"/>
      <c r="F467" s="83"/>
      <c r="G467" s="83"/>
      <c r="H467" s="83"/>
      <c r="I467" s="13"/>
      <c r="J467" s="5"/>
      <c r="K467" s="5"/>
      <c r="N467" s="56"/>
      <c r="O467" s="6"/>
      <c r="Q467" s="5"/>
    </row>
    <row r="468" spans="1:17" x14ac:dyDescent="0.2">
      <c r="A468" s="99" t="s">
        <v>886</v>
      </c>
      <c r="B468" s="147" t="s">
        <v>887</v>
      </c>
      <c r="C468" s="95">
        <f t="shared" si="7"/>
        <v>19</v>
      </c>
      <c r="D468" s="81">
        <v>19</v>
      </c>
      <c r="E468" s="82"/>
      <c r="F468" s="83"/>
      <c r="G468" s="83"/>
      <c r="H468" s="83"/>
      <c r="I468" s="13"/>
      <c r="J468" s="5"/>
      <c r="K468" s="5"/>
      <c r="N468" s="56"/>
      <c r="O468" s="6"/>
      <c r="Q468" s="5"/>
    </row>
    <row r="469" spans="1:17" x14ac:dyDescent="0.2">
      <c r="A469" s="134" t="s">
        <v>888</v>
      </c>
      <c r="B469" s="147" t="s">
        <v>889</v>
      </c>
      <c r="C469" s="95">
        <f t="shared" si="7"/>
        <v>0</v>
      </c>
      <c r="D469" s="81"/>
      <c r="E469" s="82"/>
      <c r="F469" s="83"/>
      <c r="G469" s="83"/>
      <c r="H469" s="83"/>
      <c r="I469" s="13"/>
      <c r="J469" s="5"/>
      <c r="K469" s="5"/>
      <c r="N469" s="56"/>
      <c r="O469" s="6"/>
      <c r="Q469" s="5"/>
    </row>
    <row r="470" spans="1:17" x14ac:dyDescent="0.2">
      <c r="A470" s="144" t="s">
        <v>890</v>
      </c>
      <c r="B470" s="147" t="s">
        <v>891</v>
      </c>
      <c r="C470" s="95">
        <f t="shared" si="7"/>
        <v>13</v>
      </c>
      <c r="D470" s="81">
        <v>3</v>
      </c>
      <c r="E470" s="82">
        <v>1</v>
      </c>
      <c r="F470" s="83">
        <v>9</v>
      </c>
      <c r="G470" s="83"/>
      <c r="H470" s="83"/>
      <c r="I470" s="13"/>
      <c r="J470" s="5"/>
      <c r="K470" s="5"/>
      <c r="N470" s="56"/>
      <c r="O470" s="6"/>
      <c r="Q470" s="5"/>
    </row>
    <row r="471" spans="1:17" x14ac:dyDescent="0.2">
      <c r="A471" s="99" t="s">
        <v>892</v>
      </c>
      <c r="B471" s="147" t="s">
        <v>893</v>
      </c>
      <c r="C471" s="95">
        <f t="shared" si="7"/>
        <v>0</v>
      </c>
      <c r="D471" s="81"/>
      <c r="E471" s="82"/>
      <c r="F471" s="83"/>
      <c r="G471" s="83"/>
      <c r="H471" s="83"/>
      <c r="I471" s="13"/>
      <c r="J471" s="5"/>
      <c r="K471" s="5"/>
      <c r="N471" s="56"/>
      <c r="O471" s="6"/>
      <c r="Q471" s="5"/>
    </row>
    <row r="472" spans="1:17" x14ac:dyDescent="0.2">
      <c r="A472" s="134" t="s">
        <v>894</v>
      </c>
      <c r="B472" s="147" t="s">
        <v>895</v>
      </c>
      <c r="C472" s="95">
        <f t="shared" si="7"/>
        <v>0</v>
      </c>
      <c r="D472" s="81"/>
      <c r="E472" s="82"/>
      <c r="F472" s="83"/>
      <c r="G472" s="83"/>
      <c r="H472" s="83"/>
      <c r="I472" s="13"/>
      <c r="J472" s="5"/>
      <c r="K472" s="5"/>
      <c r="N472" s="56"/>
      <c r="O472" s="6"/>
      <c r="Q472" s="5"/>
    </row>
    <row r="473" spans="1:17" x14ac:dyDescent="0.2">
      <c r="A473" s="144" t="s">
        <v>896</v>
      </c>
      <c r="B473" s="147" t="s">
        <v>897</v>
      </c>
      <c r="C473" s="95">
        <f t="shared" si="7"/>
        <v>0</v>
      </c>
      <c r="D473" s="81"/>
      <c r="E473" s="82"/>
      <c r="F473" s="83"/>
      <c r="G473" s="83"/>
      <c r="H473" s="83"/>
      <c r="I473" s="13"/>
      <c r="J473" s="5"/>
      <c r="K473" s="5"/>
      <c r="N473" s="56"/>
      <c r="O473" s="6"/>
      <c r="Q473" s="5"/>
    </row>
    <row r="474" spans="1:17" x14ac:dyDescent="0.2">
      <c r="A474" s="99" t="s">
        <v>898</v>
      </c>
      <c r="B474" s="147" t="s">
        <v>899</v>
      </c>
      <c r="C474" s="95">
        <f t="shared" si="7"/>
        <v>0</v>
      </c>
      <c r="D474" s="81"/>
      <c r="E474" s="82"/>
      <c r="F474" s="83"/>
      <c r="G474" s="83"/>
      <c r="H474" s="83"/>
      <c r="I474" s="13"/>
      <c r="J474" s="5"/>
      <c r="K474" s="5"/>
      <c r="N474" s="56"/>
      <c r="O474" s="6"/>
      <c r="Q474" s="5"/>
    </row>
    <row r="475" spans="1:17" x14ac:dyDescent="0.2">
      <c r="A475" s="134" t="s">
        <v>900</v>
      </c>
      <c r="B475" s="147" t="s">
        <v>901</v>
      </c>
      <c r="C475" s="95">
        <f t="shared" si="7"/>
        <v>0</v>
      </c>
      <c r="D475" s="81"/>
      <c r="E475" s="82"/>
      <c r="F475" s="83"/>
      <c r="G475" s="83"/>
      <c r="H475" s="83"/>
      <c r="I475" s="13"/>
      <c r="J475" s="5"/>
      <c r="K475" s="5"/>
      <c r="N475" s="56"/>
      <c r="O475" s="6"/>
      <c r="Q475" s="5"/>
    </row>
    <row r="476" spans="1:17" x14ac:dyDescent="0.2">
      <c r="A476" s="144" t="s">
        <v>902</v>
      </c>
      <c r="B476" s="147" t="s">
        <v>903</v>
      </c>
      <c r="C476" s="95">
        <f t="shared" si="7"/>
        <v>0</v>
      </c>
      <c r="D476" s="81"/>
      <c r="E476" s="82"/>
      <c r="F476" s="83"/>
      <c r="G476" s="83"/>
      <c r="H476" s="83"/>
      <c r="I476" s="13"/>
      <c r="J476" s="5"/>
      <c r="K476" s="5"/>
      <c r="N476" s="56"/>
      <c r="O476" s="6"/>
      <c r="Q476" s="5"/>
    </row>
    <row r="477" spans="1:17" x14ac:dyDescent="0.2">
      <c r="A477" s="99" t="s">
        <v>904</v>
      </c>
      <c r="B477" s="147" t="s">
        <v>905</v>
      </c>
      <c r="C477" s="95">
        <f t="shared" si="7"/>
        <v>0</v>
      </c>
      <c r="D477" s="81"/>
      <c r="E477" s="82"/>
      <c r="F477" s="83"/>
      <c r="G477" s="83"/>
      <c r="H477" s="83"/>
      <c r="I477" s="13"/>
      <c r="J477" s="5"/>
      <c r="K477" s="5"/>
      <c r="N477" s="56"/>
      <c r="O477" s="6"/>
      <c r="Q477" s="5"/>
    </row>
    <row r="478" spans="1:17" x14ac:dyDescent="0.2">
      <c r="A478" s="134" t="s">
        <v>906</v>
      </c>
      <c r="B478" s="147" t="s">
        <v>907</v>
      </c>
      <c r="C478" s="95">
        <f t="shared" si="7"/>
        <v>0</v>
      </c>
      <c r="D478" s="81"/>
      <c r="E478" s="82"/>
      <c r="F478" s="83"/>
      <c r="G478" s="83"/>
      <c r="H478" s="83"/>
      <c r="I478" s="13"/>
      <c r="J478" s="5"/>
      <c r="K478" s="5"/>
      <c r="N478" s="56"/>
      <c r="O478" s="6"/>
      <c r="Q478" s="5"/>
    </row>
    <row r="479" spans="1:17" x14ac:dyDescent="0.2">
      <c r="A479" s="144" t="s">
        <v>908</v>
      </c>
      <c r="B479" s="147" t="s">
        <v>909</v>
      </c>
      <c r="C479" s="95">
        <f t="shared" si="7"/>
        <v>0</v>
      </c>
      <c r="D479" s="81"/>
      <c r="E479" s="82"/>
      <c r="F479" s="83"/>
      <c r="G479" s="83"/>
      <c r="H479" s="83"/>
      <c r="I479" s="13"/>
      <c r="J479" s="5"/>
      <c r="K479" s="5"/>
      <c r="N479" s="56"/>
      <c r="O479" s="6"/>
      <c r="Q479" s="5"/>
    </row>
    <row r="480" spans="1:17" x14ac:dyDescent="0.2">
      <c r="A480" s="99" t="s">
        <v>910</v>
      </c>
      <c r="B480" s="147" t="s">
        <v>911</v>
      </c>
      <c r="C480" s="95">
        <f t="shared" si="7"/>
        <v>0</v>
      </c>
      <c r="D480" s="81"/>
      <c r="E480" s="82"/>
      <c r="F480" s="83"/>
      <c r="G480" s="83"/>
      <c r="H480" s="83"/>
      <c r="I480" s="13"/>
      <c r="J480" s="5"/>
      <c r="K480" s="5"/>
      <c r="N480" s="56"/>
      <c r="O480" s="6"/>
      <c r="Q480" s="5"/>
    </row>
    <row r="481" spans="1:17" x14ac:dyDescent="0.2">
      <c r="A481" s="134" t="s">
        <v>912</v>
      </c>
      <c r="B481" s="147" t="s">
        <v>913</v>
      </c>
      <c r="C481" s="95">
        <f t="shared" si="7"/>
        <v>0</v>
      </c>
      <c r="D481" s="81"/>
      <c r="E481" s="82"/>
      <c r="F481" s="83"/>
      <c r="G481" s="83"/>
      <c r="H481" s="83"/>
      <c r="I481" s="13"/>
      <c r="J481" s="5"/>
      <c r="K481" s="5"/>
      <c r="N481" s="56"/>
      <c r="O481" s="6"/>
      <c r="Q481" s="5"/>
    </row>
    <row r="482" spans="1:17" x14ac:dyDescent="0.2">
      <c r="A482" s="144" t="s">
        <v>914</v>
      </c>
      <c r="B482" s="147" t="s">
        <v>915</v>
      </c>
      <c r="C482" s="95">
        <f t="shared" si="7"/>
        <v>0</v>
      </c>
      <c r="D482" s="81"/>
      <c r="E482" s="82"/>
      <c r="F482" s="83"/>
      <c r="G482" s="83"/>
      <c r="H482" s="83"/>
      <c r="I482" s="13"/>
      <c r="J482" s="5"/>
      <c r="K482" s="5"/>
      <c r="N482" s="56"/>
      <c r="O482" s="6"/>
      <c r="Q482" s="5"/>
    </row>
    <row r="483" spans="1:17" x14ac:dyDescent="0.2">
      <c r="A483" s="99" t="s">
        <v>916</v>
      </c>
      <c r="B483" s="147" t="s">
        <v>917</v>
      </c>
      <c r="C483" s="95">
        <f t="shared" si="7"/>
        <v>0</v>
      </c>
      <c r="D483" s="81"/>
      <c r="E483" s="82"/>
      <c r="F483" s="83"/>
      <c r="G483" s="83"/>
      <c r="H483" s="83"/>
      <c r="I483" s="13"/>
      <c r="J483" s="5"/>
      <c r="K483" s="5"/>
      <c r="N483" s="56"/>
      <c r="O483" s="6"/>
      <c r="Q483" s="5"/>
    </row>
    <row r="484" spans="1:17" x14ac:dyDescent="0.2">
      <c r="A484" s="134" t="s">
        <v>918</v>
      </c>
      <c r="B484" s="147" t="s">
        <v>919</v>
      </c>
      <c r="C484" s="95">
        <f t="shared" si="7"/>
        <v>0</v>
      </c>
      <c r="D484" s="81"/>
      <c r="E484" s="82"/>
      <c r="F484" s="83"/>
      <c r="G484" s="83"/>
      <c r="H484" s="83"/>
      <c r="I484" s="13"/>
      <c r="J484" s="5"/>
      <c r="K484" s="5"/>
      <c r="N484" s="56"/>
      <c r="O484" s="6"/>
      <c r="Q484" s="5"/>
    </row>
    <row r="485" spans="1:17" x14ac:dyDescent="0.2">
      <c r="A485" s="144" t="s">
        <v>920</v>
      </c>
      <c r="B485" s="147" t="s">
        <v>921</v>
      </c>
      <c r="C485" s="95">
        <f t="shared" si="7"/>
        <v>0</v>
      </c>
      <c r="D485" s="81"/>
      <c r="E485" s="82"/>
      <c r="F485" s="83"/>
      <c r="G485" s="83"/>
      <c r="H485" s="83"/>
      <c r="I485" s="13"/>
      <c r="J485" s="5"/>
      <c r="K485" s="5"/>
      <c r="N485" s="56"/>
      <c r="O485" s="6"/>
      <c r="Q485" s="5"/>
    </row>
    <row r="486" spans="1:17" x14ac:dyDescent="0.2">
      <c r="A486" s="99" t="s">
        <v>922</v>
      </c>
      <c r="B486" s="147" t="s">
        <v>923</v>
      </c>
      <c r="C486" s="95">
        <f t="shared" si="7"/>
        <v>0</v>
      </c>
      <c r="D486" s="81"/>
      <c r="E486" s="82"/>
      <c r="F486" s="83"/>
      <c r="G486" s="83"/>
      <c r="H486" s="83"/>
      <c r="I486" s="13"/>
      <c r="J486" s="5"/>
      <c r="K486" s="5"/>
      <c r="N486" s="56"/>
      <c r="O486" s="6"/>
      <c r="Q486" s="5"/>
    </row>
    <row r="487" spans="1:17" x14ac:dyDescent="0.2">
      <c r="A487" s="134" t="s">
        <v>924</v>
      </c>
      <c r="B487" s="147" t="s">
        <v>925</v>
      </c>
      <c r="C487" s="95">
        <f t="shared" si="7"/>
        <v>0</v>
      </c>
      <c r="D487" s="81"/>
      <c r="E487" s="82"/>
      <c r="F487" s="83"/>
      <c r="G487" s="83"/>
      <c r="H487" s="83"/>
      <c r="I487" s="13"/>
      <c r="J487" s="5"/>
      <c r="K487" s="5"/>
      <c r="N487" s="56"/>
      <c r="O487" s="6"/>
      <c r="Q487" s="5"/>
    </row>
    <row r="488" spans="1:17" x14ac:dyDescent="0.2">
      <c r="A488" s="144" t="s">
        <v>926</v>
      </c>
      <c r="B488" s="147" t="s">
        <v>927</v>
      </c>
      <c r="C488" s="95">
        <f t="shared" si="7"/>
        <v>0</v>
      </c>
      <c r="D488" s="81"/>
      <c r="E488" s="82"/>
      <c r="F488" s="83"/>
      <c r="G488" s="83"/>
      <c r="H488" s="83"/>
      <c r="I488" s="13"/>
      <c r="J488" s="5"/>
      <c r="K488" s="5"/>
      <c r="N488" s="56"/>
      <c r="O488" s="6"/>
      <c r="Q488" s="5"/>
    </row>
    <row r="489" spans="1:17" x14ac:dyDescent="0.2">
      <c r="A489" s="99" t="s">
        <v>928</v>
      </c>
      <c r="B489" s="147" t="s">
        <v>929</v>
      </c>
      <c r="C489" s="95">
        <f t="shared" si="7"/>
        <v>0</v>
      </c>
      <c r="D489" s="81"/>
      <c r="E489" s="82"/>
      <c r="F489" s="83"/>
      <c r="G489" s="83"/>
      <c r="H489" s="83"/>
      <c r="I489" s="13"/>
      <c r="J489" s="5"/>
      <c r="K489" s="5"/>
      <c r="N489" s="56"/>
      <c r="O489" s="6"/>
      <c r="Q489" s="5"/>
    </row>
    <row r="490" spans="1:17" x14ac:dyDescent="0.2">
      <c r="A490" s="134" t="s">
        <v>930</v>
      </c>
      <c r="B490" s="147" t="s">
        <v>931</v>
      </c>
      <c r="C490" s="95">
        <f t="shared" si="7"/>
        <v>0</v>
      </c>
      <c r="D490" s="81"/>
      <c r="E490" s="82"/>
      <c r="F490" s="83"/>
      <c r="G490" s="83"/>
      <c r="H490" s="83"/>
      <c r="I490" s="13"/>
      <c r="J490" s="5"/>
      <c r="K490" s="5"/>
      <c r="N490" s="56"/>
      <c r="O490" s="6"/>
      <c r="Q490" s="5"/>
    </row>
    <row r="491" spans="1:17" x14ac:dyDescent="0.2">
      <c r="A491" s="144" t="s">
        <v>932</v>
      </c>
      <c r="B491" s="147" t="s">
        <v>933</v>
      </c>
      <c r="C491" s="95">
        <f t="shared" si="7"/>
        <v>0</v>
      </c>
      <c r="D491" s="81"/>
      <c r="E491" s="82"/>
      <c r="F491" s="83"/>
      <c r="G491" s="83"/>
      <c r="H491" s="83"/>
      <c r="I491" s="13"/>
      <c r="J491" s="5"/>
      <c r="K491" s="5"/>
      <c r="N491" s="56"/>
      <c r="O491" s="6"/>
      <c r="Q491" s="5"/>
    </row>
    <row r="492" spans="1:17" x14ac:dyDescent="0.2">
      <c r="A492" s="99" t="s">
        <v>934</v>
      </c>
      <c r="B492" s="147" t="s">
        <v>935</v>
      </c>
      <c r="C492" s="95">
        <f t="shared" si="7"/>
        <v>0</v>
      </c>
      <c r="D492" s="81"/>
      <c r="E492" s="82"/>
      <c r="F492" s="83"/>
      <c r="G492" s="83"/>
      <c r="H492" s="83"/>
      <c r="I492" s="13"/>
      <c r="J492" s="5"/>
      <c r="K492" s="5"/>
      <c r="N492" s="56"/>
      <c r="O492" s="6"/>
      <c r="Q492" s="5"/>
    </row>
    <row r="493" spans="1:17" x14ac:dyDescent="0.2">
      <c r="A493" s="134" t="s">
        <v>936</v>
      </c>
      <c r="B493" s="147" t="s">
        <v>937</v>
      </c>
      <c r="C493" s="95">
        <f t="shared" si="7"/>
        <v>0</v>
      </c>
      <c r="D493" s="81"/>
      <c r="E493" s="82"/>
      <c r="F493" s="83"/>
      <c r="G493" s="83"/>
      <c r="H493" s="83"/>
      <c r="I493" s="13"/>
      <c r="J493" s="5"/>
      <c r="K493" s="5"/>
      <c r="N493" s="56"/>
      <c r="O493" s="6"/>
      <c r="Q493" s="5"/>
    </row>
    <row r="494" spans="1:17" x14ac:dyDescent="0.2">
      <c r="A494" s="144" t="s">
        <v>938</v>
      </c>
      <c r="B494" s="147" t="s">
        <v>939</v>
      </c>
      <c r="C494" s="95">
        <f t="shared" si="7"/>
        <v>0</v>
      </c>
      <c r="D494" s="81"/>
      <c r="E494" s="82"/>
      <c r="F494" s="83"/>
      <c r="G494" s="83"/>
      <c r="H494" s="83"/>
      <c r="I494" s="13"/>
      <c r="J494" s="5"/>
      <c r="K494" s="5"/>
      <c r="N494" s="56"/>
      <c r="O494" s="6"/>
      <c r="Q494" s="5"/>
    </row>
    <row r="495" spans="1:17" x14ac:dyDescent="0.2">
      <c r="A495" s="99" t="s">
        <v>940</v>
      </c>
      <c r="B495" s="147" t="s">
        <v>941</v>
      </c>
      <c r="C495" s="95">
        <f t="shared" si="7"/>
        <v>0</v>
      </c>
      <c r="D495" s="81"/>
      <c r="E495" s="82"/>
      <c r="F495" s="83"/>
      <c r="G495" s="83"/>
      <c r="H495" s="83"/>
      <c r="I495" s="13"/>
      <c r="J495" s="5"/>
      <c r="K495" s="5"/>
      <c r="N495" s="56"/>
      <c r="O495" s="6"/>
      <c r="Q495" s="5"/>
    </row>
    <row r="496" spans="1:17" x14ac:dyDescent="0.2">
      <c r="A496" s="134" t="s">
        <v>942</v>
      </c>
      <c r="B496" s="147" t="s">
        <v>943</v>
      </c>
      <c r="C496" s="95">
        <f t="shared" si="7"/>
        <v>0</v>
      </c>
      <c r="D496" s="81"/>
      <c r="E496" s="82"/>
      <c r="F496" s="83"/>
      <c r="G496" s="83"/>
      <c r="H496" s="83"/>
      <c r="I496" s="13"/>
      <c r="J496" s="5"/>
      <c r="K496" s="5"/>
      <c r="N496" s="56"/>
      <c r="O496" s="6"/>
      <c r="Q496" s="5"/>
    </row>
    <row r="497" spans="1:17" x14ac:dyDescent="0.2">
      <c r="A497" s="144" t="s">
        <v>944</v>
      </c>
      <c r="B497" s="147" t="s">
        <v>945</v>
      </c>
      <c r="C497" s="95">
        <f t="shared" si="7"/>
        <v>0</v>
      </c>
      <c r="D497" s="81"/>
      <c r="E497" s="82"/>
      <c r="F497" s="83"/>
      <c r="G497" s="83"/>
      <c r="H497" s="83"/>
      <c r="I497" s="13"/>
      <c r="J497" s="5"/>
      <c r="K497" s="5"/>
      <c r="N497" s="56"/>
      <c r="O497" s="6"/>
      <c r="Q497" s="5"/>
    </row>
    <row r="498" spans="1:17" x14ac:dyDescent="0.2">
      <c r="A498" s="99" t="s">
        <v>946</v>
      </c>
      <c r="B498" s="147" t="s">
        <v>947</v>
      </c>
      <c r="C498" s="95">
        <f t="shared" si="7"/>
        <v>0</v>
      </c>
      <c r="D498" s="81"/>
      <c r="E498" s="82"/>
      <c r="F498" s="83"/>
      <c r="G498" s="83"/>
      <c r="H498" s="83"/>
      <c r="I498" s="13"/>
      <c r="J498" s="5"/>
      <c r="K498" s="5"/>
      <c r="N498" s="56"/>
      <c r="O498" s="6"/>
      <c r="Q498" s="5"/>
    </row>
    <row r="499" spans="1:17" x14ac:dyDescent="0.2">
      <c r="A499" s="134" t="s">
        <v>948</v>
      </c>
      <c r="B499" s="147" t="s">
        <v>949</v>
      </c>
      <c r="C499" s="95">
        <f t="shared" si="7"/>
        <v>0</v>
      </c>
      <c r="D499" s="81"/>
      <c r="E499" s="82"/>
      <c r="F499" s="83"/>
      <c r="G499" s="83"/>
      <c r="H499" s="83"/>
      <c r="I499" s="13"/>
      <c r="J499" s="5"/>
      <c r="K499" s="5"/>
      <c r="N499" s="56"/>
      <c r="O499" s="6"/>
      <c r="Q499" s="5"/>
    </row>
    <row r="500" spans="1:17" x14ac:dyDescent="0.2">
      <c r="A500" s="144" t="s">
        <v>950</v>
      </c>
      <c r="B500" s="147" t="s">
        <v>951</v>
      </c>
      <c r="C500" s="95">
        <f t="shared" si="7"/>
        <v>0</v>
      </c>
      <c r="D500" s="81"/>
      <c r="E500" s="82"/>
      <c r="F500" s="83"/>
      <c r="G500" s="83"/>
      <c r="H500" s="83"/>
      <c r="I500" s="13"/>
      <c r="J500" s="5"/>
      <c r="K500" s="5"/>
      <c r="N500" s="56"/>
      <c r="O500" s="6"/>
      <c r="Q500" s="5"/>
    </row>
    <row r="501" spans="1:17" x14ac:dyDescent="0.2">
      <c r="A501" s="99" t="s">
        <v>952</v>
      </c>
      <c r="B501" s="147" t="s">
        <v>953</v>
      </c>
      <c r="C501" s="95">
        <f t="shared" si="7"/>
        <v>0</v>
      </c>
      <c r="D501" s="81"/>
      <c r="E501" s="82"/>
      <c r="F501" s="83"/>
      <c r="G501" s="83"/>
      <c r="H501" s="83"/>
      <c r="I501" s="13"/>
      <c r="J501" s="5"/>
      <c r="K501" s="5"/>
      <c r="N501" s="56"/>
      <c r="O501" s="6"/>
      <c r="Q501" s="5"/>
    </row>
    <row r="502" spans="1:17" x14ac:dyDescent="0.2">
      <c r="A502" s="134" t="s">
        <v>954</v>
      </c>
      <c r="B502" s="147" t="s">
        <v>955</v>
      </c>
      <c r="C502" s="95">
        <f t="shared" si="7"/>
        <v>0</v>
      </c>
      <c r="D502" s="81"/>
      <c r="E502" s="82"/>
      <c r="F502" s="83"/>
      <c r="G502" s="83"/>
      <c r="H502" s="83"/>
      <c r="I502" s="13"/>
      <c r="J502" s="5"/>
      <c r="K502" s="5"/>
      <c r="N502" s="56"/>
      <c r="O502" s="6"/>
      <c r="Q502" s="5"/>
    </row>
    <row r="503" spans="1:17" x14ac:dyDescent="0.2">
      <c r="A503" s="144" t="s">
        <v>956</v>
      </c>
      <c r="B503" s="147" t="s">
        <v>957</v>
      </c>
      <c r="C503" s="95">
        <f t="shared" si="7"/>
        <v>0</v>
      </c>
      <c r="D503" s="81"/>
      <c r="E503" s="82"/>
      <c r="F503" s="83"/>
      <c r="G503" s="83"/>
      <c r="H503" s="83"/>
      <c r="I503" s="13"/>
      <c r="J503" s="5"/>
      <c r="K503" s="5"/>
      <c r="N503" s="56"/>
      <c r="O503" s="6"/>
      <c r="Q503" s="5"/>
    </row>
    <row r="504" spans="1:17" x14ac:dyDescent="0.2">
      <c r="A504" s="99" t="s">
        <v>958</v>
      </c>
      <c r="B504" s="147" t="s">
        <v>959</v>
      </c>
      <c r="C504" s="95">
        <f t="shared" si="7"/>
        <v>0</v>
      </c>
      <c r="D504" s="81"/>
      <c r="E504" s="82"/>
      <c r="F504" s="83"/>
      <c r="G504" s="83"/>
      <c r="H504" s="83"/>
      <c r="I504" s="13"/>
      <c r="J504" s="5"/>
      <c r="K504" s="5"/>
      <c r="N504" s="56"/>
      <c r="O504" s="6"/>
      <c r="Q504" s="5"/>
    </row>
    <row r="505" spans="1:17" x14ac:dyDescent="0.2">
      <c r="A505" s="134" t="s">
        <v>960</v>
      </c>
      <c r="B505" s="143" t="s">
        <v>961</v>
      </c>
      <c r="C505" s="95">
        <f t="shared" si="7"/>
        <v>0</v>
      </c>
      <c r="D505" s="81"/>
      <c r="E505" s="82"/>
      <c r="F505" s="83"/>
      <c r="G505" s="83"/>
      <c r="H505" s="83"/>
      <c r="I505" s="13"/>
      <c r="J505" s="5"/>
      <c r="K505" s="5"/>
      <c r="N505" s="56"/>
      <c r="O505" s="6"/>
      <c r="Q505" s="5"/>
    </row>
    <row r="506" spans="1:17" x14ac:dyDescent="0.2">
      <c r="A506" s="144" t="s">
        <v>962</v>
      </c>
      <c r="B506" s="145" t="s">
        <v>963</v>
      </c>
      <c r="C506" s="95">
        <f t="shared" si="7"/>
        <v>0</v>
      </c>
      <c r="D506" s="81"/>
      <c r="E506" s="82"/>
      <c r="F506" s="83"/>
      <c r="G506" s="83"/>
      <c r="H506" s="83"/>
      <c r="I506" s="13"/>
      <c r="J506" s="5"/>
      <c r="K506" s="5"/>
      <c r="N506" s="56"/>
      <c r="O506" s="6"/>
      <c r="Q506" s="5"/>
    </row>
    <row r="507" spans="1:17" x14ac:dyDescent="0.2">
      <c r="A507" s="99" t="s">
        <v>964</v>
      </c>
      <c r="B507" s="143" t="s">
        <v>965</v>
      </c>
      <c r="C507" s="95">
        <f t="shared" si="7"/>
        <v>0</v>
      </c>
      <c r="D507" s="81"/>
      <c r="E507" s="82"/>
      <c r="F507" s="83"/>
      <c r="G507" s="83"/>
      <c r="H507" s="83"/>
      <c r="I507" s="13"/>
      <c r="J507" s="5"/>
      <c r="K507" s="5"/>
      <c r="N507" s="56"/>
      <c r="O507" s="6"/>
      <c r="Q507" s="5"/>
    </row>
    <row r="508" spans="1:17" x14ac:dyDescent="0.2">
      <c r="A508" s="134" t="s">
        <v>966</v>
      </c>
      <c r="B508" s="143" t="s">
        <v>967</v>
      </c>
      <c r="C508" s="95">
        <f t="shared" si="7"/>
        <v>0</v>
      </c>
      <c r="D508" s="81"/>
      <c r="E508" s="82"/>
      <c r="F508" s="83"/>
      <c r="G508" s="83"/>
      <c r="H508" s="83"/>
      <c r="I508" s="13"/>
      <c r="J508" s="5"/>
      <c r="K508" s="5"/>
      <c r="N508" s="56"/>
      <c r="O508" s="6"/>
      <c r="Q508" s="5"/>
    </row>
    <row r="509" spans="1:17" ht="23.25" x14ac:dyDescent="0.2">
      <c r="A509" s="144" t="s">
        <v>968</v>
      </c>
      <c r="B509" s="147" t="s">
        <v>969</v>
      </c>
      <c r="C509" s="95">
        <f t="shared" si="7"/>
        <v>0</v>
      </c>
      <c r="D509" s="81"/>
      <c r="E509" s="82"/>
      <c r="F509" s="83"/>
      <c r="G509" s="83"/>
      <c r="H509" s="83"/>
      <c r="I509" s="13"/>
      <c r="J509" s="5"/>
      <c r="K509" s="5"/>
      <c r="N509" s="56"/>
      <c r="O509" s="6"/>
      <c r="Q509" s="5"/>
    </row>
    <row r="510" spans="1:17" x14ac:dyDescent="0.2">
      <c r="A510" s="144" t="s">
        <v>970</v>
      </c>
      <c r="B510" s="143" t="s">
        <v>971</v>
      </c>
      <c r="C510" s="95">
        <f t="shared" si="7"/>
        <v>0</v>
      </c>
      <c r="D510" s="81"/>
      <c r="E510" s="82"/>
      <c r="F510" s="83"/>
      <c r="G510" s="83"/>
      <c r="H510" s="83"/>
      <c r="I510" s="13"/>
      <c r="J510" s="5"/>
      <c r="K510" s="5"/>
      <c r="N510" s="56"/>
      <c r="O510" s="6"/>
      <c r="Q510" s="5"/>
    </row>
    <row r="511" spans="1:17" x14ac:dyDescent="0.2">
      <c r="A511" s="144" t="s">
        <v>972</v>
      </c>
      <c r="B511" s="143" t="s">
        <v>973</v>
      </c>
      <c r="C511" s="95">
        <f t="shared" si="7"/>
        <v>0</v>
      </c>
      <c r="D511" s="81"/>
      <c r="E511" s="82"/>
      <c r="F511" s="83"/>
      <c r="G511" s="83"/>
      <c r="H511" s="83"/>
      <c r="I511" s="13"/>
      <c r="J511" s="5"/>
      <c r="K511" s="5"/>
      <c r="N511" s="56"/>
      <c r="O511" s="6"/>
      <c r="Q511" s="5"/>
    </row>
    <row r="512" spans="1:17" x14ac:dyDescent="0.2">
      <c r="A512" s="99" t="s">
        <v>974</v>
      </c>
      <c r="B512" s="143" t="s">
        <v>975</v>
      </c>
      <c r="C512" s="95">
        <f t="shared" si="7"/>
        <v>0</v>
      </c>
      <c r="D512" s="81"/>
      <c r="E512" s="82"/>
      <c r="F512" s="83"/>
      <c r="G512" s="83"/>
      <c r="H512" s="83"/>
      <c r="I512" s="13"/>
      <c r="J512" s="5"/>
      <c r="K512" s="5"/>
      <c r="N512" s="56"/>
      <c r="O512" s="6"/>
      <c r="Q512" s="5"/>
    </row>
    <row r="513" spans="1:17" x14ac:dyDescent="0.2">
      <c r="A513" s="134" t="s">
        <v>976</v>
      </c>
      <c r="B513" s="143" t="s">
        <v>977</v>
      </c>
      <c r="C513" s="95">
        <f t="shared" si="7"/>
        <v>0</v>
      </c>
      <c r="D513" s="81"/>
      <c r="E513" s="82"/>
      <c r="F513" s="83"/>
      <c r="G513" s="83"/>
      <c r="H513" s="83"/>
      <c r="I513" s="13"/>
      <c r="J513" s="5"/>
      <c r="K513" s="5"/>
      <c r="N513" s="56"/>
      <c r="O513" s="6"/>
      <c r="Q513" s="5"/>
    </row>
    <row r="514" spans="1:17" x14ac:dyDescent="0.2">
      <c r="A514" s="144" t="s">
        <v>978</v>
      </c>
      <c r="B514" s="143" t="s">
        <v>979</v>
      </c>
      <c r="C514" s="95">
        <f t="shared" si="7"/>
        <v>0</v>
      </c>
      <c r="D514" s="81"/>
      <c r="E514" s="82"/>
      <c r="F514" s="83"/>
      <c r="G514" s="83"/>
      <c r="H514" s="83"/>
      <c r="I514" s="13"/>
      <c r="J514" s="5"/>
      <c r="K514" s="5"/>
      <c r="N514" s="56"/>
      <c r="O514" s="6"/>
      <c r="Q514" s="5"/>
    </row>
    <row r="515" spans="1:17" x14ac:dyDescent="0.2">
      <c r="A515" s="99" t="s">
        <v>980</v>
      </c>
      <c r="B515" s="143" t="s">
        <v>981</v>
      </c>
      <c r="C515" s="95">
        <f t="shared" si="7"/>
        <v>0</v>
      </c>
      <c r="D515" s="81"/>
      <c r="E515" s="82"/>
      <c r="F515" s="83"/>
      <c r="G515" s="83"/>
      <c r="H515" s="83"/>
      <c r="I515" s="13"/>
      <c r="J515" s="5"/>
      <c r="K515" s="5"/>
      <c r="N515" s="56"/>
      <c r="O515" s="6"/>
      <c r="Q515" s="5"/>
    </row>
    <row r="516" spans="1:17" x14ac:dyDescent="0.2">
      <c r="A516" s="134" t="s">
        <v>982</v>
      </c>
      <c r="B516" s="143" t="s">
        <v>983</v>
      </c>
      <c r="C516" s="95">
        <f t="shared" si="7"/>
        <v>0</v>
      </c>
      <c r="D516" s="81"/>
      <c r="E516" s="82"/>
      <c r="F516" s="83"/>
      <c r="G516" s="83"/>
      <c r="H516" s="83"/>
      <c r="I516" s="13"/>
      <c r="J516" s="5"/>
      <c r="K516" s="5"/>
      <c r="N516" s="56"/>
      <c r="O516" s="6"/>
      <c r="Q516" s="5"/>
    </row>
    <row r="517" spans="1:17" x14ac:dyDescent="0.2">
      <c r="A517" s="144" t="s">
        <v>984</v>
      </c>
      <c r="B517" s="143" t="s">
        <v>985</v>
      </c>
      <c r="C517" s="95">
        <f t="shared" si="7"/>
        <v>0</v>
      </c>
      <c r="D517" s="81"/>
      <c r="E517" s="82"/>
      <c r="F517" s="83"/>
      <c r="G517" s="83"/>
      <c r="H517" s="83"/>
      <c r="I517" s="13"/>
      <c r="J517" s="5"/>
      <c r="K517" s="5"/>
      <c r="N517" s="56"/>
      <c r="O517" s="6"/>
      <c r="Q517" s="5"/>
    </row>
    <row r="518" spans="1:17" x14ac:dyDescent="0.2">
      <c r="A518" s="99" t="s">
        <v>986</v>
      </c>
      <c r="B518" s="143" t="s">
        <v>987</v>
      </c>
      <c r="C518" s="95">
        <f t="shared" si="7"/>
        <v>0</v>
      </c>
      <c r="D518" s="81"/>
      <c r="E518" s="82"/>
      <c r="F518" s="83"/>
      <c r="G518" s="83"/>
      <c r="H518" s="83"/>
      <c r="I518" s="13"/>
      <c r="J518" s="5"/>
      <c r="K518" s="5"/>
      <c r="N518" s="56"/>
      <c r="O518" s="6"/>
      <c r="Q518" s="5"/>
    </row>
    <row r="519" spans="1:17" x14ac:dyDescent="0.2">
      <c r="A519" s="134" t="s">
        <v>988</v>
      </c>
      <c r="B519" s="143" t="s">
        <v>989</v>
      </c>
      <c r="C519" s="95">
        <f t="shared" si="7"/>
        <v>0</v>
      </c>
      <c r="D519" s="81"/>
      <c r="E519" s="82"/>
      <c r="F519" s="83"/>
      <c r="G519" s="83"/>
      <c r="H519" s="83"/>
      <c r="I519" s="13"/>
      <c r="J519" s="5"/>
      <c r="K519" s="5"/>
      <c r="N519" s="56"/>
      <c r="O519" s="6"/>
      <c r="Q519" s="5"/>
    </row>
    <row r="520" spans="1:17" x14ac:dyDescent="0.2">
      <c r="A520" s="144" t="s">
        <v>990</v>
      </c>
      <c r="B520" s="143" t="s">
        <v>991</v>
      </c>
      <c r="C520" s="95">
        <f t="shared" si="7"/>
        <v>0</v>
      </c>
      <c r="D520" s="81"/>
      <c r="E520" s="82"/>
      <c r="F520" s="83"/>
      <c r="G520" s="83"/>
      <c r="H520" s="83"/>
      <c r="I520" s="13"/>
      <c r="J520" s="5"/>
      <c r="K520" s="5"/>
      <c r="N520" s="56"/>
      <c r="O520" s="6"/>
      <c r="Q520" s="5"/>
    </row>
    <row r="521" spans="1:17" x14ac:dyDescent="0.2">
      <c r="A521" s="144" t="s">
        <v>992</v>
      </c>
      <c r="B521" s="143" t="s">
        <v>993</v>
      </c>
      <c r="C521" s="95">
        <f t="shared" si="7"/>
        <v>0</v>
      </c>
      <c r="D521" s="81"/>
      <c r="E521" s="82"/>
      <c r="F521" s="83"/>
      <c r="G521" s="83"/>
      <c r="H521" s="83"/>
      <c r="I521" s="13"/>
      <c r="J521" s="5"/>
      <c r="K521" s="5"/>
      <c r="N521" s="56"/>
      <c r="O521" s="6"/>
      <c r="Q521" s="5"/>
    </row>
    <row r="522" spans="1:17" x14ac:dyDescent="0.2">
      <c r="A522" s="144" t="s">
        <v>994</v>
      </c>
      <c r="B522" s="143" t="s">
        <v>995</v>
      </c>
      <c r="C522" s="95">
        <f t="shared" si="7"/>
        <v>0</v>
      </c>
      <c r="D522" s="81"/>
      <c r="E522" s="82"/>
      <c r="F522" s="83"/>
      <c r="G522" s="83"/>
      <c r="H522" s="83"/>
      <c r="I522" s="13"/>
      <c r="J522" s="5"/>
      <c r="K522" s="5"/>
      <c r="N522" s="56"/>
      <c r="O522" s="6"/>
      <c r="Q522" s="5"/>
    </row>
    <row r="523" spans="1:17" x14ac:dyDescent="0.2">
      <c r="A523" s="99" t="s">
        <v>996</v>
      </c>
      <c r="B523" s="143" t="s">
        <v>997</v>
      </c>
      <c r="C523" s="95">
        <f t="shared" si="7"/>
        <v>0</v>
      </c>
      <c r="D523" s="81"/>
      <c r="E523" s="82"/>
      <c r="F523" s="83"/>
      <c r="G523" s="83"/>
      <c r="H523" s="83"/>
      <c r="I523" s="13"/>
      <c r="J523" s="5"/>
      <c r="K523" s="5"/>
      <c r="N523" s="56"/>
      <c r="O523" s="6"/>
      <c r="Q523" s="5"/>
    </row>
    <row r="524" spans="1:17" x14ac:dyDescent="0.2">
      <c r="A524" s="134" t="s">
        <v>998</v>
      </c>
      <c r="B524" s="143" t="s">
        <v>999</v>
      </c>
      <c r="C524" s="95">
        <f t="shared" si="7"/>
        <v>0</v>
      </c>
      <c r="D524" s="81"/>
      <c r="E524" s="82"/>
      <c r="F524" s="83"/>
      <c r="G524" s="83"/>
      <c r="H524" s="83"/>
      <c r="I524" s="13"/>
      <c r="J524" s="5"/>
      <c r="K524" s="5"/>
      <c r="N524" s="56"/>
      <c r="O524" s="6"/>
      <c r="Q524" s="5"/>
    </row>
    <row r="525" spans="1:17" x14ac:dyDescent="0.2">
      <c r="A525" s="144" t="s">
        <v>1000</v>
      </c>
      <c r="B525" s="143" t="s">
        <v>1001</v>
      </c>
      <c r="C525" s="95">
        <f t="shared" si="7"/>
        <v>0</v>
      </c>
      <c r="D525" s="81"/>
      <c r="E525" s="82"/>
      <c r="F525" s="83"/>
      <c r="G525" s="83"/>
      <c r="H525" s="83"/>
      <c r="I525" s="13"/>
      <c r="J525" s="5"/>
      <c r="K525" s="5"/>
      <c r="N525" s="56"/>
      <c r="O525" s="6"/>
      <c r="Q525" s="5"/>
    </row>
    <row r="526" spans="1:17" x14ac:dyDescent="0.2">
      <c r="A526" s="99" t="s">
        <v>1002</v>
      </c>
      <c r="B526" s="143" t="s">
        <v>1003</v>
      </c>
      <c r="C526" s="95">
        <f t="shared" si="7"/>
        <v>0</v>
      </c>
      <c r="D526" s="81"/>
      <c r="E526" s="82"/>
      <c r="F526" s="83"/>
      <c r="G526" s="83"/>
      <c r="H526" s="83"/>
      <c r="I526" s="13"/>
      <c r="J526" s="5"/>
      <c r="K526" s="5"/>
      <c r="N526" s="56"/>
      <c r="O526" s="6"/>
      <c r="Q526" s="5"/>
    </row>
    <row r="527" spans="1:17" x14ac:dyDescent="0.2">
      <c r="A527" s="134" t="s">
        <v>1004</v>
      </c>
      <c r="B527" s="143" t="s">
        <v>1005</v>
      </c>
      <c r="C527" s="95">
        <f t="shared" si="7"/>
        <v>0</v>
      </c>
      <c r="D527" s="81"/>
      <c r="E527" s="82"/>
      <c r="F527" s="83"/>
      <c r="G527" s="83"/>
      <c r="H527" s="83"/>
      <c r="I527" s="13"/>
      <c r="J527" s="5"/>
      <c r="K527" s="5"/>
      <c r="N527" s="56"/>
      <c r="O527" s="6"/>
      <c r="Q527" s="5"/>
    </row>
    <row r="528" spans="1:17" x14ac:dyDescent="0.2">
      <c r="A528" s="148" t="s">
        <v>1006</v>
      </c>
      <c r="B528" s="149" t="s">
        <v>1007</v>
      </c>
      <c r="C528" s="103">
        <f t="shared" si="7"/>
        <v>0</v>
      </c>
      <c r="D528" s="122"/>
      <c r="E528" s="105"/>
      <c r="F528" s="106"/>
      <c r="G528" s="106"/>
      <c r="H528" s="106"/>
      <c r="I528" s="13"/>
      <c r="J528" s="5"/>
      <c r="K528" s="5"/>
      <c r="N528" s="56"/>
      <c r="O528" s="6"/>
      <c r="Q528" s="5"/>
    </row>
    <row r="529" spans="1:17" x14ac:dyDescent="0.2">
      <c r="A529" s="150"/>
      <c r="B529" s="151"/>
      <c r="C529" s="87"/>
      <c r="D529" s="87"/>
      <c r="E529" s="87"/>
      <c r="F529" s="87"/>
      <c r="G529" s="87"/>
      <c r="H529" s="87"/>
      <c r="I529" s="12"/>
      <c r="J529" s="56"/>
      <c r="K529" s="56"/>
      <c r="L529" s="56"/>
      <c r="M529" s="56"/>
      <c r="N529" s="56"/>
      <c r="O529" s="6"/>
      <c r="Q529" s="5"/>
    </row>
    <row r="530" spans="1:17" x14ac:dyDescent="0.2">
      <c r="A530" s="224" t="s">
        <v>1008</v>
      </c>
      <c r="B530" s="225"/>
      <c r="C530" s="152" t="s">
        <v>1009</v>
      </c>
      <c r="D530" s="153"/>
      <c r="E530" s="154"/>
      <c r="F530" s="56"/>
      <c r="G530" s="87"/>
      <c r="H530" s="87"/>
      <c r="I530" s="12"/>
      <c r="J530" s="56"/>
      <c r="K530" s="56"/>
      <c r="L530" s="56"/>
      <c r="M530" s="56"/>
      <c r="N530" s="56"/>
      <c r="O530" s="6"/>
      <c r="Q530" s="5"/>
    </row>
    <row r="531" spans="1:17" x14ac:dyDescent="0.2">
      <c r="A531" s="232"/>
      <c r="B531" s="233"/>
      <c r="C531" s="222" t="s">
        <v>3</v>
      </c>
      <c r="D531" s="153" t="s">
        <v>1010</v>
      </c>
      <c r="E531" s="154"/>
      <c r="F531" s="56"/>
      <c r="G531" s="87"/>
      <c r="H531" s="87"/>
      <c r="I531" s="12"/>
      <c r="J531" s="56"/>
      <c r="K531" s="56"/>
      <c r="L531" s="56"/>
      <c r="M531" s="56"/>
      <c r="N531" s="56"/>
      <c r="O531" s="6"/>
      <c r="Q531" s="5"/>
    </row>
    <row r="532" spans="1:17" ht="33.75" customHeight="1" x14ac:dyDescent="0.2">
      <c r="A532" s="226"/>
      <c r="B532" s="227"/>
      <c r="C532" s="223"/>
      <c r="D532" s="155" t="s">
        <v>1011</v>
      </c>
      <c r="E532" s="156" t="s">
        <v>1012</v>
      </c>
      <c r="F532" s="56"/>
      <c r="G532" s="87"/>
      <c r="H532" s="87"/>
      <c r="I532" s="12"/>
      <c r="J532" s="56"/>
      <c r="K532" s="56"/>
      <c r="L532" s="56"/>
      <c r="M532" s="56"/>
      <c r="N532" s="56"/>
      <c r="O532" s="6"/>
      <c r="Q532" s="5"/>
    </row>
    <row r="533" spans="1:17" x14ac:dyDescent="0.2">
      <c r="A533" s="157" t="s">
        <v>1013</v>
      </c>
      <c r="B533" s="158" t="s">
        <v>1014</v>
      </c>
      <c r="C533" s="159">
        <f>+SUM(D533:E533)</f>
        <v>0</v>
      </c>
      <c r="D533" s="160"/>
      <c r="E533" s="161"/>
      <c r="F533" s="56"/>
      <c r="G533" s="87"/>
      <c r="H533" s="87"/>
      <c r="I533" s="12"/>
      <c r="J533" s="56"/>
      <c r="K533" s="56"/>
      <c r="L533" s="56"/>
      <c r="M533" s="56"/>
      <c r="N533" s="56"/>
      <c r="O533" s="6"/>
      <c r="Q533" s="5"/>
    </row>
    <row r="534" spans="1:17" x14ac:dyDescent="0.2">
      <c r="A534" s="157" t="s">
        <v>1015</v>
      </c>
      <c r="B534" s="158" t="s">
        <v>1016</v>
      </c>
      <c r="C534" s="162">
        <f>+SUM(D534:E534)</f>
        <v>0</v>
      </c>
      <c r="D534" s="160"/>
      <c r="E534" s="161"/>
      <c r="F534" s="56"/>
      <c r="G534" s="87"/>
      <c r="H534" s="87"/>
      <c r="I534" s="12"/>
      <c r="J534" s="56"/>
      <c r="K534" s="56"/>
      <c r="L534" s="56"/>
      <c r="M534" s="56"/>
      <c r="N534" s="56"/>
      <c r="O534" s="6"/>
      <c r="Q534" s="5"/>
    </row>
    <row r="535" spans="1:17" ht="18" customHeight="1" x14ac:dyDescent="0.2">
      <c r="A535" s="19"/>
      <c r="B535" s="20"/>
      <c r="C535" s="21"/>
    </row>
    <row r="536" spans="1:17" ht="24" customHeight="1" x14ac:dyDescent="0.2">
      <c r="A536" s="224" t="s">
        <v>1017</v>
      </c>
      <c r="B536" s="225"/>
      <c r="C536" s="222" t="s">
        <v>3</v>
      </c>
      <c r="D536" s="235" t="s">
        <v>1018</v>
      </c>
      <c r="E536" s="235" t="s">
        <v>1019</v>
      </c>
      <c r="F536" s="87"/>
      <c r="G536" s="6"/>
      <c r="H536" s="6"/>
      <c r="I536" s="7"/>
      <c r="J536" s="5"/>
      <c r="K536" s="5"/>
      <c r="O536" s="6"/>
      <c r="Q536" s="5"/>
    </row>
    <row r="537" spans="1:17" ht="19.5" customHeight="1" x14ac:dyDescent="0.2">
      <c r="A537" s="226"/>
      <c r="B537" s="227"/>
      <c r="C537" s="228"/>
      <c r="D537" s="235"/>
      <c r="E537" s="235"/>
      <c r="F537" s="87"/>
      <c r="G537" s="6"/>
      <c r="H537" s="6"/>
      <c r="I537" s="7"/>
      <c r="J537" s="5"/>
      <c r="K537" s="5"/>
      <c r="O537" s="6"/>
      <c r="Q537" s="5"/>
    </row>
    <row r="538" spans="1:17" ht="24.75" customHeight="1" x14ac:dyDescent="0.2">
      <c r="A538" s="230" t="s">
        <v>1020</v>
      </c>
      <c r="B538" s="231"/>
      <c r="C538" s="22"/>
      <c r="D538" s="23"/>
      <c r="E538" s="24"/>
      <c r="F538" s="87"/>
      <c r="G538" s="6"/>
      <c r="H538" s="6"/>
      <c r="I538" s="7"/>
      <c r="J538" s="5"/>
      <c r="K538" s="5"/>
      <c r="O538" s="6"/>
      <c r="Q538" s="5"/>
    </row>
    <row r="539" spans="1:17" ht="13.5" customHeight="1" x14ac:dyDescent="0.2">
      <c r="A539" s="25" t="s">
        <v>1021</v>
      </c>
      <c r="B539" s="26"/>
      <c r="C539" s="163">
        <f t="shared" ref="C539:C545" si="8">SUM(D539:E539)</f>
        <v>0</v>
      </c>
      <c r="D539" s="164"/>
      <c r="E539" s="165"/>
      <c r="F539" s="87"/>
      <c r="G539" s="6"/>
      <c r="H539" s="6"/>
      <c r="I539" s="7"/>
      <c r="J539" s="5"/>
      <c r="K539" s="5"/>
      <c r="O539" s="6"/>
      <c r="Q539" s="5"/>
    </row>
    <row r="540" spans="1:17" ht="13.5" customHeight="1" x14ac:dyDescent="0.2">
      <c r="A540" s="27" t="s">
        <v>1022</v>
      </c>
      <c r="B540" s="28"/>
      <c r="C540" s="166">
        <f t="shared" si="8"/>
        <v>0</v>
      </c>
      <c r="D540" s="167"/>
      <c r="E540" s="168"/>
      <c r="F540" s="87"/>
      <c r="G540" s="6"/>
      <c r="H540" s="6"/>
      <c r="I540" s="7"/>
      <c r="J540" s="5"/>
      <c r="K540" s="5"/>
      <c r="O540" s="6"/>
      <c r="Q540" s="5"/>
    </row>
    <row r="541" spans="1:17" s="32" customFormat="1" ht="13.5" customHeight="1" x14ac:dyDescent="0.2">
      <c r="A541" s="27" t="s">
        <v>1023</v>
      </c>
      <c r="B541" s="28"/>
      <c r="C541" s="166">
        <f t="shared" si="8"/>
        <v>0</v>
      </c>
      <c r="D541" s="29"/>
      <c r="E541" s="30"/>
      <c r="F541" s="31"/>
      <c r="G541" s="31"/>
    </row>
    <row r="542" spans="1:17" s="32" customFormat="1" x14ac:dyDescent="0.2">
      <c r="A542" s="27" t="s">
        <v>1024</v>
      </c>
      <c r="B542" s="28"/>
      <c r="C542" s="166">
        <f t="shared" si="8"/>
        <v>0</v>
      </c>
      <c r="D542" s="29"/>
      <c r="E542" s="30"/>
      <c r="F542" s="31"/>
      <c r="G542" s="31"/>
    </row>
    <row r="543" spans="1:17" s="32" customFormat="1" x14ac:dyDescent="0.2">
      <c r="A543" s="27" t="s">
        <v>1025</v>
      </c>
      <c r="B543" s="28"/>
      <c r="C543" s="166">
        <f t="shared" si="8"/>
        <v>0</v>
      </c>
      <c r="D543" s="29"/>
      <c r="E543" s="30"/>
      <c r="F543" s="31"/>
      <c r="G543" s="31"/>
    </row>
    <row r="544" spans="1:17" x14ac:dyDescent="0.2">
      <c r="A544" s="33" t="s">
        <v>1026</v>
      </c>
      <c r="B544" s="34"/>
      <c r="C544" s="35">
        <f t="shared" si="8"/>
        <v>0</v>
      </c>
      <c r="D544" s="36"/>
      <c r="E544" s="37"/>
      <c r="H544" s="6"/>
      <c r="J544" s="7"/>
      <c r="K544" s="5"/>
      <c r="P544" s="6"/>
      <c r="Q544" s="5"/>
    </row>
    <row r="545" spans="1:17" ht="19.5" customHeight="1" x14ac:dyDescent="0.2">
      <c r="A545" s="38" t="s">
        <v>1027</v>
      </c>
      <c r="B545" s="22"/>
      <c r="C545" s="39">
        <f t="shared" si="8"/>
        <v>0</v>
      </c>
      <c r="D545" s="40">
        <f>SUM(D539:D544)</f>
        <v>0</v>
      </c>
      <c r="E545" s="41">
        <f>SUM(E539:E544)</f>
        <v>0</v>
      </c>
      <c r="H545" s="6"/>
      <c r="J545" s="7"/>
      <c r="K545" s="5"/>
      <c r="P545" s="6"/>
      <c r="Q545" s="5"/>
    </row>
    <row r="546" spans="1:17" ht="24.75" customHeight="1" x14ac:dyDescent="0.2">
      <c r="A546" s="38" t="s">
        <v>1028</v>
      </c>
      <c r="B546" s="42"/>
      <c r="C546" s="22"/>
      <c r="D546" s="22"/>
      <c r="E546" s="43"/>
      <c r="F546" s="87"/>
      <c r="G546" s="6"/>
      <c r="H546" s="6"/>
      <c r="I546" s="7"/>
      <c r="J546" s="5"/>
      <c r="K546" s="5"/>
      <c r="O546" s="6"/>
      <c r="Q546" s="5"/>
    </row>
    <row r="547" spans="1:17" x14ac:dyDescent="0.2">
      <c r="A547" s="44" t="s">
        <v>1021</v>
      </c>
      <c r="B547" s="45"/>
      <c r="C547" s="163">
        <f t="shared" ref="C547:C553" si="9">SUM(D547:E547)</f>
        <v>0</v>
      </c>
      <c r="D547" s="164"/>
      <c r="E547" s="165"/>
      <c r="F547" s="87"/>
      <c r="G547" s="6"/>
      <c r="H547" s="6"/>
      <c r="I547" s="7"/>
      <c r="J547" s="5"/>
      <c r="K547" s="5"/>
      <c r="O547" s="6"/>
      <c r="Q547" s="5"/>
    </row>
    <row r="548" spans="1:17" x14ac:dyDescent="0.2">
      <c r="A548" s="46" t="s">
        <v>1022</v>
      </c>
      <c r="B548" s="47"/>
      <c r="C548" s="166">
        <f t="shared" si="9"/>
        <v>0</v>
      </c>
      <c r="D548" s="167"/>
      <c r="E548" s="168"/>
      <c r="F548" s="87"/>
      <c r="G548" s="6"/>
      <c r="H548" s="6"/>
      <c r="I548" s="7"/>
      <c r="J548" s="5"/>
      <c r="K548" s="5"/>
      <c r="O548" s="6"/>
      <c r="Q548" s="5"/>
    </row>
    <row r="549" spans="1:17" s="32" customFormat="1" x14ac:dyDescent="0.2">
      <c r="A549" s="46" t="s">
        <v>1023</v>
      </c>
      <c r="B549" s="47"/>
      <c r="C549" s="166">
        <f t="shared" si="9"/>
        <v>0</v>
      </c>
      <c r="D549" s="29"/>
      <c r="E549" s="30"/>
      <c r="F549" s="31"/>
      <c r="G549" s="31"/>
    </row>
    <row r="550" spans="1:17" s="32" customFormat="1" x14ac:dyDescent="0.2">
      <c r="A550" s="46" t="s">
        <v>1024</v>
      </c>
      <c r="B550" s="47"/>
      <c r="C550" s="166">
        <f t="shared" si="9"/>
        <v>0</v>
      </c>
      <c r="D550" s="29"/>
      <c r="E550" s="30"/>
      <c r="F550" s="31"/>
      <c r="G550" s="31"/>
    </row>
    <row r="551" spans="1:17" s="32" customFormat="1" x14ac:dyDescent="0.2">
      <c r="A551" s="46" t="s">
        <v>1025</v>
      </c>
      <c r="B551" s="47"/>
      <c r="C551" s="166">
        <f t="shared" si="9"/>
        <v>0</v>
      </c>
      <c r="D551" s="29"/>
      <c r="E551" s="30"/>
      <c r="F551" s="31"/>
      <c r="G551" s="31"/>
    </row>
    <row r="552" spans="1:17" x14ac:dyDescent="0.2">
      <c r="A552" s="48" t="s">
        <v>1026</v>
      </c>
      <c r="B552" s="49"/>
      <c r="C552" s="35">
        <f t="shared" si="9"/>
        <v>0</v>
      </c>
      <c r="D552" s="36"/>
      <c r="E552" s="37"/>
      <c r="H552" s="6"/>
      <c r="J552" s="7"/>
      <c r="K552" s="5"/>
      <c r="P552" s="6"/>
      <c r="Q552" s="5"/>
    </row>
    <row r="553" spans="1:17" ht="19.5" customHeight="1" x14ac:dyDescent="0.2">
      <c r="A553" s="50" t="s">
        <v>1029</v>
      </c>
      <c r="B553" s="23"/>
      <c r="C553" s="39">
        <f t="shared" si="9"/>
        <v>0</v>
      </c>
      <c r="D553" s="51">
        <f>SUM(D547:D552)</f>
        <v>0</v>
      </c>
      <c r="E553" s="52">
        <f>SUM(E547:E552)</f>
        <v>0</v>
      </c>
      <c r="H553" s="6"/>
      <c r="J553" s="7"/>
      <c r="K553" s="5"/>
      <c r="P553" s="6"/>
      <c r="Q553" s="5"/>
    </row>
  </sheetData>
  <mergeCells count="24">
    <mergeCell ref="A538:B538"/>
    <mergeCell ref="A292:B292"/>
    <mergeCell ref="A315:B315"/>
    <mergeCell ref="A332:B332"/>
    <mergeCell ref="A530:B532"/>
    <mergeCell ref="C531:C532"/>
    <mergeCell ref="A536:B537"/>
    <mergeCell ref="C536:C537"/>
    <mergeCell ref="D536:D537"/>
    <mergeCell ref="E536:E537"/>
    <mergeCell ref="A6:F7"/>
    <mergeCell ref="C10:C12"/>
    <mergeCell ref="D10:F10"/>
    <mergeCell ref="G10:G12"/>
    <mergeCell ref="A44:B44"/>
    <mergeCell ref="H10:H12"/>
    <mergeCell ref="D11:D12"/>
    <mergeCell ref="E11:E12"/>
    <mergeCell ref="F11:F12"/>
    <mergeCell ref="A252:B252"/>
    <mergeCell ref="A80:B80"/>
    <mergeCell ref="A122:B122"/>
    <mergeCell ref="A164:B164"/>
    <mergeCell ref="A181:B181"/>
  </mergeCells>
  <dataValidations count="2">
    <dataValidation type="whole" allowBlank="1" showInputMessage="1" showErrorMessage="1" errorTitle="Error" error="Por favor ingrese números enteros" sqref="B453:B455 IX453:IX455 ST453:ST455 ACP453:ACP455 AML453:AML455 AWH453:AWH455 BGD453:BGD455 BPZ453:BPZ455 BZV453:BZV455 CJR453:CJR455 CTN453:CTN455 DDJ453:DDJ455 DNF453:DNF455 DXB453:DXB455 EGX453:EGX455 EQT453:EQT455 FAP453:FAP455 FKL453:FKL455 FUH453:FUH455 GED453:GED455 GNZ453:GNZ455 GXV453:GXV455 HHR453:HHR455 HRN453:HRN455 IBJ453:IBJ455 ILF453:ILF455 IVB453:IVB455 JEX453:JEX455 JOT453:JOT455 JYP453:JYP455 KIL453:KIL455 KSH453:KSH455 LCD453:LCD455 LLZ453:LLZ455 LVV453:LVV455 MFR453:MFR455 MPN453:MPN455 MZJ453:MZJ455 NJF453:NJF455 NTB453:NTB455 OCX453:OCX455 OMT453:OMT455 OWP453:OWP455 PGL453:PGL455 PQH453:PQH455 QAD453:QAD455 QJZ453:QJZ455 QTV453:QTV455 RDR453:RDR455 RNN453:RNN455 RXJ453:RXJ455 SHF453:SHF455 SRB453:SRB455 TAX453:TAX455 TKT453:TKT455 TUP453:TUP455 UEL453:UEL455 UOH453:UOH455 UYD453:UYD455 VHZ453:VHZ455 VRV453:VRV455 WBR453:WBR455 WLN453:WLN455 WVJ453:WVJ455 B65989:B65991 IX65989:IX65991 ST65989:ST65991 ACP65989:ACP65991 AML65989:AML65991 AWH65989:AWH65991 BGD65989:BGD65991 BPZ65989:BPZ65991 BZV65989:BZV65991 CJR65989:CJR65991 CTN65989:CTN65991 DDJ65989:DDJ65991 DNF65989:DNF65991 DXB65989:DXB65991 EGX65989:EGX65991 EQT65989:EQT65991 FAP65989:FAP65991 FKL65989:FKL65991 FUH65989:FUH65991 GED65989:GED65991 GNZ65989:GNZ65991 GXV65989:GXV65991 HHR65989:HHR65991 HRN65989:HRN65991 IBJ65989:IBJ65991 ILF65989:ILF65991 IVB65989:IVB65991 JEX65989:JEX65991 JOT65989:JOT65991 JYP65989:JYP65991 KIL65989:KIL65991 KSH65989:KSH65991 LCD65989:LCD65991 LLZ65989:LLZ65991 LVV65989:LVV65991 MFR65989:MFR65991 MPN65989:MPN65991 MZJ65989:MZJ65991 NJF65989:NJF65991 NTB65989:NTB65991 OCX65989:OCX65991 OMT65989:OMT65991 OWP65989:OWP65991 PGL65989:PGL65991 PQH65989:PQH65991 QAD65989:QAD65991 QJZ65989:QJZ65991 QTV65989:QTV65991 RDR65989:RDR65991 RNN65989:RNN65991 RXJ65989:RXJ65991 SHF65989:SHF65991 SRB65989:SRB65991 TAX65989:TAX65991 TKT65989:TKT65991 TUP65989:TUP65991 UEL65989:UEL65991 UOH65989:UOH65991 UYD65989:UYD65991 VHZ65989:VHZ65991 VRV65989:VRV65991 WBR65989:WBR65991 WLN65989:WLN65991 WVJ65989:WVJ65991 B131525:B131527 IX131525:IX131527 ST131525:ST131527 ACP131525:ACP131527 AML131525:AML131527 AWH131525:AWH131527 BGD131525:BGD131527 BPZ131525:BPZ131527 BZV131525:BZV131527 CJR131525:CJR131527 CTN131525:CTN131527 DDJ131525:DDJ131527 DNF131525:DNF131527 DXB131525:DXB131527 EGX131525:EGX131527 EQT131525:EQT131527 FAP131525:FAP131527 FKL131525:FKL131527 FUH131525:FUH131527 GED131525:GED131527 GNZ131525:GNZ131527 GXV131525:GXV131527 HHR131525:HHR131527 HRN131525:HRN131527 IBJ131525:IBJ131527 ILF131525:ILF131527 IVB131525:IVB131527 JEX131525:JEX131527 JOT131525:JOT131527 JYP131525:JYP131527 KIL131525:KIL131527 KSH131525:KSH131527 LCD131525:LCD131527 LLZ131525:LLZ131527 LVV131525:LVV131527 MFR131525:MFR131527 MPN131525:MPN131527 MZJ131525:MZJ131527 NJF131525:NJF131527 NTB131525:NTB131527 OCX131525:OCX131527 OMT131525:OMT131527 OWP131525:OWP131527 PGL131525:PGL131527 PQH131525:PQH131527 QAD131525:QAD131527 QJZ131525:QJZ131527 QTV131525:QTV131527 RDR131525:RDR131527 RNN131525:RNN131527 RXJ131525:RXJ131527 SHF131525:SHF131527 SRB131525:SRB131527 TAX131525:TAX131527 TKT131525:TKT131527 TUP131525:TUP131527 UEL131525:UEL131527 UOH131525:UOH131527 UYD131525:UYD131527 VHZ131525:VHZ131527 VRV131525:VRV131527 WBR131525:WBR131527 WLN131525:WLN131527 WVJ131525:WVJ131527 B197061:B197063 IX197061:IX197063 ST197061:ST197063 ACP197061:ACP197063 AML197061:AML197063 AWH197061:AWH197063 BGD197061:BGD197063 BPZ197061:BPZ197063 BZV197061:BZV197063 CJR197061:CJR197063 CTN197061:CTN197063 DDJ197061:DDJ197063 DNF197061:DNF197063 DXB197061:DXB197063 EGX197061:EGX197063 EQT197061:EQT197063 FAP197061:FAP197063 FKL197061:FKL197063 FUH197061:FUH197063 GED197061:GED197063 GNZ197061:GNZ197063 GXV197061:GXV197063 HHR197061:HHR197063 HRN197061:HRN197063 IBJ197061:IBJ197063 ILF197061:ILF197063 IVB197061:IVB197063 JEX197061:JEX197063 JOT197061:JOT197063 JYP197061:JYP197063 KIL197061:KIL197063 KSH197061:KSH197063 LCD197061:LCD197063 LLZ197061:LLZ197063 LVV197061:LVV197063 MFR197061:MFR197063 MPN197061:MPN197063 MZJ197061:MZJ197063 NJF197061:NJF197063 NTB197061:NTB197063 OCX197061:OCX197063 OMT197061:OMT197063 OWP197061:OWP197063 PGL197061:PGL197063 PQH197061:PQH197063 QAD197061:QAD197063 QJZ197061:QJZ197063 QTV197061:QTV197063 RDR197061:RDR197063 RNN197061:RNN197063 RXJ197061:RXJ197063 SHF197061:SHF197063 SRB197061:SRB197063 TAX197061:TAX197063 TKT197061:TKT197063 TUP197061:TUP197063 UEL197061:UEL197063 UOH197061:UOH197063 UYD197061:UYD197063 VHZ197061:VHZ197063 VRV197061:VRV197063 WBR197061:WBR197063 WLN197061:WLN197063 WVJ197061:WVJ197063 B262597:B262599 IX262597:IX262599 ST262597:ST262599 ACP262597:ACP262599 AML262597:AML262599 AWH262597:AWH262599 BGD262597:BGD262599 BPZ262597:BPZ262599 BZV262597:BZV262599 CJR262597:CJR262599 CTN262597:CTN262599 DDJ262597:DDJ262599 DNF262597:DNF262599 DXB262597:DXB262599 EGX262597:EGX262599 EQT262597:EQT262599 FAP262597:FAP262599 FKL262597:FKL262599 FUH262597:FUH262599 GED262597:GED262599 GNZ262597:GNZ262599 GXV262597:GXV262599 HHR262597:HHR262599 HRN262597:HRN262599 IBJ262597:IBJ262599 ILF262597:ILF262599 IVB262597:IVB262599 JEX262597:JEX262599 JOT262597:JOT262599 JYP262597:JYP262599 KIL262597:KIL262599 KSH262597:KSH262599 LCD262597:LCD262599 LLZ262597:LLZ262599 LVV262597:LVV262599 MFR262597:MFR262599 MPN262597:MPN262599 MZJ262597:MZJ262599 NJF262597:NJF262599 NTB262597:NTB262599 OCX262597:OCX262599 OMT262597:OMT262599 OWP262597:OWP262599 PGL262597:PGL262599 PQH262597:PQH262599 QAD262597:QAD262599 QJZ262597:QJZ262599 QTV262597:QTV262599 RDR262597:RDR262599 RNN262597:RNN262599 RXJ262597:RXJ262599 SHF262597:SHF262599 SRB262597:SRB262599 TAX262597:TAX262599 TKT262597:TKT262599 TUP262597:TUP262599 UEL262597:UEL262599 UOH262597:UOH262599 UYD262597:UYD262599 VHZ262597:VHZ262599 VRV262597:VRV262599 WBR262597:WBR262599 WLN262597:WLN262599 WVJ262597:WVJ262599 B328133:B328135 IX328133:IX328135 ST328133:ST328135 ACP328133:ACP328135 AML328133:AML328135 AWH328133:AWH328135 BGD328133:BGD328135 BPZ328133:BPZ328135 BZV328133:BZV328135 CJR328133:CJR328135 CTN328133:CTN328135 DDJ328133:DDJ328135 DNF328133:DNF328135 DXB328133:DXB328135 EGX328133:EGX328135 EQT328133:EQT328135 FAP328133:FAP328135 FKL328133:FKL328135 FUH328133:FUH328135 GED328133:GED328135 GNZ328133:GNZ328135 GXV328133:GXV328135 HHR328133:HHR328135 HRN328133:HRN328135 IBJ328133:IBJ328135 ILF328133:ILF328135 IVB328133:IVB328135 JEX328133:JEX328135 JOT328133:JOT328135 JYP328133:JYP328135 KIL328133:KIL328135 KSH328133:KSH328135 LCD328133:LCD328135 LLZ328133:LLZ328135 LVV328133:LVV328135 MFR328133:MFR328135 MPN328133:MPN328135 MZJ328133:MZJ328135 NJF328133:NJF328135 NTB328133:NTB328135 OCX328133:OCX328135 OMT328133:OMT328135 OWP328133:OWP328135 PGL328133:PGL328135 PQH328133:PQH328135 QAD328133:QAD328135 QJZ328133:QJZ328135 QTV328133:QTV328135 RDR328133:RDR328135 RNN328133:RNN328135 RXJ328133:RXJ328135 SHF328133:SHF328135 SRB328133:SRB328135 TAX328133:TAX328135 TKT328133:TKT328135 TUP328133:TUP328135 UEL328133:UEL328135 UOH328133:UOH328135 UYD328133:UYD328135 VHZ328133:VHZ328135 VRV328133:VRV328135 WBR328133:WBR328135 WLN328133:WLN328135 WVJ328133:WVJ328135 B393669:B393671 IX393669:IX393671 ST393669:ST393671 ACP393669:ACP393671 AML393669:AML393671 AWH393669:AWH393671 BGD393669:BGD393671 BPZ393669:BPZ393671 BZV393669:BZV393671 CJR393669:CJR393671 CTN393669:CTN393671 DDJ393669:DDJ393671 DNF393669:DNF393671 DXB393669:DXB393671 EGX393669:EGX393671 EQT393669:EQT393671 FAP393669:FAP393671 FKL393669:FKL393671 FUH393669:FUH393671 GED393669:GED393671 GNZ393669:GNZ393671 GXV393669:GXV393671 HHR393669:HHR393671 HRN393669:HRN393671 IBJ393669:IBJ393671 ILF393669:ILF393671 IVB393669:IVB393671 JEX393669:JEX393671 JOT393669:JOT393671 JYP393669:JYP393671 KIL393669:KIL393671 KSH393669:KSH393671 LCD393669:LCD393671 LLZ393669:LLZ393671 LVV393669:LVV393671 MFR393669:MFR393671 MPN393669:MPN393671 MZJ393669:MZJ393671 NJF393669:NJF393671 NTB393669:NTB393671 OCX393669:OCX393671 OMT393669:OMT393671 OWP393669:OWP393671 PGL393669:PGL393671 PQH393669:PQH393671 QAD393669:QAD393671 QJZ393669:QJZ393671 QTV393669:QTV393671 RDR393669:RDR393671 RNN393669:RNN393671 RXJ393669:RXJ393671 SHF393669:SHF393671 SRB393669:SRB393671 TAX393669:TAX393671 TKT393669:TKT393671 TUP393669:TUP393671 UEL393669:UEL393671 UOH393669:UOH393671 UYD393669:UYD393671 VHZ393669:VHZ393671 VRV393669:VRV393671 WBR393669:WBR393671 WLN393669:WLN393671 WVJ393669:WVJ393671 B459205:B459207 IX459205:IX459207 ST459205:ST459207 ACP459205:ACP459207 AML459205:AML459207 AWH459205:AWH459207 BGD459205:BGD459207 BPZ459205:BPZ459207 BZV459205:BZV459207 CJR459205:CJR459207 CTN459205:CTN459207 DDJ459205:DDJ459207 DNF459205:DNF459207 DXB459205:DXB459207 EGX459205:EGX459207 EQT459205:EQT459207 FAP459205:FAP459207 FKL459205:FKL459207 FUH459205:FUH459207 GED459205:GED459207 GNZ459205:GNZ459207 GXV459205:GXV459207 HHR459205:HHR459207 HRN459205:HRN459207 IBJ459205:IBJ459207 ILF459205:ILF459207 IVB459205:IVB459207 JEX459205:JEX459207 JOT459205:JOT459207 JYP459205:JYP459207 KIL459205:KIL459207 KSH459205:KSH459207 LCD459205:LCD459207 LLZ459205:LLZ459207 LVV459205:LVV459207 MFR459205:MFR459207 MPN459205:MPN459207 MZJ459205:MZJ459207 NJF459205:NJF459207 NTB459205:NTB459207 OCX459205:OCX459207 OMT459205:OMT459207 OWP459205:OWP459207 PGL459205:PGL459207 PQH459205:PQH459207 QAD459205:QAD459207 QJZ459205:QJZ459207 QTV459205:QTV459207 RDR459205:RDR459207 RNN459205:RNN459207 RXJ459205:RXJ459207 SHF459205:SHF459207 SRB459205:SRB459207 TAX459205:TAX459207 TKT459205:TKT459207 TUP459205:TUP459207 UEL459205:UEL459207 UOH459205:UOH459207 UYD459205:UYD459207 VHZ459205:VHZ459207 VRV459205:VRV459207 WBR459205:WBR459207 WLN459205:WLN459207 WVJ459205:WVJ459207 B524741:B524743 IX524741:IX524743 ST524741:ST524743 ACP524741:ACP524743 AML524741:AML524743 AWH524741:AWH524743 BGD524741:BGD524743 BPZ524741:BPZ524743 BZV524741:BZV524743 CJR524741:CJR524743 CTN524741:CTN524743 DDJ524741:DDJ524743 DNF524741:DNF524743 DXB524741:DXB524743 EGX524741:EGX524743 EQT524741:EQT524743 FAP524741:FAP524743 FKL524741:FKL524743 FUH524741:FUH524743 GED524741:GED524743 GNZ524741:GNZ524743 GXV524741:GXV524743 HHR524741:HHR524743 HRN524741:HRN524743 IBJ524741:IBJ524743 ILF524741:ILF524743 IVB524741:IVB524743 JEX524741:JEX524743 JOT524741:JOT524743 JYP524741:JYP524743 KIL524741:KIL524743 KSH524741:KSH524743 LCD524741:LCD524743 LLZ524741:LLZ524743 LVV524741:LVV524743 MFR524741:MFR524743 MPN524741:MPN524743 MZJ524741:MZJ524743 NJF524741:NJF524743 NTB524741:NTB524743 OCX524741:OCX524743 OMT524741:OMT524743 OWP524741:OWP524743 PGL524741:PGL524743 PQH524741:PQH524743 QAD524741:QAD524743 QJZ524741:QJZ524743 QTV524741:QTV524743 RDR524741:RDR524743 RNN524741:RNN524743 RXJ524741:RXJ524743 SHF524741:SHF524743 SRB524741:SRB524743 TAX524741:TAX524743 TKT524741:TKT524743 TUP524741:TUP524743 UEL524741:UEL524743 UOH524741:UOH524743 UYD524741:UYD524743 VHZ524741:VHZ524743 VRV524741:VRV524743 WBR524741:WBR524743 WLN524741:WLN524743 WVJ524741:WVJ524743 B590277:B590279 IX590277:IX590279 ST590277:ST590279 ACP590277:ACP590279 AML590277:AML590279 AWH590277:AWH590279 BGD590277:BGD590279 BPZ590277:BPZ590279 BZV590277:BZV590279 CJR590277:CJR590279 CTN590277:CTN590279 DDJ590277:DDJ590279 DNF590277:DNF590279 DXB590277:DXB590279 EGX590277:EGX590279 EQT590277:EQT590279 FAP590277:FAP590279 FKL590277:FKL590279 FUH590277:FUH590279 GED590277:GED590279 GNZ590277:GNZ590279 GXV590277:GXV590279 HHR590277:HHR590279 HRN590277:HRN590279 IBJ590277:IBJ590279 ILF590277:ILF590279 IVB590277:IVB590279 JEX590277:JEX590279 JOT590277:JOT590279 JYP590277:JYP590279 KIL590277:KIL590279 KSH590277:KSH590279 LCD590277:LCD590279 LLZ590277:LLZ590279 LVV590277:LVV590279 MFR590277:MFR590279 MPN590277:MPN590279 MZJ590277:MZJ590279 NJF590277:NJF590279 NTB590277:NTB590279 OCX590277:OCX590279 OMT590277:OMT590279 OWP590277:OWP590279 PGL590277:PGL590279 PQH590277:PQH590279 QAD590277:QAD590279 QJZ590277:QJZ590279 QTV590277:QTV590279 RDR590277:RDR590279 RNN590277:RNN590279 RXJ590277:RXJ590279 SHF590277:SHF590279 SRB590277:SRB590279 TAX590277:TAX590279 TKT590277:TKT590279 TUP590277:TUP590279 UEL590277:UEL590279 UOH590277:UOH590279 UYD590277:UYD590279 VHZ590277:VHZ590279 VRV590277:VRV590279 WBR590277:WBR590279 WLN590277:WLN590279 WVJ590277:WVJ590279 B655813:B655815 IX655813:IX655815 ST655813:ST655815 ACP655813:ACP655815 AML655813:AML655815 AWH655813:AWH655815 BGD655813:BGD655815 BPZ655813:BPZ655815 BZV655813:BZV655815 CJR655813:CJR655815 CTN655813:CTN655815 DDJ655813:DDJ655815 DNF655813:DNF655815 DXB655813:DXB655815 EGX655813:EGX655815 EQT655813:EQT655815 FAP655813:FAP655815 FKL655813:FKL655815 FUH655813:FUH655815 GED655813:GED655815 GNZ655813:GNZ655815 GXV655813:GXV655815 HHR655813:HHR655815 HRN655813:HRN655815 IBJ655813:IBJ655815 ILF655813:ILF655815 IVB655813:IVB655815 JEX655813:JEX655815 JOT655813:JOT655815 JYP655813:JYP655815 KIL655813:KIL655815 KSH655813:KSH655815 LCD655813:LCD655815 LLZ655813:LLZ655815 LVV655813:LVV655815 MFR655813:MFR655815 MPN655813:MPN655815 MZJ655813:MZJ655815 NJF655813:NJF655815 NTB655813:NTB655815 OCX655813:OCX655815 OMT655813:OMT655815 OWP655813:OWP655815 PGL655813:PGL655815 PQH655813:PQH655815 QAD655813:QAD655815 QJZ655813:QJZ655815 QTV655813:QTV655815 RDR655813:RDR655815 RNN655813:RNN655815 RXJ655813:RXJ655815 SHF655813:SHF655815 SRB655813:SRB655815 TAX655813:TAX655815 TKT655813:TKT655815 TUP655813:TUP655815 UEL655813:UEL655815 UOH655813:UOH655815 UYD655813:UYD655815 VHZ655813:VHZ655815 VRV655813:VRV655815 WBR655813:WBR655815 WLN655813:WLN655815 WVJ655813:WVJ655815 B721349:B721351 IX721349:IX721351 ST721349:ST721351 ACP721349:ACP721351 AML721349:AML721351 AWH721349:AWH721351 BGD721349:BGD721351 BPZ721349:BPZ721351 BZV721349:BZV721351 CJR721349:CJR721351 CTN721349:CTN721351 DDJ721349:DDJ721351 DNF721349:DNF721351 DXB721349:DXB721351 EGX721349:EGX721351 EQT721349:EQT721351 FAP721349:FAP721351 FKL721349:FKL721351 FUH721349:FUH721351 GED721349:GED721351 GNZ721349:GNZ721351 GXV721349:GXV721351 HHR721349:HHR721351 HRN721349:HRN721351 IBJ721349:IBJ721351 ILF721349:ILF721351 IVB721349:IVB721351 JEX721349:JEX721351 JOT721349:JOT721351 JYP721349:JYP721351 KIL721349:KIL721351 KSH721349:KSH721351 LCD721349:LCD721351 LLZ721349:LLZ721351 LVV721349:LVV721351 MFR721349:MFR721351 MPN721349:MPN721351 MZJ721349:MZJ721351 NJF721349:NJF721351 NTB721349:NTB721351 OCX721349:OCX721351 OMT721349:OMT721351 OWP721349:OWP721351 PGL721349:PGL721351 PQH721349:PQH721351 QAD721349:QAD721351 QJZ721349:QJZ721351 QTV721349:QTV721351 RDR721349:RDR721351 RNN721349:RNN721351 RXJ721349:RXJ721351 SHF721349:SHF721351 SRB721349:SRB721351 TAX721349:TAX721351 TKT721349:TKT721351 TUP721349:TUP721351 UEL721349:UEL721351 UOH721349:UOH721351 UYD721349:UYD721351 VHZ721349:VHZ721351 VRV721349:VRV721351 WBR721349:WBR721351 WLN721349:WLN721351 WVJ721349:WVJ721351 B786885:B786887 IX786885:IX786887 ST786885:ST786887 ACP786885:ACP786887 AML786885:AML786887 AWH786885:AWH786887 BGD786885:BGD786887 BPZ786885:BPZ786887 BZV786885:BZV786887 CJR786885:CJR786887 CTN786885:CTN786887 DDJ786885:DDJ786887 DNF786885:DNF786887 DXB786885:DXB786887 EGX786885:EGX786887 EQT786885:EQT786887 FAP786885:FAP786887 FKL786885:FKL786887 FUH786885:FUH786887 GED786885:GED786887 GNZ786885:GNZ786887 GXV786885:GXV786887 HHR786885:HHR786887 HRN786885:HRN786887 IBJ786885:IBJ786887 ILF786885:ILF786887 IVB786885:IVB786887 JEX786885:JEX786887 JOT786885:JOT786887 JYP786885:JYP786887 KIL786885:KIL786887 KSH786885:KSH786887 LCD786885:LCD786887 LLZ786885:LLZ786887 LVV786885:LVV786887 MFR786885:MFR786887 MPN786885:MPN786887 MZJ786885:MZJ786887 NJF786885:NJF786887 NTB786885:NTB786887 OCX786885:OCX786887 OMT786885:OMT786887 OWP786885:OWP786887 PGL786885:PGL786887 PQH786885:PQH786887 QAD786885:QAD786887 QJZ786885:QJZ786887 QTV786885:QTV786887 RDR786885:RDR786887 RNN786885:RNN786887 RXJ786885:RXJ786887 SHF786885:SHF786887 SRB786885:SRB786887 TAX786885:TAX786887 TKT786885:TKT786887 TUP786885:TUP786887 UEL786885:UEL786887 UOH786885:UOH786887 UYD786885:UYD786887 VHZ786885:VHZ786887 VRV786885:VRV786887 WBR786885:WBR786887 WLN786885:WLN786887 WVJ786885:WVJ786887 B852421:B852423 IX852421:IX852423 ST852421:ST852423 ACP852421:ACP852423 AML852421:AML852423 AWH852421:AWH852423 BGD852421:BGD852423 BPZ852421:BPZ852423 BZV852421:BZV852423 CJR852421:CJR852423 CTN852421:CTN852423 DDJ852421:DDJ852423 DNF852421:DNF852423 DXB852421:DXB852423 EGX852421:EGX852423 EQT852421:EQT852423 FAP852421:FAP852423 FKL852421:FKL852423 FUH852421:FUH852423 GED852421:GED852423 GNZ852421:GNZ852423 GXV852421:GXV852423 HHR852421:HHR852423 HRN852421:HRN852423 IBJ852421:IBJ852423 ILF852421:ILF852423 IVB852421:IVB852423 JEX852421:JEX852423 JOT852421:JOT852423 JYP852421:JYP852423 KIL852421:KIL852423 KSH852421:KSH852423 LCD852421:LCD852423 LLZ852421:LLZ852423 LVV852421:LVV852423 MFR852421:MFR852423 MPN852421:MPN852423 MZJ852421:MZJ852423 NJF852421:NJF852423 NTB852421:NTB852423 OCX852421:OCX852423 OMT852421:OMT852423 OWP852421:OWP852423 PGL852421:PGL852423 PQH852421:PQH852423 QAD852421:QAD852423 QJZ852421:QJZ852423 QTV852421:QTV852423 RDR852421:RDR852423 RNN852421:RNN852423 RXJ852421:RXJ852423 SHF852421:SHF852423 SRB852421:SRB852423 TAX852421:TAX852423 TKT852421:TKT852423 TUP852421:TUP852423 UEL852421:UEL852423 UOH852421:UOH852423 UYD852421:UYD852423 VHZ852421:VHZ852423 VRV852421:VRV852423 WBR852421:WBR852423 WLN852421:WLN852423 WVJ852421:WVJ852423 B917957:B917959 IX917957:IX917959 ST917957:ST917959 ACP917957:ACP917959 AML917957:AML917959 AWH917957:AWH917959 BGD917957:BGD917959 BPZ917957:BPZ917959 BZV917957:BZV917959 CJR917957:CJR917959 CTN917957:CTN917959 DDJ917957:DDJ917959 DNF917957:DNF917959 DXB917957:DXB917959 EGX917957:EGX917959 EQT917957:EQT917959 FAP917957:FAP917959 FKL917957:FKL917959 FUH917957:FUH917959 GED917957:GED917959 GNZ917957:GNZ917959 GXV917957:GXV917959 HHR917957:HHR917959 HRN917957:HRN917959 IBJ917957:IBJ917959 ILF917957:ILF917959 IVB917957:IVB917959 JEX917957:JEX917959 JOT917957:JOT917959 JYP917957:JYP917959 KIL917957:KIL917959 KSH917957:KSH917959 LCD917957:LCD917959 LLZ917957:LLZ917959 LVV917957:LVV917959 MFR917957:MFR917959 MPN917957:MPN917959 MZJ917957:MZJ917959 NJF917957:NJF917959 NTB917957:NTB917959 OCX917957:OCX917959 OMT917957:OMT917959 OWP917957:OWP917959 PGL917957:PGL917959 PQH917957:PQH917959 QAD917957:QAD917959 QJZ917957:QJZ917959 QTV917957:QTV917959 RDR917957:RDR917959 RNN917957:RNN917959 RXJ917957:RXJ917959 SHF917957:SHF917959 SRB917957:SRB917959 TAX917957:TAX917959 TKT917957:TKT917959 TUP917957:TUP917959 UEL917957:UEL917959 UOH917957:UOH917959 UYD917957:UYD917959 VHZ917957:VHZ917959 VRV917957:VRV917959 WBR917957:WBR917959 WLN917957:WLN917959 WVJ917957:WVJ917959 B983493:B983495 IX983493:IX983495 ST983493:ST983495 ACP983493:ACP983495 AML983493:AML983495 AWH983493:AWH983495 BGD983493:BGD983495 BPZ983493:BPZ983495 BZV983493:BZV983495 CJR983493:CJR983495 CTN983493:CTN983495 DDJ983493:DDJ983495 DNF983493:DNF983495 DXB983493:DXB983495 EGX983493:EGX983495 EQT983493:EQT983495 FAP983493:FAP983495 FKL983493:FKL983495 FUH983493:FUH983495 GED983493:GED983495 GNZ983493:GNZ983495 GXV983493:GXV983495 HHR983493:HHR983495 HRN983493:HRN983495 IBJ983493:IBJ983495 ILF983493:ILF983495 IVB983493:IVB983495 JEX983493:JEX983495 JOT983493:JOT983495 JYP983493:JYP983495 KIL983493:KIL983495 KSH983493:KSH983495 LCD983493:LCD983495 LLZ983493:LLZ983495 LVV983493:LVV983495 MFR983493:MFR983495 MPN983493:MPN983495 MZJ983493:MZJ983495 NJF983493:NJF983495 NTB983493:NTB983495 OCX983493:OCX983495 OMT983493:OMT983495 OWP983493:OWP983495 PGL983493:PGL983495 PQH983493:PQH983495 QAD983493:QAD983495 QJZ983493:QJZ983495 QTV983493:QTV983495 RDR983493:RDR983495 RNN983493:RNN983495 RXJ983493:RXJ983495 SHF983493:SHF983495 SRB983493:SRB983495 TAX983493:TAX983495 TKT983493:TKT983495 TUP983493:TUP983495 UEL983493:UEL983495 UOH983493:UOH983495 UYD983493:UYD983495 VHZ983493:VHZ983495 VRV983493:VRV983495 WBR983493:WBR983495 WLN983493:WLN983495 WVJ983493:WVJ983495">
      <formula1>0</formula1>
      <formula2>1000000000</formula2>
    </dataValidation>
    <dataValidation type="whole" allowBlank="1" showInputMessage="1" showErrorMessage="1" errorTitle="Error" error="Por favor ingrese números enteros" sqref="A1:A1048576 B456:B65988 IX456:IX65988 ST456:ST65988 ACP456:ACP65988 AML456:AML65988 AWH456:AWH65988 BGD456:BGD65988 BPZ456:BPZ65988 BZV456:BZV65988 CJR456:CJR65988 CTN456:CTN65988 DDJ456:DDJ65988 DNF456:DNF65988 DXB456:DXB65988 EGX456:EGX65988 EQT456:EQT65988 FAP456:FAP65988 FKL456:FKL65988 FUH456:FUH65988 GED456:GED65988 GNZ456:GNZ65988 GXV456:GXV65988 HHR456:HHR65988 HRN456:HRN65988 IBJ456:IBJ65988 ILF456:ILF65988 IVB456:IVB65988 JEX456:JEX65988 JOT456:JOT65988 JYP456:JYP65988 KIL456:KIL65988 KSH456:KSH65988 LCD456:LCD65988 LLZ456:LLZ65988 LVV456:LVV65988 MFR456:MFR65988 MPN456:MPN65988 MZJ456:MZJ65988 NJF456:NJF65988 NTB456:NTB65988 OCX456:OCX65988 OMT456:OMT65988 OWP456:OWP65988 PGL456:PGL65988 PQH456:PQH65988 QAD456:QAD65988 QJZ456:QJZ65988 QTV456:QTV65988 RDR456:RDR65988 RNN456:RNN65988 RXJ456:RXJ65988 SHF456:SHF65988 SRB456:SRB65988 TAX456:TAX65988 TKT456:TKT65988 TUP456:TUP65988 UEL456:UEL65988 UOH456:UOH65988 UYD456:UYD65988 VHZ456:VHZ65988 VRV456:VRV65988 WBR456:WBR65988 WLN456:WLN65988 WVJ456:WVJ65988 B65992:B131524 IX65992:IX131524 ST65992:ST131524 ACP65992:ACP131524 AML65992:AML131524 AWH65992:AWH131524 BGD65992:BGD131524 BPZ65992:BPZ131524 BZV65992:BZV131524 CJR65992:CJR131524 CTN65992:CTN131524 DDJ65992:DDJ131524 DNF65992:DNF131524 DXB65992:DXB131524 EGX65992:EGX131524 EQT65992:EQT131524 FAP65992:FAP131524 FKL65992:FKL131524 FUH65992:FUH131524 GED65992:GED131524 GNZ65992:GNZ131524 GXV65992:GXV131524 HHR65992:HHR131524 HRN65992:HRN131524 IBJ65992:IBJ131524 ILF65992:ILF131524 IVB65992:IVB131524 JEX65992:JEX131524 JOT65992:JOT131524 JYP65992:JYP131524 KIL65992:KIL131524 KSH65992:KSH131524 LCD65992:LCD131524 LLZ65992:LLZ131524 LVV65992:LVV131524 MFR65992:MFR131524 MPN65992:MPN131524 MZJ65992:MZJ131524 NJF65992:NJF131524 NTB65992:NTB131524 OCX65992:OCX131524 OMT65992:OMT131524 OWP65992:OWP131524 PGL65992:PGL131524 PQH65992:PQH131524 QAD65992:QAD131524 QJZ65992:QJZ131524 QTV65992:QTV131524 RDR65992:RDR131524 RNN65992:RNN131524 RXJ65992:RXJ131524 SHF65992:SHF131524 SRB65992:SRB131524 TAX65992:TAX131524 TKT65992:TKT131524 TUP65992:TUP131524 UEL65992:UEL131524 UOH65992:UOH131524 UYD65992:UYD131524 VHZ65992:VHZ131524 VRV65992:VRV131524 WBR65992:WBR131524 WLN65992:WLN131524 WVJ65992:WVJ131524 B131528:B197060 IX131528:IX197060 ST131528:ST197060 ACP131528:ACP197060 AML131528:AML197060 AWH131528:AWH197060 BGD131528:BGD197060 BPZ131528:BPZ197060 BZV131528:BZV197060 CJR131528:CJR197060 CTN131528:CTN197060 DDJ131528:DDJ197060 DNF131528:DNF197060 DXB131528:DXB197060 EGX131528:EGX197060 EQT131528:EQT197060 FAP131528:FAP197060 FKL131528:FKL197060 FUH131528:FUH197060 GED131528:GED197060 GNZ131528:GNZ197060 GXV131528:GXV197060 HHR131528:HHR197060 HRN131528:HRN197060 IBJ131528:IBJ197060 ILF131528:ILF197060 IVB131528:IVB197060 JEX131528:JEX197060 JOT131528:JOT197060 JYP131528:JYP197060 KIL131528:KIL197060 KSH131528:KSH197060 LCD131528:LCD197060 LLZ131528:LLZ197060 LVV131528:LVV197060 MFR131528:MFR197060 MPN131528:MPN197060 MZJ131528:MZJ197060 NJF131528:NJF197060 NTB131528:NTB197060 OCX131528:OCX197060 OMT131528:OMT197060 OWP131528:OWP197060 PGL131528:PGL197060 PQH131528:PQH197060 QAD131528:QAD197060 QJZ131528:QJZ197060 QTV131528:QTV197060 RDR131528:RDR197060 RNN131528:RNN197060 RXJ131528:RXJ197060 SHF131528:SHF197060 SRB131528:SRB197060 TAX131528:TAX197060 TKT131528:TKT197060 TUP131528:TUP197060 UEL131528:UEL197060 UOH131528:UOH197060 UYD131528:UYD197060 VHZ131528:VHZ197060 VRV131528:VRV197060 WBR131528:WBR197060 WLN131528:WLN197060 WVJ131528:WVJ197060 B197064:B262596 IX197064:IX262596 ST197064:ST262596 ACP197064:ACP262596 AML197064:AML262596 AWH197064:AWH262596 BGD197064:BGD262596 BPZ197064:BPZ262596 BZV197064:BZV262596 CJR197064:CJR262596 CTN197064:CTN262596 DDJ197064:DDJ262596 DNF197064:DNF262596 DXB197064:DXB262596 EGX197064:EGX262596 EQT197064:EQT262596 FAP197064:FAP262596 FKL197064:FKL262596 FUH197064:FUH262596 GED197064:GED262596 GNZ197064:GNZ262596 GXV197064:GXV262596 HHR197064:HHR262596 HRN197064:HRN262596 IBJ197064:IBJ262596 ILF197064:ILF262596 IVB197064:IVB262596 JEX197064:JEX262596 JOT197064:JOT262596 JYP197064:JYP262596 KIL197064:KIL262596 KSH197064:KSH262596 LCD197064:LCD262596 LLZ197064:LLZ262596 LVV197064:LVV262596 MFR197064:MFR262596 MPN197064:MPN262596 MZJ197064:MZJ262596 NJF197064:NJF262596 NTB197064:NTB262596 OCX197064:OCX262596 OMT197064:OMT262596 OWP197064:OWP262596 PGL197064:PGL262596 PQH197064:PQH262596 QAD197064:QAD262596 QJZ197064:QJZ262596 QTV197064:QTV262596 RDR197064:RDR262596 RNN197064:RNN262596 RXJ197064:RXJ262596 SHF197064:SHF262596 SRB197064:SRB262596 TAX197064:TAX262596 TKT197064:TKT262596 TUP197064:TUP262596 UEL197064:UEL262596 UOH197064:UOH262596 UYD197064:UYD262596 VHZ197064:VHZ262596 VRV197064:VRV262596 WBR197064:WBR262596 WLN197064:WLN262596 WVJ197064:WVJ262596 B262600:B328132 IX262600:IX328132 ST262600:ST328132 ACP262600:ACP328132 AML262600:AML328132 AWH262600:AWH328132 BGD262600:BGD328132 BPZ262600:BPZ328132 BZV262600:BZV328132 CJR262600:CJR328132 CTN262600:CTN328132 DDJ262600:DDJ328132 DNF262600:DNF328132 DXB262600:DXB328132 EGX262600:EGX328132 EQT262600:EQT328132 FAP262600:FAP328132 FKL262600:FKL328132 FUH262600:FUH328132 GED262600:GED328132 GNZ262600:GNZ328132 GXV262600:GXV328132 HHR262600:HHR328132 HRN262600:HRN328132 IBJ262600:IBJ328132 ILF262600:ILF328132 IVB262600:IVB328132 JEX262600:JEX328132 JOT262600:JOT328132 JYP262600:JYP328132 KIL262600:KIL328132 KSH262600:KSH328132 LCD262600:LCD328132 LLZ262600:LLZ328132 LVV262600:LVV328132 MFR262600:MFR328132 MPN262600:MPN328132 MZJ262600:MZJ328132 NJF262600:NJF328132 NTB262600:NTB328132 OCX262600:OCX328132 OMT262600:OMT328132 OWP262600:OWP328132 PGL262600:PGL328132 PQH262600:PQH328132 QAD262600:QAD328132 QJZ262600:QJZ328132 QTV262600:QTV328132 RDR262600:RDR328132 RNN262600:RNN328132 RXJ262600:RXJ328132 SHF262600:SHF328132 SRB262600:SRB328132 TAX262600:TAX328132 TKT262600:TKT328132 TUP262600:TUP328132 UEL262600:UEL328132 UOH262600:UOH328132 UYD262600:UYD328132 VHZ262600:VHZ328132 VRV262600:VRV328132 WBR262600:WBR328132 WLN262600:WLN328132 WVJ262600:WVJ328132 B328136:B393668 IX328136:IX393668 ST328136:ST393668 ACP328136:ACP393668 AML328136:AML393668 AWH328136:AWH393668 BGD328136:BGD393668 BPZ328136:BPZ393668 BZV328136:BZV393668 CJR328136:CJR393668 CTN328136:CTN393668 DDJ328136:DDJ393668 DNF328136:DNF393668 DXB328136:DXB393668 EGX328136:EGX393668 EQT328136:EQT393668 FAP328136:FAP393668 FKL328136:FKL393668 FUH328136:FUH393668 GED328136:GED393668 GNZ328136:GNZ393668 GXV328136:GXV393668 HHR328136:HHR393668 HRN328136:HRN393668 IBJ328136:IBJ393668 ILF328136:ILF393668 IVB328136:IVB393668 JEX328136:JEX393668 JOT328136:JOT393668 JYP328136:JYP393668 KIL328136:KIL393668 KSH328136:KSH393668 LCD328136:LCD393668 LLZ328136:LLZ393668 LVV328136:LVV393668 MFR328136:MFR393668 MPN328136:MPN393668 MZJ328136:MZJ393668 NJF328136:NJF393668 NTB328136:NTB393668 OCX328136:OCX393668 OMT328136:OMT393668 OWP328136:OWP393668 PGL328136:PGL393668 PQH328136:PQH393668 QAD328136:QAD393668 QJZ328136:QJZ393668 QTV328136:QTV393668 RDR328136:RDR393668 RNN328136:RNN393668 RXJ328136:RXJ393668 SHF328136:SHF393668 SRB328136:SRB393668 TAX328136:TAX393668 TKT328136:TKT393668 TUP328136:TUP393668 UEL328136:UEL393668 UOH328136:UOH393668 UYD328136:UYD393668 VHZ328136:VHZ393668 VRV328136:VRV393668 WBR328136:WBR393668 WLN328136:WLN393668 WVJ328136:WVJ393668 B393672:B459204 IX393672:IX459204 ST393672:ST459204 ACP393672:ACP459204 AML393672:AML459204 AWH393672:AWH459204 BGD393672:BGD459204 BPZ393672:BPZ459204 BZV393672:BZV459204 CJR393672:CJR459204 CTN393672:CTN459204 DDJ393672:DDJ459204 DNF393672:DNF459204 DXB393672:DXB459204 EGX393672:EGX459204 EQT393672:EQT459204 FAP393672:FAP459204 FKL393672:FKL459204 FUH393672:FUH459204 GED393672:GED459204 GNZ393672:GNZ459204 GXV393672:GXV459204 HHR393672:HHR459204 HRN393672:HRN459204 IBJ393672:IBJ459204 ILF393672:ILF459204 IVB393672:IVB459204 JEX393672:JEX459204 JOT393672:JOT459204 JYP393672:JYP459204 KIL393672:KIL459204 KSH393672:KSH459204 LCD393672:LCD459204 LLZ393672:LLZ459204 LVV393672:LVV459204 MFR393672:MFR459204 MPN393672:MPN459204 MZJ393672:MZJ459204 NJF393672:NJF459204 NTB393672:NTB459204 OCX393672:OCX459204 OMT393672:OMT459204 OWP393672:OWP459204 PGL393672:PGL459204 PQH393672:PQH459204 QAD393672:QAD459204 QJZ393672:QJZ459204 QTV393672:QTV459204 RDR393672:RDR459204 RNN393672:RNN459204 RXJ393672:RXJ459204 SHF393672:SHF459204 SRB393672:SRB459204 TAX393672:TAX459204 TKT393672:TKT459204 TUP393672:TUP459204 UEL393672:UEL459204 UOH393672:UOH459204 UYD393672:UYD459204 VHZ393672:VHZ459204 VRV393672:VRV459204 WBR393672:WBR459204 WLN393672:WLN459204 WVJ393672:WVJ459204 B459208:B524740 IX459208:IX524740 ST459208:ST524740 ACP459208:ACP524740 AML459208:AML524740 AWH459208:AWH524740 BGD459208:BGD524740 BPZ459208:BPZ524740 BZV459208:BZV524740 CJR459208:CJR524740 CTN459208:CTN524740 DDJ459208:DDJ524740 DNF459208:DNF524740 DXB459208:DXB524740 EGX459208:EGX524740 EQT459208:EQT524740 FAP459208:FAP524740 FKL459208:FKL524740 FUH459208:FUH524740 GED459208:GED524740 GNZ459208:GNZ524740 GXV459208:GXV524740 HHR459208:HHR524740 HRN459208:HRN524740 IBJ459208:IBJ524740 ILF459208:ILF524740 IVB459208:IVB524740 JEX459208:JEX524740 JOT459208:JOT524740 JYP459208:JYP524740 KIL459208:KIL524740 KSH459208:KSH524740 LCD459208:LCD524740 LLZ459208:LLZ524740 LVV459208:LVV524740 MFR459208:MFR524740 MPN459208:MPN524740 MZJ459208:MZJ524740 NJF459208:NJF524740 NTB459208:NTB524740 OCX459208:OCX524740 OMT459208:OMT524740 OWP459208:OWP524740 PGL459208:PGL524740 PQH459208:PQH524740 QAD459208:QAD524740 QJZ459208:QJZ524740 QTV459208:QTV524740 RDR459208:RDR524740 RNN459208:RNN524740 RXJ459208:RXJ524740 SHF459208:SHF524740 SRB459208:SRB524740 TAX459208:TAX524740 TKT459208:TKT524740 TUP459208:TUP524740 UEL459208:UEL524740 UOH459208:UOH524740 UYD459208:UYD524740 VHZ459208:VHZ524740 VRV459208:VRV524740 WBR459208:WBR524740 WLN459208:WLN524740 WVJ459208:WVJ524740 B524744:B590276 IX524744:IX590276 ST524744:ST590276 ACP524744:ACP590276 AML524744:AML590276 AWH524744:AWH590276 BGD524744:BGD590276 BPZ524744:BPZ590276 BZV524744:BZV590276 CJR524744:CJR590276 CTN524744:CTN590276 DDJ524744:DDJ590276 DNF524744:DNF590276 DXB524744:DXB590276 EGX524744:EGX590276 EQT524744:EQT590276 FAP524744:FAP590276 FKL524744:FKL590276 FUH524744:FUH590276 GED524744:GED590276 GNZ524744:GNZ590276 GXV524744:GXV590276 HHR524744:HHR590276 HRN524744:HRN590276 IBJ524744:IBJ590276 ILF524744:ILF590276 IVB524744:IVB590276 JEX524744:JEX590276 JOT524744:JOT590276 JYP524744:JYP590276 KIL524744:KIL590276 KSH524744:KSH590276 LCD524744:LCD590276 LLZ524744:LLZ590276 LVV524744:LVV590276 MFR524744:MFR590276 MPN524744:MPN590276 MZJ524744:MZJ590276 NJF524744:NJF590276 NTB524744:NTB590276 OCX524744:OCX590276 OMT524744:OMT590276 OWP524744:OWP590276 PGL524744:PGL590276 PQH524744:PQH590276 QAD524744:QAD590276 QJZ524744:QJZ590276 QTV524744:QTV590276 RDR524744:RDR590276 RNN524744:RNN590276 RXJ524744:RXJ590276 SHF524744:SHF590276 SRB524744:SRB590276 TAX524744:TAX590276 TKT524744:TKT590276 TUP524744:TUP590276 UEL524744:UEL590276 UOH524744:UOH590276 UYD524744:UYD590276 VHZ524744:VHZ590276 VRV524744:VRV590276 WBR524744:WBR590276 WLN524744:WLN590276 WVJ524744:WVJ590276 B590280:B655812 IX590280:IX655812 ST590280:ST655812 ACP590280:ACP655812 AML590280:AML655812 AWH590280:AWH655812 BGD590280:BGD655812 BPZ590280:BPZ655812 BZV590280:BZV655812 CJR590280:CJR655812 CTN590280:CTN655812 DDJ590280:DDJ655812 DNF590280:DNF655812 DXB590280:DXB655812 EGX590280:EGX655812 EQT590280:EQT655812 FAP590280:FAP655812 FKL590280:FKL655812 FUH590280:FUH655812 GED590280:GED655812 GNZ590280:GNZ655812 GXV590280:GXV655812 HHR590280:HHR655812 HRN590280:HRN655812 IBJ590280:IBJ655812 ILF590280:ILF655812 IVB590280:IVB655812 JEX590280:JEX655812 JOT590280:JOT655812 JYP590280:JYP655812 KIL590280:KIL655812 KSH590280:KSH655812 LCD590280:LCD655812 LLZ590280:LLZ655812 LVV590280:LVV655812 MFR590280:MFR655812 MPN590280:MPN655812 MZJ590280:MZJ655812 NJF590280:NJF655812 NTB590280:NTB655812 OCX590280:OCX655812 OMT590280:OMT655812 OWP590280:OWP655812 PGL590280:PGL655812 PQH590280:PQH655812 QAD590280:QAD655812 QJZ590280:QJZ655812 QTV590280:QTV655812 RDR590280:RDR655812 RNN590280:RNN655812 RXJ590280:RXJ655812 SHF590280:SHF655812 SRB590280:SRB655812 TAX590280:TAX655812 TKT590280:TKT655812 TUP590280:TUP655812 UEL590280:UEL655812 UOH590280:UOH655812 UYD590280:UYD655812 VHZ590280:VHZ655812 VRV590280:VRV655812 WBR590280:WBR655812 WLN590280:WLN655812 WVJ590280:WVJ655812 B655816:B721348 IX655816:IX721348 ST655816:ST721348 ACP655816:ACP721348 AML655816:AML721348 AWH655816:AWH721348 BGD655816:BGD721348 BPZ655816:BPZ721348 BZV655816:BZV721348 CJR655816:CJR721348 CTN655816:CTN721348 DDJ655816:DDJ721348 DNF655816:DNF721348 DXB655816:DXB721348 EGX655816:EGX721348 EQT655816:EQT721348 FAP655816:FAP721348 FKL655816:FKL721348 FUH655816:FUH721348 GED655816:GED721348 GNZ655816:GNZ721348 GXV655816:GXV721348 HHR655816:HHR721348 HRN655816:HRN721348 IBJ655816:IBJ721348 ILF655816:ILF721348 IVB655816:IVB721348 JEX655816:JEX721348 JOT655816:JOT721348 JYP655816:JYP721348 KIL655816:KIL721348 KSH655816:KSH721348 LCD655816:LCD721348 LLZ655816:LLZ721348 LVV655816:LVV721348 MFR655816:MFR721348 MPN655816:MPN721348 MZJ655816:MZJ721348 NJF655816:NJF721348 NTB655816:NTB721348 OCX655816:OCX721348 OMT655816:OMT721348 OWP655816:OWP721348 PGL655816:PGL721348 PQH655816:PQH721348 QAD655816:QAD721348 QJZ655816:QJZ721348 QTV655816:QTV721348 RDR655816:RDR721348 RNN655816:RNN721348 RXJ655816:RXJ721348 SHF655816:SHF721348 SRB655816:SRB721348 TAX655816:TAX721348 TKT655816:TKT721348 TUP655816:TUP721348 UEL655816:UEL721348 UOH655816:UOH721348 UYD655816:UYD721348 VHZ655816:VHZ721348 VRV655816:VRV721348 WBR655816:WBR721348 WLN655816:WLN721348 WVJ655816:WVJ721348 B721352:B786884 IX721352:IX786884 ST721352:ST786884 ACP721352:ACP786884 AML721352:AML786884 AWH721352:AWH786884 BGD721352:BGD786884 BPZ721352:BPZ786884 BZV721352:BZV786884 CJR721352:CJR786884 CTN721352:CTN786884 DDJ721352:DDJ786884 DNF721352:DNF786884 DXB721352:DXB786884 EGX721352:EGX786884 EQT721352:EQT786884 FAP721352:FAP786884 FKL721352:FKL786884 FUH721352:FUH786884 GED721352:GED786884 GNZ721352:GNZ786884 GXV721352:GXV786884 HHR721352:HHR786884 HRN721352:HRN786884 IBJ721352:IBJ786884 ILF721352:ILF786884 IVB721352:IVB786884 JEX721352:JEX786884 JOT721352:JOT786884 JYP721352:JYP786884 KIL721352:KIL786884 KSH721352:KSH786884 LCD721352:LCD786884 LLZ721352:LLZ786884 LVV721352:LVV786884 MFR721352:MFR786884 MPN721352:MPN786884 MZJ721352:MZJ786884 NJF721352:NJF786884 NTB721352:NTB786884 OCX721352:OCX786884 OMT721352:OMT786884 OWP721352:OWP786884 PGL721352:PGL786884 PQH721352:PQH786884 QAD721352:QAD786884 QJZ721352:QJZ786884 QTV721352:QTV786884 RDR721352:RDR786884 RNN721352:RNN786884 RXJ721352:RXJ786884 SHF721352:SHF786884 SRB721352:SRB786884 TAX721352:TAX786884 TKT721352:TKT786884 TUP721352:TUP786884 UEL721352:UEL786884 UOH721352:UOH786884 UYD721352:UYD786884 VHZ721352:VHZ786884 VRV721352:VRV786884 WBR721352:WBR786884 WLN721352:WLN786884 WVJ721352:WVJ786884 B786888:B852420 IX786888:IX852420 ST786888:ST852420 ACP786888:ACP852420 AML786888:AML852420 AWH786888:AWH852420 BGD786888:BGD852420 BPZ786888:BPZ852420 BZV786888:BZV852420 CJR786888:CJR852420 CTN786888:CTN852420 DDJ786888:DDJ852420 DNF786888:DNF852420 DXB786888:DXB852420 EGX786888:EGX852420 EQT786888:EQT852420 FAP786888:FAP852420 FKL786888:FKL852420 FUH786888:FUH852420 GED786888:GED852420 GNZ786888:GNZ852420 GXV786888:GXV852420 HHR786888:HHR852420 HRN786888:HRN852420 IBJ786888:IBJ852420 ILF786888:ILF852420 IVB786888:IVB852420 JEX786888:JEX852420 JOT786888:JOT852420 JYP786888:JYP852420 KIL786888:KIL852420 KSH786888:KSH852420 LCD786888:LCD852420 LLZ786888:LLZ852420 LVV786888:LVV852420 MFR786888:MFR852420 MPN786888:MPN852420 MZJ786888:MZJ852420 NJF786888:NJF852420 NTB786888:NTB852420 OCX786888:OCX852420 OMT786888:OMT852420 OWP786888:OWP852420 PGL786888:PGL852420 PQH786888:PQH852420 QAD786888:QAD852420 QJZ786888:QJZ852420 QTV786888:QTV852420 RDR786888:RDR852420 RNN786888:RNN852420 RXJ786888:RXJ852420 SHF786888:SHF852420 SRB786888:SRB852420 TAX786888:TAX852420 TKT786888:TKT852420 TUP786888:TUP852420 UEL786888:UEL852420 UOH786888:UOH852420 UYD786888:UYD852420 VHZ786888:VHZ852420 VRV786888:VRV852420 WBR786888:WBR852420 WLN786888:WLN852420 WVJ786888:WVJ852420 B852424:B917956 IX852424:IX917956 ST852424:ST917956 ACP852424:ACP917956 AML852424:AML917956 AWH852424:AWH917956 BGD852424:BGD917956 BPZ852424:BPZ917956 BZV852424:BZV917956 CJR852424:CJR917956 CTN852424:CTN917956 DDJ852424:DDJ917956 DNF852424:DNF917956 DXB852424:DXB917956 EGX852424:EGX917956 EQT852424:EQT917956 FAP852424:FAP917956 FKL852424:FKL917956 FUH852424:FUH917956 GED852424:GED917956 GNZ852424:GNZ917956 GXV852424:GXV917956 HHR852424:HHR917956 HRN852424:HRN917956 IBJ852424:IBJ917956 ILF852424:ILF917956 IVB852424:IVB917956 JEX852424:JEX917956 JOT852424:JOT917956 JYP852424:JYP917956 KIL852424:KIL917956 KSH852424:KSH917956 LCD852424:LCD917956 LLZ852424:LLZ917956 LVV852424:LVV917956 MFR852424:MFR917956 MPN852424:MPN917956 MZJ852424:MZJ917956 NJF852424:NJF917956 NTB852424:NTB917956 OCX852424:OCX917956 OMT852424:OMT917956 OWP852424:OWP917956 PGL852424:PGL917956 PQH852424:PQH917956 QAD852424:QAD917956 QJZ852424:QJZ917956 QTV852424:QTV917956 RDR852424:RDR917956 RNN852424:RNN917956 RXJ852424:RXJ917956 SHF852424:SHF917956 SRB852424:SRB917956 TAX852424:TAX917956 TKT852424:TKT917956 TUP852424:TUP917956 UEL852424:UEL917956 UOH852424:UOH917956 UYD852424:UYD917956 VHZ852424:VHZ917956 VRV852424:VRV917956 WBR852424:WBR917956 WLN852424:WLN917956 WVJ852424:WVJ917956 B917960:B983492 IX917960:IX983492 ST917960:ST983492 ACP917960:ACP983492 AML917960:AML983492 AWH917960:AWH983492 BGD917960:BGD983492 BPZ917960:BPZ983492 BZV917960:BZV983492 CJR917960:CJR983492 CTN917960:CTN983492 DDJ917960:DDJ983492 DNF917960:DNF983492 DXB917960:DXB983492 EGX917960:EGX983492 EQT917960:EQT983492 FAP917960:FAP983492 FKL917960:FKL983492 FUH917960:FUH983492 GED917960:GED983492 GNZ917960:GNZ983492 GXV917960:GXV983492 HHR917960:HHR983492 HRN917960:HRN983492 IBJ917960:IBJ983492 ILF917960:ILF983492 IVB917960:IVB983492 JEX917960:JEX983492 JOT917960:JOT983492 JYP917960:JYP983492 KIL917960:KIL983492 KSH917960:KSH983492 LCD917960:LCD983492 LLZ917960:LLZ983492 LVV917960:LVV983492 MFR917960:MFR983492 MPN917960:MPN983492 MZJ917960:MZJ983492 NJF917960:NJF983492 NTB917960:NTB983492 OCX917960:OCX983492 OMT917960:OMT983492 OWP917960:OWP983492 PGL917960:PGL983492 PQH917960:PQH983492 QAD917960:QAD983492 QJZ917960:QJZ983492 QTV917960:QTV983492 RDR917960:RDR983492 RNN917960:RNN983492 RXJ917960:RXJ983492 SHF917960:SHF983492 SRB917960:SRB983492 TAX917960:TAX983492 TKT917960:TKT983492 TUP917960:TUP983492 UEL917960:UEL983492 UOH917960:UOH983492 UYD917960:UYD983492 VHZ917960:VHZ983492 VRV917960:VRV983492 WBR917960:WBR983492 WLN917960:WLN983492 WVJ917960:WVJ983492 B983496:B1048576 IX983496:IX1048576 ST983496:ST1048576 ACP983496:ACP1048576 AML983496:AML1048576 AWH983496:AWH1048576 BGD983496:BGD1048576 BPZ983496:BPZ1048576 BZV983496:BZV1048576 CJR983496:CJR1048576 CTN983496:CTN1048576 DDJ983496:DDJ1048576 DNF983496:DNF1048576 DXB983496:DXB1048576 EGX983496:EGX1048576 EQT983496:EQT1048576 FAP983496:FAP1048576 FKL983496:FKL1048576 FUH983496:FUH1048576 GED983496:GED1048576 GNZ983496:GNZ1048576 GXV983496:GXV1048576 HHR983496:HHR1048576 HRN983496:HRN1048576 IBJ983496:IBJ1048576 ILF983496:ILF1048576 IVB983496:IVB1048576 JEX983496:JEX1048576 JOT983496:JOT1048576 JYP983496:JYP1048576 KIL983496:KIL1048576 KSH983496:KSH1048576 LCD983496:LCD1048576 LLZ983496:LLZ1048576 LVV983496:LVV1048576 MFR983496:MFR1048576 MPN983496:MPN1048576 MZJ983496:MZJ1048576 NJF983496:NJF1048576 NTB983496:NTB1048576 OCX983496:OCX1048576 OMT983496:OMT1048576 OWP983496:OWP1048576 PGL983496:PGL1048576 PQH983496:PQH1048576 QAD983496:QAD1048576 QJZ983496:QJZ1048576 QTV983496:QTV1048576 RDR983496:RDR1048576 RNN983496:RNN1048576 RXJ983496:RXJ1048576 SHF983496:SHF1048576 SRB983496:SRB1048576 TAX983496:TAX1048576 TKT983496:TKT1048576 TUP983496:TUP1048576 UEL983496:UEL1048576 UOH983496:UOH1048576 UYD983496:UYD1048576 VHZ983496:VHZ1048576 VRV983496:VRV1048576 WBR983496:WBR1048576 WLN983496:WLN1048576 WVJ983496:WVJ1048576 B1:B452 IX1:IX452 ST1:ST452 ACP1:ACP452 AML1:AML452 AWH1:AWH452 BGD1:BGD452 BPZ1:BPZ452 BZV1:BZV452 CJR1:CJR452 CTN1:CTN452 DDJ1:DDJ452 DNF1:DNF452 DXB1:DXB452 EGX1:EGX452 EQT1:EQT452 FAP1:FAP452 FKL1:FKL452 FUH1:FUH452 GED1:GED452 GNZ1:GNZ452 GXV1:GXV452 HHR1:HHR452 HRN1:HRN452 IBJ1:IBJ452 ILF1:ILF452 IVB1:IVB452 JEX1:JEX452 JOT1:JOT452 JYP1:JYP452 KIL1:KIL452 KSH1:KSH452 LCD1:LCD452 LLZ1:LLZ452 LVV1:LVV452 MFR1:MFR452 MPN1:MPN452 MZJ1:MZJ452 NJF1:NJF452 NTB1:NTB452 OCX1:OCX452 OMT1:OMT452 OWP1:OWP452 PGL1:PGL452 PQH1:PQH452 QAD1:QAD452 QJZ1:QJZ452 QTV1:QTV452 RDR1:RDR452 RNN1:RNN452 RXJ1:RXJ452 SHF1:SHF452 SRB1:SRB452 TAX1:TAX452 TKT1:TKT452 TUP1:TUP452 UEL1:UEL452 UOH1:UOH452 UYD1:UYD452 VHZ1:VHZ452 VRV1:VRV452 WBR1:WBR452 WLN1:WLN452 WVJ1:WVJ452 C1:IW1048576 IY1:SS1048576 SU1:ACO1048576 ACQ1:AMK1048576 AMM1:AWG1048576 AWI1:BGC1048576 BGE1:BPY1048576 BQA1:BZU1048576 BZW1:CJQ1048576 CJS1:CTM1048576 CTO1:DDI1048576 DDK1:DNE1048576 DNG1:DXA1048576 DXC1:EGW1048576 EGY1:EQS1048576 EQU1:FAO1048576 FAQ1:FKK1048576 FKM1:FUG1048576 FUI1:GEC1048576 GEE1:GNY1048576 GOA1:GXU1048576 GXW1:HHQ1048576 HHS1:HRM1048576 HRO1:IBI1048576 IBK1:ILE1048576 ILG1:IVA1048576 IVC1:JEW1048576 JEY1:JOS1048576 JOU1:JYO1048576 JYQ1:KIK1048576 KIM1:KSG1048576 KSI1:LCC1048576 LCE1:LLY1048576 LMA1:LVU1048576 LVW1:MFQ1048576 MFS1:MPM1048576 MPO1:MZI1048576 MZK1:NJE1048576 NJG1:NTA1048576 NTC1:OCW1048576 OCY1:OMS1048576 OMU1:OWO1048576 OWQ1:PGK1048576 PGM1:PQG1048576 PQI1:QAC1048576 QAE1:QJY1048576 QKA1:QTU1048576 QTW1:RDQ1048576 RDS1:RNM1048576 RNO1:RXI1048576 RXK1:SHE1048576 SHG1:SRA1048576 SRC1:TAW1048576 TAY1:TKS1048576 TKU1:TUO1048576 TUQ1:UEK1048576 UEM1:UOG1048576 UOI1:UYC1048576 UYE1:VHY1048576 VIA1:VRU1048576 VRW1:WBQ1048576 WBS1:WLM1048576 WLO1:WVI1048576 WVK1:XFD1048576">
      <formula1>0</formula1>
      <formula2>100000000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3"/>
  <sheetViews>
    <sheetView zoomScale="77" zoomScaleNormal="77" workbookViewId="0">
      <selection activeCell="J11" sqref="J11"/>
    </sheetView>
  </sheetViews>
  <sheetFormatPr baseColWidth="10" defaultRowHeight="12.75" x14ac:dyDescent="0.2"/>
  <cols>
    <col min="1" max="1" width="12.7109375" style="53" customWidth="1"/>
    <col min="2" max="2" width="93" style="2" customWidth="1"/>
    <col min="3" max="3" width="11.7109375" style="3" customWidth="1"/>
    <col min="4" max="4" width="14.7109375" style="4" customWidth="1"/>
    <col min="5" max="5" width="13.85546875" style="5" customWidth="1"/>
    <col min="6" max="6" width="14" style="5" customWidth="1"/>
    <col min="7" max="7" width="15.28515625" style="5" customWidth="1"/>
    <col min="8" max="8" width="14.5703125" style="5" customWidth="1"/>
    <col min="9" max="9" width="14" style="6" customWidth="1"/>
    <col min="10" max="10" width="16.28515625" style="6" customWidth="1"/>
    <col min="11" max="11" width="22.140625" style="7" customWidth="1"/>
    <col min="12" max="13" width="11.42578125" style="5"/>
    <col min="14" max="16" width="14.5703125" style="5" customWidth="1"/>
    <col min="17" max="17" width="11.42578125" style="6"/>
    <col min="18" max="256" width="11.42578125" style="5"/>
    <col min="257" max="257" width="12.7109375" style="5" customWidth="1"/>
    <col min="258" max="258" width="93" style="5" customWidth="1"/>
    <col min="259" max="259" width="11.7109375" style="5" customWidth="1"/>
    <col min="260" max="260" width="14.7109375" style="5" customWidth="1"/>
    <col min="261" max="261" width="13.85546875" style="5" customWidth="1"/>
    <col min="262" max="262" width="14" style="5" customWidth="1"/>
    <col min="263" max="263" width="15.28515625" style="5" customWidth="1"/>
    <col min="264" max="264" width="14.5703125" style="5" customWidth="1"/>
    <col min="265" max="265" width="14" style="5" customWidth="1"/>
    <col min="266" max="266" width="16.28515625" style="5" customWidth="1"/>
    <col min="267" max="267" width="22.140625" style="5" customWidth="1"/>
    <col min="268" max="269" width="11.42578125" style="5"/>
    <col min="270" max="272" width="14.5703125" style="5" customWidth="1"/>
    <col min="273" max="512" width="11.42578125" style="5"/>
    <col min="513" max="513" width="12.7109375" style="5" customWidth="1"/>
    <col min="514" max="514" width="93" style="5" customWidth="1"/>
    <col min="515" max="515" width="11.7109375" style="5" customWidth="1"/>
    <col min="516" max="516" width="14.7109375" style="5" customWidth="1"/>
    <col min="517" max="517" width="13.85546875" style="5" customWidth="1"/>
    <col min="518" max="518" width="14" style="5" customWidth="1"/>
    <col min="519" max="519" width="15.28515625" style="5" customWidth="1"/>
    <col min="520" max="520" width="14.5703125" style="5" customWidth="1"/>
    <col min="521" max="521" width="14" style="5" customWidth="1"/>
    <col min="522" max="522" width="16.28515625" style="5" customWidth="1"/>
    <col min="523" max="523" width="22.140625" style="5" customWidth="1"/>
    <col min="524" max="525" width="11.42578125" style="5"/>
    <col min="526" max="528" width="14.5703125" style="5" customWidth="1"/>
    <col min="529" max="768" width="11.42578125" style="5"/>
    <col min="769" max="769" width="12.7109375" style="5" customWidth="1"/>
    <col min="770" max="770" width="93" style="5" customWidth="1"/>
    <col min="771" max="771" width="11.7109375" style="5" customWidth="1"/>
    <col min="772" max="772" width="14.7109375" style="5" customWidth="1"/>
    <col min="773" max="773" width="13.85546875" style="5" customWidth="1"/>
    <col min="774" max="774" width="14" style="5" customWidth="1"/>
    <col min="775" max="775" width="15.28515625" style="5" customWidth="1"/>
    <col min="776" max="776" width="14.5703125" style="5" customWidth="1"/>
    <col min="777" max="777" width="14" style="5" customWidth="1"/>
    <col min="778" max="778" width="16.28515625" style="5" customWidth="1"/>
    <col min="779" max="779" width="22.140625" style="5" customWidth="1"/>
    <col min="780" max="781" width="11.42578125" style="5"/>
    <col min="782" max="784" width="14.5703125" style="5" customWidth="1"/>
    <col min="785" max="1024" width="11.42578125" style="5"/>
    <col min="1025" max="1025" width="12.7109375" style="5" customWidth="1"/>
    <col min="1026" max="1026" width="93" style="5" customWidth="1"/>
    <col min="1027" max="1027" width="11.7109375" style="5" customWidth="1"/>
    <col min="1028" max="1028" width="14.7109375" style="5" customWidth="1"/>
    <col min="1029" max="1029" width="13.85546875" style="5" customWidth="1"/>
    <col min="1030" max="1030" width="14" style="5" customWidth="1"/>
    <col min="1031" max="1031" width="15.28515625" style="5" customWidth="1"/>
    <col min="1032" max="1032" width="14.5703125" style="5" customWidth="1"/>
    <col min="1033" max="1033" width="14" style="5" customWidth="1"/>
    <col min="1034" max="1034" width="16.28515625" style="5" customWidth="1"/>
    <col min="1035" max="1035" width="22.140625" style="5" customWidth="1"/>
    <col min="1036" max="1037" width="11.42578125" style="5"/>
    <col min="1038" max="1040" width="14.5703125" style="5" customWidth="1"/>
    <col min="1041" max="1280" width="11.42578125" style="5"/>
    <col min="1281" max="1281" width="12.7109375" style="5" customWidth="1"/>
    <col min="1282" max="1282" width="93" style="5" customWidth="1"/>
    <col min="1283" max="1283" width="11.7109375" style="5" customWidth="1"/>
    <col min="1284" max="1284" width="14.7109375" style="5" customWidth="1"/>
    <col min="1285" max="1285" width="13.85546875" style="5" customWidth="1"/>
    <col min="1286" max="1286" width="14" style="5" customWidth="1"/>
    <col min="1287" max="1287" width="15.28515625" style="5" customWidth="1"/>
    <col min="1288" max="1288" width="14.5703125" style="5" customWidth="1"/>
    <col min="1289" max="1289" width="14" style="5" customWidth="1"/>
    <col min="1290" max="1290" width="16.28515625" style="5" customWidth="1"/>
    <col min="1291" max="1291" width="22.140625" style="5" customWidth="1"/>
    <col min="1292" max="1293" width="11.42578125" style="5"/>
    <col min="1294" max="1296" width="14.5703125" style="5" customWidth="1"/>
    <col min="1297" max="1536" width="11.42578125" style="5"/>
    <col min="1537" max="1537" width="12.7109375" style="5" customWidth="1"/>
    <col min="1538" max="1538" width="93" style="5" customWidth="1"/>
    <col min="1539" max="1539" width="11.7109375" style="5" customWidth="1"/>
    <col min="1540" max="1540" width="14.7109375" style="5" customWidth="1"/>
    <col min="1541" max="1541" width="13.85546875" style="5" customWidth="1"/>
    <col min="1542" max="1542" width="14" style="5" customWidth="1"/>
    <col min="1543" max="1543" width="15.28515625" style="5" customWidth="1"/>
    <col min="1544" max="1544" width="14.5703125" style="5" customWidth="1"/>
    <col min="1545" max="1545" width="14" style="5" customWidth="1"/>
    <col min="1546" max="1546" width="16.28515625" style="5" customWidth="1"/>
    <col min="1547" max="1547" width="22.140625" style="5" customWidth="1"/>
    <col min="1548" max="1549" width="11.42578125" style="5"/>
    <col min="1550" max="1552" width="14.5703125" style="5" customWidth="1"/>
    <col min="1553" max="1792" width="11.42578125" style="5"/>
    <col min="1793" max="1793" width="12.7109375" style="5" customWidth="1"/>
    <col min="1794" max="1794" width="93" style="5" customWidth="1"/>
    <col min="1795" max="1795" width="11.7109375" style="5" customWidth="1"/>
    <col min="1796" max="1796" width="14.7109375" style="5" customWidth="1"/>
    <col min="1797" max="1797" width="13.85546875" style="5" customWidth="1"/>
    <col min="1798" max="1798" width="14" style="5" customWidth="1"/>
    <col min="1799" max="1799" width="15.28515625" style="5" customWidth="1"/>
    <col min="1800" max="1800" width="14.5703125" style="5" customWidth="1"/>
    <col min="1801" max="1801" width="14" style="5" customWidth="1"/>
    <col min="1802" max="1802" width="16.28515625" style="5" customWidth="1"/>
    <col min="1803" max="1803" width="22.140625" style="5" customWidth="1"/>
    <col min="1804" max="1805" width="11.42578125" style="5"/>
    <col min="1806" max="1808" width="14.5703125" style="5" customWidth="1"/>
    <col min="1809" max="2048" width="11.42578125" style="5"/>
    <col min="2049" max="2049" width="12.7109375" style="5" customWidth="1"/>
    <col min="2050" max="2050" width="93" style="5" customWidth="1"/>
    <col min="2051" max="2051" width="11.7109375" style="5" customWidth="1"/>
    <col min="2052" max="2052" width="14.7109375" style="5" customWidth="1"/>
    <col min="2053" max="2053" width="13.85546875" style="5" customWidth="1"/>
    <col min="2054" max="2054" width="14" style="5" customWidth="1"/>
    <col min="2055" max="2055" width="15.28515625" style="5" customWidth="1"/>
    <col min="2056" max="2056" width="14.5703125" style="5" customWidth="1"/>
    <col min="2057" max="2057" width="14" style="5" customWidth="1"/>
    <col min="2058" max="2058" width="16.28515625" style="5" customWidth="1"/>
    <col min="2059" max="2059" width="22.140625" style="5" customWidth="1"/>
    <col min="2060" max="2061" width="11.42578125" style="5"/>
    <col min="2062" max="2064" width="14.5703125" style="5" customWidth="1"/>
    <col min="2065" max="2304" width="11.42578125" style="5"/>
    <col min="2305" max="2305" width="12.7109375" style="5" customWidth="1"/>
    <col min="2306" max="2306" width="93" style="5" customWidth="1"/>
    <col min="2307" max="2307" width="11.7109375" style="5" customWidth="1"/>
    <col min="2308" max="2308" width="14.7109375" style="5" customWidth="1"/>
    <col min="2309" max="2309" width="13.85546875" style="5" customWidth="1"/>
    <col min="2310" max="2310" width="14" style="5" customWidth="1"/>
    <col min="2311" max="2311" width="15.28515625" style="5" customWidth="1"/>
    <col min="2312" max="2312" width="14.5703125" style="5" customWidth="1"/>
    <col min="2313" max="2313" width="14" style="5" customWidth="1"/>
    <col min="2314" max="2314" width="16.28515625" style="5" customWidth="1"/>
    <col min="2315" max="2315" width="22.140625" style="5" customWidth="1"/>
    <col min="2316" max="2317" width="11.42578125" style="5"/>
    <col min="2318" max="2320" width="14.5703125" style="5" customWidth="1"/>
    <col min="2321" max="2560" width="11.42578125" style="5"/>
    <col min="2561" max="2561" width="12.7109375" style="5" customWidth="1"/>
    <col min="2562" max="2562" width="93" style="5" customWidth="1"/>
    <col min="2563" max="2563" width="11.7109375" style="5" customWidth="1"/>
    <col min="2564" max="2564" width="14.7109375" style="5" customWidth="1"/>
    <col min="2565" max="2565" width="13.85546875" style="5" customWidth="1"/>
    <col min="2566" max="2566" width="14" style="5" customWidth="1"/>
    <col min="2567" max="2567" width="15.28515625" style="5" customWidth="1"/>
    <col min="2568" max="2568" width="14.5703125" style="5" customWidth="1"/>
    <col min="2569" max="2569" width="14" style="5" customWidth="1"/>
    <col min="2570" max="2570" width="16.28515625" style="5" customWidth="1"/>
    <col min="2571" max="2571" width="22.140625" style="5" customWidth="1"/>
    <col min="2572" max="2573" width="11.42578125" style="5"/>
    <col min="2574" max="2576" width="14.5703125" style="5" customWidth="1"/>
    <col min="2577" max="2816" width="11.42578125" style="5"/>
    <col min="2817" max="2817" width="12.7109375" style="5" customWidth="1"/>
    <col min="2818" max="2818" width="93" style="5" customWidth="1"/>
    <col min="2819" max="2819" width="11.7109375" style="5" customWidth="1"/>
    <col min="2820" max="2820" width="14.7109375" style="5" customWidth="1"/>
    <col min="2821" max="2821" width="13.85546875" style="5" customWidth="1"/>
    <col min="2822" max="2822" width="14" style="5" customWidth="1"/>
    <col min="2823" max="2823" width="15.28515625" style="5" customWidth="1"/>
    <col min="2824" max="2824" width="14.5703125" style="5" customWidth="1"/>
    <col min="2825" max="2825" width="14" style="5" customWidth="1"/>
    <col min="2826" max="2826" width="16.28515625" style="5" customWidth="1"/>
    <col min="2827" max="2827" width="22.140625" style="5" customWidth="1"/>
    <col min="2828" max="2829" width="11.42578125" style="5"/>
    <col min="2830" max="2832" width="14.5703125" style="5" customWidth="1"/>
    <col min="2833" max="3072" width="11.42578125" style="5"/>
    <col min="3073" max="3073" width="12.7109375" style="5" customWidth="1"/>
    <col min="3074" max="3074" width="93" style="5" customWidth="1"/>
    <col min="3075" max="3075" width="11.7109375" style="5" customWidth="1"/>
    <col min="3076" max="3076" width="14.7109375" style="5" customWidth="1"/>
    <col min="3077" max="3077" width="13.85546875" style="5" customWidth="1"/>
    <col min="3078" max="3078" width="14" style="5" customWidth="1"/>
    <col min="3079" max="3079" width="15.28515625" style="5" customWidth="1"/>
    <col min="3080" max="3080" width="14.5703125" style="5" customWidth="1"/>
    <col min="3081" max="3081" width="14" style="5" customWidth="1"/>
    <col min="3082" max="3082" width="16.28515625" style="5" customWidth="1"/>
    <col min="3083" max="3083" width="22.140625" style="5" customWidth="1"/>
    <col min="3084" max="3085" width="11.42578125" style="5"/>
    <col min="3086" max="3088" width="14.5703125" style="5" customWidth="1"/>
    <col min="3089" max="3328" width="11.42578125" style="5"/>
    <col min="3329" max="3329" width="12.7109375" style="5" customWidth="1"/>
    <col min="3330" max="3330" width="93" style="5" customWidth="1"/>
    <col min="3331" max="3331" width="11.7109375" style="5" customWidth="1"/>
    <col min="3332" max="3332" width="14.7109375" style="5" customWidth="1"/>
    <col min="3333" max="3333" width="13.85546875" style="5" customWidth="1"/>
    <col min="3334" max="3334" width="14" style="5" customWidth="1"/>
    <col min="3335" max="3335" width="15.28515625" style="5" customWidth="1"/>
    <col min="3336" max="3336" width="14.5703125" style="5" customWidth="1"/>
    <col min="3337" max="3337" width="14" style="5" customWidth="1"/>
    <col min="3338" max="3338" width="16.28515625" style="5" customWidth="1"/>
    <col min="3339" max="3339" width="22.140625" style="5" customWidth="1"/>
    <col min="3340" max="3341" width="11.42578125" style="5"/>
    <col min="3342" max="3344" width="14.5703125" style="5" customWidth="1"/>
    <col min="3345" max="3584" width="11.42578125" style="5"/>
    <col min="3585" max="3585" width="12.7109375" style="5" customWidth="1"/>
    <col min="3586" max="3586" width="93" style="5" customWidth="1"/>
    <col min="3587" max="3587" width="11.7109375" style="5" customWidth="1"/>
    <col min="3588" max="3588" width="14.7109375" style="5" customWidth="1"/>
    <col min="3589" max="3589" width="13.85546875" style="5" customWidth="1"/>
    <col min="3590" max="3590" width="14" style="5" customWidth="1"/>
    <col min="3591" max="3591" width="15.28515625" style="5" customWidth="1"/>
    <col min="3592" max="3592" width="14.5703125" style="5" customWidth="1"/>
    <col min="3593" max="3593" width="14" style="5" customWidth="1"/>
    <col min="3594" max="3594" width="16.28515625" style="5" customWidth="1"/>
    <col min="3595" max="3595" width="22.140625" style="5" customWidth="1"/>
    <col min="3596" max="3597" width="11.42578125" style="5"/>
    <col min="3598" max="3600" width="14.5703125" style="5" customWidth="1"/>
    <col min="3601" max="3840" width="11.42578125" style="5"/>
    <col min="3841" max="3841" width="12.7109375" style="5" customWidth="1"/>
    <col min="3842" max="3842" width="93" style="5" customWidth="1"/>
    <col min="3843" max="3843" width="11.7109375" style="5" customWidth="1"/>
    <col min="3844" max="3844" width="14.7109375" style="5" customWidth="1"/>
    <col min="3845" max="3845" width="13.85546875" style="5" customWidth="1"/>
    <col min="3846" max="3846" width="14" style="5" customWidth="1"/>
    <col min="3847" max="3847" width="15.28515625" style="5" customWidth="1"/>
    <col min="3848" max="3848" width="14.5703125" style="5" customWidth="1"/>
    <col min="3849" max="3849" width="14" style="5" customWidth="1"/>
    <col min="3850" max="3850" width="16.28515625" style="5" customWidth="1"/>
    <col min="3851" max="3851" width="22.140625" style="5" customWidth="1"/>
    <col min="3852" max="3853" width="11.42578125" style="5"/>
    <col min="3854" max="3856" width="14.5703125" style="5" customWidth="1"/>
    <col min="3857" max="4096" width="11.42578125" style="5"/>
    <col min="4097" max="4097" width="12.7109375" style="5" customWidth="1"/>
    <col min="4098" max="4098" width="93" style="5" customWidth="1"/>
    <col min="4099" max="4099" width="11.7109375" style="5" customWidth="1"/>
    <col min="4100" max="4100" width="14.7109375" style="5" customWidth="1"/>
    <col min="4101" max="4101" width="13.85546875" style="5" customWidth="1"/>
    <col min="4102" max="4102" width="14" style="5" customWidth="1"/>
    <col min="4103" max="4103" width="15.28515625" style="5" customWidth="1"/>
    <col min="4104" max="4104" width="14.5703125" style="5" customWidth="1"/>
    <col min="4105" max="4105" width="14" style="5" customWidth="1"/>
    <col min="4106" max="4106" width="16.28515625" style="5" customWidth="1"/>
    <col min="4107" max="4107" width="22.140625" style="5" customWidth="1"/>
    <col min="4108" max="4109" width="11.42578125" style="5"/>
    <col min="4110" max="4112" width="14.5703125" style="5" customWidth="1"/>
    <col min="4113" max="4352" width="11.42578125" style="5"/>
    <col min="4353" max="4353" width="12.7109375" style="5" customWidth="1"/>
    <col min="4354" max="4354" width="93" style="5" customWidth="1"/>
    <col min="4355" max="4355" width="11.7109375" style="5" customWidth="1"/>
    <col min="4356" max="4356" width="14.7109375" style="5" customWidth="1"/>
    <col min="4357" max="4357" width="13.85546875" style="5" customWidth="1"/>
    <col min="4358" max="4358" width="14" style="5" customWidth="1"/>
    <col min="4359" max="4359" width="15.28515625" style="5" customWidth="1"/>
    <col min="4360" max="4360" width="14.5703125" style="5" customWidth="1"/>
    <col min="4361" max="4361" width="14" style="5" customWidth="1"/>
    <col min="4362" max="4362" width="16.28515625" style="5" customWidth="1"/>
    <col min="4363" max="4363" width="22.140625" style="5" customWidth="1"/>
    <col min="4364" max="4365" width="11.42578125" style="5"/>
    <col min="4366" max="4368" width="14.5703125" style="5" customWidth="1"/>
    <col min="4369" max="4608" width="11.42578125" style="5"/>
    <col min="4609" max="4609" width="12.7109375" style="5" customWidth="1"/>
    <col min="4610" max="4610" width="93" style="5" customWidth="1"/>
    <col min="4611" max="4611" width="11.7109375" style="5" customWidth="1"/>
    <col min="4612" max="4612" width="14.7109375" style="5" customWidth="1"/>
    <col min="4613" max="4613" width="13.85546875" style="5" customWidth="1"/>
    <col min="4614" max="4614" width="14" style="5" customWidth="1"/>
    <col min="4615" max="4615" width="15.28515625" style="5" customWidth="1"/>
    <col min="4616" max="4616" width="14.5703125" style="5" customWidth="1"/>
    <col min="4617" max="4617" width="14" style="5" customWidth="1"/>
    <col min="4618" max="4618" width="16.28515625" style="5" customWidth="1"/>
    <col min="4619" max="4619" width="22.140625" style="5" customWidth="1"/>
    <col min="4620" max="4621" width="11.42578125" style="5"/>
    <col min="4622" max="4624" width="14.5703125" style="5" customWidth="1"/>
    <col min="4625" max="4864" width="11.42578125" style="5"/>
    <col min="4865" max="4865" width="12.7109375" style="5" customWidth="1"/>
    <col min="4866" max="4866" width="93" style="5" customWidth="1"/>
    <col min="4867" max="4867" width="11.7109375" style="5" customWidth="1"/>
    <col min="4868" max="4868" width="14.7109375" style="5" customWidth="1"/>
    <col min="4869" max="4869" width="13.85546875" style="5" customWidth="1"/>
    <col min="4870" max="4870" width="14" style="5" customWidth="1"/>
    <col min="4871" max="4871" width="15.28515625" style="5" customWidth="1"/>
    <col min="4872" max="4872" width="14.5703125" style="5" customWidth="1"/>
    <col min="4873" max="4873" width="14" style="5" customWidth="1"/>
    <col min="4874" max="4874" width="16.28515625" style="5" customWidth="1"/>
    <col min="4875" max="4875" width="22.140625" style="5" customWidth="1"/>
    <col min="4876" max="4877" width="11.42578125" style="5"/>
    <col min="4878" max="4880" width="14.5703125" style="5" customWidth="1"/>
    <col min="4881" max="5120" width="11.42578125" style="5"/>
    <col min="5121" max="5121" width="12.7109375" style="5" customWidth="1"/>
    <col min="5122" max="5122" width="93" style="5" customWidth="1"/>
    <col min="5123" max="5123" width="11.7109375" style="5" customWidth="1"/>
    <col min="5124" max="5124" width="14.7109375" style="5" customWidth="1"/>
    <col min="5125" max="5125" width="13.85546875" style="5" customWidth="1"/>
    <col min="5126" max="5126" width="14" style="5" customWidth="1"/>
    <col min="5127" max="5127" width="15.28515625" style="5" customWidth="1"/>
    <col min="5128" max="5128" width="14.5703125" style="5" customWidth="1"/>
    <col min="5129" max="5129" width="14" style="5" customWidth="1"/>
    <col min="5130" max="5130" width="16.28515625" style="5" customWidth="1"/>
    <col min="5131" max="5131" width="22.140625" style="5" customWidth="1"/>
    <col min="5132" max="5133" width="11.42578125" style="5"/>
    <col min="5134" max="5136" width="14.5703125" style="5" customWidth="1"/>
    <col min="5137" max="5376" width="11.42578125" style="5"/>
    <col min="5377" max="5377" width="12.7109375" style="5" customWidth="1"/>
    <col min="5378" max="5378" width="93" style="5" customWidth="1"/>
    <col min="5379" max="5379" width="11.7109375" style="5" customWidth="1"/>
    <col min="5380" max="5380" width="14.7109375" style="5" customWidth="1"/>
    <col min="5381" max="5381" width="13.85546875" style="5" customWidth="1"/>
    <col min="5382" max="5382" width="14" style="5" customWidth="1"/>
    <col min="5383" max="5383" width="15.28515625" style="5" customWidth="1"/>
    <col min="5384" max="5384" width="14.5703125" style="5" customWidth="1"/>
    <col min="5385" max="5385" width="14" style="5" customWidth="1"/>
    <col min="5386" max="5386" width="16.28515625" style="5" customWidth="1"/>
    <col min="5387" max="5387" width="22.140625" style="5" customWidth="1"/>
    <col min="5388" max="5389" width="11.42578125" style="5"/>
    <col min="5390" max="5392" width="14.5703125" style="5" customWidth="1"/>
    <col min="5393" max="5632" width="11.42578125" style="5"/>
    <col min="5633" max="5633" width="12.7109375" style="5" customWidth="1"/>
    <col min="5634" max="5634" width="93" style="5" customWidth="1"/>
    <col min="5635" max="5635" width="11.7109375" style="5" customWidth="1"/>
    <col min="5636" max="5636" width="14.7109375" style="5" customWidth="1"/>
    <col min="5637" max="5637" width="13.85546875" style="5" customWidth="1"/>
    <col min="5638" max="5638" width="14" style="5" customWidth="1"/>
    <col min="5639" max="5639" width="15.28515625" style="5" customWidth="1"/>
    <col min="5640" max="5640" width="14.5703125" style="5" customWidth="1"/>
    <col min="5641" max="5641" width="14" style="5" customWidth="1"/>
    <col min="5642" max="5642" width="16.28515625" style="5" customWidth="1"/>
    <col min="5643" max="5643" width="22.140625" style="5" customWidth="1"/>
    <col min="5644" max="5645" width="11.42578125" style="5"/>
    <col min="5646" max="5648" width="14.5703125" style="5" customWidth="1"/>
    <col min="5649" max="5888" width="11.42578125" style="5"/>
    <col min="5889" max="5889" width="12.7109375" style="5" customWidth="1"/>
    <col min="5890" max="5890" width="93" style="5" customWidth="1"/>
    <col min="5891" max="5891" width="11.7109375" style="5" customWidth="1"/>
    <col min="5892" max="5892" width="14.7109375" style="5" customWidth="1"/>
    <col min="5893" max="5893" width="13.85546875" style="5" customWidth="1"/>
    <col min="5894" max="5894" width="14" style="5" customWidth="1"/>
    <col min="5895" max="5895" width="15.28515625" style="5" customWidth="1"/>
    <col min="5896" max="5896" width="14.5703125" style="5" customWidth="1"/>
    <col min="5897" max="5897" width="14" style="5" customWidth="1"/>
    <col min="5898" max="5898" width="16.28515625" style="5" customWidth="1"/>
    <col min="5899" max="5899" width="22.140625" style="5" customWidth="1"/>
    <col min="5900" max="5901" width="11.42578125" style="5"/>
    <col min="5902" max="5904" width="14.5703125" style="5" customWidth="1"/>
    <col min="5905" max="6144" width="11.42578125" style="5"/>
    <col min="6145" max="6145" width="12.7109375" style="5" customWidth="1"/>
    <col min="6146" max="6146" width="93" style="5" customWidth="1"/>
    <col min="6147" max="6147" width="11.7109375" style="5" customWidth="1"/>
    <col min="6148" max="6148" width="14.7109375" style="5" customWidth="1"/>
    <col min="6149" max="6149" width="13.85546875" style="5" customWidth="1"/>
    <col min="6150" max="6150" width="14" style="5" customWidth="1"/>
    <col min="6151" max="6151" width="15.28515625" style="5" customWidth="1"/>
    <col min="6152" max="6152" width="14.5703125" style="5" customWidth="1"/>
    <col min="6153" max="6153" width="14" style="5" customWidth="1"/>
    <col min="6154" max="6154" width="16.28515625" style="5" customWidth="1"/>
    <col min="6155" max="6155" width="22.140625" style="5" customWidth="1"/>
    <col min="6156" max="6157" width="11.42578125" style="5"/>
    <col min="6158" max="6160" width="14.5703125" style="5" customWidth="1"/>
    <col min="6161" max="6400" width="11.42578125" style="5"/>
    <col min="6401" max="6401" width="12.7109375" style="5" customWidth="1"/>
    <col min="6402" max="6402" width="93" style="5" customWidth="1"/>
    <col min="6403" max="6403" width="11.7109375" style="5" customWidth="1"/>
    <col min="6404" max="6404" width="14.7109375" style="5" customWidth="1"/>
    <col min="6405" max="6405" width="13.85546875" style="5" customWidth="1"/>
    <col min="6406" max="6406" width="14" style="5" customWidth="1"/>
    <col min="6407" max="6407" width="15.28515625" style="5" customWidth="1"/>
    <col min="6408" max="6408" width="14.5703125" style="5" customWidth="1"/>
    <col min="6409" max="6409" width="14" style="5" customWidth="1"/>
    <col min="6410" max="6410" width="16.28515625" style="5" customWidth="1"/>
    <col min="6411" max="6411" width="22.140625" style="5" customWidth="1"/>
    <col min="6412" max="6413" width="11.42578125" style="5"/>
    <col min="6414" max="6416" width="14.5703125" style="5" customWidth="1"/>
    <col min="6417" max="6656" width="11.42578125" style="5"/>
    <col min="6657" max="6657" width="12.7109375" style="5" customWidth="1"/>
    <col min="6658" max="6658" width="93" style="5" customWidth="1"/>
    <col min="6659" max="6659" width="11.7109375" style="5" customWidth="1"/>
    <col min="6660" max="6660" width="14.7109375" style="5" customWidth="1"/>
    <col min="6661" max="6661" width="13.85546875" style="5" customWidth="1"/>
    <col min="6662" max="6662" width="14" style="5" customWidth="1"/>
    <col min="6663" max="6663" width="15.28515625" style="5" customWidth="1"/>
    <col min="6664" max="6664" width="14.5703125" style="5" customWidth="1"/>
    <col min="6665" max="6665" width="14" style="5" customWidth="1"/>
    <col min="6666" max="6666" width="16.28515625" style="5" customWidth="1"/>
    <col min="6667" max="6667" width="22.140625" style="5" customWidth="1"/>
    <col min="6668" max="6669" width="11.42578125" style="5"/>
    <col min="6670" max="6672" width="14.5703125" style="5" customWidth="1"/>
    <col min="6673" max="6912" width="11.42578125" style="5"/>
    <col min="6913" max="6913" width="12.7109375" style="5" customWidth="1"/>
    <col min="6914" max="6914" width="93" style="5" customWidth="1"/>
    <col min="6915" max="6915" width="11.7109375" style="5" customWidth="1"/>
    <col min="6916" max="6916" width="14.7109375" style="5" customWidth="1"/>
    <col min="6917" max="6917" width="13.85546875" style="5" customWidth="1"/>
    <col min="6918" max="6918" width="14" style="5" customWidth="1"/>
    <col min="6919" max="6919" width="15.28515625" style="5" customWidth="1"/>
    <col min="6920" max="6920" width="14.5703125" style="5" customWidth="1"/>
    <col min="6921" max="6921" width="14" style="5" customWidth="1"/>
    <col min="6922" max="6922" width="16.28515625" style="5" customWidth="1"/>
    <col min="6923" max="6923" width="22.140625" style="5" customWidth="1"/>
    <col min="6924" max="6925" width="11.42578125" style="5"/>
    <col min="6926" max="6928" width="14.5703125" style="5" customWidth="1"/>
    <col min="6929" max="7168" width="11.42578125" style="5"/>
    <col min="7169" max="7169" width="12.7109375" style="5" customWidth="1"/>
    <col min="7170" max="7170" width="93" style="5" customWidth="1"/>
    <col min="7171" max="7171" width="11.7109375" style="5" customWidth="1"/>
    <col min="7172" max="7172" width="14.7109375" style="5" customWidth="1"/>
    <col min="7173" max="7173" width="13.85546875" style="5" customWidth="1"/>
    <col min="7174" max="7174" width="14" style="5" customWidth="1"/>
    <col min="7175" max="7175" width="15.28515625" style="5" customWidth="1"/>
    <col min="7176" max="7176" width="14.5703125" style="5" customWidth="1"/>
    <col min="7177" max="7177" width="14" style="5" customWidth="1"/>
    <col min="7178" max="7178" width="16.28515625" style="5" customWidth="1"/>
    <col min="7179" max="7179" width="22.140625" style="5" customWidth="1"/>
    <col min="7180" max="7181" width="11.42578125" style="5"/>
    <col min="7182" max="7184" width="14.5703125" style="5" customWidth="1"/>
    <col min="7185" max="7424" width="11.42578125" style="5"/>
    <col min="7425" max="7425" width="12.7109375" style="5" customWidth="1"/>
    <col min="7426" max="7426" width="93" style="5" customWidth="1"/>
    <col min="7427" max="7427" width="11.7109375" style="5" customWidth="1"/>
    <col min="7428" max="7428" width="14.7109375" style="5" customWidth="1"/>
    <col min="7429" max="7429" width="13.85546875" style="5" customWidth="1"/>
    <col min="7430" max="7430" width="14" style="5" customWidth="1"/>
    <col min="7431" max="7431" width="15.28515625" style="5" customWidth="1"/>
    <col min="7432" max="7432" width="14.5703125" style="5" customWidth="1"/>
    <col min="7433" max="7433" width="14" style="5" customWidth="1"/>
    <col min="7434" max="7434" width="16.28515625" style="5" customWidth="1"/>
    <col min="7435" max="7435" width="22.140625" style="5" customWidth="1"/>
    <col min="7436" max="7437" width="11.42578125" style="5"/>
    <col min="7438" max="7440" width="14.5703125" style="5" customWidth="1"/>
    <col min="7441" max="7680" width="11.42578125" style="5"/>
    <col min="7681" max="7681" width="12.7109375" style="5" customWidth="1"/>
    <col min="7682" max="7682" width="93" style="5" customWidth="1"/>
    <col min="7683" max="7683" width="11.7109375" style="5" customWidth="1"/>
    <col min="7684" max="7684" width="14.7109375" style="5" customWidth="1"/>
    <col min="7685" max="7685" width="13.85546875" style="5" customWidth="1"/>
    <col min="7686" max="7686" width="14" style="5" customWidth="1"/>
    <col min="7687" max="7687" width="15.28515625" style="5" customWidth="1"/>
    <col min="7688" max="7688" width="14.5703125" style="5" customWidth="1"/>
    <col min="7689" max="7689" width="14" style="5" customWidth="1"/>
    <col min="7690" max="7690" width="16.28515625" style="5" customWidth="1"/>
    <col min="7691" max="7691" width="22.140625" style="5" customWidth="1"/>
    <col min="7692" max="7693" width="11.42578125" style="5"/>
    <col min="7694" max="7696" width="14.5703125" style="5" customWidth="1"/>
    <col min="7697" max="7936" width="11.42578125" style="5"/>
    <col min="7937" max="7937" width="12.7109375" style="5" customWidth="1"/>
    <col min="7938" max="7938" width="93" style="5" customWidth="1"/>
    <col min="7939" max="7939" width="11.7109375" style="5" customWidth="1"/>
    <col min="7940" max="7940" width="14.7109375" style="5" customWidth="1"/>
    <col min="7941" max="7941" width="13.85546875" style="5" customWidth="1"/>
    <col min="7942" max="7942" width="14" style="5" customWidth="1"/>
    <col min="7943" max="7943" width="15.28515625" style="5" customWidth="1"/>
    <col min="7944" max="7944" width="14.5703125" style="5" customWidth="1"/>
    <col min="7945" max="7945" width="14" style="5" customWidth="1"/>
    <col min="7946" max="7946" width="16.28515625" style="5" customWidth="1"/>
    <col min="7947" max="7947" width="22.140625" style="5" customWidth="1"/>
    <col min="7948" max="7949" width="11.42578125" style="5"/>
    <col min="7950" max="7952" width="14.5703125" style="5" customWidth="1"/>
    <col min="7953" max="8192" width="11.42578125" style="5"/>
    <col min="8193" max="8193" width="12.7109375" style="5" customWidth="1"/>
    <col min="8194" max="8194" width="93" style="5" customWidth="1"/>
    <col min="8195" max="8195" width="11.7109375" style="5" customWidth="1"/>
    <col min="8196" max="8196" width="14.7109375" style="5" customWidth="1"/>
    <col min="8197" max="8197" width="13.85546875" style="5" customWidth="1"/>
    <col min="8198" max="8198" width="14" style="5" customWidth="1"/>
    <col min="8199" max="8199" width="15.28515625" style="5" customWidth="1"/>
    <col min="8200" max="8200" width="14.5703125" style="5" customWidth="1"/>
    <col min="8201" max="8201" width="14" style="5" customWidth="1"/>
    <col min="8202" max="8202" width="16.28515625" style="5" customWidth="1"/>
    <col min="8203" max="8203" width="22.140625" style="5" customWidth="1"/>
    <col min="8204" max="8205" width="11.42578125" style="5"/>
    <col min="8206" max="8208" width="14.5703125" style="5" customWidth="1"/>
    <col min="8209" max="8448" width="11.42578125" style="5"/>
    <col min="8449" max="8449" width="12.7109375" style="5" customWidth="1"/>
    <col min="8450" max="8450" width="93" style="5" customWidth="1"/>
    <col min="8451" max="8451" width="11.7109375" style="5" customWidth="1"/>
    <col min="8452" max="8452" width="14.7109375" style="5" customWidth="1"/>
    <col min="8453" max="8453" width="13.85546875" style="5" customWidth="1"/>
    <col min="8454" max="8454" width="14" style="5" customWidth="1"/>
    <col min="8455" max="8455" width="15.28515625" style="5" customWidth="1"/>
    <col min="8456" max="8456" width="14.5703125" style="5" customWidth="1"/>
    <col min="8457" max="8457" width="14" style="5" customWidth="1"/>
    <col min="8458" max="8458" width="16.28515625" style="5" customWidth="1"/>
    <col min="8459" max="8459" width="22.140625" style="5" customWidth="1"/>
    <col min="8460" max="8461" width="11.42578125" style="5"/>
    <col min="8462" max="8464" width="14.5703125" style="5" customWidth="1"/>
    <col min="8465" max="8704" width="11.42578125" style="5"/>
    <col min="8705" max="8705" width="12.7109375" style="5" customWidth="1"/>
    <col min="8706" max="8706" width="93" style="5" customWidth="1"/>
    <col min="8707" max="8707" width="11.7109375" style="5" customWidth="1"/>
    <col min="8708" max="8708" width="14.7109375" style="5" customWidth="1"/>
    <col min="8709" max="8709" width="13.85546875" style="5" customWidth="1"/>
    <col min="8710" max="8710" width="14" style="5" customWidth="1"/>
    <col min="8711" max="8711" width="15.28515625" style="5" customWidth="1"/>
    <col min="8712" max="8712" width="14.5703125" style="5" customWidth="1"/>
    <col min="8713" max="8713" width="14" style="5" customWidth="1"/>
    <col min="8714" max="8714" width="16.28515625" style="5" customWidth="1"/>
    <col min="8715" max="8715" width="22.140625" style="5" customWidth="1"/>
    <col min="8716" max="8717" width="11.42578125" style="5"/>
    <col min="8718" max="8720" width="14.5703125" style="5" customWidth="1"/>
    <col min="8721" max="8960" width="11.42578125" style="5"/>
    <col min="8961" max="8961" width="12.7109375" style="5" customWidth="1"/>
    <col min="8962" max="8962" width="93" style="5" customWidth="1"/>
    <col min="8963" max="8963" width="11.7109375" style="5" customWidth="1"/>
    <col min="8964" max="8964" width="14.7109375" style="5" customWidth="1"/>
    <col min="8965" max="8965" width="13.85546875" style="5" customWidth="1"/>
    <col min="8966" max="8966" width="14" style="5" customWidth="1"/>
    <col min="8967" max="8967" width="15.28515625" style="5" customWidth="1"/>
    <col min="8968" max="8968" width="14.5703125" style="5" customWidth="1"/>
    <col min="8969" max="8969" width="14" style="5" customWidth="1"/>
    <col min="8970" max="8970" width="16.28515625" style="5" customWidth="1"/>
    <col min="8971" max="8971" width="22.140625" style="5" customWidth="1"/>
    <col min="8972" max="8973" width="11.42578125" style="5"/>
    <col min="8974" max="8976" width="14.5703125" style="5" customWidth="1"/>
    <col min="8977" max="9216" width="11.42578125" style="5"/>
    <col min="9217" max="9217" width="12.7109375" style="5" customWidth="1"/>
    <col min="9218" max="9218" width="93" style="5" customWidth="1"/>
    <col min="9219" max="9219" width="11.7109375" style="5" customWidth="1"/>
    <col min="9220" max="9220" width="14.7109375" style="5" customWidth="1"/>
    <col min="9221" max="9221" width="13.85546875" style="5" customWidth="1"/>
    <col min="9222" max="9222" width="14" style="5" customWidth="1"/>
    <col min="9223" max="9223" width="15.28515625" style="5" customWidth="1"/>
    <col min="9224" max="9224" width="14.5703125" style="5" customWidth="1"/>
    <col min="9225" max="9225" width="14" style="5" customWidth="1"/>
    <col min="9226" max="9226" width="16.28515625" style="5" customWidth="1"/>
    <col min="9227" max="9227" width="22.140625" style="5" customWidth="1"/>
    <col min="9228" max="9229" width="11.42578125" style="5"/>
    <col min="9230" max="9232" width="14.5703125" style="5" customWidth="1"/>
    <col min="9233" max="9472" width="11.42578125" style="5"/>
    <col min="9473" max="9473" width="12.7109375" style="5" customWidth="1"/>
    <col min="9474" max="9474" width="93" style="5" customWidth="1"/>
    <col min="9475" max="9475" width="11.7109375" style="5" customWidth="1"/>
    <col min="9476" max="9476" width="14.7109375" style="5" customWidth="1"/>
    <col min="9477" max="9477" width="13.85546875" style="5" customWidth="1"/>
    <col min="9478" max="9478" width="14" style="5" customWidth="1"/>
    <col min="9479" max="9479" width="15.28515625" style="5" customWidth="1"/>
    <col min="9480" max="9480" width="14.5703125" style="5" customWidth="1"/>
    <col min="9481" max="9481" width="14" style="5" customWidth="1"/>
    <col min="9482" max="9482" width="16.28515625" style="5" customWidth="1"/>
    <col min="9483" max="9483" width="22.140625" style="5" customWidth="1"/>
    <col min="9484" max="9485" width="11.42578125" style="5"/>
    <col min="9486" max="9488" width="14.5703125" style="5" customWidth="1"/>
    <col min="9489" max="9728" width="11.42578125" style="5"/>
    <col min="9729" max="9729" width="12.7109375" style="5" customWidth="1"/>
    <col min="9730" max="9730" width="93" style="5" customWidth="1"/>
    <col min="9731" max="9731" width="11.7109375" style="5" customWidth="1"/>
    <col min="9732" max="9732" width="14.7109375" style="5" customWidth="1"/>
    <col min="9733" max="9733" width="13.85546875" style="5" customWidth="1"/>
    <col min="9734" max="9734" width="14" style="5" customWidth="1"/>
    <col min="9735" max="9735" width="15.28515625" style="5" customWidth="1"/>
    <col min="9736" max="9736" width="14.5703125" style="5" customWidth="1"/>
    <col min="9737" max="9737" width="14" style="5" customWidth="1"/>
    <col min="9738" max="9738" width="16.28515625" style="5" customWidth="1"/>
    <col min="9739" max="9739" width="22.140625" style="5" customWidth="1"/>
    <col min="9740" max="9741" width="11.42578125" style="5"/>
    <col min="9742" max="9744" width="14.5703125" style="5" customWidth="1"/>
    <col min="9745" max="9984" width="11.42578125" style="5"/>
    <col min="9985" max="9985" width="12.7109375" style="5" customWidth="1"/>
    <col min="9986" max="9986" width="93" style="5" customWidth="1"/>
    <col min="9987" max="9987" width="11.7109375" style="5" customWidth="1"/>
    <col min="9988" max="9988" width="14.7109375" style="5" customWidth="1"/>
    <col min="9989" max="9989" width="13.85546875" style="5" customWidth="1"/>
    <col min="9990" max="9990" width="14" style="5" customWidth="1"/>
    <col min="9991" max="9991" width="15.28515625" style="5" customWidth="1"/>
    <col min="9992" max="9992" width="14.5703125" style="5" customWidth="1"/>
    <col min="9993" max="9993" width="14" style="5" customWidth="1"/>
    <col min="9994" max="9994" width="16.28515625" style="5" customWidth="1"/>
    <col min="9995" max="9995" width="22.140625" style="5" customWidth="1"/>
    <col min="9996" max="9997" width="11.42578125" style="5"/>
    <col min="9998" max="10000" width="14.5703125" style="5" customWidth="1"/>
    <col min="10001" max="10240" width="11.42578125" style="5"/>
    <col min="10241" max="10241" width="12.7109375" style="5" customWidth="1"/>
    <col min="10242" max="10242" width="93" style="5" customWidth="1"/>
    <col min="10243" max="10243" width="11.7109375" style="5" customWidth="1"/>
    <col min="10244" max="10244" width="14.7109375" style="5" customWidth="1"/>
    <col min="10245" max="10245" width="13.85546875" style="5" customWidth="1"/>
    <col min="10246" max="10246" width="14" style="5" customWidth="1"/>
    <col min="10247" max="10247" width="15.28515625" style="5" customWidth="1"/>
    <col min="10248" max="10248" width="14.5703125" style="5" customWidth="1"/>
    <col min="10249" max="10249" width="14" style="5" customWidth="1"/>
    <col min="10250" max="10250" width="16.28515625" style="5" customWidth="1"/>
    <col min="10251" max="10251" width="22.140625" style="5" customWidth="1"/>
    <col min="10252" max="10253" width="11.42578125" style="5"/>
    <col min="10254" max="10256" width="14.5703125" style="5" customWidth="1"/>
    <col min="10257" max="10496" width="11.42578125" style="5"/>
    <col min="10497" max="10497" width="12.7109375" style="5" customWidth="1"/>
    <col min="10498" max="10498" width="93" style="5" customWidth="1"/>
    <col min="10499" max="10499" width="11.7109375" style="5" customWidth="1"/>
    <col min="10500" max="10500" width="14.7109375" style="5" customWidth="1"/>
    <col min="10501" max="10501" width="13.85546875" style="5" customWidth="1"/>
    <col min="10502" max="10502" width="14" style="5" customWidth="1"/>
    <col min="10503" max="10503" width="15.28515625" style="5" customWidth="1"/>
    <col min="10504" max="10504" width="14.5703125" style="5" customWidth="1"/>
    <col min="10505" max="10505" width="14" style="5" customWidth="1"/>
    <col min="10506" max="10506" width="16.28515625" style="5" customWidth="1"/>
    <col min="10507" max="10507" width="22.140625" style="5" customWidth="1"/>
    <col min="10508" max="10509" width="11.42578125" style="5"/>
    <col min="10510" max="10512" width="14.5703125" style="5" customWidth="1"/>
    <col min="10513" max="10752" width="11.42578125" style="5"/>
    <col min="10753" max="10753" width="12.7109375" style="5" customWidth="1"/>
    <col min="10754" max="10754" width="93" style="5" customWidth="1"/>
    <col min="10755" max="10755" width="11.7109375" style="5" customWidth="1"/>
    <col min="10756" max="10756" width="14.7109375" style="5" customWidth="1"/>
    <col min="10757" max="10757" width="13.85546875" style="5" customWidth="1"/>
    <col min="10758" max="10758" width="14" style="5" customWidth="1"/>
    <col min="10759" max="10759" width="15.28515625" style="5" customWidth="1"/>
    <col min="10760" max="10760" width="14.5703125" style="5" customWidth="1"/>
    <col min="10761" max="10761" width="14" style="5" customWidth="1"/>
    <col min="10762" max="10762" width="16.28515625" style="5" customWidth="1"/>
    <col min="10763" max="10763" width="22.140625" style="5" customWidth="1"/>
    <col min="10764" max="10765" width="11.42578125" style="5"/>
    <col min="10766" max="10768" width="14.5703125" style="5" customWidth="1"/>
    <col min="10769" max="11008" width="11.42578125" style="5"/>
    <col min="11009" max="11009" width="12.7109375" style="5" customWidth="1"/>
    <col min="11010" max="11010" width="93" style="5" customWidth="1"/>
    <col min="11011" max="11011" width="11.7109375" style="5" customWidth="1"/>
    <col min="11012" max="11012" width="14.7109375" style="5" customWidth="1"/>
    <col min="11013" max="11013" width="13.85546875" style="5" customWidth="1"/>
    <col min="11014" max="11014" width="14" style="5" customWidth="1"/>
    <col min="11015" max="11015" width="15.28515625" style="5" customWidth="1"/>
    <col min="11016" max="11016" width="14.5703125" style="5" customWidth="1"/>
    <col min="11017" max="11017" width="14" style="5" customWidth="1"/>
    <col min="11018" max="11018" width="16.28515625" style="5" customWidth="1"/>
    <col min="11019" max="11019" width="22.140625" style="5" customWidth="1"/>
    <col min="11020" max="11021" width="11.42578125" style="5"/>
    <col min="11022" max="11024" width="14.5703125" style="5" customWidth="1"/>
    <col min="11025" max="11264" width="11.42578125" style="5"/>
    <col min="11265" max="11265" width="12.7109375" style="5" customWidth="1"/>
    <col min="11266" max="11266" width="93" style="5" customWidth="1"/>
    <col min="11267" max="11267" width="11.7109375" style="5" customWidth="1"/>
    <col min="11268" max="11268" width="14.7109375" style="5" customWidth="1"/>
    <col min="11269" max="11269" width="13.85546875" style="5" customWidth="1"/>
    <col min="11270" max="11270" width="14" style="5" customWidth="1"/>
    <col min="11271" max="11271" width="15.28515625" style="5" customWidth="1"/>
    <col min="11272" max="11272" width="14.5703125" style="5" customWidth="1"/>
    <col min="11273" max="11273" width="14" style="5" customWidth="1"/>
    <col min="11274" max="11274" width="16.28515625" style="5" customWidth="1"/>
    <col min="11275" max="11275" width="22.140625" style="5" customWidth="1"/>
    <col min="11276" max="11277" width="11.42578125" style="5"/>
    <col min="11278" max="11280" width="14.5703125" style="5" customWidth="1"/>
    <col min="11281" max="11520" width="11.42578125" style="5"/>
    <col min="11521" max="11521" width="12.7109375" style="5" customWidth="1"/>
    <col min="11522" max="11522" width="93" style="5" customWidth="1"/>
    <col min="11523" max="11523" width="11.7109375" style="5" customWidth="1"/>
    <col min="11524" max="11524" width="14.7109375" style="5" customWidth="1"/>
    <col min="11525" max="11525" width="13.85546875" style="5" customWidth="1"/>
    <col min="11526" max="11526" width="14" style="5" customWidth="1"/>
    <col min="11527" max="11527" width="15.28515625" style="5" customWidth="1"/>
    <col min="11528" max="11528" width="14.5703125" style="5" customWidth="1"/>
    <col min="11529" max="11529" width="14" style="5" customWidth="1"/>
    <col min="11530" max="11530" width="16.28515625" style="5" customWidth="1"/>
    <col min="11531" max="11531" width="22.140625" style="5" customWidth="1"/>
    <col min="11532" max="11533" width="11.42578125" style="5"/>
    <col min="11534" max="11536" width="14.5703125" style="5" customWidth="1"/>
    <col min="11537" max="11776" width="11.42578125" style="5"/>
    <col min="11777" max="11777" width="12.7109375" style="5" customWidth="1"/>
    <col min="11778" max="11778" width="93" style="5" customWidth="1"/>
    <col min="11779" max="11779" width="11.7109375" style="5" customWidth="1"/>
    <col min="11780" max="11780" width="14.7109375" style="5" customWidth="1"/>
    <col min="11781" max="11781" width="13.85546875" style="5" customWidth="1"/>
    <col min="11782" max="11782" width="14" style="5" customWidth="1"/>
    <col min="11783" max="11783" width="15.28515625" style="5" customWidth="1"/>
    <col min="11784" max="11784" width="14.5703125" style="5" customWidth="1"/>
    <col min="11785" max="11785" width="14" style="5" customWidth="1"/>
    <col min="11786" max="11786" width="16.28515625" style="5" customWidth="1"/>
    <col min="11787" max="11787" width="22.140625" style="5" customWidth="1"/>
    <col min="11788" max="11789" width="11.42578125" style="5"/>
    <col min="11790" max="11792" width="14.5703125" style="5" customWidth="1"/>
    <col min="11793" max="12032" width="11.42578125" style="5"/>
    <col min="12033" max="12033" width="12.7109375" style="5" customWidth="1"/>
    <col min="12034" max="12034" width="93" style="5" customWidth="1"/>
    <col min="12035" max="12035" width="11.7109375" style="5" customWidth="1"/>
    <col min="12036" max="12036" width="14.7109375" style="5" customWidth="1"/>
    <col min="12037" max="12037" width="13.85546875" style="5" customWidth="1"/>
    <col min="12038" max="12038" width="14" style="5" customWidth="1"/>
    <col min="12039" max="12039" width="15.28515625" style="5" customWidth="1"/>
    <col min="12040" max="12040" width="14.5703125" style="5" customWidth="1"/>
    <col min="12041" max="12041" width="14" style="5" customWidth="1"/>
    <col min="12042" max="12042" width="16.28515625" style="5" customWidth="1"/>
    <col min="12043" max="12043" width="22.140625" style="5" customWidth="1"/>
    <col min="12044" max="12045" width="11.42578125" style="5"/>
    <col min="12046" max="12048" width="14.5703125" style="5" customWidth="1"/>
    <col min="12049" max="12288" width="11.42578125" style="5"/>
    <col min="12289" max="12289" width="12.7109375" style="5" customWidth="1"/>
    <col min="12290" max="12290" width="93" style="5" customWidth="1"/>
    <col min="12291" max="12291" width="11.7109375" style="5" customWidth="1"/>
    <col min="12292" max="12292" width="14.7109375" style="5" customWidth="1"/>
    <col min="12293" max="12293" width="13.85546875" style="5" customWidth="1"/>
    <col min="12294" max="12294" width="14" style="5" customWidth="1"/>
    <col min="12295" max="12295" width="15.28515625" style="5" customWidth="1"/>
    <col min="12296" max="12296" width="14.5703125" style="5" customWidth="1"/>
    <col min="12297" max="12297" width="14" style="5" customWidth="1"/>
    <col min="12298" max="12298" width="16.28515625" style="5" customWidth="1"/>
    <col min="12299" max="12299" width="22.140625" style="5" customWidth="1"/>
    <col min="12300" max="12301" width="11.42578125" style="5"/>
    <col min="12302" max="12304" width="14.5703125" style="5" customWidth="1"/>
    <col min="12305" max="12544" width="11.42578125" style="5"/>
    <col min="12545" max="12545" width="12.7109375" style="5" customWidth="1"/>
    <col min="12546" max="12546" width="93" style="5" customWidth="1"/>
    <col min="12547" max="12547" width="11.7109375" style="5" customWidth="1"/>
    <col min="12548" max="12548" width="14.7109375" style="5" customWidth="1"/>
    <col min="12549" max="12549" width="13.85546875" style="5" customWidth="1"/>
    <col min="12550" max="12550" width="14" style="5" customWidth="1"/>
    <col min="12551" max="12551" width="15.28515625" style="5" customWidth="1"/>
    <col min="12552" max="12552" width="14.5703125" style="5" customWidth="1"/>
    <col min="12553" max="12553" width="14" style="5" customWidth="1"/>
    <col min="12554" max="12554" width="16.28515625" style="5" customWidth="1"/>
    <col min="12555" max="12555" width="22.140625" style="5" customWidth="1"/>
    <col min="12556" max="12557" width="11.42578125" style="5"/>
    <col min="12558" max="12560" width="14.5703125" style="5" customWidth="1"/>
    <col min="12561" max="12800" width="11.42578125" style="5"/>
    <col min="12801" max="12801" width="12.7109375" style="5" customWidth="1"/>
    <col min="12802" max="12802" width="93" style="5" customWidth="1"/>
    <col min="12803" max="12803" width="11.7109375" style="5" customWidth="1"/>
    <col min="12804" max="12804" width="14.7109375" style="5" customWidth="1"/>
    <col min="12805" max="12805" width="13.85546875" style="5" customWidth="1"/>
    <col min="12806" max="12806" width="14" style="5" customWidth="1"/>
    <col min="12807" max="12807" width="15.28515625" style="5" customWidth="1"/>
    <col min="12808" max="12808" width="14.5703125" style="5" customWidth="1"/>
    <col min="12809" max="12809" width="14" style="5" customWidth="1"/>
    <col min="12810" max="12810" width="16.28515625" style="5" customWidth="1"/>
    <col min="12811" max="12811" width="22.140625" style="5" customWidth="1"/>
    <col min="12812" max="12813" width="11.42578125" style="5"/>
    <col min="12814" max="12816" width="14.5703125" style="5" customWidth="1"/>
    <col min="12817" max="13056" width="11.42578125" style="5"/>
    <col min="13057" max="13057" width="12.7109375" style="5" customWidth="1"/>
    <col min="13058" max="13058" width="93" style="5" customWidth="1"/>
    <col min="13059" max="13059" width="11.7109375" style="5" customWidth="1"/>
    <col min="13060" max="13060" width="14.7109375" style="5" customWidth="1"/>
    <col min="13061" max="13061" width="13.85546875" style="5" customWidth="1"/>
    <col min="13062" max="13062" width="14" style="5" customWidth="1"/>
    <col min="13063" max="13063" width="15.28515625" style="5" customWidth="1"/>
    <col min="13064" max="13064" width="14.5703125" style="5" customWidth="1"/>
    <col min="13065" max="13065" width="14" style="5" customWidth="1"/>
    <col min="13066" max="13066" width="16.28515625" style="5" customWidth="1"/>
    <col min="13067" max="13067" width="22.140625" style="5" customWidth="1"/>
    <col min="13068" max="13069" width="11.42578125" style="5"/>
    <col min="13070" max="13072" width="14.5703125" style="5" customWidth="1"/>
    <col min="13073" max="13312" width="11.42578125" style="5"/>
    <col min="13313" max="13313" width="12.7109375" style="5" customWidth="1"/>
    <col min="13314" max="13314" width="93" style="5" customWidth="1"/>
    <col min="13315" max="13315" width="11.7109375" style="5" customWidth="1"/>
    <col min="13316" max="13316" width="14.7109375" style="5" customWidth="1"/>
    <col min="13317" max="13317" width="13.85546875" style="5" customWidth="1"/>
    <col min="13318" max="13318" width="14" style="5" customWidth="1"/>
    <col min="13319" max="13319" width="15.28515625" style="5" customWidth="1"/>
    <col min="13320" max="13320" width="14.5703125" style="5" customWidth="1"/>
    <col min="13321" max="13321" width="14" style="5" customWidth="1"/>
    <col min="13322" max="13322" width="16.28515625" style="5" customWidth="1"/>
    <col min="13323" max="13323" width="22.140625" style="5" customWidth="1"/>
    <col min="13324" max="13325" width="11.42578125" style="5"/>
    <col min="13326" max="13328" width="14.5703125" style="5" customWidth="1"/>
    <col min="13329" max="13568" width="11.42578125" style="5"/>
    <col min="13569" max="13569" width="12.7109375" style="5" customWidth="1"/>
    <col min="13570" max="13570" width="93" style="5" customWidth="1"/>
    <col min="13571" max="13571" width="11.7109375" style="5" customWidth="1"/>
    <col min="13572" max="13572" width="14.7109375" style="5" customWidth="1"/>
    <col min="13573" max="13573" width="13.85546875" style="5" customWidth="1"/>
    <col min="13574" max="13574" width="14" style="5" customWidth="1"/>
    <col min="13575" max="13575" width="15.28515625" style="5" customWidth="1"/>
    <col min="13576" max="13576" width="14.5703125" style="5" customWidth="1"/>
    <col min="13577" max="13577" width="14" style="5" customWidth="1"/>
    <col min="13578" max="13578" width="16.28515625" style="5" customWidth="1"/>
    <col min="13579" max="13579" width="22.140625" style="5" customWidth="1"/>
    <col min="13580" max="13581" width="11.42578125" style="5"/>
    <col min="13582" max="13584" width="14.5703125" style="5" customWidth="1"/>
    <col min="13585" max="13824" width="11.42578125" style="5"/>
    <col min="13825" max="13825" width="12.7109375" style="5" customWidth="1"/>
    <col min="13826" max="13826" width="93" style="5" customWidth="1"/>
    <col min="13827" max="13827" width="11.7109375" style="5" customWidth="1"/>
    <col min="13828" max="13828" width="14.7109375" style="5" customWidth="1"/>
    <col min="13829" max="13829" width="13.85546875" style="5" customWidth="1"/>
    <col min="13830" max="13830" width="14" style="5" customWidth="1"/>
    <col min="13831" max="13831" width="15.28515625" style="5" customWidth="1"/>
    <col min="13832" max="13832" width="14.5703125" style="5" customWidth="1"/>
    <col min="13833" max="13833" width="14" style="5" customWidth="1"/>
    <col min="13834" max="13834" width="16.28515625" style="5" customWidth="1"/>
    <col min="13835" max="13835" width="22.140625" style="5" customWidth="1"/>
    <col min="13836" max="13837" width="11.42578125" style="5"/>
    <col min="13838" max="13840" width="14.5703125" style="5" customWidth="1"/>
    <col min="13841" max="14080" width="11.42578125" style="5"/>
    <col min="14081" max="14081" width="12.7109375" style="5" customWidth="1"/>
    <col min="14082" max="14082" width="93" style="5" customWidth="1"/>
    <col min="14083" max="14083" width="11.7109375" style="5" customWidth="1"/>
    <col min="14084" max="14084" width="14.7109375" style="5" customWidth="1"/>
    <col min="14085" max="14085" width="13.85546875" style="5" customWidth="1"/>
    <col min="14086" max="14086" width="14" style="5" customWidth="1"/>
    <col min="14087" max="14087" width="15.28515625" style="5" customWidth="1"/>
    <col min="14088" max="14088" width="14.5703125" style="5" customWidth="1"/>
    <col min="14089" max="14089" width="14" style="5" customWidth="1"/>
    <col min="14090" max="14090" width="16.28515625" style="5" customWidth="1"/>
    <col min="14091" max="14091" width="22.140625" style="5" customWidth="1"/>
    <col min="14092" max="14093" width="11.42578125" style="5"/>
    <col min="14094" max="14096" width="14.5703125" style="5" customWidth="1"/>
    <col min="14097" max="14336" width="11.42578125" style="5"/>
    <col min="14337" max="14337" width="12.7109375" style="5" customWidth="1"/>
    <col min="14338" max="14338" width="93" style="5" customWidth="1"/>
    <col min="14339" max="14339" width="11.7109375" style="5" customWidth="1"/>
    <col min="14340" max="14340" width="14.7109375" style="5" customWidth="1"/>
    <col min="14341" max="14341" width="13.85546875" style="5" customWidth="1"/>
    <col min="14342" max="14342" width="14" style="5" customWidth="1"/>
    <col min="14343" max="14343" width="15.28515625" style="5" customWidth="1"/>
    <col min="14344" max="14344" width="14.5703125" style="5" customWidth="1"/>
    <col min="14345" max="14345" width="14" style="5" customWidth="1"/>
    <col min="14346" max="14346" width="16.28515625" style="5" customWidth="1"/>
    <col min="14347" max="14347" width="22.140625" style="5" customWidth="1"/>
    <col min="14348" max="14349" width="11.42578125" style="5"/>
    <col min="14350" max="14352" width="14.5703125" style="5" customWidth="1"/>
    <col min="14353" max="14592" width="11.42578125" style="5"/>
    <col min="14593" max="14593" width="12.7109375" style="5" customWidth="1"/>
    <col min="14594" max="14594" width="93" style="5" customWidth="1"/>
    <col min="14595" max="14595" width="11.7109375" style="5" customWidth="1"/>
    <col min="14596" max="14596" width="14.7109375" style="5" customWidth="1"/>
    <col min="14597" max="14597" width="13.85546875" style="5" customWidth="1"/>
    <col min="14598" max="14598" width="14" style="5" customWidth="1"/>
    <col min="14599" max="14599" width="15.28515625" style="5" customWidth="1"/>
    <col min="14600" max="14600" width="14.5703125" style="5" customWidth="1"/>
    <col min="14601" max="14601" width="14" style="5" customWidth="1"/>
    <col min="14602" max="14602" width="16.28515625" style="5" customWidth="1"/>
    <col min="14603" max="14603" width="22.140625" style="5" customWidth="1"/>
    <col min="14604" max="14605" width="11.42578125" style="5"/>
    <col min="14606" max="14608" width="14.5703125" style="5" customWidth="1"/>
    <col min="14609" max="14848" width="11.42578125" style="5"/>
    <col min="14849" max="14849" width="12.7109375" style="5" customWidth="1"/>
    <col min="14850" max="14850" width="93" style="5" customWidth="1"/>
    <col min="14851" max="14851" width="11.7109375" style="5" customWidth="1"/>
    <col min="14852" max="14852" width="14.7109375" style="5" customWidth="1"/>
    <col min="14853" max="14853" width="13.85546875" style="5" customWidth="1"/>
    <col min="14854" max="14854" width="14" style="5" customWidth="1"/>
    <col min="14855" max="14855" width="15.28515625" style="5" customWidth="1"/>
    <col min="14856" max="14856" width="14.5703125" style="5" customWidth="1"/>
    <col min="14857" max="14857" width="14" style="5" customWidth="1"/>
    <col min="14858" max="14858" width="16.28515625" style="5" customWidth="1"/>
    <col min="14859" max="14859" width="22.140625" style="5" customWidth="1"/>
    <col min="14860" max="14861" width="11.42578125" style="5"/>
    <col min="14862" max="14864" width="14.5703125" style="5" customWidth="1"/>
    <col min="14865" max="15104" width="11.42578125" style="5"/>
    <col min="15105" max="15105" width="12.7109375" style="5" customWidth="1"/>
    <col min="15106" max="15106" width="93" style="5" customWidth="1"/>
    <col min="15107" max="15107" width="11.7109375" style="5" customWidth="1"/>
    <col min="15108" max="15108" width="14.7109375" style="5" customWidth="1"/>
    <col min="15109" max="15109" width="13.85546875" style="5" customWidth="1"/>
    <col min="15110" max="15110" width="14" style="5" customWidth="1"/>
    <col min="15111" max="15111" width="15.28515625" style="5" customWidth="1"/>
    <col min="15112" max="15112" width="14.5703125" style="5" customWidth="1"/>
    <col min="15113" max="15113" width="14" style="5" customWidth="1"/>
    <col min="15114" max="15114" width="16.28515625" style="5" customWidth="1"/>
    <col min="15115" max="15115" width="22.140625" style="5" customWidth="1"/>
    <col min="15116" max="15117" width="11.42578125" style="5"/>
    <col min="15118" max="15120" width="14.5703125" style="5" customWidth="1"/>
    <col min="15121" max="15360" width="11.42578125" style="5"/>
    <col min="15361" max="15361" width="12.7109375" style="5" customWidth="1"/>
    <col min="15362" max="15362" width="93" style="5" customWidth="1"/>
    <col min="15363" max="15363" width="11.7109375" style="5" customWidth="1"/>
    <col min="15364" max="15364" width="14.7109375" style="5" customWidth="1"/>
    <col min="15365" max="15365" width="13.85546875" style="5" customWidth="1"/>
    <col min="15366" max="15366" width="14" style="5" customWidth="1"/>
    <col min="15367" max="15367" width="15.28515625" style="5" customWidth="1"/>
    <col min="15368" max="15368" width="14.5703125" style="5" customWidth="1"/>
    <col min="15369" max="15369" width="14" style="5" customWidth="1"/>
    <col min="15370" max="15370" width="16.28515625" style="5" customWidth="1"/>
    <col min="15371" max="15371" width="22.140625" style="5" customWidth="1"/>
    <col min="15372" max="15373" width="11.42578125" style="5"/>
    <col min="15374" max="15376" width="14.5703125" style="5" customWidth="1"/>
    <col min="15377" max="15616" width="11.42578125" style="5"/>
    <col min="15617" max="15617" width="12.7109375" style="5" customWidth="1"/>
    <col min="15618" max="15618" width="93" style="5" customWidth="1"/>
    <col min="15619" max="15619" width="11.7109375" style="5" customWidth="1"/>
    <col min="15620" max="15620" width="14.7109375" style="5" customWidth="1"/>
    <col min="15621" max="15621" width="13.85546875" style="5" customWidth="1"/>
    <col min="15622" max="15622" width="14" style="5" customWidth="1"/>
    <col min="15623" max="15623" width="15.28515625" style="5" customWidth="1"/>
    <col min="15624" max="15624" width="14.5703125" style="5" customWidth="1"/>
    <col min="15625" max="15625" width="14" style="5" customWidth="1"/>
    <col min="15626" max="15626" width="16.28515625" style="5" customWidth="1"/>
    <col min="15627" max="15627" width="22.140625" style="5" customWidth="1"/>
    <col min="15628" max="15629" width="11.42578125" style="5"/>
    <col min="15630" max="15632" width="14.5703125" style="5" customWidth="1"/>
    <col min="15633" max="15872" width="11.42578125" style="5"/>
    <col min="15873" max="15873" width="12.7109375" style="5" customWidth="1"/>
    <col min="15874" max="15874" width="93" style="5" customWidth="1"/>
    <col min="15875" max="15875" width="11.7109375" style="5" customWidth="1"/>
    <col min="15876" max="15876" width="14.7109375" style="5" customWidth="1"/>
    <col min="15877" max="15877" width="13.85546875" style="5" customWidth="1"/>
    <col min="15878" max="15878" width="14" style="5" customWidth="1"/>
    <col min="15879" max="15879" width="15.28515625" style="5" customWidth="1"/>
    <col min="15880" max="15880" width="14.5703125" style="5" customWidth="1"/>
    <col min="15881" max="15881" width="14" style="5" customWidth="1"/>
    <col min="15882" max="15882" width="16.28515625" style="5" customWidth="1"/>
    <col min="15883" max="15883" width="22.140625" style="5" customWidth="1"/>
    <col min="15884" max="15885" width="11.42578125" style="5"/>
    <col min="15886" max="15888" width="14.5703125" style="5" customWidth="1"/>
    <col min="15889" max="16128" width="11.42578125" style="5"/>
    <col min="16129" max="16129" width="12.7109375" style="5" customWidth="1"/>
    <col min="16130" max="16130" width="93" style="5" customWidth="1"/>
    <col min="16131" max="16131" width="11.7109375" style="5" customWidth="1"/>
    <col min="16132" max="16132" width="14.7109375" style="5" customWidth="1"/>
    <col min="16133" max="16133" width="13.85546875" style="5" customWidth="1"/>
    <col min="16134" max="16134" width="14" style="5" customWidth="1"/>
    <col min="16135" max="16135" width="15.28515625" style="5" customWidth="1"/>
    <col min="16136" max="16136" width="14.5703125" style="5" customWidth="1"/>
    <col min="16137" max="16137" width="14" style="5" customWidth="1"/>
    <col min="16138" max="16138" width="16.28515625" style="5" customWidth="1"/>
    <col min="16139" max="16139" width="22.140625" style="5" customWidth="1"/>
    <col min="16140" max="16141" width="11.42578125" style="5"/>
    <col min="16142" max="16144" width="14.5703125" style="5" customWidth="1"/>
    <col min="16145" max="16384" width="11.42578125" style="5"/>
  </cols>
  <sheetData>
    <row r="1" spans="1:19" x14ac:dyDescent="0.2">
      <c r="A1" s="1" t="s">
        <v>0</v>
      </c>
      <c r="I1" s="5"/>
    </row>
    <row r="2" spans="1:19" x14ac:dyDescent="0.2">
      <c r="A2" s="1" t="str">
        <f>CONCATENATE("COMUNA: ",[10]NOMBRE!B2," - ","( ",[10]NOMBRE!C2,[10]NOMBRE!D2,[10]NOMBRE!E2,[10]NOMBRE!F2,[10]NOMBRE!G2," )")</f>
        <v>COMUNA: Linares - ( 07401 )</v>
      </c>
      <c r="I2" s="5"/>
    </row>
    <row r="3" spans="1:19" x14ac:dyDescent="0.2">
      <c r="A3" s="1" t="str">
        <f>CONCATENATE("ESTABLECIMIENTO/ESTRATEGIA: ",[10]NOMBRE!B3," - ","( ",[10]NOMBRE!C3,[10]NOMBRE!D3,[10]NOMBRE!E3,[10]NOMBRE!F3,[10]NOMBRE!G3,[10]NOMBRE!H3," )")</f>
        <v>ESTABLECIMIENTO/ESTRATEGIA: Hospital Presidente Carlos Ibáñez del Campo - ( 116108 )</v>
      </c>
      <c r="I3" s="8"/>
    </row>
    <row r="4" spans="1:19" x14ac:dyDescent="0.2">
      <c r="A4" s="1" t="str">
        <f>CONCATENATE("MES: ",[10]NOMBRE!B6," - ","( ",[10]NOMBRE!C6,[10]NOMBRE!D6," )")</f>
        <v>MES: SEPTIEMBRE - ( 09 )</v>
      </c>
      <c r="I4" s="9"/>
    </row>
    <row r="5" spans="1:19" ht="12.75" customHeight="1" x14ac:dyDescent="0.2">
      <c r="A5" s="1" t="str">
        <f>CONCATENATE("AÑO: ",[10]NOMBRE!B7)</f>
        <v>AÑO: 2016</v>
      </c>
      <c r="I5" s="5"/>
    </row>
    <row r="6" spans="1:19" ht="12.75" customHeight="1" x14ac:dyDescent="0.15">
      <c r="A6" s="215" t="s">
        <v>1</v>
      </c>
      <c r="B6" s="215"/>
      <c r="C6" s="215"/>
      <c r="D6" s="215"/>
      <c r="E6" s="215"/>
      <c r="F6" s="215"/>
      <c r="I6" s="5"/>
    </row>
    <row r="7" spans="1:19" ht="12.75" customHeight="1" x14ac:dyDescent="0.15">
      <c r="A7" s="215"/>
      <c r="B7" s="215"/>
      <c r="C7" s="215"/>
      <c r="D7" s="215"/>
      <c r="E7" s="215"/>
      <c r="F7" s="215"/>
      <c r="I7" s="5"/>
    </row>
    <row r="8" spans="1:19" ht="12.75" customHeight="1" x14ac:dyDescent="0.2">
      <c r="A8" s="10"/>
      <c r="B8" s="10"/>
      <c r="C8" s="10"/>
      <c r="D8" s="10"/>
      <c r="E8" s="10"/>
      <c r="F8" s="10"/>
      <c r="I8" s="5"/>
    </row>
    <row r="9" spans="1:19" x14ac:dyDescent="0.2">
      <c r="A9" s="11"/>
      <c r="B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19" ht="12.75" customHeight="1" x14ac:dyDescent="0.2">
      <c r="A10" s="54" t="s">
        <v>2</v>
      </c>
      <c r="B10" s="55"/>
      <c r="C10" s="219" t="s">
        <v>3</v>
      </c>
      <c r="D10" s="236" t="s">
        <v>1033</v>
      </c>
      <c r="E10" s="237"/>
      <c r="F10" s="238"/>
      <c r="G10" s="239" t="s">
        <v>4</v>
      </c>
      <c r="H10" s="219" t="s">
        <v>5</v>
      </c>
      <c r="I10" s="12"/>
      <c r="J10" s="5"/>
      <c r="K10" s="5"/>
      <c r="N10" s="56"/>
      <c r="O10" s="6"/>
      <c r="Q10" s="5"/>
    </row>
    <row r="11" spans="1:19" ht="15.75" customHeight="1" x14ac:dyDescent="0.2">
      <c r="A11" s="57"/>
      <c r="B11" s="58"/>
      <c r="C11" s="220"/>
      <c r="D11" s="243" t="s">
        <v>1034</v>
      </c>
      <c r="E11" s="245" t="s">
        <v>1035</v>
      </c>
      <c r="F11" s="247" t="s">
        <v>1036</v>
      </c>
      <c r="G11" s="240"/>
      <c r="H11" s="220"/>
      <c r="I11" s="12"/>
      <c r="J11" s="5"/>
      <c r="K11" s="5"/>
      <c r="N11" s="56"/>
      <c r="O11" s="6"/>
      <c r="Q11" s="5"/>
    </row>
    <row r="12" spans="1:19" ht="14.25" customHeight="1" x14ac:dyDescent="0.2">
      <c r="A12" s="59" t="s">
        <v>6</v>
      </c>
      <c r="B12" s="60" t="s">
        <v>7</v>
      </c>
      <c r="C12" s="221"/>
      <c r="D12" s="244"/>
      <c r="E12" s="246"/>
      <c r="F12" s="248"/>
      <c r="G12" s="241"/>
      <c r="H12" s="221"/>
      <c r="I12" s="12"/>
      <c r="J12" s="5"/>
      <c r="K12" s="5"/>
      <c r="N12" s="56"/>
      <c r="O12" s="6"/>
      <c r="Q12" s="5"/>
    </row>
    <row r="13" spans="1:19" x14ac:dyDescent="0.2">
      <c r="A13" s="61" t="s">
        <v>8</v>
      </c>
      <c r="B13" s="62"/>
      <c r="C13" s="63">
        <f>+SUM(D13:F13)</f>
        <v>5187</v>
      </c>
      <c r="D13" s="64">
        <f>+SUM(D14:D43)</f>
        <v>2751</v>
      </c>
      <c r="E13" s="65">
        <f>+SUM(E14:E43)</f>
        <v>2436</v>
      </c>
      <c r="F13" s="66">
        <f>+SUM(F14:F43)</f>
        <v>0</v>
      </c>
      <c r="G13" s="67">
        <f>+SUM(G14:G43)</f>
        <v>0</v>
      </c>
      <c r="H13" s="63">
        <f>+SUM(H14:H43)</f>
        <v>0</v>
      </c>
      <c r="I13" s="12"/>
      <c r="J13" s="5"/>
      <c r="K13" s="5"/>
      <c r="N13" s="56"/>
      <c r="O13" s="6"/>
      <c r="Q13" s="5"/>
    </row>
    <row r="14" spans="1:19" ht="27" customHeight="1" x14ac:dyDescent="0.2">
      <c r="A14" s="68" t="s">
        <v>9</v>
      </c>
      <c r="B14" s="69" t="s">
        <v>10</v>
      </c>
      <c r="C14" s="70">
        <f>+SUM(D14:F14)</f>
        <v>900</v>
      </c>
      <c r="D14" s="71">
        <v>600</v>
      </c>
      <c r="E14" s="72">
        <v>300</v>
      </c>
      <c r="F14" s="73"/>
      <c r="G14" s="73"/>
      <c r="H14" s="73"/>
      <c r="I14" s="13"/>
      <c r="J14" s="5"/>
      <c r="K14" s="5"/>
      <c r="N14" s="56"/>
      <c r="O14" s="6"/>
      <c r="Q14" s="5"/>
    </row>
    <row r="15" spans="1:19" x14ac:dyDescent="0.2">
      <c r="A15" s="74" t="s">
        <v>11</v>
      </c>
      <c r="B15" s="75" t="s">
        <v>12</v>
      </c>
      <c r="C15" s="70">
        <f t="shared" ref="C15:C78" si="0">+SUM(D15:F15)</f>
        <v>0</v>
      </c>
      <c r="D15" s="71"/>
      <c r="E15" s="72"/>
      <c r="F15" s="73"/>
      <c r="G15" s="73"/>
      <c r="H15" s="73"/>
      <c r="I15" s="13"/>
      <c r="J15" s="5"/>
      <c r="K15" s="5"/>
      <c r="N15" s="56"/>
      <c r="O15" s="6"/>
      <c r="Q15" s="5"/>
    </row>
    <row r="16" spans="1:19" x14ac:dyDescent="0.2">
      <c r="A16" s="74" t="s">
        <v>13</v>
      </c>
      <c r="B16" s="75" t="s">
        <v>14</v>
      </c>
      <c r="C16" s="70">
        <f t="shared" si="0"/>
        <v>0</v>
      </c>
      <c r="D16" s="71"/>
      <c r="E16" s="72"/>
      <c r="F16" s="73"/>
      <c r="G16" s="73"/>
      <c r="H16" s="73"/>
      <c r="I16" s="13"/>
      <c r="J16" s="5"/>
      <c r="K16" s="5"/>
      <c r="N16" s="56"/>
      <c r="O16" s="6"/>
      <c r="Q16" s="5"/>
    </row>
    <row r="17" spans="1:17" x14ac:dyDescent="0.2">
      <c r="A17" s="76" t="s">
        <v>15</v>
      </c>
      <c r="B17" s="77" t="s">
        <v>16</v>
      </c>
      <c r="C17" s="70">
        <f t="shared" si="0"/>
        <v>258</v>
      </c>
      <c r="D17" s="71"/>
      <c r="E17" s="72">
        <v>258</v>
      </c>
      <c r="F17" s="73"/>
      <c r="G17" s="73"/>
      <c r="H17" s="73"/>
      <c r="I17" s="13"/>
      <c r="J17" s="5"/>
      <c r="K17" s="5"/>
      <c r="N17" s="56"/>
      <c r="O17" s="6"/>
      <c r="Q17" s="5"/>
    </row>
    <row r="18" spans="1:17" x14ac:dyDescent="0.2">
      <c r="A18" s="76" t="s">
        <v>17</v>
      </c>
      <c r="B18" s="77" t="s">
        <v>18</v>
      </c>
      <c r="C18" s="70">
        <f t="shared" si="0"/>
        <v>0</v>
      </c>
      <c r="D18" s="71"/>
      <c r="E18" s="72"/>
      <c r="F18" s="73"/>
      <c r="G18" s="73"/>
      <c r="H18" s="73"/>
      <c r="I18" s="13"/>
      <c r="J18" s="5"/>
      <c r="K18" s="5"/>
      <c r="N18" s="56"/>
      <c r="O18" s="6"/>
      <c r="Q18" s="5"/>
    </row>
    <row r="19" spans="1:17" x14ac:dyDescent="0.2">
      <c r="A19" s="76" t="s">
        <v>19</v>
      </c>
      <c r="B19" s="78" t="s">
        <v>20</v>
      </c>
      <c r="C19" s="70">
        <f t="shared" si="0"/>
        <v>104</v>
      </c>
      <c r="D19" s="71"/>
      <c r="E19" s="72">
        <v>104</v>
      </c>
      <c r="F19" s="73"/>
      <c r="G19" s="73"/>
      <c r="H19" s="73"/>
      <c r="I19" s="13"/>
      <c r="J19" s="5"/>
      <c r="K19" s="5"/>
      <c r="N19" s="56"/>
      <c r="O19" s="6"/>
      <c r="Q19" s="5"/>
    </row>
    <row r="20" spans="1:17" x14ac:dyDescent="0.2">
      <c r="A20" s="76" t="s">
        <v>21</v>
      </c>
      <c r="B20" s="78" t="s">
        <v>22</v>
      </c>
      <c r="C20" s="70">
        <f t="shared" si="0"/>
        <v>0</v>
      </c>
      <c r="D20" s="71"/>
      <c r="E20" s="72"/>
      <c r="F20" s="73"/>
      <c r="G20" s="73"/>
      <c r="H20" s="73"/>
      <c r="I20" s="13"/>
      <c r="J20" s="5"/>
      <c r="K20" s="5"/>
      <c r="N20" s="56"/>
      <c r="O20" s="6"/>
      <c r="Q20" s="5"/>
    </row>
    <row r="21" spans="1:17" x14ac:dyDescent="0.2">
      <c r="A21" s="76" t="s">
        <v>23</v>
      </c>
      <c r="B21" s="79" t="s">
        <v>24</v>
      </c>
      <c r="C21" s="70">
        <f t="shared" si="0"/>
        <v>211</v>
      </c>
      <c r="D21" s="71"/>
      <c r="E21" s="72">
        <v>211</v>
      </c>
      <c r="F21" s="73"/>
      <c r="G21" s="73"/>
      <c r="H21" s="73"/>
      <c r="I21" s="13"/>
      <c r="J21" s="5"/>
      <c r="K21" s="5"/>
      <c r="N21" s="56"/>
      <c r="O21" s="6"/>
      <c r="Q21" s="5"/>
    </row>
    <row r="22" spans="1:17" x14ac:dyDescent="0.2">
      <c r="A22" s="76" t="s">
        <v>25</v>
      </c>
      <c r="B22" s="79" t="s">
        <v>26</v>
      </c>
      <c r="C22" s="70">
        <f t="shared" si="0"/>
        <v>0</v>
      </c>
      <c r="D22" s="71"/>
      <c r="E22" s="72"/>
      <c r="F22" s="73"/>
      <c r="G22" s="73"/>
      <c r="H22" s="73"/>
      <c r="I22" s="13"/>
      <c r="J22" s="5"/>
      <c r="K22" s="5"/>
      <c r="N22" s="56"/>
      <c r="O22" s="6"/>
      <c r="Q22" s="5"/>
    </row>
    <row r="23" spans="1:17" x14ac:dyDescent="0.2">
      <c r="A23" s="76" t="s">
        <v>27</v>
      </c>
      <c r="B23" s="79" t="s">
        <v>28</v>
      </c>
      <c r="C23" s="70">
        <f t="shared" si="0"/>
        <v>0</v>
      </c>
      <c r="D23" s="71"/>
      <c r="E23" s="72"/>
      <c r="F23" s="73"/>
      <c r="G23" s="73"/>
      <c r="H23" s="73"/>
      <c r="I23" s="13"/>
      <c r="J23" s="5"/>
      <c r="K23" s="5"/>
      <c r="N23" s="56"/>
      <c r="O23" s="6"/>
      <c r="Q23" s="5"/>
    </row>
    <row r="24" spans="1:17" x14ac:dyDescent="0.2">
      <c r="A24" s="76" t="s">
        <v>29</v>
      </c>
      <c r="B24" s="79" t="s">
        <v>30</v>
      </c>
      <c r="C24" s="70">
        <f t="shared" si="0"/>
        <v>117</v>
      </c>
      <c r="D24" s="71"/>
      <c r="E24" s="72">
        <v>117</v>
      </c>
      <c r="F24" s="73"/>
      <c r="G24" s="73"/>
      <c r="H24" s="73"/>
      <c r="I24" s="13"/>
      <c r="J24" s="5"/>
      <c r="K24" s="5"/>
      <c r="N24" s="56"/>
      <c r="O24" s="6"/>
      <c r="Q24" s="5"/>
    </row>
    <row r="25" spans="1:17" ht="23.25" x14ac:dyDescent="0.2">
      <c r="A25" s="76" t="s">
        <v>31</v>
      </c>
      <c r="B25" s="80" t="s">
        <v>32</v>
      </c>
      <c r="C25" s="70">
        <f t="shared" si="0"/>
        <v>0</v>
      </c>
      <c r="D25" s="81"/>
      <c r="E25" s="82"/>
      <c r="F25" s="83"/>
      <c r="G25" s="73"/>
      <c r="H25" s="83"/>
      <c r="I25" s="13"/>
      <c r="J25" s="5"/>
      <c r="K25" s="5"/>
      <c r="N25" s="56"/>
      <c r="O25" s="6"/>
      <c r="Q25" s="5"/>
    </row>
    <row r="26" spans="1:17" x14ac:dyDescent="0.2">
      <c r="A26" s="76" t="s">
        <v>33</v>
      </c>
      <c r="B26" s="80" t="s">
        <v>34</v>
      </c>
      <c r="C26" s="70">
        <f t="shared" si="0"/>
        <v>0</v>
      </c>
      <c r="D26" s="81"/>
      <c r="E26" s="82"/>
      <c r="F26" s="83"/>
      <c r="G26" s="73"/>
      <c r="H26" s="83"/>
      <c r="I26" s="13"/>
      <c r="J26" s="5"/>
      <c r="K26" s="5"/>
      <c r="N26" s="56"/>
      <c r="O26" s="6"/>
      <c r="Q26" s="5"/>
    </row>
    <row r="27" spans="1:17" x14ac:dyDescent="0.2">
      <c r="A27" s="76" t="s">
        <v>35</v>
      </c>
      <c r="B27" s="80" t="s">
        <v>36</v>
      </c>
      <c r="C27" s="70">
        <f t="shared" si="0"/>
        <v>0</v>
      </c>
      <c r="D27" s="81"/>
      <c r="E27" s="82"/>
      <c r="F27" s="83"/>
      <c r="G27" s="73"/>
      <c r="H27" s="83"/>
      <c r="I27" s="13"/>
      <c r="J27" s="5"/>
      <c r="K27" s="5"/>
      <c r="N27" s="56"/>
      <c r="O27" s="6"/>
      <c r="Q27" s="5"/>
    </row>
    <row r="28" spans="1:17" x14ac:dyDescent="0.2">
      <c r="A28" s="76" t="s">
        <v>37</v>
      </c>
      <c r="B28" s="80" t="s">
        <v>38</v>
      </c>
      <c r="C28" s="70">
        <f t="shared" si="0"/>
        <v>62</v>
      </c>
      <c r="D28" s="81"/>
      <c r="E28" s="82">
        <v>62</v>
      </c>
      <c r="F28" s="83"/>
      <c r="G28" s="73"/>
      <c r="H28" s="83"/>
      <c r="I28" s="13"/>
      <c r="J28" s="5"/>
      <c r="K28" s="5"/>
      <c r="N28" s="56"/>
      <c r="O28" s="6"/>
      <c r="Q28" s="5"/>
    </row>
    <row r="29" spans="1:17" ht="23.25" x14ac:dyDescent="0.2">
      <c r="A29" s="76" t="s">
        <v>39</v>
      </c>
      <c r="B29" s="80" t="s">
        <v>40</v>
      </c>
      <c r="C29" s="70">
        <f t="shared" si="0"/>
        <v>0</v>
      </c>
      <c r="D29" s="81"/>
      <c r="E29" s="82"/>
      <c r="F29" s="83"/>
      <c r="G29" s="73"/>
      <c r="H29" s="83"/>
      <c r="I29" s="13"/>
      <c r="J29" s="5"/>
      <c r="K29" s="5"/>
      <c r="N29" s="56"/>
      <c r="O29" s="6"/>
      <c r="Q29" s="5"/>
    </row>
    <row r="30" spans="1:17" x14ac:dyDescent="0.2">
      <c r="A30" s="76" t="s">
        <v>41</v>
      </c>
      <c r="B30" s="80" t="s">
        <v>42</v>
      </c>
      <c r="C30" s="70">
        <f t="shared" si="0"/>
        <v>0</v>
      </c>
      <c r="D30" s="81"/>
      <c r="E30" s="82"/>
      <c r="F30" s="83"/>
      <c r="G30" s="73"/>
      <c r="H30" s="83"/>
      <c r="I30" s="13"/>
      <c r="J30" s="5"/>
      <c r="K30" s="5"/>
      <c r="N30" s="56"/>
      <c r="O30" s="6"/>
      <c r="Q30" s="5"/>
    </row>
    <row r="31" spans="1:17" x14ac:dyDescent="0.2">
      <c r="A31" s="84" t="s">
        <v>43</v>
      </c>
      <c r="B31" s="80" t="s">
        <v>44</v>
      </c>
      <c r="C31" s="70">
        <f t="shared" si="0"/>
        <v>121</v>
      </c>
      <c r="D31" s="81">
        <v>109</v>
      </c>
      <c r="E31" s="82">
        <v>12</v>
      </c>
      <c r="F31" s="83"/>
      <c r="G31" s="73"/>
      <c r="H31" s="83"/>
      <c r="I31" s="13"/>
      <c r="J31" s="5"/>
      <c r="K31" s="5"/>
      <c r="N31" s="56"/>
      <c r="O31" s="6"/>
      <c r="Q31" s="5"/>
    </row>
    <row r="32" spans="1:17" x14ac:dyDescent="0.2">
      <c r="A32" s="76" t="s">
        <v>45</v>
      </c>
      <c r="B32" s="80" t="s">
        <v>46</v>
      </c>
      <c r="C32" s="70">
        <f t="shared" si="0"/>
        <v>707</v>
      </c>
      <c r="D32" s="81">
        <v>675</v>
      </c>
      <c r="E32" s="82">
        <v>32</v>
      </c>
      <c r="F32" s="83"/>
      <c r="G32" s="73"/>
      <c r="H32" s="83"/>
      <c r="I32" s="13"/>
      <c r="J32" s="5"/>
      <c r="K32" s="5"/>
      <c r="N32" s="56"/>
      <c r="O32" s="6"/>
      <c r="Q32" s="5"/>
    </row>
    <row r="33" spans="1:17" x14ac:dyDescent="0.2">
      <c r="A33" s="76" t="s">
        <v>47</v>
      </c>
      <c r="B33" s="79" t="s">
        <v>48</v>
      </c>
      <c r="C33" s="70">
        <f t="shared" si="0"/>
        <v>0</v>
      </c>
      <c r="D33" s="81"/>
      <c r="E33" s="82"/>
      <c r="F33" s="83"/>
      <c r="G33" s="73"/>
      <c r="H33" s="83"/>
      <c r="I33" s="13"/>
      <c r="J33" s="5"/>
      <c r="K33" s="5"/>
      <c r="N33" s="56"/>
      <c r="O33" s="6"/>
      <c r="Q33" s="5"/>
    </row>
    <row r="34" spans="1:17" x14ac:dyDescent="0.2">
      <c r="A34" s="76" t="s">
        <v>49</v>
      </c>
      <c r="B34" s="80" t="s">
        <v>50</v>
      </c>
      <c r="C34" s="70">
        <f t="shared" si="0"/>
        <v>101</v>
      </c>
      <c r="D34" s="81"/>
      <c r="E34" s="82">
        <v>101</v>
      </c>
      <c r="F34" s="83"/>
      <c r="G34" s="73"/>
      <c r="H34" s="83"/>
      <c r="I34" s="13"/>
      <c r="J34" s="5"/>
      <c r="K34" s="5"/>
      <c r="N34" s="56"/>
      <c r="O34" s="6"/>
      <c r="Q34" s="5"/>
    </row>
    <row r="35" spans="1:17" x14ac:dyDescent="0.2">
      <c r="A35" s="76" t="s">
        <v>51</v>
      </c>
      <c r="B35" s="80" t="s">
        <v>52</v>
      </c>
      <c r="C35" s="70">
        <f t="shared" si="0"/>
        <v>0</v>
      </c>
      <c r="D35" s="81"/>
      <c r="E35" s="82"/>
      <c r="F35" s="83"/>
      <c r="G35" s="73"/>
      <c r="H35" s="85"/>
      <c r="I35" s="13"/>
      <c r="J35" s="5"/>
      <c r="K35" s="5"/>
      <c r="N35" s="56"/>
      <c r="O35" s="6"/>
      <c r="Q35" s="5"/>
    </row>
    <row r="36" spans="1:17" x14ac:dyDescent="0.2">
      <c r="A36" s="76" t="s">
        <v>53</v>
      </c>
      <c r="B36" s="80" t="s">
        <v>54</v>
      </c>
      <c r="C36" s="70">
        <f t="shared" si="0"/>
        <v>1</v>
      </c>
      <c r="D36" s="81">
        <v>1</v>
      </c>
      <c r="E36" s="82"/>
      <c r="F36" s="83"/>
      <c r="G36" s="73"/>
      <c r="H36" s="85"/>
      <c r="I36" s="13"/>
      <c r="J36" s="5"/>
      <c r="K36" s="5"/>
      <c r="N36" s="56"/>
      <c r="O36" s="6"/>
      <c r="Q36" s="5"/>
    </row>
    <row r="37" spans="1:17" s="6" customFormat="1" x14ac:dyDescent="0.2">
      <c r="A37" s="76" t="s">
        <v>55</v>
      </c>
      <c r="B37" s="79" t="s">
        <v>56</v>
      </c>
      <c r="C37" s="70">
        <f t="shared" si="0"/>
        <v>0</v>
      </c>
      <c r="D37" s="71"/>
      <c r="E37" s="72"/>
      <c r="F37" s="73"/>
      <c r="G37" s="73"/>
      <c r="H37" s="86"/>
      <c r="I37" s="14"/>
      <c r="N37" s="87"/>
    </row>
    <row r="38" spans="1:17" x14ac:dyDescent="0.2">
      <c r="A38" s="76" t="s">
        <v>57</v>
      </c>
      <c r="B38" s="79" t="s">
        <v>58</v>
      </c>
      <c r="C38" s="88">
        <f t="shared" si="0"/>
        <v>195</v>
      </c>
      <c r="D38" s="89">
        <v>101</v>
      </c>
      <c r="E38" s="90">
        <v>94</v>
      </c>
      <c r="F38" s="91"/>
      <c r="G38" s="73"/>
      <c r="H38" s="91"/>
      <c r="I38" s="13"/>
      <c r="J38" s="5"/>
      <c r="K38" s="5"/>
      <c r="N38" s="56"/>
      <c r="O38" s="6"/>
      <c r="Q38" s="5"/>
    </row>
    <row r="39" spans="1:17" ht="34.5" x14ac:dyDescent="0.2">
      <c r="A39" s="92" t="s">
        <v>59</v>
      </c>
      <c r="B39" s="93" t="s">
        <v>60</v>
      </c>
      <c r="C39" s="70">
        <f t="shared" si="0"/>
        <v>1368</v>
      </c>
      <c r="D39" s="71">
        <v>538</v>
      </c>
      <c r="E39" s="72">
        <v>830</v>
      </c>
      <c r="F39" s="73"/>
      <c r="G39" s="73"/>
      <c r="H39" s="73"/>
      <c r="I39" s="13"/>
      <c r="J39" s="5"/>
      <c r="K39" s="5"/>
      <c r="N39" s="56"/>
      <c r="O39" s="6"/>
      <c r="Q39" s="5"/>
    </row>
    <row r="40" spans="1:17" x14ac:dyDescent="0.2">
      <c r="A40" s="92" t="s">
        <v>61</v>
      </c>
      <c r="B40" s="93" t="s">
        <v>62</v>
      </c>
      <c r="C40" s="70">
        <f t="shared" si="0"/>
        <v>48</v>
      </c>
      <c r="D40" s="71"/>
      <c r="E40" s="72">
        <v>48</v>
      </c>
      <c r="F40" s="73"/>
      <c r="G40" s="73"/>
      <c r="H40" s="73"/>
      <c r="I40" s="13"/>
      <c r="J40" s="5"/>
      <c r="K40" s="5"/>
      <c r="N40" s="56"/>
      <c r="O40" s="6"/>
      <c r="Q40" s="5"/>
    </row>
    <row r="41" spans="1:17" x14ac:dyDescent="0.2">
      <c r="A41" s="92" t="s">
        <v>63</v>
      </c>
      <c r="B41" s="93" t="s">
        <v>64</v>
      </c>
      <c r="C41" s="70">
        <f t="shared" si="0"/>
        <v>0</v>
      </c>
      <c r="D41" s="71"/>
      <c r="E41" s="72"/>
      <c r="F41" s="73"/>
      <c r="G41" s="73"/>
      <c r="H41" s="73"/>
      <c r="I41" s="13"/>
      <c r="J41" s="5"/>
      <c r="K41" s="5"/>
      <c r="N41" s="56"/>
      <c r="O41" s="6"/>
      <c r="Q41" s="5"/>
    </row>
    <row r="42" spans="1:17" x14ac:dyDescent="0.2">
      <c r="A42" s="92" t="s">
        <v>65</v>
      </c>
      <c r="B42" s="93" t="s">
        <v>66</v>
      </c>
      <c r="C42" s="70">
        <f t="shared" si="0"/>
        <v>588</v>
      </c>
      <c r="D42" s="71">
        <v>559</v>
      </c>
      <c r="E42" s="72">
        <v>29</v>
      </c>
      <c r="F42" s="73"/>
      <c r="G42" s="73"/>
      <c r="H42" s="73"/>
      <c r="I42" s="13"/>
      <c r="J42" s="5"/>
      <c r="K42" s="5"/>
      <c r="N42" s="56"/>
      <c r="O42" s="6"/>
      <c r="Q42" s="5"/>
    </row>
    <row r="43" spans="1:17" x14ac:dyDescent="0.2">
      <c r="A43" s="92" t="s">
        <v>67</v>
      </c>
      <c r="B43" s="94" t="s">
        <v>68</v>
      </c>
      <c r="C43" s="95">
        <f t="shared" si="0"/>
        <v>406</v>
      </c>
      <c r="D43" s="81">
        <v>168</v>
      </c>
      <c r="E43" s="82">
        <v>238</v>
      </c>
      <c r="F43" s="83"/>
      <c r="G43" s="73"/>
      <c r="H43" s="83"/>
      <c r="I43" s="13"/>
      <c r="J43" s="5"/>
      <c r="K43" s="5"/>
      <c r="N43" s="56"/>
      <c r="O43" s="6"/>
      <c r="Q43" s="5"/>
    </row>
    <row r="44" spans="1:17" x14ac:dyDescent="0.2">
      <c r="A44" s="211" t="s">
        <v>69</v>
      </c>
      <c r="B44" s="242"/>
      <c r="C44" s="63">
        <f t="shared" si="0"/>
        <v>0</v>
      </c>
      <c r="D44" s="67">
        <f>SUM(D45:D78)</f>
        <v>0</v>
      </c>
      <c r="E44" s="65">
        <f>SUM(E45:E78)</f>
        <v>0</v>
      </c>
      <c r="F44" s="67">
        <f>SUM(F45:F78)</f>
        <v>0</v>
      </c>
      <c r="G44" s="63">
        <f>SUM(G45:G78)</f>
        <v>0</v>
      </c>
      <c r="H44" s="63">
        <f>SUM(H45:H78)</f>
        <v>0</v>
      </c>
      <c r="I44" s="13"/>
      <c r="J44" s="5"/>
      <c r="K44" s="5"/>
      <c r="N44" s="56"/>
      <c r="O44" s="6"/>
      <c r="Q44" s="5"/>
    </row>
    <row r="45" spans="1:17" x14ac:dyDescent="0.2">
      <c r="A45" s="96" t="s">
        <v>70</v>
      </c>
      <c r="B45" s="97" t="s">
        <v>71</v>
      </c>
      <c r="C45" s="98">
        <f t="shared" si="0"/>
        <v>0</v>
      </c>
      <c r="D45" s="73"/>
      <c r="E45" s="90"/>
      <c r="F45" s="91"/>
      <c r="G45" s="73"/>
      <c r="H45" s="91"/>
      <c r="I45" s="13"/>
      <c r="J45" s="5"/>
      <c r="K45" s="5"/>
      <c r="N45" s="56"/>
      <c r="O45" s="6"/>
      <c r="Q45" s="5"/>
    </row>
    <row r="46" spans="1:17" x14ac:dyDescent="0.2">
      <c r="A46" s="99" t="s">
        <v>72</v>
      </c>
      <c r="B46" s="100" t="s">
        <v>73</v>
      </c>
      <c r="C46" s="70">
        <f t="shared" si="0"/>
        <v>0</v>
      </c>
      <c r="D46" s="73"/>
      <c r="E46" s="72"/>
      <c r="F46" s="73"/>
      <c r="G46" s="73"/>
      <c r="H46" s="73"/>
      <c r="I46" s="13"/>
      <c r="J46" s="5"/>
      <c r="K46" s="5"/>
      <c r="N46" s="56"/>
      <c r="O46" s="6"/>
      <c r="Q46" s="5"/>
    </row>
    <row r="47" spans="1:17" x14ac:dyDescent="0.2">
      <c r="A47" s="99" t="s">
        <v>74</v>
      </c>
      <c r="B47" s="100" t="s">
        <v>75</v>
      </c>
      <c r="C47" s="70">
        <f t="shared" si="0"/>
        <v>0</v>
      </c>
      <c r="D47" s="73"/>
      <c r="E47" s="72"/>
      <c r="F47" s="73"/>
      <c r="G47" s="73"/>
      <c r="H47" s="73"/>
      <c r="I47" s="13"/>
      <c r="J47" s="5"/>
      <c r="K47" s="5"/>
      <c r="N47" s="56"/>
      <c r="O47" s="6"/>
      <c r="Q47" s="5"/>
    </row>
    <row r="48" spans="1:17" x14ac:dyDescent="0.2">
      <c r="A48" s="99" t="s">
        <v>76</v>
      </c>
      <c r="B48" s="100" t="s">
        <v>77</v>
      </c>
      <c r="C48" s="70">
        <f t="shared" si="0"/>
        <v>0</v>
      </c>
      <c r="D48" s="73"/>
      <c r="E48" s="72"/>
      <c r="F48" s="73"/>
      <c r="G48" s="73"/>
      <c r="H48" s="73"/>
      <c r="I48" s="13"/>
      <c r="J48" s="5"/>
      <c r="K48" s="5"/>
      <c r="N48" s="56"/>
      <c r="O48" s="6"/>
      <c r="Q48" s="5"/>
    </row>
    <row r="49" spans="1:17" x14ac:dyDescent="0.2">
      <c r="A49" s="99" t="s">
        <v>78</v>
      </c>
      <c r="B49" s="100" t="s">
        <v>79</v>
      </c>
      <c r="C49" s="70">
        <f t="shared" si="0"/>
        <v>0</v>
      </c>
      <c r="D49" s="73"/>
      <c r="E49" s="72"/>
      <c r="F49" s="73"/>
      <c r="G49" s="73"/>
      <c r="H49" s="73"/>
      <c r="I49" s="13"/>
      <c r="J49" s="5"/>
      <c r="K49" s="5"/>
      <c r="N49" s="56"/>
      <c r="O49" s="6"/>
      <c r="Q49" s="5"/>
    </row>
    <row r="50" spans="1:17" x14ac:dyDescent="0.2">
      <c r="A50" s="99" t="s">
        <v>80</v>
      </c>
      <c r="B50" s="100" t="s">
        <v>81</v>
      </c>
      <c r="C50" s="70">
        <f t="shared" si="0"/>
        <v>0</v>
      </c>
      <c r="D50" s="73"/>
      <c r="E50" s="72"/>
      <c r="F50" s="73"/>
      <c r="G50" s="73"/>
      <c r="H50" s="73"/>
      <c r="I50" s="13"/>
      <c r="J50" s="5"/>
      <c r="K50" s="5"/>
      <c r="N50" s="56"/>
      <c r="O50" s="6"/>
      <c r="Q50" s="5"/>
    </row>
    <row r="51" spans="1:17" x14ac:dyDescent="0.2">
      <c r="A51" s="99" t="s">
        <v>82</v>
      </c>
      <c r="B51" s="100" t="s">
        <v>83</v>
      </c>
      <c r="C51" s="70">
        <f t="shared" si="0"/>
        <v>0</v>
      </c>
      <c r="D51" s="73"/>
      <c r="E51" s="72"/>
      <c r="F51" s="73"/>
      <c r="G51" s="73"/>
      <c r="H51" s="73"/>
      <c r="I51" s="13"/>
      <c r="J51" s="5"/>
      <c r="K51" s="5"/>
      <c r="N51" s="56"/>
      <c r="O51" s="6"/>
      <c r="Q51" s="5"/>
    </row>
    <row r="52" spans="1:17" x14ac:dyDescent="0.2">
      <c r="A52" s="99" t="s">
        <v>84</v>
      </c>
      <c r="B52" s="100" t="s">
        <v>85</v>
      </c>
      <c r="C52" s="70">
        <f t="shared" si="0"/>
        <v>0</v>
      </c>
      <c r="D52" s="73"/>
      <c r="E52" s="72"/>
      <c r="F52" s="73"/>
      <c r="G52" s="73"/>
      <c r="H52" s="73"/>
      <c r="I52" s="13"/>
      <c r="J52" s="5"/>
      <c r="K52" s="5"/>
      <c r="N52" s="56"/>
      <c r="O52" s="6"/>
      <c r="Q52" s="5"/>
    </row>
    <row r="53" spans="1:17" x14ac:dyDescent="0.2">
      <c r="A53" s="99" t="s">
        <v>86</v>
      </c>
      <c r="B53" s="100" t="s">
        <v>87</v>
      </c>
      <c r="C53" s="70">
        <f t="shared" si="0"/>
        <v>0</v>
      </c>
      <c r="D53" s="73"/>
      <c r="E53" s="72"/>
      <c r="F53" s="73"/>
      <c r="G53" s="73"/>
      <c r="H53" s="73"/>
      <c r="I53" s="13"/>
      <c r="J53" s="5"/>
      <c r="K53" s="5"/>
      <c r="N53" s="56"/>
      <c r="O53" s="6"/>
      <c r="Q53" s="5"/>
    </row>
    <row r="54" spans="1:17" x14ac:dyDescent="0.2">
      <c r="A54" s="99" t="s">
        <v>88</v>
      </c>
      <c r="B54" s="100" t="s">
        <v>89</v>
      </c>
      <c r="C54" s="70">
        <f t="shared" si="0"/>
        <v>0</v>
      </c>
      <c r="D54" s="73"/>
      <c r="E54" s="72"/>
      <c r="F54" s="73"/>
      <c r="G54" s="73"/>
      <c r="H54" s="73"/>
      <c r="I54" s="13"/>
      <c r="J54" s="5"/>
      <c r="K54" s="5"/>
      <c r="N54" s="56"/>
      <c r="O54" s="6"/>
      <c r="Q54" s="5"/>
    </row>
    <row r="55" spans="1:17" x14ac:dyDescent="0.2">
      <c r="A55" s="99" t="s">
        <v>90</v>
      </c>
      <c r="B55" s="100" t="s">
        <v>91</v>
      </c>
      <c r="C55" s="70">
        <f t="shared" si="0"/>
        <v>0</v>
      </c>
      <c r="D55" s="73"/>
      <c r="E55" s="72"/>
      <c r="F55" s="73"/>
      <c r="G55" s="73"/>
      <c r="H55" s="73"/>
      <c r="I55" s="13"/>
      <c r="J55" s="5"/>
      <c r="K55" s="5"/>
      <c r="N55" s="56"/>
      <c r="O55" s="6"/>
      <c r="Q55" s="5"/>
    </row>
    <row r="56" spans="1:17" x14ac:dyDescent="0.2">
      <c r="A56" s="99" t="s">
        <v>92</v>
      </c>
      <c r="B56" s="100" t="s">
        <v>93</v>
      </c>
      <c r="C56" s="70">
        <f t="shared" si="0"/>
        <v>0</v>
      </c>
      <c r="D56" s="73"/>
      <c r="E56" s="72"/>
      <c r="F56" s="73"/>
      <c r="G56" s="73"/>
      <c r="H56" s="73"/>
      <c r="I56" s="13"/>
      <c r="J56" s="5"/>
      <c r="K56" s="5"/>
      <c r="N56" s="56"/>
      <c r="O56" s="6"/>
      <c r="Q56" s="5"/>
    </row>
    <row r="57" spans="1:17" x14ac:dyDescent="0.2">
      <c r="A57" s="99" t="s">
        <v>94</v>
      </c>
      <c r="B57" s="100" t="s">
        <v>95</v>
      </c>
      <c r="C57" s="70">
        <f t="shared" si="0"/>
        <v>0</v>
      </c>
      <c r="D57" s="73"/>
      <c r="E57" s="72"/>
      <c r="F57" s="73"/>
      <c r="G57" s="73"/>
      <c r="H57" s="73"/>
      <c r="I57" s="13"/>
      <c r="J57" s="5"/>
      <c r="K57" s="5"/>
      <c r="N57" s="56"/>
      <c r="O57" s="6"/>
      <c r="Q57" s="5"/>
    </row>
    <row r="58" spans="1:17" x14ac:dyDescent="0.2">
      <c r="A58" s="99" t="s">
        <v>96</v>
      </c>
      <c r="B58" s="100" t="s">
        <v>97</v>
      </c>
      <c r="C58" s="70">
        <f t="shared" si="0"/>
        <v>0</v>
      </c>
      <c r="D58" s="73"/>
      <c r="E58" s="72"/>
      <c r="F58" s="73"/>
      <c r="G58" s="73"/>
      <c r="H58" s="73"/>
      <c r="I58" s="13"/>
      <c r="J58" s="5"/>
      <c r="K58" s="5"/>
      <c r="N58" s="56"/>
      <c r="O58" s="6"/>
      <c r="Q58" s="5"/>
    </row>
    <row r="59" spans="1:17" ht="34.5" x14ac:dyDescent="0.2">
      <c r="A59" s="99" t="s">
        <v>98</v>
      </c>
      <c r="B59" s="93" t="s">
        <v>99</v>
      </c>
      <c r="C59" s="70">
        <f t="shared" si="0"/>
        <v>0</v>
      </c>
      <c r="D59" s="73"/>
      <c r="E59" s="72"/>
      <c r="F59" s="73"/>
      <c r="G59" s="73"/>
      <c r="H59" s="73"/>
      <c r="I59" s="13"/>
      <c r="J59" s="5"/>
      <c r="K59" s="5"/>
      <c r="N59" s="56"/>
      <c r="O59" s="6"/>
      <c r="Q59" s="5"/>
    </row>
    <row r="60" spans="1:17" x14ac:dyDescent="0.2">
      <c r="A60" s="99" t="s">
        <v>100</v>
      </c>
      <c r="B60" s="100" t="s">
        <v>101</v>
      </c>
      <c r="C60" s="70">
        <f t="shared" si="0"/>
        <v>0</v>
      </c>
      <c r="D60" s="73"/>
      <c r="E60" s="72"/>
      <c r="F60" s="73"/>
      <c r="G60" s="73"/>
      <c r="H60" s="73"/>
      <c r="I60" s="13"/>
      <c r="J60" s="5"/>
      <c r="K60" s="5"/>
      <c r="N60" s="56"/>
      <c r="O60" s="6"/>
      <c r="Q60" s="5"/>
    </row>
    <row r="61" spans="1:17" x14ac:dyDescent="0.2">
      <c r="A61" s="99" t="s">
        <v>102</v>
      </c>
      <c r="B61" s="100" t="s">
        <v>103</v>
      </c>
      <c r="C61" s="70">
        <f t="shared" si="0"/>
        <v>0</v>
      </c>
      <c r="D61" s="73"/>
      <c r="E61" s="72"/>
      <c r="F61" s="73"/>
      <c r="G61" s="73"/>
      <c r="H61" s="73"/>
      <c r="I61" s="13"/>
      <c r="J61" s="5"/>
      <c r="K61" s="5"/>
      <c r="N61" s="56"/>
      <c r="O61" s="6"/>
      <c r="Q61" s="5"/>
    </row>
    <row r="62" spans="1:17" x14ac:dyDescent="0.2">
      <c r="A62" s="99" t="s">
        <v>104</v>
      </c>
      <c r="B62" s="93" t="s">
        <v>105</v>
      </c>
      <c r="C62" s="70">
        <f t="shared" si="0"/>
        <v>0</v>
      </c>
      <c r="D62" s="73"/>
      <c r="E62" s="72"/>
      <c r="F62" s="73"/>
      <c r="G62" s="73"/>
      <c r="H62" s="73"/>
      <c r="I62" s="13"/>
      <c r="J62" s="5"/>
      <c r="K62" s="5"/>
      <c r="N62" s="56"/>
      <c r="O62" s="6"/>
      <c r="Q62" s="5"/>
    </row>
    <row r="63" spans="1:17" x14ac:dyDescent="0.2">
      <c r="A63" s="99" t="s">
        <v>106</v>
      </c>
      <c r="B63" s="100" t="s">
        <v>107</v>
      </c>
      <c r="C63" s="70">
        <f t="shared" si="0"/>
        <v>0</v>
      </c>
      <c r="D63" s="73"/>
      <c r="E63" s="72"/>
      <c r="F63" s="73"/>
      <c r="G63" s="73"/>
      <c r="H63" s="73"/>
      <c r="I63" s="13"/>
      <c r="J63" s="5"/>
      <c r="K63" s="5"/>
      <c r="N63" s="56"/>
      <c r="O63" s="6"/>
      <c r="Q63" s="5"/>
    </row>
    <row r="64" spans="1:17" x14ac:dyDescent="0.2">
      <c r="A64" s="99" t="s">
        <v>108</v>
      </c>
      <c r="B64" s="100" t="s">
        <v>109</v>
      </c>
      <c r="C64" s="70">
        <f t="shared" si="0"/>
        <v>0</v>
      </c>
      <c r="D64" s="73"/>
      <c r="E64" s="72"/>
      <c r="F64" s="73"/>
      <c r="G64" s="73"/>
      <c r="H64" s="73"/>
      <c r="I64" s="13"/>
      <c r="J64" s="5"/>
      <c r="K64" s="5"/>
      <c r="N64" s="56"/>
      <c r="O64" s="6"/>
      <c r="Q64" s="5"/>
    </row>
    <row r="65" spans="1:17" x14ac:dyDescent="0.2">
      <c r="A65" s="99" t="s">
        <v>110</v>
      </c>
      <c r="B65" s="100" t="s">
        <v>111</v>
      </c>
      <c r="C65" s="70">
        <f t="shared" si="0"/>
        <v>0</v>
      </c>
      <c r="D65" s="73"/>
      <c r="E65" s="72"/>
      <c r="F65" s="73"/>
      <c r="G65" s="73"/>
      <c r="H65" s="73"/>
      <c r="I65" s="13"/>
      <c r="J65" s="5"/>
      <c r="K65" s="5"/>
      <c r="N65" s="56"/>
      <c r="O65" s="6"/>
      <c r="Q65" s="5"/>
    </row>
    <row r="66" spans="1:17" x14ac:dyDescent="0.2">
      <c r="A66" s="99" t="s">
        <v>112</v>
      </c>
      <c r="B66" s="100" t="s">
        <v>113</v>
      </c>
      <c r="C66" s="70">
        <f t="shared" si="0"/>
        <v>0</v>
      </c>
      <c r="D66" s="73"/>
      <c r="E66" s="72"/>
      <c r="F66" s="73"/>
      <c r="G66" s="73"/>
      <c r="H66" s="73"/>
      <c r="I66" s="13"/>
      <c r="J66" s="5"/>
      <c r="K66" s="5"/>
      <c r="N66" s="56"/>
      <c r="O66" s="6"/>
      <c r="Q66" s="5"/>
    </row>
    <row r="67" spans="1:17" ht="25.5" customHeight="1" x14ac:dyDescent="0.2">
      <c r="A67" s="99" t="s">
        <v>114</v>
      </c>
      <c r="B67" s="93" t="s">
        <v>115</v>
      </c>
      <c r="C67" s="70">
        <f t="shared" si="0"/>
        <v>0</v>
      </c>
      <c r="D67" s="73"/>
      <c r="E67" s="72"/>
      <c r="F67" s="73"/>
      <c r="G67" s="73"/>
      <c r="H67" s="73"/>
      <c r="I67" s="13"/>
      <c r="J67" s="5"/>
      <c r="K67" s="5"/>
      <c r="N67" s="56"/>
      <c r="O67" s="6"/>
      <c r="Q67" s="5"/>
    </row>
    <row r="68" spans="1:17" x14ac:dyDescent="0.2">
      <c r="A68" s="99" t="s">
        <v>116</v>
      </c>
      <c r="B68" s="100" t="s">
        <v>117</v>
      </c>
      <c r="C68" s="70">
        <f t="shared" si="0"/>
        <v>0</v>
      </c>
      <c r="D68" s="73"/>
      <c r="E68" s="72"/>
      <c r="F68" s="73"/>
      <c r="G68" s="73"/>
      <c r="H68" s="73"/>
      <c r="I68" s="13"/>
      <c r="J68" s="5"/>
      <c r="K68" s="5"/>
      <c r="N68" s="56"/>
      <c r="O68" s="6"/>
      <c r="Q68" s="5"/>
    </row>
    <row r="69" spans="1:17" x14ac:dyDescent="0.2">
      <c r="A69" s="99" t="s">
        <v>118</v>
      </c>
      <c r="B69" s="100" t="s">
        <v>119</v>
      </c>
      <c r="C69" s="70">
        <f t="shared" si="0"/>
        <v>0</v>
      </c>
      <c r="D69" s="73"/>
      <c r="E69" s="72"/>
      <c r="F69" s="73"/>
      <c r="G69" s="73"/>
      <c r="H69" s="73"/>
      <c r="I69" s="13"/>
      <c r="J69" s="5"/>
      <c r="K69" s="5"/>
      <c r="N69" s="56"/>
      <c r="O69" s="6"/>
      <c r="Q69" s="5"/>
    </row>
    <row r="70" spans="1:17" x14ac:dyDescent="0.2">
      <c r="A70" s="99" t="s">
        <v>120</v>
      </c>
      <c r="B70" s="100" t="s">
        <v>121</v>
      </c>
      <c r="C70" s="70">
        <f t="shared" si="0"/>
        <v>0</v>
      </c>
      <c r="D70" s="73"/>
      <c r="E70" s="72"/>
      <c r="F70" s="73"/>
      <c r="G70" s="73"/>
      <c r="H70" s="73"/>
      <c r="I70" s="13"/>
      <c r="J70" s="5"/>
      <c r="K70" s="5"/>
      <c r="N70" s="56"/>
      <c r="O70" s="6"/>
      <c r="Q70" s="5"/>
    </row>
    <row r="71" spans="1:17" x14ac:dyDescent="0.2">
      <c r="A71" s="99" t="s">
        <v>122</v>
      </c>
      <c r="B71" s="100" t="s">
        <v>123</v>
      </c>
      <c r="C71" s="70">
        <f t="shared" si="0"/>
        <v>0</v>
      </c>
      <c r="D71" s="73"/>
      <c r="E71" s="72"/>
      <c r="F71" s="73"/>
      <c r="G71" s="73"/>
      <c r="H71" s="73"/>
      <c r="I71" s="13"/>
      <c r="J71" s="5"/>
      <c r="K71" s="5"/>
      <c r="N71" s="56"/>
      <c r="O71" s="6"/>
      <c r="Q71" s="5"/>
    </row>
    <row r="72" spans="1:17" x14ac:dyDescent="0.2">
      <c r="A72" s="99" t="s">
        <v>124</v>
      </c>
      <c r="B72" s="100" t="s">
        <v>125</v>
      </c>
      <c r="C72" s="70">
        <f t="shared" si="0"/>
        <v>0</v>
      </c>
      <c r="D72" s="73"/>
      <c r="E72" s="72"/>
      <c r="F72" s="73"/>
      <c r="G72" s="73"/>
      <c r="H72" s="73"/>
      <c r="I72" s="13"/>
      <c r="J72" s="5"/>
      <c r="K72" s="5"/>
      <c r="N72" s="56"/>
      <c r="O72" s="6"/>
      <c r="Q72" s="5"/>
    </row>
    <row r="73" spans="1:17" x14ac:dyDescent="0.2">
      <c r="A73" s="99" t="s">
        <v>126</v>
      </c>
      <c r="B73" s="100" t="s">
        <v>127</v>
      </c>
      <c r="C73" s="70">
        <f t="shared" si="0"/>
        <v>0</v>
      </c>
      <c r="D73" s="73"/>
      <c r="E73" s="72"/>
      <c r="F73" s="73"/>
      <c r="G73" s="73"/>
      <c r="H73" s="73"/>
      <c r="I73" s="13"/>
      <c r="J73" s="5"/>
      <c r="K73" s="5"/>
      <c r="N73" s="56"/>
      <c r="O73" s="6"/>
      <c r="Q73" s="5"/>
    </row>
    <row r="74" spans="1:17" x14ac:dyDescent="0.2">
      <c r="A74" s="99" t="s">
        <v>128</v>
      </c>
      <c r="B74" s="100" t="s">
        <v>129</v>
      </c>
      <c r="C74" s="70">
        <f t="shared" si="0"/>
        <v>0</v>
      </c>
      <c r="D74" s="73"/>
      <c r="E74" s="72"/>
      <c r="F74" s="73"/>
      <c r="G74" s="73"/>
      <c r="H74" s="73"/>
      <c r="I74" s="13"/>
      <c r="J74" s="5"/>
      <c r="K74" s="5"/>
      <c r="N74" s="56"/>
      <c r="O74" s="6"/>
      <c r="Q74" s="5"/>
    </row>
    <row r="75" spans="1:17" x14ac:dyDescent="0.2">
      <c r="A75" s="99" t="s">
        <v>130</v>
      </c>
      <c r="B75" s="100" t="s">
        <v>131</v>
      </c>
      <c r="C75" s="70">
        <f t="shared" si="0"/>
        <v>0</v>
      </c>
      <c r="D75" s="73"/>
      <c r="E75" s="72"/>
      <c r="F75" s="73"/>
      <c r="G75" s="73"/>
      <c r="H75" s="73"/>
      <c r="I75" s="13"/>
      <c r="J75" s="5"/>
      <c r="K75" s="5"/>
      <c r="N75" s="56"/>
      <c r="O75" s="6"/>
      <c r="Q75" s="5"/>
    </row>
    <row r="76" spans="1:17" x14ac:dyDescent="0.2">
      <c r="A76" s="99" t="s">
        <v>132</v>
      </c>
      <c r="B76" s="100" t="s">
        <v>133</v>
      </c>
      <c r="C76" s="70">
        <f t="shared" si="0"/>
        <v>0</v>
      </c>
      <c r="D76" s="73"/>
      <c r="E76" s="72"/>
      <c r="F76" s="73"/>
      <c r="G76" s="73"/>
      <c r="H76" s="73"/>
      <c r="I76" s="13"/>
      <c r="J76" s="5"/>
      <c r="K76" s="5"/>
      <c r="N76" s="56"/>
      <c r="O76" s="6"/>
      <c r="Q76" s="5"/>
    </row>
    <row r="77" spans="1:17" x14ac:dyDescent="0.2">
      <c r="A77" s="99" t="s">
        <v>134</v>
      </c>
      <c r="B77" s="100" t="s">
        <v>135</v>
      </c>
      <c r="C77" s="70">
        <f t="shared" si="0"/>
        <v>0</v>
      </c>
      <c r="D77" s="73"/>
      <c r="E77" s="72"/>
      <c r="F77" s="73"/>
      <c r="G77" s="73"/>
      <c r="H77" s="73"/>
      <c r="I77" s="13"/>
      <c r="J77" s="5"/>
      <c r="K77" s="5"/>
      <c r="N77" s="56"/>
      <c r="O77" s="6"/>
      <c r="Q77" s="5"/>
    </row>
    <row r="78" spans="1:17" x14ac:dyDescent="0.2">
      <c r="A78" s="101" t="s">
        <v>136</v>
      </c>
      <c r="B78" s="102" t="s">
        <v>137</v>
      </c>
      <c r="C78" s="103">
        <f t="shared" si="0"/>
        <v>0</v>
      </c>
      <c r="D78" s="104"/>
      <c r="E78" s="105"/>
      <c r="F78" s="106"/>
      <c r="G78" s="104"/>
      <c r="H78" s="106"/>
      <c r="I78" s="13"/>
      <c r="J78" s="5"/>
      <c r="K78" s="5"/>
      <c r="N78" s="56"/>
      <c r="O78" s="6"/>
      <c r="Q78" s="5"/>
    </row>
    <row r="79" spans="1:17" x14ac:dyDescent="0.2">
      <c r="A79" s="59"/>
      <c r="B79" s="107"/>
      <c r="C79" s="15"/>
      <c r="D79" s="16"/>
      <c r="E79" s="16"/>
      <c r="F79" s="16"/>
      <c r="G79" s="16"/>
      <c r="H79" s="16"/>
      <c r="I79" s="13"/>
      <c r="J79" s="5"/>
      <c r="K79" s="5"/>
      <c r="N79" s="56"/>
      <c r="O79" s="6"/>
      <c r="Q79" s="5"/>
    </row>
    <row r="80" spans="1:17" x14ac:dyDescent="0.2">
      <c r="A80" s="211" t="s">
        <v>138</v>
      </c>
      <c r="B80" s="234"/>
      <c r="C80" s="63">
        <f t="shared" ref="C80:C145" si="1">+SUM(D80:F80)</f>
        <v>1166</v>
      </c>
      <c r="D80" s="108">
        <f>+SUM(D81:D120)</f>
        <v>6</v>
      </c>
      <c r="E80" s="108">
        <f>+SUM(E81:E120)</f>
        <v>1122</v>
      </c>
      <c r="F80" s="109">
        <f>+SUM(F81:F120)</f>
        <v>38</v>
      </c>
      <c r="G80" s="110">
        <f>+SUM(G81:G120)</f>
        <v>0</v>
      </c>
      <c r="H80" s="110">
        <f>+SUM(H81:H120)</f>
        <v>0</v>
      </c>
      <c r="I80" s="13"/>
      <c r="J80" s="5"/>
      <c r="K80" s="5"/>
      <c r="N80" s="56"/>
      <c r="O80" s="6"/>
      <c r="Q80" s="5"/>
    </row>
    <row r="81" spans="1:17" x14ac:dyDescent="0.2">
      <c r="A81" s="96" t="s">
        <v>139</v>
      </c>
      <c r="B81" s="111" t="s">
        <v>140</v>
      </c>
      <c r="C81" s="88">
        <f t="shared" si="1"/>
        <v>0</v>
      </c>
      <c r="D81" s="71"/>
      <c r="E81" s="71"/>
      <c r="F81" s="71"/>
      <c r="G81" s="71"/>
      <c r="H81" s="71"/>
      <c r="I81" s="13"/>
      <c r="J81" s="5"/>
      <c r="K81" s="5"/>
      <c r="N81" s="56"/>
      <c r="O81" s="6"/>
      <c r="Q81" s="5"/>
    </row>
    <row r="82" spans="1:17" x14ac:dyDescent="0.2">
      <c r="A82" s="99" t="s">
        <v>141</v>
      </c>
      <c r="B82" s="100" t="s">
        <v>142</v>
      </c>
      <c r="C82" s="70">
        <f t="shared" si="1"/>
        <v>115</v>
      </c>
      <c r="D82" s="71"/>
      <c r="E82" s="71">
        <v>115</v>
      </c>
      <c r="F82" s="71"/>
      <c r="G82" s="71"/>
      <c r="H82" s="71"/>
      <c r="I82" s="13"/>
      <c r="J82" s="5"/>
      <c r="K82" s="5"/>
      <c r="N82" s="56"/>
      <c r="O82" s="6"/>
      <c r="Q82" s="5"/>
    </row>
    <row r="83" spans="1:17" x14ac:dyDescent="0.2">
      <c r="A83" s="99" t="s">
        <v>143</v>
      </c>
      <c r="B83" s="100" t="s">
        <v>144</v>
      </c>
      <c r="C83" s="70">
        <f t="shared" si="1"/>
        <v>0</v>
      </c>
      <c r="D83" s="71"/>
      <c r="E83" s="71"/>
      <c r="F83" s="71"/>
      <c r="G83" s="71"/>
      <c r="H83" s="71"/>
      <c r="I83" s="13"/>
      <c r="J83" s="5"/>
      <c r="K83" s="5"/>
      <c r="N83" s="56"/>
      <c r="O83" s="6"/>
      <c r="Q83" s="5"/>
    </row>
    <row r="84" spans="1:17" x14ac:dyDescent="0.2">
      <c r="A84" s="99" t="s">
        <v>145</v>
      </c>
      <c r="B84" s="100" t="s">
        <v>146</v>
      </c>
      <c r="C84" s="70">
        <f t="shared" si="1"/>
        <v>0</v>
      </c>
      <c r="D84" s="71"/>
      <c r="E84" s="71"/>
      <c r="F84" s="71"/>
      <c r="G84" s="71"/>
      <c r="H84" s="71"/>
      <c r="I84" s="13"/>
      <c r="J84" s="5"/>
      <c r="K84" s="5"/>
      <c r="N84" s="56"/>
      <c r="O84" s="6"/>
      <c r="Q84" s="5"/>
    </row>
    <row r="85" spans="1:17" x14ac:dyDescent="0.2">
      <c r="A85" s="99" t="s">
        <v>147</v>
      </c>
      <c r="B85" s="100" t="s">
        <v>148</v>
      </c>
      <c r="C85" s="70">
        <f t="shared" si="1"/>
        <v>106</v>
      </c>
      <c r="D85" s="71"/>
      <c r="E85" s="71">
        <v>106</v>
      </c>
      <c r="F85" s="71"/>
      <c r="G85" s="71"/>
      <c r="H85" s="71"/>
      <c r="I85" s="13"/>
      <c r="J85" s="5"/>
      <c r="K85" s="5"/>
      <c r="N85" s="56"/>
      <c r="O85" s="6"/>
      <c r="Q85" s="5"/>
    </row>
    <row r="86" spans="1:17" x14ac:dyDescent="0.2">
      <c r="A86" s="99" t="s">
        <v>149</v>
      </c>
      <c r="B86" s="100" t="s">
        <v>150</v>
      </c>
      <c r="C86" s="70">
        <f t="shared" si="1"/>
        <v>1</v>
      </c>
      <c r="D86" s="71"/>
      <c r="E86" s="71">
        <v>1</v>
      </c>
      <c r="F86" s="71"/>
      <c r="G86" s="71"/>
      <c r="H86" s="71"/>
      <c r="I86" s="13"/>
      <c r="J86" s="5"/>
      <c r="K86" s="5"/>
      <c r="N86" s="56"/>
      <c r="O86" s="6"/>
      <c r="Q86" s="5"/>
    </row>
    <row r="87" spans="1:17" x14ac:dyDescent="0.2">
      <c r="A87" s="99" t="s">
        <v>151</v>
      </c>
      <c r="B87" s="100" t="s">
        <v>152</v>
      </c>
      <c r="C87" s="70">
        <f t="shared" si="1"/>
        <v>0</v>
      </c>
      <c r="D87" s="71"/>
      <c r="E87" s="71"/>
      <c r="F87" s="71"/>
      <c r="G87" s="71"/>
      <c r="H87" s="71"/>
      <c r="I87" s="13"/>
      <c r="J87" s="5"/>
      <c r="K87" s="5"/>
      <c r="N87" s="56"/>
      <c r="O87" s="6"/>
      <c r="Q87" s="5"/>
    </row>
    <row r="88" spans="1:17" x14ac:dyDescent="0.2">
      <c r="A88" s="99" t="s">
        <v>153</v>
      </c>
      <c r="B88" s="100" t="s">
        <v>154</v>
      </c>
      <c r="C88" s="70">
        <f t="shared" si="1"/>
        <v>0</v>
      </c>
      <c r="D88" s="71"/>
      <c r="E88" s="71"/>
      <c r="F88" s="71"/>
      <c r="G88" s="71"/>
      <c r="H88" s="71"/>
      <c r="I88" s="13"/>
      <c r="J88" s="5"/>
      <c r="K88" s="5"/>
      <c r="N88" s="56"/>
      <c r="O88" s="6"/>
      <c r="Q88" s="5"/>
    </row>
    <row r="89" spans="1:17" x14ac:dyDescent="0.2">
      <c r="A89" s="99" t="s">
        <v>155</v>
      </c>
      <c r="B89" s="100" t="s">
        <v>156</v>
      </c>
      <c r="C89" s="70">
        <f t="shared" si="1"/>
        <v>0</v>
      </c>
      <c r="D89" s="71"/>
      <c r="E89" s="71"/>
      <c r="F89" s="71"/>
      <c r="G89" s="71"/>
      <c r="H89" s="71"/>
      <c r="I89" s="13"/>
      <c r="J89" s="5"/>
      <c r="K89" s="5"/>
      <c r="N89" s="56"/>
      <c r="O89" s="6"/>
      <c r="Q89" s="5"/>
    </row>
    <row r="90" spans="1:17" x14ac:dyDescent="0.2">
      <c r="A90" s="99" t="s">
        <v>157</v>
      </c>
      <c r="B90" s="100" t="s">
        <v>158</v>
      </c>
      <c r="C90" s="70">
        <f t="shared" si="1"/>
        <v>26</v>
      </c>
      <c r="D90" s="71"/>
      <c r="E90" s="71">
        <v>26</v>
      </c>
      <c r="F90" s="71"/>
      <c r="G90" s="71"/>
      <c r="H90" s="71"/>
      <c r="I90" s="13"/>
      <c r="J90" s="5"/>
      <c r="K90" s="5"/>
      <c r="N90" s="56"/>
      <c r="O90" s="6"/>
      <c r="Q90" s="5"/>
    </row>
    <row r="91" spans="1:17" x14ac:dyDescent="0.2">
      <c r="A91" s="99" t="s">
        <v>159</v>
      </c>
      <c r="B91" s="100" t="s">
        <v>160</v>
      </c>
      <c r="C91" s="70">
        <f t="shared" si="1"/>
        <v>0</v>
      </c>
      <c r="D91" s="71"/>
      <c r="E91" s="71"/>
      <c r="F91" s="71"/>
      <c r="G91" s="71"/>
      <c r="H91" s="71"/>
      <c r="I91" s="13"/>
      <c r="J91" s="5"/>
      <c r="K91" s="5"/>
      <c r="N91" s="56"/>
      <c r="O91" s="6"/>
      <c r="Q91" s="5"/>
    </row>
    <row r="92" spans="1:17" x14ac:dyDescent="0.2">
      <c r="A92" s="99" t="s">
        <v>161</v>
      </c>
      <c r="B92" s="100" t="s">
        <v>162</v>
      </c>
      <c r="C92" s="70">
        <f t="shared" si="1"/>
        <v>0</v>
      </c>
      <c r="D92" s="71"/>
      <c r="E92" s="71"/>
      <c r="F92" s="71"/>
      <c r="G92" s="71"/>
      <c r="H92" s="71"/>
      <c r="I92" s="13"/>
      <c r="J92" s="5"/>
      <c r="K92" s="5"/>
      <c r="N92" s="56"/>
      <c r="O92" s="6"/>
      <c r="Q92" s="5"/>
    </row>
    <row r="93" spans="1:17" x14ac:dyDescent="0.2">
      <c r="A93" s="99" t="s">
        <v>163</v>
      </c>
      <c r="B93" s="100" t="s">
        <v>164</v>
      </c>
      <c r="C93" s="70">
        <f t="shared" si="1"/>
        <v>0</v>
      </c>
      <c r="D93" s="71"/>
      <c r="E93" s="71"/>
      <c r="F93" s="71"/>
      <c r="G93" s="71"/>
      <c r="H93" s="71"/>
      <c r="I93" s="13"/>
      <c r="J93" s="5"/>
      <c r="K93" s="5"/>
      <c r="N93" s="56"/>
      <c r="O93" s="6"/>
      <c r="Q93" s="5"/>
    </row>
    <row r="94" spans="1:17" x14ac:dyDescent="0.2">
      <c r="A94" s="99" t="s">
        <v>165</v>
      </c>
      <c r="B94" s="100" t="s">
        <v>166</v>
      </c>
      <c r="C94" s="70">
        <f t="shared" si="1"/>
        <v>0</v>
      </c>
      <c r="D94" s="71"/>
      <c r="E94" s="71"/>
      <c r="F94" s="71"/>
      <c r="G94" s="71"/>
      <c r="H94" s="71"/>
      <c r="I94" s="13"/>
      <c r="J94" s="5"/>
      <c r="K94" s="5"/>
      <c r="N94" s="56"/>
      <c r="O94" s="6"/>
      <c r="Q94" s="5"/>
    </row>
    <row r="95" spans="1:17" x14ac:dyDescent="0.2">
      <c r="A95" s="99" t="s">
        <v>167</v>
      </c>
      <c r="B95" s="100" t="s">
        <v>168</v>
      </c>
      <c r="C95" s="70">
        <f t="shared" si="1"/>
        <v>522</v>
      </c>
      <c r="D95" s="71"/>
      <c r="E95" s="71">
        <v>522</v>
      </c>
      <c r="F95" s="71"/>
      <c r="G95" s="71"/>
      <c r="H95" s="71"/>
      <c r="I95" s="13"/>
      <c r="J95" s="5"/>
      <c r="K95" s="5"/>
      <c r="N95" s="56"/>
      <c r="O95" s="6"/>
      <c r="Q95" s="5"/>
    </row>
    <row r="96" spans="1:17" x14ac:dyDescent="0.2">
      <c r="A96" s="99" t="s">
        <v>169</v>
      </c>
      <c r="B96" s="100" t="s">
        <v>170</v>
      </c>
      <c r="C96" s="70">
        <f t="shared" si="1"/>
        <v>36</v>
      </c>
      <c r="D96" s="71"/>
      <c r="E96" s="71">
        <v>36</v>
      </c>
      <c r="F96" s="71"/>
      <c r="G96" s="71"/>
      <c r="H96" s="71"/>
      <c r="I96" s="13"/>
      <c r="J96" s="5"/>
      <c r="K96" s="5"/>
      <c r="N96" s="56"/>
      <c r="O96" s="6"/>
      <c r="Q96" s="5"/>
    </row>
    <row r="97" spans="1:17" x14ac:dyDescent="0.2">
      <c r="A97" s="99" t="s">
        <v>171</v>
      </c>
      <c r="B97" s="100" t="s">
        <v>172</v>
      </c>
      <c r="C97" s="70">
        <f t="shared" si="1"/>
        <v>0</v>
      </c>
      <c r="D97" s="71"/>
      <c r="E97" s="71"/>
      <c r="F97" s="71"/>
      <c r="G97" s="71"/>
      <c r="H97" s="71"/>
      <c r="I97" s="13"/>
      <c r="J97" s="5"/>
      <c r="K97" s="5"/>
      <c r="N97" s="56"/>
      <c r="O97" s="6"/>
      <c r="Q97" s="5"/>
    </row>
    <row r="98" spans="1:17" x14ac:dyDescent="0.2">
      <c r="A98" s="99" t="s">
        <v>173</v>
      </c>
      <c r="B98" s="100" t="s">
        <v>174</v>
      </c>
      <c r="C98" s="70">
        <f t="shared" si="1"/>
        <v>0</v>
      </c>
      <c r="D98" s="71"/>
      <c r="E98" s="71"/>
      <c r="F98" s="71"/>
      <c r="G98" s="71"/>
      <c r="H98" s="71"/>
      <c r="I98" s="13"/>
      <c r="J98" s="5"/>
      <c r="K98" s="5"/>
      <c r="N98" s="56"/>
      <c r="O98" s="6"/>
      <c r="Q98" s="5"/>
    </row>
    <row r="99" spans="1:17" x14ac:dyDescent="0.2">
      <c r="A99" s="99" t="s">
        <v>175</v>
      </c>
      <c r="B99" s="100" t="s">
        <v>176</v>
      </c>
      <c r="C99" s="70">
        <f t="shared" si="1"/>
        <v>0</v>
      </c>
      <c r="D99" s="71"/>
      <c r="E99" s="71"/>
      <c r="F99" s="71"/>
      <c r="G99" s="71"/>
      <c r="H99" s="71"/>
      <c r="I99" s="13"/>
      <c r="J99" s="5"/>
      <c r="K99" s="5"/>
      <c r="N99" s="56"/>
      <c r="O99" s="6"/>
      <c r="Q99" s="5"/>
    </row>
    <row r="100" spans="1:17" x14ac:dyDescent="0.2">
      <c r="A100" s="99" t="s">
        <v>177</v>
      </c>
      <c r="B100" s="100" t="s">
        <v>178</v>
      </c>
      <c r="C100" s="70">
        <f t="shared" si="1"/>
        <v>291</v>
      </c>
      <c r="D100" s="71"/>
      <c r="E100" s="71">
        <v>291</v>
      </c>
      <c r="F100" s="71"/>
      <c r="G100" s="71"/>
      <c r="H100" s="71"/>
      <c r="I100" s="13"/>
      <c r="J100" s="5"/>
      <c r="K100" s="5"/>
      <c r="N100" s="56"/>
      <c r="O100" s="6"/>
      <c r="Q100" s="5"/>
    </row>
    <row r="101" spans="1:17" x14ac:dyDescent="0.2">
      <c r="A101" s="99" t="s">
        <v>179</v>
      </c>
      <c r="B101" s="100" t="s">
        <v>180</v>
      </c>
      <c r="C101" s="70">
        <f t="shared" si="1"/>
        <v>24</v>
      </c>
      <c r="D101" s="71"/>
      <c r="E101" s="71">
        <v>24</v>
      </c>
      <c r="F101" s="71"/>
      <c r="G101" s="71"/>
      <c r="H101" s="71"/>
      <c r="I101" s="13"/>
      <c r="J101" s="5"/>
      <c r="K101" s="5"/>
      <c r="N101" s="56"/>
      <c r="O101" s="6"/>
      <c r="Q101" s="5"/>
    </row>
    <row r="102" spans="1:17" x14ac:dyDescent="0.2">
      <c r="A102" s="99" t="s">
        <v>181</v>
      </c>
      <c r="B102" s="100" t="s">
        <v>182</v>
      </c>
      <c r="C102" s="70">
        <f t="shared" si="1"/>
        <v>0</v>
      </c>
      <c r="D102" s="71"/>
      <c r="E102" s="71"/>
      <c r="F102" s="71"/>
      <c r="G102" s="71"/>
      <c r="H102" s="71"/>
      <c r="I102" s="13"/>
      <c r="J102" s="5"/>
      <c r="K102" s="5"/>
      <c r="N102" s="56"/>
      <c r="O102" s="6"/>
      <c r="Q102" s="5"/>
    </row>
    <row r="103" spans="1:17" x14ac:dyDescent="0.2">
      <c r="A103" s="99" t="s">
        <v>183</v>
      </c>
      <c r="B103" s="100" t="s">
        <v>184</v>
      </c>
      <c r="C103" s="70">
        <f t="shared" si="1"/>
        <v>0</v>
      </c>
      <c r="D103" s="71"/>
      <c r="E103" s="71"/>
      <c r="F103" s="71"/>
      <c r="G103" s="71"/>
      <c r="H103" s="71"/>
      <c r="I103" s="13"/>
      <c r="J103" s="5"/>
      <c r="K103" s="5"/>
      <c r="N103" s="56"/>
      <c r="O103" s="6"/>
      <c r="Q103" s="5"/>
    </row>
    <row r="104" spans="1:17" x14ac:dyDescent="0.2">
      <c r="A104" s="99" t="s">
        <v>185</v>
      </c>
      <c r="B104" s="100" t="s">
        <v>186</v>
      </c>
      <c r="C104" s="70">
        <f t="shared" si="1"/>
        <v>0</v>
      </c>
      <c r="D104" s="71"/>
      <c r="E104" s="71"/>
      <c r="F104" s="71"/>
      <c r="G104" s="71"/>
      <c r="H104" s="71"/>
      <c r="I104" s="13"/>
      <c r="J104" s="5"/>
      <c r="K104" s="5"/>
      <c r="N104" s="56"/>
      <c r="O104" s="6"/>
      <c r="Q104" s="5"/>
    </row>
    <row r="105" spans="1:17" x14ac:dyDescent="0.2">
      <c r="A105" s="99" t="s">
        <v>187</v>
      </c>
      <c r="B105" s="100" t="s">
        <v>188</v>
      </c>
      <c r="C105" s="70">
        <f t="shared" si="1"/>
        <v>0</v>
      </c>
      <c r="D105" s="71"/>
      <c r="E105" s="71"/>
      <c r="F105" s="71"/>
      <c r="G105" s="71"/>
      <c r="H105" s="71"/>
      <c r="I105" s="13"/>
      <c r="J105" s="5"/>
      <c r="K105" s="5"/>
      <c r="N105" s="56"/>
      <c r="O105" s="6"/>
      <c r="Q105" s="5"/>
    </row>
    <row r="106" spans="1:17" x14ac:dyDescent="0.2">
      <c r="A106" s="99" t="s">
        <v>189</v>
      </c>
      <c r="B106" s="100" t="s">
        <v>190</v>
      </c>
      <c r="C106" s="70">
        <f t="shared" si="1"/>
        <v>37</v>
      </c>
      <c r="D106" s="71"/>
      <c r="E106" s="71"/>
      <c r="F106" s="71">
        <v>37</v>
      </c>
      <c r="G106" s="71"/>
      <c r="H106" s="71"/>
      <c r="I106" s="13"/>
      <c r="J106" s="5"/>
      <c r="K106" s="5"/>
      <c r="N106" s="56"/>
      <c r="O106" s="6"/>
      <c r="Q106" s="5"/>
    </row>
    <row r="107" spans="1:17" x14ac:dyDescent="0.2">
      <c r="A107" s="99" t="s">
        <v>191</v>
      </c>
      <c r="B107" s="100" t="s">
        <v>192</v>
      </c>
      <c r="C107" s="70">
        <f t="shared" si="1"/>
        <v>1</v>
      </c>
      <c r="D107" s="71"/>
      <c r="E107" s="71"/>
      <c r="F107" s="71">
        <v>1</v>
      </c>
      <c r="G107" s="71"/>
      <c r="H107" s="71"/>
      <c r="I107" s="13"/>
      <c r="J107" s="5"/>
      <c r="K107" s="5"/>
      <c r="N107" s="56"/>
      <c r="O107" s="6"/>
      <c r="Q107" s="5"/>
    </row>
    <row r="108" spans="1:17" x14ac:dyDescent="0.2">
      <c r="A108" s="99" t="s">
        <v>193</v>
      </c>
      <c r="B108" s="100" t="s">
        <v>194</v>
      </c>
      <c r="C108" s="70">
        <f t="shared" si="1"/>
        <v>1</v>
      </c>
      <c r="D108" s="71"/>
      <c r="E108" s="71">
        <v>1</v>
      </c>
      <c r="F108" s="71"/>
      <c r="G108" s="71"/>
      <c r="H108" s="71"/>
      <c r="I108" s="13"/>
      <c r="J108" s="5"/>
      <c r="K108" s="5"/>
      <c r="N108" s="56"/>
      <c r="O108" s="6"/>
      <c r="Q108" s="5"/>
    </row>
    <row r="109" spans="1:17" x14ac:dyDescent="0.2">
      <c r="A109" s="99" t="s">
        <v>195</v>
      </c>
      <c r="B109" s="100" t="s">
        <v>196</v>
      </c>
      <c r="C109" s="70">
        <f t="shared" si="1"/>
        <v>0</v>
      </c>
      <c r="D109" s="71"/>
      <c r="E109" s="71"/>
      <c r="F109" s="71"/>
      <c r="G109" s="71"/>
      <c r="H109" s="71"/>
      <c r="I109" s="13"/>
      <c r="J109" s="5"/>
      <c r="K109" s="5"/>
      <c r="N109" s="56"/>
      <c r="O109" s="6"/>
      <c r="Q109" s="5"/>
    </row>
    <row r="110" spans="1:17" x14ac:dyDescent="0.2">
      <c r="A110" s="99" t="s">
        <v>197</v>
      </c>
      <c r="B110" s="100" t="s">
        <v>198</v>
      </c>
      <c r="C110" s="70">
        <f t="shared" si="1"/>
        <v>0</v>
      </c>
      <c r="D110" s="71"/>
      <c r="E110" s="71"/>
      <c r="F110" s="71"/>
      <c r="G110" s="71"/>
      <c r="H110" s="71"/>
      <c r="I110" s="13"/>
      <c r="J110" s="5"/>
      <c r="K110" s="5"/>
      <c r="N110" s="56"/>
      <c r="O110" s="6"/>
      <c r="Q110" s="5"/>
    </row>
    <row r="111" spans="1:17" x14ac:dyDescent="0.2">
      <c r="A111" s="99" t="s">
        <v>199</v>
      </c>
      <c r="B111" s="100" t="s">
        <v>200</v>
      </c>
      <c r="C111" s="70">
        <f t="shared" si="1"/>
        <v>0</v>
      </c>
      <c r="D111" s="71"/>
      <c r="E111" s="71"/>
      <c r="F111" s="71"/>
      <c r="G111" s="71"/>
      <c r="H111" s="71"/>
      <c r="I111" s="13"/>
      <c r="J111" s="5"/>
      <c r="K111" s="5"/>
      <c r="N111" s="56"/>
      <c r="O111" s="6"/>
      <c r="Q111" s="5"/>
    </row>
    <row r="112" spans="1:17" x14ac:dyDescent="0.2">
      <c r="A112" s="99" t="s">
        <v>201</v>
      </c>
      <c r="B112" s="100" t="s">
        <v>202</v>
      </c>
      <c r="C112" s="70">
        <f t="shared" si="1"/>
        <v>0</v>
      </c>
      <c r="D112" s="71"/>
      <c r="E112" s="71"/>
      <c r="F112" s="71"/>
      <c r="G112" s="71"/>
      <c r="H112" s="71"/>
      <c r="I112" s="13"/>
      <c r="J112" s="5"/>
      <c r="K112" s="5"/>
      <c r="N112" s="56"/>
      <c r="O112" s="6"/>
      <c r="Q112" s="5"/>
    </row>
    <row r="113" spans="1:17" x14ac:dyDescent="0.2">
      <c r="A113" s="99" t="s">
        <v>203</v>
      </c>
      <c r="B113" s="100" t="s">
        <v>204</v>
      </c>
      <c r="C113" s="70">
        <f t="shared" si="1"/>
        <v>0</v>
      </c>
      <c r="D113" s="71"/>
      <c r="E113" s="71"/>
      <c r="F113" s="71"/>
      <c r="G113" s="71"/>
      <c r="H113" s="71"/>
      <c r="I113" s="13"/>
      <c r="J113" s="5"/>
      <c r="K113" s="5"/>
      <c r="N113" s="56"/>
      <c r="O113" s="6"/>
      <c r="Q113" s="5"/>
    </row>
    <row r="114" spans="1:17" x14ac:dyDescent="0.2">
      <c r="A114" s="99" t="s">
        <v>205</v>
      </c>
      <c r="B114" s="100" t="s">
        <v>206</v>
      </c>
      <c r="C114" s="70">
        <f t="shared" si="1"/>
        <v>0</v>
      </c>
      <c r="D114" s="71"/>
      <c r="E114" s="71"/>
      <c r="F114" s="71"/>
      <c r="G114" s="71"/>
      <c r="H114" s="71"/>
      <c r="I114" s="13"/>
      <c r="J114" s="5"/>
      <c r="K114" s="5"/>
      <c r="N114" s="56"/>
      <c r="O114" s="6"/>
      <c r="Q114" s="5"/>
    </row>
    <row r="115" spans="1:17" x14ac:dyDescent="0.2">
      <c r="A115" s="99" t="s">
        <v>207</v>
      </c>
      <c r="B115" s="100" t="s">
        <v>208</v>
      </c>
      <c r="C115" s="70">
        <f t="shared" si="1"/>
        <v>6</v>
      </c>
      <c r="D115" s="71">
        <v>6</v>
      </c>
      <c r="E115" s="71"/>
      <c r="F115" s="71"/>
      <c r="G115" s="71"/>
      <c r="H115" s="71"/>
      <c r="I115" s="13"/>
      <c r="J115" s="5"/>
      <c r="K115" s="5"/>
      <c r="N115" s="56"/>
      <c r="O115" s="6"/>
      <c r="Q115" s="5"/>
    </row>
    <row r="116" spans="1:17" x14ac:dyDescent="0.2">
      <c r="A116" s="99" t="s">
        <v>209</v>
      </c>
      <c r="B116" s="100" t="s">
        <v>210</v>
      </c>
      <c r="C116" s="70">
        <f t="shared" si="1"/>
        <v>0</v>
      </c>
      <c r="D116" s="71"/>
      <c r="E116" s="71"/>
      <c r="F116" s="71"/>
      <c r="G116" s="71"/>
      <c r="H116" s="71"/>
      <c r="I116" s="13"/>
      <c r="J116" s="5"/>
      <c r="K116" s="5"/>
      <c r="N116" s="56"/>
      <c r="O116" s="6"/>
      <c r="Q116" s="5"/>
    </row>
    <row r="117" spans="1:17" x14ac:dyDescent="0.2">
      <c r="A117" s="99" t="s">
        <v>211</v>
      </c>
      <c r="B117" s="100" t="s">
        <v>212</v>
      </c>
      <c r="C117" s="70">
        <f t="shared" si="1"/>
        <v>0</v>
      </c>
      <c r="D117" s="71"/>
      <c r="E117" s="71"/>
      <c r="F117" s="71"/>
      <c r="G117" s="71"/>
      <c r="H117" s="71"/>
      <c r="I117" s="13"/>
      <c r="J117" s="5"/>
      <c r="K117" s="5"/>
      <c r="N117" s="56"/>
      <c r="O117" s="6"/>
      <c r="Q117" s="5"/>
    </row>
    <row r="118" spans="1:17" x14ac:dyDescent="0.2">
      <c r="A118" s="99" t="s">
        <v>213</v>
      </c>
      <c r="B118" s="100" t="s">
        <v>214</v>
      </c>
      <c r="C118" s="70">
        <f>+SUM(D118:F118)</f>
        <v>0</v>
      </c>
      <c r="D118" s="71"/>
      <c r="E118" s="71"/>
      <c r="F118" s="71"/>
      <c r="G118" s="71"/>
      <c r="H118" s="71"/>
      <c r="I118" s="13"/>
      <c r="J118" s="5"/>
      <c r="K118" s="5"/>
      <c r="N118" s="56"/>
      <c r="O118" s="6"/>
      <c r="Q118" s="5"/>
    </row>
    <row r="119" spans="1:17" x14ac:dyDescent="0.2">
      <c r="A119" s="99" t="s">
        <v>141</v>
      </c>
      <c r="B119" s="100" t="s">
        <v>215</v>
      </c>
      <c r="C119" s="70">
        <f>+SUM(D119:F119)</f>
        <v>0</v>
      </c>
      <c r="D119" s="71"/>
      <c r="E119" s="71"/>
      <c r="F119" s="71"/>
      <c r="G119" s="71"/>
      <c r="H119" s="71"/>
      <c r="I119" s="13"/>
      <c r="J119" s="5"/>
      <c r="K119" s="5"/>
      <c r="N119" s="56"/>
      <c r="O119" s="6"/>
      <c r="Q119" s="5"/>
    </row>
    <row r="120" spans="1:17" x14ac:dyDescent="0.2">
      <c r="A120" s="101" t="s">
        <v>141</v>
      </c>
      <c r="B120" s="102" t="s">
        <v>216</v>
      </c>
      <c r="C120" s="103">
        <f t="shared" si="1"/>
        <v>0</v>
      </c>
      <c r="D120" s="71"/>
      <c r="E120" s="71"/>
      <c r="F120" s="71"/>
      <c r="G120" s="71"/>
      <c r="H120" s="71"/>
      <c r="I120" s="13"/>
      <c r="J120" s="5"/>
      <c r="K120" s="5"/>
      <c r="N120" s="56"/>
      <c r="O120" s="6"/>
      <c r="Q120" s="5"/>
    </row>
    <row r="121" spans="1:17" x14ac:dyDescent="0.2">
      <c r="A121" s="59"/>
      <c r="B121" s="107"/>
      <c r="C121" s="15"/>
      <c r="D121" s="16"/>
      <c r="E121" s="16"/>
      <c r="F121" s="16"/>
      <c r="G121" s="16"/>
      <c r="H121" s="16"/>
      <c r="I121" s="13"/>
      <c r="J121" s="5"/>
      <c r="K121" s="5"/>
      <c r="N121" s="56"/>
      <c r="O121" s="6"/>
      <c r="Q121" s="5"/>
    </row>
    <row r="122" spans="1:17" x14ac:dyDescent="0.2">
      <c r="A122" s="211" t="s">
        <v>217</v>
      </c>
      <c r="B122" s="234"/>
      <c r="C122" s="63">
        <f t="shared" si="1"/>
        <v>325</v>
      </c>
      <c r="D122" s="108">
        <f>+SUM(D123:D162)</f>
        <v>3</v>
      </c>
      <c r="E122" s="112">
        <f>+SUM(E123:E162)</f>
        <v>314</v>
      </c>
      <c r="F122" s="113">
        <f>+SUM(F123:F162)</f>
        <v>8</v>
      </c>
      <c r="G122" s="113">
        <f>+SUM(G123:G162)</f>
        <v>0</v>
      </c>
      <c r="H122" s="113">
        <f>+SUM(H123:H162)</f>
        <v>0</v>
      </c>
      <c r="I122" s="13"/>
      <c r="J122" s="5"/>
      <c r="K122" s="5"/>
      <c r="N122" s="56"/>
      <c r="O122" s="6"/>
      <c r="Q122" s="5"/>
    </row>
    <row r="123" spans="1:17" x14ac:dyDescent="0.2">
      <c r="A123" s="96" t="s">
        <v>218</v>
      </c>
      <c r="B123" s="111" t="s">
        <v>219</v>
      </c>
      <c r="C123" s="88">
        <f t="shared" si="1"/>
        <v>0</v>
      </c>
      <c r="D123" s="73"/>
      <c r="E123" s="90"/>
      <c r="F123" s="91"/>
      <c r="G123" s="73"/>
      <c r="H123" s="91"/>
      <c r="I123" s="13"/>
      <c r="J123" s="5"/>
      <c r="K123" s="5"/>
      <c r="N123" s="56"/>
      <c r="O123" s="6"/>
      <c r="Q123" s="5"/>
    </row>
    <row r="124" spans="1:17" x14ac:dyDescent="0.2">
      <c r="A124" s="99" t="s">
        <v>220</v>
      </c>
      <c r="B124" s="100" t="s">
        <v>221</v>
      </c>
      <c r="C124" s="70">
        <f t="shared" si="1"/>
        <v>0</v>
      </c>
      <c r="D124" s="73"/>
      <c r="E124" s="72"/>
      <c r="F124" s="73"/>
      <c r="G124" s="73"/>
      <c r="H124" s="73"/>
      <c r="I124" s="13"/>
      <c r="J124" s="5"/>
      <c r="K124" s="5"/>
      <c r="N124" s="56"/>
      <c r="O124" s="6"/>
      <c r="Q124" s="5"/>
    </row>
    <row r="125" spans="1:17" x14ac:dyDescent="0.2">
      <c r="A125" s="99" t="s">
        <v>222</v>
      </c>
      <c r="B125" s="100" t="s">
        <v>223</v>
      </c>
      <c r="C125" s="70">
        <f t="shared" si="1"/>
        <v>2</v>
      </c>
      <c r="D125" s="73"/>
      <c r="E125" s="72">
        <v>2</v>
      </c>
      <c r="F125" s="73"/>
      <c r="G125" s="73"/>
      <c r="H125" s="73"/>
      <c r="I125" s="13"/>
      <c r="J125" s="5"/>
      <c r="K125" s="5"/>
      <c r="N125" s="56"/>
      <c r="O125" s="6"/>
      <c r="Q125" s="5"/>
    </row>
    <row r="126" spans="1:17" x14ac:dyDescent="0.2">
      <c r="A126" s="99" t="s">
        <v>224</v>
      </c>
      <c r="B126" s="100" t="s">
        <v>225</v>
      </c>
      <c r="C126" s="70">
        <f t="shared" si="1"/>
        <v>0</v>
      </c>
      <c r="D126" s="73"/>
      <c r="E126" s="72"/>
      <c r="F126" s="73"/>
      <c r="G126" s="73"/>
      <c r="H126" s="73"/>
      <c r="I126" s="13"/>
      <c r="J126" s="5"/>
      <c r="K126" s="5"/>
      <c r="N126" s="56"/>
      <c r="O126" s="6"/>
      <c r="Q126" s="5"/>
    </row>
    <row r="127" spans="1:17" x14ac:dyDescent="0.2">
      <c r="A127" s="99" t="s">
        <v>226</v>
      </c>
      <c r="B127" s="100" t="s">
        <v>227</v>
      </c>
      <c r="C127" s="70">
        <f t="shared" si="1"/>
        <v>0</v>
      </c>
      <c r="D127" s="73"/>
      <c r="E127" s="72"/>
      <c r="F127" s="73"/>
      <c r="G127" s="73"/>
      <c r="H127" s="73"/>
      <c r="I127" s="13"/>
      <c r="J127" s="5"/>
      <c r="K127" s="5"/>
      <c r="N127" s="56"/>
      <c r="O127" s="6"/>
      <c r="Q127" s="5"/>
    </row>
    <row r="128" spans="1:17" x14ac:dyDescent="0.2">
      <c r="A128" s="99" t="s">
        <v>228</v>
      </c>
      <c r="B128" s="100" t="s">
        <v>229</v>
      </c>
      <c r="C128" s="70">
        <f t="shared" si="1"/>
        <v>0</v>
      </c>
      <c r="D128" s="73"/>
      <c r="E128" s="72"/>
      <c r="F128" s="73"/>
      <c r="G128" s="73"/>
      <c r="H128" s="73"/>
      <c r="I128" s="13"/>
      <c r="J128" s="5"/>
      <c r="K128" s="5"/>
      <c r="N128" s="56"/>
      <c r="O128" s="6"/>
      <c r="Q128" s="5"/>
    </row>
    <row r="129" spans="1:17" x14ac:dyDescent="0.2">
      <c r="A129" s="99" t="s">
        <v>230</v>
      </c>
      <c r="B129" s="100" t="s">
        <v>231</v>
      </c>
      <c r="C129" s="70">
        <f t="shared" si="1"/>
        <v>1</v>
      </c>
      <c r="D129" s="73">
        <v>1</v>
      </c>
      <c r="E129" s="72"/>
      <c r="F129" s="73"/>
      <c r="G129" s="73"/>
      <c r="H129" s="73"/>
      <c r="I129" s="13"/>
      <c r="J129" s="5"/>
      <c r="K129" s="5"/>
      <c r="N129" s="56"/>
      <c r="O129" s="6"/>
      <c r="Q129" s="5"/>
    </row>
    <row r="130" spans="1:17" x14ac:dyDescent="0.2">
      <c r="A130" s="99" t="s">
        <v>232</v>
      </c>
      <c r="B130" s="100" t="s">
        <v>233</v>
      </c>
      <c r="C130" s="70">
        <f t="shared" si="1"/>
        <v>23</v>
      </c>
      <c r="D130" s="73"/>
      <c r="E130" s="72">
        <v>23</v>
      </c>
      <c r="F130" s="73"/>
      <c r="G130" s="73"/>
      <c r="H130" s="73"/>
      <c r="I130" s="13"/>
      <c r="J130" s="5"/>
      <c r="K130" s="5"/>
      <c r="N130" s="56"/>
      <c r="O130" s="6"/>
      <c r="Q130" s="5"/>
    </row>
    <row r="131" spans="1:17" x14ac:dyDescent="0.2">
      <c r="A131" s="99" t="s">
        <v>234</v>
      </c>
      <c r="B131" s="100" t="s">
        <v>235</v>
      </c>
      <c r="C131" s="70">
        <f t="shared" si="1"/>
        <v>179</v>
      </c>
      <c r="D131" s="73"/>
      <c r="E131" s="72">
        <v>179</v>
      </c>
      <c r="F131" s="73"/>
      <c r="G131" s="73"/>
      <c r="H131" s="73"/>
      <c r="I131" s="13"/>
      <c r="J131" s="5"/>
      <c r="K131" s="5"/>
      <c r="N131" s="56"/>
      <c r="O131" s="6"/>
      <c r="Q131" s="5"/>
    </row>
    <row r="132" spans="1:17" x14ac:dyDescent="0.2">
      <c r="A132" s="99" t="s">
        <v>236</v>
      </c>
      <c r="B132" s="100" t="s">
        <v>237</v>
      </c>
      <c r="C132" s="70">
        <f t="shared" si="1"/>
        <v>3</v>
      </c>
      <c r="D132" s="73"/>
      <c r="E132" s="72">
        <v>3</v>
      </c>
      <c r="F132" s="73"/>
      <c r="G132" s="73"/>
      <c r="H132" s="73"/>
      <c r="I132" s="13"/>
      <c r="J132" s="5"/>
      <c r="K132" s="5"/>
      <c r="N132" s="56"/>
      <c r="O132" s="6"/>
      <c r="Q132" s="5"/>
    </row>
    <row r="133" spans="1:17" x14ac:dyDescent="0.2">
      <c r="A133" s="99" t="s">
        <v>238</v>
      </c>
      <c r="B133" s="100" t="s">
        <v>239</v>
      </c>
      <c r="C133" s="70">
        <f t="shared" si="1"/>
        <v>2</v>
      </c>
      <c r="D133" s="73"/>
      <c r="E133" s="72">
        <v>2</v>
      </c>
      <c r="F133" s="73"/>
      <c r="G133" s="73"/>
      <c r="H133" s="73"/>
      <c r="I133" s="13"/>
      <c r="J133" s="5"/>
      <c r="K133" s="5"/>
      <c r="N133" s="56"/>
      <c r="O133" s="6"/>
      <c r="Q133" s="5"/>
    </row>
    <row r="134" spans="1:17" x14ac:dyDescent="0.2">
      <c r="A134" s="99" t="s">
        <v>240</v>
      </c>
      <c r="B134" s="100" t="s">
        <v>241</v>
      </c>
      <c r="C134" s="70">
        <f t="shared" si="1"/>
        <v>1</v>
      </c>
      <c r="D134" s="73"/>
      <c r="E134" s="72">
        <v>1</v>
      </c>
      <c r="F134" s="73"/>
      <c r="G134" s="73"/>
      <c r="H134" s="73"/>
      <c r="I134" s="13"/>
      <c r="J134" s="5"/>
      <c r="K134" s="5"/>
      <c r="N134" s="56"/>
      <c r="O134" s="6"/>
      <c r="Q134" s="5"/>
    </row>
    <row r="135" spans="1:17" x14ac:dyDescent="0.2">
      <c r="A135" s="99" t="s">
        <v>242</v>
      </c>
      <c r="B135" s="100" t="s">
        <v>243</v>
      </c>
      <c r="C135" s="70">
        <f t="shared" si="1"/>
        <v>0</v>
      </c>
      <c r="D135" s="73"/>
      <c r="E135" s="72"/>
      <c r="F135" s="73"/>
      <c r="G135" s="73"/>
      <c r="H135" s="73"/>
      <c r="I135" s="13"/>
      <c r="J135" s="5"/>
      <c r="K135" s="5"/>
      <c r="N135" s="56"/>
      <c r="O135" s="6"/>
      <c r="Q135" s="5"/>
    </row>
    <row r="136" spans="1:17" x14ac:dyDescent="0.2">
      <c r="A136" s="99" t="s">
        <v>244</v>
      </c>
      <c r="B136" s="100" t="s">
        <v>245</v>
      </c>
      <c r="C136" s="70">
        <f t="shared" si="1"/>
        <v>0</v>
      </c>
      <c r="D136" s="73"/>
      <c r="E136" s="72"/>
      <c r="F136" s="73"/>
      <c r="G136" s="73"/>
      <c r="H136" s="73"/>
      <c r="I136" s="13"/>
      <c r="J136" s="5"/>
      <c r="K136" s="5"/>
      <c r="N136" s="56"/>
      <c r="O136" s="6"/>
      <c r="Q136" s="5"/>
    </row>
    <row r="137" spans="1:17" x14ac:dyDescent="0.2">
      <c r="A137" s="99" t="s">
        <v>246</v>
      </c>
      <c r="B137" s="100" t="s">
        <v>247</v>
      </c>
      <c r="C137" s="70">
        <f t="shared" si="1"/>
        <v>0</v>
      </c>
      <c r="D137" s="73"/>
      <c r="E137" s="72"/>
      <c r="F137" s="73"/>
      <c r="G137" s="73"/>
      <c r="H137" s="73"/>
      <c r="I137" s="13"/>
      <c r="J137" s="5"/>
      <c r="K137" s="5"/>
      <c r="N137" s="56"/>
      <c r="O137" s="6"/>
      <c r="Q137" s="5"/>
    </row>
    <row r="138" spans="1:17" x14ac:dyDescent="0.2">
      <c r="A138" s="99" t="s">
        <v>248</v>
      </c>
      <c r="B138" s="100" t="s">
        <v>249</v>
      </c>
      <c r="C138" s="70">
        <f t="shared" si="1"/>
        <v>0</v>
      </c>
      <c r="D138" s="73"/>
      <c r="E138" s="72"/>
      <c r="F138" s="73"/>
      <c r="G138" s="73"/>
      <c r="H138" s="73"/>
      <c r="I138" s="13"/>
      <c r="J138" s="5"/>
      <c r="K138" s="5"/>
      <c r="N138" s="56"/>
      <c r="O138" s="6"/>
      <c r="Q138" s="5"/>
    </row>
    <row r="139" spans="1:17" x14ac:dyDescent="0.2">
      <c r="A139" s="99" t="s">
        <v>250</v>
      </c>
      <c r="B139" s="100" t="s">
        <v>251</v>
      </c>
      <c r="C139" s="70">
        <f t="shared" si="1"/>
        <v>0</v>
      </c>
      <c r="D139" s="73"/>
      <c r="E139" s="72"/>
      <c r="F139" s="73"/>
      <c r="G139" s="73"/>
      <c r="H139" s="73"/>
      <c r="I139" s="13"/>
      <c r="J139" s="5"/>
      <c r="K139" s="5"/>
      <c r="N139" s="56"/>
      <c r="O139" s="6"/>
      <c r="Q139" s="5"/>
    </row>
    <row r="140" spans="1:17" x14ac:dyDescent="0.2">
      <c r="A140" s="99" t="s">
        <v>252</v>
      </c>
      <c r="B140" s="100" t="s">
        <v>253</v>
      </c>
      <c r="C140" s="70">
        <f t="shared" si="1"/>
        <v>2</v>
      </c>
      <c r="D140" s="73"/>
      <c r="E140" s="72">
        <v>2</v>
      </c>
      <c r="F140" s="73"/>
      <c r="G140" s="73"/>
      <c r="H140" s="73"/>
      <c r="I140" s="13"/>
      <c r="J140" s="5"/>
      <c r="K140" s="5"/>
      <c r="N140" s="56"/>
      <c r="O140" s="6"/>
      <c r="Q140" s="5"/>
    </row>
    <row r="141" spans="1:17" x14ac:dyDescent="0.2">
      <c r="A141" s="99" t="s">
        <v>254</v>
      </c>
      <c r="B141" s="100" t="s">
        <v>255</v>
      </c>
      <c r="C141" s="70">
        <f t="shared" si="1"/>
        <v>0</v>
      </c>
      <c r="D141" s="73"/>
      <c r="E141" s="72"/>
      <c r="F141" s="73"/>
      <c r="G141" s="73"/>
      <c r="H141" s="73"/>
      <c r="I141" s="13"/>
      <c r="J141" s="5"/>
      <c r="K141" s="5"/>
      <c r="N141" s="56"/>
      <c r="O141" s="6"/>
      <c r="Q141" s="5"/>
    </row>
    <row r="142" spans="1:17" x14ac:dyDescent="0.2">
      <c r="A142" s="99" t="s">
        <v>256</v>
      </c>
      <c r="B142" s="100" t="s">
        <v>257</v>
      </c>
      <c r="C142" s="70">
        <f t="shared" si="1"/>
        <v>8</v>
      </c>
      <c r="D142" s="73"/>
      <c r="E142" s="72">
        <v>3</v>
      </c>
      <c r="F142" s="73">
        <v>5</v>
      </c>
      <c r="G142" s="73"/>
      <c r="H142" s="73"/>
      <c r="I142" s="13"/>
      <c r="J142" s="5"/>
      <c r="K142" s="5"/>
      <c r="N142" s="56"/>
      <c r="O142" s="6"/>
      <c r="Q142" s="5"/>
    </row>
    <row r="143" spans="1:17" x14ac:dyDescent="0.2">
      <c r="A143" s="99" t="s">
        <v>258</v>
      </c>
      <c r="B143" s="100" t="s">
        <v>259</v>
      </c>
      <c r="C143" s="70">
        <f t="shared" si="1"/>
        <v>1</v>
      </c>
      <c r="D143" s="73"/>
      <c r="E143" s="72"/>
      <c r="F143" s="73">
        <v>1</v>
      </c>
      <c r="G143" s="73"/>
      <c r="H143" s="73"/>
      <c r="I143" s="13"/>
      <c r="J143" s="5"/>
      <c r="K143" s="5"/>
      <c r="N143" s="56"/>
      <c r="O143" s="6"/>
      <c r="Q143" s="5"/>
    </row>
    <row r="144" spans="1:17" x14ac:dyDescent="0.2">
      <c r="A144" s="99" t="s">
        <v>260</v>
      </c>
      <c r="B144" s="100" t="s">
        <v>261</v>
      </c>
      <c r="C144" s="70">
        <f t="shared" si="1"/>
        <v>0</v>
      </c>
      <c r="D144" s="73"/>
      <c r="E144" s="72"/>
      <c r="F144" s="73"/>
      <c r="G144" s="73"/>
      <c r="H144" s="73"/>
      <c r="I144" s="13"/>
      <c r="J144" s="5"/>
      <c r="K144" s="5"/>
      <c r="N144" s="56"/>
      <c r="O144" s="6"/>
      <c r="Q144" s="5"/>
    </row>
    <row r="145" spans="1:17" x14ac:dyDescent="0.2">
      <c r="A145" s="99" t="s">
        <v>262</v>
      </c>
      <c r="B145" s="100" t="s">
        <v>263</v>
      </c>
      <c r="C145" s="70">
        <f t="shared" si="1"/>
        <v>1</v>
      </c>
      <c r="D145" s="73"/>
      <c r="E145" s="72">
        <v>1</v>
      </c>
      <c r="F145" s="73"/>
      <c r="G145" s="73"/>
      <c r="H145" s="73"/>
      <c r="I145" s="13"/>
      <c r="J145" s="5"/>
      <c r="K145" s="5"/>
      <c r="N145" s="56"/>
      <c r="O145" s="6"/>
      <c r="Q145" s="5"/>
    </row>
    <row r="146" spans="1:17" x14ac:dyDescent="0.2">
      <c r="A146" s="99" t="s">
        <v>264</v>
      </c>
      <c r="B146" s="100" t="s">
        <v>265</v>
      </c>
      <c r="C146" s="70">
        <f t="shared" ref="C146:C209" si="2">+SUM(D146:F146)</f>
        <v>0</v>
      </c>
      <c r="D146" s="73"/>
      <c r="E146" s="72"/>
      <c r="F146" s="73"/>
      <c r="G146" s="73"/>
      <c r="H146" s="73"/>
      <c r="I146" s="13"/>
      <c r="J146" s="5"/>
      <c r="K146" s="5"/>
      <c r="N146" s="56"/>
      <c r="O146" s="6"/>
      <c r="Q146" s="5"/>
    </row>
    <row r="147" spans="1:17" x14ac:dyDescent="0.2">
      <c r="A147" s="99" t="s">
        <v>266</v>
      </c>
      <c r="B147" s="100" t="s">
        <v>267</v>
      </c>
      <c r="C147" s="70">
        <f t="shared" si="2"/>
        <v>3</v>
      </c>
      <c r="D147" s="73">
        <v>1</v>
      </c>
      <c r="E147" s="72"/>
      <c r="F147" s="73">
        <v>2</v>
      </c>
      <c r="G147" s="73"/>
      <c r="H147" s="73"/>
      <c r="I147" s="13"/>
      <c r="J147" s="5"/>
      <c r="K147" s="5"/>
      <c r="N147" s="56"/>
      <c r="O147" s="6"/>
      <c r="Q147" s="5"/>
    </row>
    <row r="148" spans="1:17" x14ac:dyDescent="0.2">
      <c r="A148" s="99" t="s">
        <v>268</v>
      </c>
      <c r="B148" s="100" t="s">
        <v>269</v>
      </c>
      <c r="C148" s="70">
        <f t="shared" si="2"/>
        <v>0</v>
      </c>
      <c r="D148" s="73"/>
      <c r="E148" s="72"/>
      <c r="F148" s="73"/>
      <c r="G148" s="73"/>
      <c r="H148" s="73"/>
      <c r="I148" s="13"/>
      <c r="J148" s="5"/>
      <c r="K148" s="5"/>
      <c r="N148" s="56"/>
      <c r="O148" s="6"/>
      <c r="Q148" s="5"/>
    </row>
    <row r="149" spans="1:17" x14ac:dyDescent="0.2">
      <c r="A149" s="99" t="s">
        <v>270</v>
      </c>
      <c r="B149" s="100" t="s">
        <v>271</v>
      </c>
      <c r="C149" s="70">
        <f t="shared" si="2"/>
        <v>0</v>
      </c>
      <c r="D149" s="73"/>
      <c r="E149" s="72"/>
      <c r="F149" s="73"/>
      <c r="G149" s="73"/>
      <c r="H149" s="73"/>
      <c r="I149" s="13"/>
      <c r="J149" s="5"/>
      <c r="K149" s="5"/>
      <c r="N149" s="56"/>
      <c r="O149" s="6"/>
      <c r="Q149" s="5"/>
    </row>
    <row r="150" spans="1:17" x14ac:dyDescent="0.2">
      <c r="A150" s="99" t="s">
        <v>272</v>
      </c>
      <c r="B150" s="100" t="s">
        <v>273</v>
      </c>
      <c r="C150" s="70">
        <f t="shared" si="2"/>
        <v>0</v>
      </c>
      <c r="D150" s="73"/>
      <c r="E150" s="72"/>
      <c r="F150" s="73"/>
      <c r="G150" s="73"/>
      <c r="H150" s="73"/>
      <c r="I150" s="13"/>
      <c r="J150" s="5"/>
      <c r="K150" s="5"/>
      <c r="N150" s="56"/>
      <c r="O150" s="6"/>
      <c r="Q150" s="5"/>
    </row>
    <row r="151" spans="1:17" x14ac:dyDescent="0.2">
      <c r="A151" s="99" t="s">
        <v>274</v>
      </c>
      <c r="B151" s="100" t="s">
        <v>275</v>
      </c>
      <c r="C151" s="70">
        <f t="shared" si="2"/>
        <v>0</v>
      </c>
      <c r="D151" s="73"/>
      <c r="E151" s="72"/>
      <c r="F151" s="73"/>
      <c r="G151" s="73"/>
      <c r="H151" s="73"/>
      <c r="I151" s="13"/>
      <c r="J151" s="5"/>
      <c r="K151" s="5"/>
      <c r="N151" s="56"/>
      <c r="O151" s="6"/>
      <c r="Q151" s="5"/>
    </row>
    <row r="152" spans="1:17" x14ac:dyDescent="0.2">
      <c r="A152" s="99" t="s">
        <v>276</v>
      </c>
      <c r="B152" s="100" t="s">
        <v>277</v>
      </c>
      <c r="C152" s="70">
        <f t="shared" si="2"/>
        <v>0</v>
      </c>
      <c r="D152" s="73"/>
      <c r="E152" s="72"/>
      <c r="F152" s="73"/>
      <c r="G152" s="73"/>
      <c r="H152" s="73"/>
      <c r="I152" s="13"/>
      <c r="J152" s="5"/>
      <c r="K152" s="5"/>
      <c r="N152" s="56"/>
      <c r="O152" s="6"/>
      <c r="Q152" s="5"/>
    </row>
    <row r="153" spans="1:17" x14ac:dyDescent="0.2">
      <c r="A153" s="99" t="s">
        <v>278</v>
      </c>
      <c r="B153" s="100" t="s">
        <v>279</v>
      </c>
      <c r="C153" s="70">
        <f t="shared" si="2"/>
        <v>12</v>
      </c>
      <c r="D153" s="73"/>
      <c r="E153" s="72">
        <v>12</v>
      </c>
      <c r="F153" s="73"/>
      <c r="G153" s="73"/>
      <c r="H153" s="73"/>
      <c r="I153" s="13"/>
      <c r="J153" s="5"/>
      <c r="K153" s="5"/>
      <c r="N153" s="56"/>
      <c r="O153" s="6"/>
      <c r="Q153" s="5"/>
    </row>
    <row r="154" spans="1:17" x14ac:dyDescent="0.2">
      <c r="A154" s="99" t="s">
        <v>280</v>
      </c>
      <c r="B154" s="100" t="s">
        <v>281</v>
      </c>
      <c r="C154" s="70">
        <f t="shared" si="2"/>
        <v>0</v>
      </c>
      <c r="D154" s="73"/>
      <c r="E154" s="72"/>
      <c r="F154" s="73"/>
      <c r="G154" s="73"/>
      <c r="H154" s="73"/>
      <c r="I154" s="13"/>
      <c r="J154" s="5"/>
      <c r="K154" s="5"/>
      <c r="N154" s="56"/>
      <c r="O154" s="6"/>
      <c r="Q154" s="5"/>
    </row>
    <row r="155" spans="1:17" x14ac:dyDescent="0.2">
      <c r="A155" s="99" t="s">
        <v>282</v>
      </c>
      <c r="B155" s="100" t="s">
        <v>277</v>
      </c>
      <c r="C155" s="70">
        <f t="shared" si="2"/>
        <v>0</v>
      </c>
      <c r="D155" s="73"/>
      <c r="E155" s="72"/>
      <c r="F155" s="73"/>
      <c r="G155" s="73"/>
      <c r="H155" s="73"/>
      <c r="I155" s="13"/>
      <c r="J155" s="5"/>
      <c r="K155" s="5"/>
      <c r="N155" s="56"/>
      <c r="O155" s="6"/>
      <c r="Q155" s="5"/>
    </row>
    <row r="156" spans="1:17" x14ac:dyDescent="0.2">
      <c r="A156" s="99" t="s">
        <v>283</v>
      </c>
      <c r="B156" s="100" t="s">
        <v>275</v>
      </c>
      <c r="C156" s="70">
        <f t="shared" si="2"/>
        <v>1</v>
      </c>
      <c r="D156" s="73">
        <v>1</v>
      </c>
      <c r="E156" s="72"/>
      <c r="F156" s="73"/>
      <c r="G156" s="73"/>
      <c r="H156" s="73"/>
      <c r="I156" s="13"/>
      <c r="J156" s="5"/>
      <c r="K156" s="5"/>
      <c r="N156" s="56"/>
      <c r="O156" s="6"/>
      <c r="Q156" s="5"/>
    </row>
    <row r="157" spans="1:17" x14ac:dyDescent="0.2">
      <c r="A157" s="99" t="s">
        <v>284</v>
      </c>
      <c r="B157" s="100" t="s">
        <v>285</v>
      </c>
      <c r="C157" s="70">
        <f t="shared" si="2"/>
        <v>0</v>
      </c>
      <c r="D157" s="73"/>
      <c r="E157" s="72"/>
      <c r="F157" s="73"/>
      <c r="G157" s="73"/>
      <c r="H157" s="73"/>
      <c r="I157" s="13"/>
      <c r="J157" s="5"/>
      <c r="K157" s="5"/>
      <c r="N157" s="56"/>
      <c r="O157" s="6"/>
      <c r="Q157" s="5"/>
    </row>
    <row r="158" spans="1:17" x14ac:dyDescent="0.2">
      <c r="A158" s="99" t="s">
        <v>286</v>
      </c>
      <c r="B158" s="100" t="s">
        <v>287</v>
      </c>
      <c r="C158" s="70">
        <f t="shared" si="2"/>
        <v>0</v>
      </c>
      <c r="D158" s="73"/>
      <c r="E158" s="72"/>
      <c r="F158" s="73"/>
      <c r="G158" s="73"/>
      <c r="H158" s="73"/>
      <c r="I158" s="13"/>
      <c r="J158" s="5"/>
      <c r="K158" s="5"/>
      <c r="N158" s="56"/>
      <c r="O158" s="6"/>
      <c r="Q158" s="5"/>
    </row>
    <row r="159" spans="1:17" x14ac:dyDescent="0.2">
      <c r="A159" s="99" t="s">
        <v>288</v>
      </c>
      <c r="B159" s="100" t="s">
        <v>289</v>
      </c>
      <c r="C159" s="70">
        <f t="shared" si="2"/>
        <v>13</v>
      </c>
      <c r="D159" s="73"/>
      <c r="E159" s="72">
        <v>13</v>
      </c>
      <c r="F159" s="73"/>
      <c r="G159" s="73"/>
      <c r="H159" s="73"/>
      <c r="I159" s="13"/>
      <c r="J159" s="5"/>
      <c r="K159" s="5"/>
      <c r="N159" s="56"/>
      <c r="O159" s="6"/>
      <c r="Q159" s="5"/>
    </row>
    <row r="160" spans="1:17" x14ac:dyDescent="0.2">
      <c r="A160" s="99" t="s">
        <v>290</v>
      </c>
      <c r="B160" s="100" t="s">
        <v>291</v>
      </c>
      <c r="C160" s="70">
        <f t="shared" si="2"/>
        <v>42</v>
      </c>
      <c r="D160" s="73"/>
      <c r="E160" s="72">
        <v>42</v>
      </c>
      <c r="F160" s="73"/>
      <c r="G160" s="73"/>
      <c r="H160" s="73"/>
      <c r="I160" s="13"/>
      <c r="J160" s="5"/>
      <c r="K160" s="5"/>
      <c r="N160" s="56"/>
      <c r="O160" s="6"/>
      <c r="Q160" s="5"/>
    </row>
    <row r="161" spans="1:17" x14ac:dyDescent="0.2">
      <c r="A161" s="99" t="s">
        <v>292</v>
      </c>
      <c r="B161" s="93" t="s">
        <v>293</v>
      </c>
      <c r="C161" s="70">
        <f t="shared" si="2"/>
        <v>10</v>
      </c>
      <c r="D161" s="73"/>
      <c r="E161" s="72">
        <v>10</v>
      </c>
      <c r="F161" s="83"/>
      <c r="G161" s="73"/>
      <c r="H161" s="73"/>
      <c r="I161" s="13"/>
      <c r="J161" s="5"/>
      <c r="K161" s="5"/>
      <c r="N161" s="56"/>
      <c r="O161" s="6"/>
      <c r="Q161" s="5"/>
    </row>
    <row r="162" spans="1:17" x14ac:dyDescent="0.2">
      <c r="A162" s="101" t="s">
        <v>294</v>
      </c>
      <c r="B162" s="114" t="s">
        <v>295</v>
      </c>
      <c r="C162" s="103">
        <f t="shared" si="2"/>
        <v>21</v>
      </c>
      <c r="D162" s="104"/>
      <c r="E162" s="105">
        <v>21</v>
      </c>
      <c r="F162" s="106"/>
      <c r="G162" s="104"/>
      <c r="H162" s="106"/>
      <c r="I162" s="13"/>
      <c r="J162" s="5"/>
      <c r="K162" s="5"/>
      <c r="N162" s="56"/>
      <c r="O162" s="6"/>
      <c r="Q162" s="5"/>
    </row>
    <row r="163" spans="1:17" x14ac:dyDescent="0.2">
      <c r="A163" s="115"/>
      <c r="B163" s="116"/>
      <c r="C163" s="15"/>
      <c r="D163" s="16"/>
      <c r="E163" s="16"/>
      <c r="F163" s="16"/>
      <c r="G163" s="16"/>
      <c r="H163" s="16"/>
      <c r="I163" s="13"/>
      <c r="J163" s="5"/>
      <c r="K163" s="5"/>
      <c r="N163" s="56"/>
      <c r="O163" s="6"/>
      <c r="Q163" s="5"/>
    </row>
    <row r="164" spans="1:17" ht="15" customHeight="1" x14ac:dyDescent="0.2">
      <c r="A164" s="213" t="s">
        <v>296</v>
      </c>
      <c r="B164" s="250"/>
      <c r="C164" s="63">
        <f t="shared" si="2"/>
        <v>64</v>
      </c>
      <c r="D164" s="108">
        <f>+SUM(D165:D179)</f>
        <v>64</v>
      </c>
      <c r="E164" s="112">
        <f>+SUM(E165:E179)</f>
        <v>0</v>
      </c>
      <c r="F164" s="113">
        <f>+SUM(F165:F179)</f>
        <v>0</v>
      </c>
      <c r="G164" s="113">
        <f>+SUM(G165:G179)</f>
        <v>0</v>
      </c>
      <c r="H164" s="113">
        <f>+SUM(H165:H179)</f>
        <v>0</v>
      </c>
      <c r="I164" s="13"/>
      <c r="J164" s="5"/>
      <c r="K164" s="5"/>
      <c r="N164" s="56"/>
      <c r="O164" s="6"/>
      <c r="Q164" s="5"/>
    </row>
    <row r="165" spans="1:17" x14ac:dyDescent="0.2">
      <c r="A165" s="96" t="s">
        <v>297</v>
      </c>
      <c r="B165" s="111" t="s">
        <v>298</v>
      </c>
      <c r="C165" s="88">
        <f t="shared" si="2"/>
        <v>0</v>
      </c>
      <c r="D165" s="89"/>
      <c r="E165" s="90"/>
      <c r="F165" s="91"/>
      <c r="G165" s="117"/>
      <c r="H165" s="91"/>
      <c r="I165" s="13"/>
      <c r="J165" s="5"/>
      <c r="K165" s="5"/>
      <c r="N165" s="56"/>
      <c r="O165" s="6"/>
      <c r="Q165" s="5"/>
    </row>
    <row r="166" spans="1:17" x14ac:dyDescent="0.2">
      <c r="A166" s="99" t="s">
        <v>299</v>
      </c>
      <c r="B166" s="118" t="s">
        <v>300</v>
      </c>
      <c r="C166" s="70">
        <f t="shared" si="2"/>
        <v>0</v>
      </c>
      <c r="D166" s="71"/>
      <c r="E166" s="72"/>
      <c r="F166" s="73"/>
      <c r="G166" s="86"/>
      <c r="H166" s="73"/>
      <c r="I166" s="13"/>
      <c r="J166" s="5"/>
      <c r="K166" s="5"/>
      <c r="N166" s="56"/>
      <c r="O166" s="6"/>
      <c r="Q166" s="5"/>
    </row>
    <row r="167" spans="1:17" x14ac:dyDescent="0.2">
      <c r="A167" s="99" t="s">
        <v>301</v>
      </c>
      <c r="B167" s="93" t="s">
        <v>302</v>
      </c>
      <c r="C167" s="70">
        <f t="shared" si="2"/>
        <v>63</v>
      </c>
      <c r="D167" s="71">
        <v>63</v>
      </c>
      <c r="E167" s="72"/>
      <c r="F167" s="73"/>
      <c r="G167" s="86"/>
      <c r="H167" s="73"/>
      <c r="I167" s="13"/>
      <c r="J167" s="5"/>
      <c r="K167" s="5"/>
      <c r="N167" s="56"/>
      <c r="O167" s="6"/>
      <c r="Q167" s="5"/>
    </row>
    <row r="168" spans="1:17" x14ac:dyDescent="0.2">
      <c r="A168" s="119" t="s">
        <v>303</v>
      </c>
      <c r="B168" s="93" t="s">
        <v>304</v>
      </c>
      <c r="C168" s="70">
        <f t="shared" si="2"/>
        <v>0</v>
      </c>
      <c r="D168" s="71"/>
      <c r="E168" s="72"/>
      <c r="F168" s="73"/>
      <c r="G168" s="86"/>
      <c r="H168" s="73"/>
      <c r="I168" s="13"/>
      <c r="J168" s="5"/>
      <c r="K168" s="5"/>
      <c r="N168" s="56"/>
      <c r="O168" s="6"/>
      <c r="Q168" s="5"/>
    </row>
    <row r="169" spans="1:17" x14ac:dyDescent="0.2">
      <c r="A169" s="99" t="s">
        <v>305</v>
      </c>
      <c r="B169" s="100" t="s">
        <v>306</v>
      </c>
      <c r="C169" s="70">
        <f t="shared" si="2"/>
        <v>1</v>
      </c>
      <c r="D169" s="71">
        <v>1</v>
      </c>
      <c r="E169" s="72"/>
      <c r="F169" s="73"/>
      <c r="G169" s="86"/>
      <c r="H169" s="73"/>
      <c r="I169" s="13"/>
      <c r="J169" s="5"/>
      <c r="K169" s="5"/>
      <c r="N169" s="56"/>
      <c r="O169" s="6"/>
      <c r="Q169" s="5"/>
    </row>
    <row r="170" spans="1:17" x14ac:dyDescent="0.2">
      <c r="A170" s="99" t="s">
        <v>307</v>
      </c>
      <c r="B170" s="100" t="s">
        <v>308</v>
      </c>
      <c r="C170" s="70">
        <f t="shared" si="2"/>
        <v>0</v>
      </c>
      <c r="D170" s="71"/>
      <c r="E170" s="72"/>
      <c r="F170" s="73"/>
      <c r="G170" s="86"/>
      <c r="H170" s="73"/>
      <c r="I170" s="13"/>
      <c r="J170" s="5"/>
      <c r="K170" s="5"/>
      <c r="N170" s="56"/>
      <c r="O170" s="6"/>
      <c r="Q170" s="5"/>
    </row>
    <row r="171" spans="1:17" x14ac:dyDescent="0.2">
      <c r="A171" s="99" t="s">
        <v>309</v>
      </c>
      <c r="B171" s="100" t="s">
        <v>310</v>
      </c>
      <c r="C171" s="70">
        <f t="shared" si="2"/>
        <v>0</v>
      </c>
      <c r="D171" s="71"/>
      <c r="E171" s="72"/>
      <c r="F171" s="73"/>
      <c r="G171" s="86"/>
      <c r="H171" s="73"/>
      <c r="I171" s="13"/>
      <c r="J171" s="5"/>
      <c r="K171" s="5"/>
      <c r="N171" s="56"/>
      <c r="O171" s="6"/>
      <c r="Q171" s="5"/>
    </row>
    <row r="172" spans="1:17" x14ac:dyDescent="0.2">
      <c r="A172" s="99" t="s">
        <v>311</v>
      </c>
      <c r="B172" s="100" t="s">
        <v>312</v>
      </c>
      <c r="C172" s="70">
        <f t="shared" si="2"/>
        <v>0</v>
      </c>
      <c r="D172" s="71"/>
      <c r="E172" s="72"/>
      <c r="F172" s="73"/>
      <c r="G172" s="86"/>
      <c r="H172" s="73"/>
      <c r="I172" s="13"/>
      <c r="J172" s="5"/>
      <c r="K172" s="5"/>
      <c r="N172" s="56"/>
      <c r="O172" s="6"/>
      <c r="Q172" s="5"/>
    </row>
    <row r="173" spans="1:17" x14ac:dyDescent="0.2">
      <c r="A173" s="99" t="s">
        <v>313</v>
      </c>
      <c r="B173" s="100" t="s">
        <v>314</v>
      </c>
      <c r="C173" s="70">
        <f t="shared" si="2"/>
        <v>0</v>
      </c>
      <c r="D173" s="71"/>
      <c r="E173" s="72"/>
      <c r="F173" s="73"/>
      <c r="G173" s="86"/>
      <c r="H173" s="73"/>
      <c r="I173" s="13"/>
      <c r="J173" s="5"/>
      <c r="K173" s="5"/>
      <c r="N173" s="56"/>
      <c r="O173" s="6"/>
      <c r="Q173" s="5"/>
    </row>
    <row r="174" spans="1:17" x14ac:dyDescent="0.2">
      <c r="A174" s="99" t="s">
        <v>315</v>
      </c>
      <c r="B174" s="100" t="s">
        <v>316</v>
      </c>
      <c r="C174" s="70">
        <f t="shared" si="2"/>
        <v>0</v>
      </c>
      <c r="D174" s="71"/>
      <c r="E174" s="72"/>
      <c r="F174" s="73"/>
      <c r="G174" s="86"/>
      <c r="H174" s="73"/>
      <c r="I174" s="13"/>
      <c r="J174" s="5"/>
      <c r="K174" s="5"/>
      <c r="N174" s="56"/>
      <c r="O174" s="6"/>
      <c r="Q174" s="5"/>
    </row>
    <row r="175" spans="1:17" x14ac:dyDescent="0.2">
      <c r="A175" s="99" t="s">
        <v>317</v>
      </c>
      <c r="B175" s="100" t="s">
        <v>318</v>
      </c>
      <c r="C175" s="70">
        <f t="shared" si="2"/>
        <v>0</v>
      </c>
      <c r="D175" s="71"/>
      <c r="E175" s="72"/>
      <c r="F175" s="73"/>
      <c r="G175" s="86"/>
      <c r="H175" s="73"/>
      <c r="I175" s="13"/>
      <c r="J175" s="5"/>
      <c r="K175" s="5"/>
      <c r="N175" s="56"/>
      <c r="O175" s="6"/>
      <c r="Q175" s="5"/>
    </row>
    <row r="176" spans="1:17" x14ac:dyDescent="0.2">
      <c r="A176" s="99" t="s">
        <v>319</v>
      </c>
      <c r="B176" s="100" t="s">
        <v>320</v>
      </c>
      <c r="C176" s="70">
        <f t="shared" si="2"/>
        <v>0</v>
      </c>
      <c r="D176" s="71"/>
      <c r="E176" s="72"/>
      <c r="F176" s="73"/>
      <c r="G176" s="86"/>
      <c r="H176" s="73"/>
      <c r="I176" s="13"/>
      <c r="J176" s="5"/>
      <c r="K176" s="5"/>
      <c r="N176" s="56"/>
      <c r="O176" s="6"/>
      <c r="Q176" s="5"/>
    </row>
    <row r="177" spans="1:17" x14ac:dyDescent="0.2">
      <c r="A177" s="99" t="s">
        <v>321</v>
      </c>
      <c r="B177" s="100" t="s">
        <v>322</v>
      </c>
      <c r="C177" s="70">
        <f t="shared" si="2"/>
        <v>0</v>
      </c>
      <c r="D177" s="71"/>
      <c r="E177" s="72"/>
      <c r="F177" s="73"/>
      <c r="G177" s="86"/>
      <c r="H177" s="73"/>
      <c r="I177" s="13"/>
      <c r="J177" s="5"/>
      <c r="K177" s="5"/>
      <c r="N177" s="56"/>
      <c r="O177" s="6"/>
      <c r="Q177" s="5"/>
    </row>
    <row r="178" spans="1:17" x14ac:dyDescent="0.2">
      <c r="A178" s="99" t="s">
        <v>323</v>
      </c>
      <c r="B178" s="100" t="s">
        <v>324</v>
      </c>
      <c r="C178" s="70">
        <f t="shared" si="2"/>
        <v>0</v>
      </c>
      <c r="D178" s="71"/>
      <c r="E178" s="72"/>
      <c r="F178" s="73"/>
      <c r="G178" s="86"/>
      <c r="H178" s="73"/>
      <c r="I178" s="13"/>
      <c r="J178" s="5"/>
      <c r="K178" s="5"/>
      <c r="N178" s="56"/>
      <c r="O178" s="6"/>
      <c r="Q178" s="5"/>
    </row>
    <row r="179" spans="1:17" x14ac:dyDescent="0.2">
      <c r="A179" s="120" t="s">
        <v>325</v>
      </c>
      <c r="B179" s="121" t="s">
        <v>326</v>
      </c>
      <c r="C179" s="103">
        <f t="shared" si="2"/>
        <v>0</v>
      </c>
      <c r="D179" s="122"/>
      <c r="E179" s="105"/>
      <c r="F179" s="106"/>
      <c r="G179" s="104"/>
      <c r="H179" s="106"/>
      <c r="I179" s="13"/>
      <c r="J179" s="5"/>
      <c r="K179" s="5"/>
      <c r="N179" s="56"/>
      <c r="O179" s="6"/>
      <c r="Q179" s="5"/>
    </row>
    <row r="180" spans="1:17" x14ac:dyDescent="0.2">
      <c r="A180" s="59"/>
      <c r="B180" s="107"/>
      <c r="C180" s="15"/>
      <c r="D180" s="16"/>
      <c r="E180" s="16"/>
      <c r="F180" s="16"/>
      <c r="G180" s="16"/>
      <c r="H180" s="16"/>
      <c r="I180" s="13"/>
      <c r="J180" s="5"/>
      <c r="K180" s="5"/>
      <c r="N180" s="56"/>
      <c r="O180" s="6"/>
      <c r="Q180" s="5"/>
    </row>
    <row r="181" spans="1:17" x14ac:dyDescent="0.2">
      <c r="A181" s="211" t="s">
        <v>327</v>
      </c>
      <c r="B181" s="234"/>
      <c r="C181" s="63">
        <f t="shared" si="2"/>
        <v>18519</v>
      </c>
      <c r="D181" s="123">
        <f>+SUM(D182:D250)</f>
        <v>17928</v>
      </c>
      <c r="E181" s="65">
        <f>+SUM(E182:E250)</f>
        <v>250</v>
      </c>
      <c r="F181" s="124">
        <f>+SUM(F182:F250)</f>
        <v>341</v>
      </c>
      <c r="G181" s="63">
        <f>+SUM(G182:G250)</f>
        <v>0</v>
      </c>
      <c r="H181" s="63">
        <f>+SUM(H182:H250)</f>
        <v>0</v>
      </c>
      <c r="I181" s="13"/>
      <c r="J181" s="5"/>
      <c r="K181" s="5"/>
      <c r="N181" s="56"/>
      <c r="O181" s="6"/>
      <c r="Q181" s="5"/>
    </row>
    <row r="182" spans="1:17" x14ac:dyDescent="0.2">
      <c r="A182" s="99" t="s">
        <v>328</v>
      </c>
      <c r="B182" s="125" t="s">
        <v>329</v>
      </c>
      <c r="C182" s="70">
        <f t="shared" si="2"/>
        <v>0</v>
      </c>
      <c r="D182" s="71"/>
      <c r="E182" s="72"/>
      <c r="F182" s="73"/>
      <c r="G182" s="117"/>
      <c r="H182" s="73"/>
      <c r="I182" s="13"/>
      <c r="J182" s="5"/>
      <c r="K182" s="5"/>
      <c r="N182" s="56"/>
      <c r="O182" s="6"/>
      <c r="Q182" s="5"/>
    </row>
    <row r="183" spans="1:17" x14ac:dyDescent="0.2">
      <c r="A183" s="99" t="s">
        <v>330</v>
      </c>
      <c r="B183" s="126" t="s">
        <v>331</v>
      </c>
      <c r="C183" s="70">
        <f t="shared" si="2"/>
        <v>0</v>
      </c>
      <c r="D183" s="71"/>
      <c r="E183" s="72"/>
      <c r="F183" s="73"/>
      <c r="G183" s="86"/>
      <c r="H183" s="73"/>
      <c r="I183" s="13"/>
      <c r="J183" s="5"/>
      <c r="K183" s="5"/>
      <c r="N183" s="56"/>
      <c r="O183" s="6"/>
      <c r="Q183" s="5"/>
    </row>
    <row r="184" spans="1:17" x14ac:dyDescent="0.2">
      <c r="A184" s="99" t="s">
        <v>332</v>
      </c>
      <c r="B184" s="126" t="s">
        <v>333</v>
      </c>
      <c r="C184" s="70">
        <f t="shared" si="2"/>
        <v>0</v>
      </c>
      <c r="D184" s="71"/>
      <c r="E184" s="72"/>
      <c r="F184" s="73"/>
      <c r="G184" s="86"/>
      <c r="H184" s="73"/>
      <c r="I184" s="13"/>
      <c r="J184" s="5"/>
      <c r="K184" s="5"/>
      <c r="N184" s="56"/>
      <c r="O184" s="6"/>
      <c r="Q184" s="5"/>
    </row>
    <row r="185" spans="1:17" ht="13.5" customHeight="1" x14ac:dyDescent="0.2">
      <c r="A185" s="99" t="s">
        <v>334</v>
      </c>
      <c r="B185" s="126" t="s">
        <v>335</v>
      </c>
      <c r="C185" s="70">
        <f t="shared" si="2"/>
        <v>2</v>
      </c>
      <c r="D185" s="71"/>
      <c r="E185" s="72">
        <v>2</v>
      </c>
      <c r="F185" s="73"/>
      <c r="G185" s="86"/>
      <c r="H185" s="73"/>
      <c r="I185" s="13"/>
      <c r="J185" s="5"/>
      <c r="K185" s="5"/>
      <c r="N185" s="56"/>
      <c r="O185" s="6"/>
      <c r="Q185" s="5"/>
    </row>
    <row r="186" spans="1:17" x14ac:dyDescent="0.2">
      <c r="A186" s="99" t="s">
        <v>336</v>
      </c>
      <c r="B186" s="100" t="s">
        <v>337</v>
      </c>
      <c r="C186" s="70">
        <f t="shared" si="2"/>
        <v>1882</v>
      </c>
      <c r="D186" s="71">
        <v>1882</v>
      </c>
      <c r="E186" s="72"/>
      <c r="F186" s="73"/>
      <c r="G186" s="86"/>
      <c r="H186" s="73"/>
      <c r="I186" s="13"/>
      <c r="J186" s="5"/>
      <c r="K186" s="5"/>
      <c r="N186" s="56"/>
      <c r="O186" s="6"/>
      <c r="Q186" s="5"/>
    </row>
    <row r="187" spans="1:17" x14ac:dyDescent="0.2">
      <c r="A187" s="99" t="s">
        <v>338</v>
      </c>
      <c r="B187" s="100" t="s">
        <v>339</v>
      </c>
      <c r="C187" s="70">
        <f t="shared" si="2"/>
        <v>4</v>
      </c>
      <c r="D187" s="71">
        <v>4</v>
      </c>
      <c r="E187" s="72"/>
      <c r="F187" s="73"/>
      <c r="G187" s="86"/>
      <c r="H187" s="73"/>
      <c r="I187" s="13"/>
      <c r="J187" s="5"/>
      <c r="K187" s="5"/>
      <c r="N187" s="56"/>
      <c r="O187" s="6"/>
      <c r="Q187" s="5"/>
    </row>
    <row r="188" spans="1:17" x14ac:dyDescent="0.2">
      <c r="A188" s="99" t="s">
        <v>340</v>
      </c>
      <c r="B188" s="100" t="s">
        <v>341</v>
      </c>
      <c r="C188" s="70">
        <f t="shared" si="2"/>
        <v>2</v>
      </c>
      <c r="D188" s="71">
        <v>2</v>
      </c>
      <c r="E188" s="72"/>
      <c r="F188" s="73"/>
      <c r="G188" s="86"/>
      <c r="H188" s="73"/>
      <c r="I188" s="13"/>
      <c r="J188" s="5"/>
      <c r="K188" s="5"/>
      <c r="N188" s="56"/>
      <c r="O188" s="6"/>
      <c r="Q188" s="5"/>
    </row>
    <row r="189" spans="1:17" x14ac:dyDescent="0.2">
      <c r="A189" s="99" t="s">
        <v>342</v>
      </c>
      <c r="B189" s="100" t="s">
        <v>343</v>
      </c>
      <c r="C189" s="70">
        <f t="shared" si="2"/>
        <v>0</v>
      </c>
      <c r="D189" s="71"/>
      <c r="E189" s="72"/>
      <c r="F189" s="73"/>
      <c r="G189" s="86"/>
      <c r="H189" s="73"/>
      <c r="I189" s="13"/>
      <c r="J189" s="5"/>
      <c r="K189" s="5"/>
      <c r="N189" s="56"/>
      <c r="O189" s="6"/>
      <c r="Q189" s="5"/>
    </row>
    <row r="190" spans="1:17" x14ac:dyDescent="0.2">
      <c r="A190" s="99" t="s">
        <v>344</v>
      </c>
      <c r="B190" s="100" t="s">
        <v>345</v>
      </c>
      <c r="C190" s="70">
        <f t="shared" si="2"/>
        <v>0</v>
      </c>
      <c r="D190" s="71"/>
      <c r="E190" s="72"/>
      <c r="F190" s="73"/>
      <c r="G190" s="86"/>
      <c r="H190" s="73"/>
      <c r="I190" s="13"/>
      <c r="J190" s="5"/>
      <c r="K190" s="5"/>
      <c r="N190" s="56"/>
      <c r="O190" s="6"/>
      <c r="Q190" s="5"/>
    </row>
    <row r="191" spans="1:17" x14ac:dyDescent="0.2">
      <c r="A191" s="99" t="s">
        <v>346</v>
      </c>
      <c r="B191" s="100" t="s">
        <v>347</v>
      </c>
      <c r="C191" s="70">
        <f t="shared" si="2"/>
        <v>0</v>
      </c>
      <c r="D191" s="71"/>
      <c r="E191" s="72"/>
      <c r="F191" s="73"/>
      <c r="G191" s="86"/>
      <c r="H191" s="73"/>
      <c r="I191" s="13"/>
      <c r="J191" s="5"/>
      <c r="K191" s="5"/>
      <c r="N191" s="56"/>
      <c r="O191" s="6"/>
      <c r="Q191" s="5"/>
    </row>
    <row r="192" spans="1:17" x14ac:dyDescent="0.2">
      <c r="A192" s="99" t="s">
        <v>348</v>
      </c>
      <c r="B192" s="100" t="s">
        <v>349</v>
      </c>
      <c r="C192" s="70">
        <f t="shared" si="2"/>
        <v>0</v>
      </c>
      <c r="D192" s="71"/>
      <c r="E192" s="72"/>
      <c r="F192" s="73"/>
      <c r="G192" s="86"/>
      <c r="H192" s="73"/>
      <c r="I192" s="13"/>
      <c r="J192" s="5"/>
      <c r="K192" s="5"/>
      <c r="N192" s="56"/>
      <c r="O192" s="6"/>
      <c r="Q192" s="5"/>
    </row>
    <row r="193" spans="1:17" x14ac:dyDescent="0.2">
      <c r="A193" s="99" t="s">
        <v>350</v>
      </c>
      <c r="B193" s="100" t="s">
        <v>351</v>
      </c>
      <c r="C193" s="70">
        <f t="shared" si="2"/>
        <v>65</v>
      </c>
      <c r="D193" s="71">
        <v>65</v>
      </c>
      <c r="E193" s="72"/>
      <c r="F193" s="73"/>
      <c r="G193" s="86"/>
      <c r="H193" s="73"/>
      <c r="I193" s="13"/>
      <c r="J193" s="5"/>
      <c r="K193" s="5"/>
      <c r="N193" s="56"/>
      <c r="O193" s="6"/>
      <c r="Q193" s="5"/>
    </row>
    <row r="194" spans="1:17" x14ac:dyDescent="0.2">
      <c r="A194" s="99" t="s">
        <v>352</v>
      </c>
      <c r="B194" s="100" t="s">
        <v>353</v>
      </c>
      <c r="C194" s="70">
        <f t="shared" si="2"/>
        <v>0</v>
      </c>
      <c r="D194" s="71"/>
      <c r="E194" s="72"/>
      <c r="F194" s="73"/>
      <c r="G194" s="86"/>
      <c r="H194" s="73"/>
      <c r="I194" s="13"/>
      <c r="J194" s="5"/>
      <c r="K194" s="5"/>
      <c r="N194" s="56"/>
      <c r="O194" s="6"/>
      <c r="Q194" s="5"/>
    </row>
    <row r="195" spans="1:17" ht="23.25" x14ac:dyDescent="0.2">
      <c r="A195" s="99" t="s">
        <v>354</v>
      </c>
      <c r="B195" s="93" t="s">
        <v>355</v>
      </c>
      <c r="C195" s="70">
        <f t="shared" si="2"/>
        <v>0</v>
      </c>
      <c r="D195" s="71"/>
      <c r="E195" s="72"/>
      <c r="F195" s="73"/>
      <c r="G195" s="86"/>
      <c r="H195" s="73"/>
      <c r="I195" s="13"/>
      <c r="J195" s="5"/>
      <c r="K195" s="5"/>
      <c r="N195" s="56"/>
      <c r="O195" s="6"/>
      <c r="Q195" s="5"/>
    </row>
    <row r="196" spans="1:17" x14ac:dyDescent="0.2">
      <c r="A196" s="99" t="s">
        <v>356</v>
      </c>
      <c r="B196" s="93" t="s">
        <v>357</v>
      </c>
      <c r="C196" s="70">
        <f t="shared" si="2"/>
        <v>0</v>
      </c>
      <c r="D196" s="71"/>
      <c r="E196" s="72"/>
      <c r="F196" s="73"/>
      <c r="G196" s="86"/>
      <c r="H196" s="73"/>
      <c r="I196" s="13"/>
      <c r="J196" s="5"/>
      <c r="K196" s="5"/>
      <c r="N196" s="56"/>
      <c r="O196" s="6"/>
      <c r="Q196" s="5"/>
    </row>
    <row r="197" spans="1:17" x14ac:dyDescent="0.2">
      <c r="A197" s="99" t="s">
        <v>358</v>
      </c>
      <c r="B197" s="100" t="s">
        <v>359</v>
      </c>
      <c r="C197" s="70">
        <f t="shared" si="2"/>
        <v>0</v>
      </c>
      <c r="D197" s="71"/>
      <c r="E197" s="72"/>
      <c r="F197" s="73"/>
      <c r="G197" s="86"/>
      <c r="H197" s="73"/>
      <c r="I197" s="13"/>
      <c r="J197" s="5"/>
      <c r="K197" s="5"/>
      <c r="N197" s="56"/>
      <c r="O197" s="6"/>
      <c r="Q197" s="5"/>
    </row>
    <row r="198" spans="1:17" x14ac:dyDescent="0.2">
      <c r="A198" s="99" t="s">
        <v>360</v>
      </c>
      <c r="B198" s="100" t="s">
        <v>361</v>
      </c>
      <c r="C198" s="70">
        <f t="shared" si="2"/>
        <v>0</v>
      </c>
      <c r="D198" s="71"/>
      <c r="E198" s="72"/>
      <c r="F198" s="73"/>
      <c r="G198" s="86"/>
      <c r="H198" s="73"/>
      <c r="I198" s="13"/>
      <c r="J198" s="5"/>
      <c r="K198" s="5"/>
      <c r="N198" s="56"/>
      <c r="O198" s="6"/>
      <c r="Q198" s="5"/>
    </row>
    <row r="199" spans="1:17" x14ac:dyDescent="0.2">
      <c r="A199" s="99" t="s">
        <v>362</v>
      </c>
      <c r="B199" s="100" t="s">
        <v>363</v>
      </c>
      <c r="C199" s="70">
        <f t="shared" si="2"/>
        <v>1</v>
      </c>
      <c r="D199" s="71">
        <v>1</v>
      </c>
      <c r="E199" s="72"/>
      <c r="F199" s="73"/>
      <c r="G199" s="86"/>
      <c r="H199" s="73"/>
      <c r="I199" s="13"/>
      <c r="J199" s="5"/>
      <c r="K199" s="5"/>
      <c r="N199" s="56"/>
      <c r="O199" s="6"/>
      <c r="Q199" s="5"/>
    </row>
    <row r="200" spans="1:17" x14ac:dyDescent="0.2">
      <c r="A200" s="99" t="s">
        <v>364</v>
      </c>
      <c r="B200" s="100" t="s">
        <v>365</v>
      </c>
      <c r="C200" s="70">
        <f t="shared" si="2"/>
        <v>4</v>
      </c>
      <c r="D200" s="71">
        <v>4</v>
      </c>
      <c r="E200" s="72"/>
      <c r="F200" s="73"/>
      <c r="G200" s="86"/>
      <c r="H200" s="73"/>
      <c r="I200" s="13"/>
      <c r="J200" s="5"/>
      <c r="K200" s="5"/>
      <c r="N200" s="56"/>
      <c r="O200" s="6"/>
      <c r="Q200" s="5"/>
    </row>
    <row r="201" spans="1:17" x14ac:dyDescent="0.2">
      <c r="A201" s="99" t="s">
        <v>366</v>
      </c>
      <c r="B201" s="100" t="s">
        <v>367</v>
      </c>
      <c r="C201" s="70">
        <f t="shared" si="2"/>
        <v>26</v>
      </c>
      <c r="D201" s="71">
        <v>26</v>
      </c>
      <c r="E201" s="72"/>
      <c r="F201" s="73"/>
      <c r="G201" s="86"/>
      <c r="H201" s="73"/>
      <c r="I201" s="13"/>
      <c r="J201" s="5"/>
      <c r="K201" s="5"/>
      <c r="N201" s="56"/>
      <c r="O201" s="6"/>
      <c r="Q201" s="5"/>
    </row>
    <row r="202" spans="1:17" x14ac:dyDescent="0.2">
      <c r="A202" s="99" t="s">
        <v>368</v>
      </c>
      <c r="B202" s="100" t="s">
        <v>369</v>
      </c>
      <c r="C202" s="70">
        <f t="shared" si="2"/>
        <v>0</v>
      </c>
      <c r="D202" s="71"/>
      <c r="E202" s="72"/>
      <c r="F202" s="73"/>
      <c r="G202" s="86"/>
      <c r="H202" s="73"/>
      <c r="I202" s="13"/>
      <c r="J202" s="5"/>
      <c r="K202" s="5"/>
      <c r="N202" s="56"/>
      <c r="O202" s="6"/>
      <c r="Q202" s="5"/>
    </row>
    <row r="203" spans="1:17" x14ac:dyDescent="0.2">
      <c r="A203" s="99" t="s">
        <v>370</v>
      </c>
      <c r="B203" s="100" t="s">
        <v>371</v>
      </c>
      <c r="C203" s="70">
        <f t="shared" si="2"/>
        <v>0</v>
      </c>
      <c r="D203" s="71"/>
      <c r="E203" s="72"/>
      <c r="F203" s="73"/>
      <c r="G203" s="86"/>
      <c r="H203" s="73"/>
      <c r="I203" s="13"/>
      <c r="J203" s="5"/>
      <c r="K203" s="5"/>
      <c r="N203" s="56"/>
      <c r="O203" s="6"/>
      <c r="Q203" s="5"/>
    </row>
    <row r="204" spans="1:17" x14ac:dyDescent="0.2">
      <c r="A204" s="99" t="s">
        <v>372</v>
      </c>
      <c r="B204" s="100" t="s">
        <v>373</v>
      </c>
      <c r="C204" s="70">
        <f t="shared" si="2"/>
        <v>0</v>
      </c>
      <c r="D204" s="71"/>
      <c r="E204" s="72"/>
      <c r="F204" s="73"/>
      <c r="G204" s="86"/>
      <c r="H204" s="73"/>
      <c r="I204" s="13"/>
      <c r="J204" s="5"/>
      <c r="K204" s="5"/>
      <c r="N204" s="56"/>
      <c r="O204" s="6"/>
      <c r="Q204" s="5"/>
    </row>
    <row r="205" spans="1:17" x14ac:dyDescent="0.2">
      <c r="A205" s="99" t="s">
        <v>374</v>
      </c>
      <c r="B205" s="100" t="s">
        <v>375</v>
      </c>
      <c r="C205" s="70">
        <f t="shared" si="2"/>
        <v>0</v>
      </c>
      <c r="D205" s="71"/>
      <c r="E205" s="72"/>
      <c r="F205" s="73"/>
      <c r="G205" s="86"/>
      <c r="H205" s="73"/>
      <c r="I205" s="13"/>
      <c r="J205" s="5"/>
      <c r="K205" s="5"/>
      <c r="N205" s="56"/>
      <c r="O205" s="6"/>
      <c r="Q205" s="5"/>
    </row>
    <row r="206" spans="1:17" x14ac:dyDescent="0.2">
      <c r="A206" s="99" t="s">
        <v>376</v>
      </c>
      <c r="B206" s="100" t="s">
        <v>377</v>
      </c>
      <c r="C206" s="70">
        <f t="shared" si="2"/>
        <v>0</v>
      </c>
      <c r="D206" s="71"/>
      <c r="E206" s="72"/>
      <c r="F206" s="73"/>
      <c r="G206" s="86"/>
      <c r="H206" s="73"/>
      <c r="I206" s="13"/>
      <c r="J206" s="5"/>
      <c r="K206" s="5"/>
      <c r="N206" s="56"/>
      <c r="O206" s="6"/>
      <c r="Q206" s="5"/>
    </row>
    <row r="207" spans="1:17" x14ac:dyDescent="0.2">
      <c r="A207" s="99" t="s">
        <v>378</v>
      </c>
      <c r="B207" s="100" t="s">
        <v>379</v>
      </c>
      <c r="C207" s="70">
        <f t="shared" si="2"/>
        <v>0</v>
      </c>
      <c r="D207" s="71"/>
      <c r="E207" s="72"/>
      <c r="F207" s="73"/>
      <c r="G207" s="86"/>
      <c r="H207" s="73"/>
      <c r="I207" s="13"/>
      <c r="J207" s="5"/>
      <c r="K207" s="5"/>
      <c r="N207" s="56"/>
      <c r="O207" s="6"/>
      <c r="Q207" s="5"/>
    </row>
    <row r="208" spans="1:17" x14ac:dyDescent="0.2">
      <c r="A208" s="99" t="s">
        <v>380</v>
      </c>
      <c r="B208" s="93" t="s">
        <v>381</v>
      </c>
      <c r="C208" s="70">
        <f t="shared" si="2"/>
        <v>0</v>
      </c>
      <c r="D208" s="71"/>
      <c r="E208" s="72"/>
      <c r="F208" s="73"/>
      <c r="G208" s="86"/>
      <c r="H208" s="73"/>
      <c r="I208" s="13"/>
      <c r="J208" s="5"/>
      <c r="K208" s="5"/>
      <c r="N208" s="56"/>
      <c r="O208" s="6"/>
      <c r="Q208" s="5"/>
    </row>
    <row r="209" spans="1:17" x14ac:dyDescent="0.2">
      <c r="A209" s="99" t="s">
        <v>382</v>
      </c>
      <c r="B209" s="100" t="s">
        <v>383</v>
      </c>
      <c r="C209" s="70">
        <f t="shared" si="2"/>
        <v>37</v>
      </c>
      <c r="D209" s="71"/>
      <c r="E209" s="72">
        <v>37</v>
      </c>
      <c r="F209" s="73"/>
      <c r="G209" s="86"/>
      <c r="H209" s="73"/>
      <c r="I209" s="13"/>
      <c r="J209" s="5"/>
      <c r="K209" s="5"/>
      <c r="N209" s="56"/>
      <c r="O209" s="6"/>
      <c r="Q209" s="5"/>
    </row>
    <row r="210" spans="1:17" x14ac:dyDescent="0.2">
      <c r="A210" s="99" t="s">
        <v>384</v>
      </c>
      <c r="B210" s="100" t="s">
        <v>385</v>
      </c>
      <c r="C210" s="70">
        <f t="shared" ref="C210:C273" si="3">+SUM(D210:F210)</f>
        <v>0</v>
      </c>
      <c r="D210" s="71"/>
      <c r="E210" s="72"/>
      <c r="F210" s="73"/>
      <c r="G210" s="86"/>
      <c r="H210" s="73"/>
      <c r="I210" s="13"/>
      <c r="J210" s="5"/>
      <c r="K210" s="5"/>
      <c r="N210" s="56"/>
      <c r="O210" s="6"/>
      <c r="Q210" s="5"/>
    </row>
    <row r="211" spans="1:17" x14ac:dyDescent="0.2">
      <c r="A211" s="99" t="s">
        <v>386</v>
      </c>
      <c r="B211" s="100" t="s">
        <v>387</v>
      </c>
      <c r="C211" s="70">
        <f t="shared" si="3"/>
        <v>0</v>
      </c>
      <c r="D211" s="71"/>
      <c r="E211" s="72"/>
      <c r="F211" s="73"/>
      <c r="G211" s="86"/>
      <c r="H211" s="73"/>
      <c r="I211" s="13"/>
      <c r="J211" s="5"/>
      <c r="K211" s="5"/>
      <c r="N211" s="56"/>
      <c r="O211" s="6"/>
      <c r="Q211" s="5"/>
    </row>
    <row r="212" spans="1:17" x14ac:dyDescent="0.2">
      <c r="A212" s="99" t="s">
        <v>388</v>
      </c>
      <c r="B212" s="100" t="s">
        <v>389</v>
      </c>
      <c r="C212" s="70">
        <f t="shared" si="3"/>
        <v>0</v>
      </c>
      <c r="D212" s="71"/>
      <c r="E212" s="72"/>
      <c r="F212" s="73"/>
      <c r="G212" s="86"/>
      <c r="H212" s="73"/>
      <c r="I212" s="13"/>
      <c r="J212" s="5"/>
      <c r="K212" s="5"/>
      <c r="N212" s="56"/>
      <c r="O212" s="6"/>
      <c r="Q212" s="5"/>
    </row>
    <row r="213" spans="1:17" ht="23.25" x14ac:dyDescent="0.2">
      <c r="A213" s="99" t="s">
        <v>390</v>
      </c>
      <c r="B213" s="93" t="s">
        <v>391</v>
      </c>
      <c r="C213" s="70">
        <f t="shared" si="3"/>
        <v>0</v>
      </c>
      <c r="D213" s="71"/>
      <c r="E213" s="72"/>
      <c r="F213" s="73"/>
      <c r="G213" s="86"/>
      <c r="H213" s="73"/>
      <c r="I213" s="13"/>
      <c r="J213" s="5"/>
      <c r="K213" s="5"/>
      <c r="N213" s="56"/>
      <c r="O213" s="6"/>
      <c r="Q213" s="5"/>
    </row>
    <row r="214" spans="1:17" x14ac:dyDescent="0.2">
      <c r="A214" s="99" t="s">
        <v>392</v>
      </c>
      <c r="B214" s="100" t="s">
        <v>393</v>
      </c>
      <c r="C214" s="70">
        <f t="shared" si="3"/>
        <v>0</v>
      </c>
      <c r="D214" s="71"/>
      <c r="E214" s="72"/>
      <c r="F214" s="73"/>
      <c r="G214" s="86"/>
      <c r="H214" s="73"/>
      <c r="I214" s="13"/>
      <c r="J214" s="5"/>
      <c r="K214" s="5"/>
      <c r="N214" s="56"/>
      <c r="O214" s="6"/>
      <c r="Q214" s="5"/>
    </row>
    <row r="215" spans="1:17" x14ac:dyDescent="0.2">
      <c r="A215" s="99" t="s">
        <v>394</v>
      </c>
      <c r="B215" s="100" t="s">
        <v>395</v>
      </c>
      <c r="C215" s="70">
        <f t="shared" si="3"/>
        <v>0</v>
      </c>
      <c r="D215" s="71"/>
      <c r="E215" s="72"/>
      <c r="F215" s="73"/>
      <c r="G215" s="86"/>
      <c r="H215" s="73"/>
      <c r="I215" s="13"/>
      <c r="J215" s="5"/>
      <c r="K215" s="5"/>
      <c r="N215" s="56"/>
      <c r="O215" s="6"/>
      <c r="Q215" s="5"/>
    </row>
    <row r="216" spans="1:17" x14ac:dyDescent="0.2">
      <c r="A216" s="99" t="s">
        <v>396</v>
      </c>
      <c r="B216" s="100" t="s">
        <v>397</v>
      </c>
      <c r="C216" s="70">
        <f t="shared" si="3"/>
        <v>0</v>
      </c>
      <c r="D216" s="71"/>
      <c r="E216" s="72"/>
      <c r="F216" s="73"/>
      <c r="G216" s="86"/>
      <c r="H216" s="73"/>
      <c r="I216" s="13"/>
      <c r="J216" s="5"/>
      <c r="K216" s="5"/>
      <c r="N216" s="56"/>
      <c r="O216" s="6"/>
      <c r="Q216" s="5"/>
    </row>
    <row r="217" spans="1:17" x14ac:dyDescent="0.2">
      <c r="A217" s="99" t="s">
        <v>398</v>
      </c>
      <c r="B217" s="100" t="s">
        <v>399</v>
      </c>
      <c r="C217" s="70">
        <f t="shared" si="3"/>
        <v>0</v>
      </c>
      <c r="D217" s="71"/>
      <c r="E217" s="72"/>
      <c r="F217" s="73"/>
      <c r="G217" s="86"/>
      <c r="H217" s="73"/>
      <c r="I217" s="13"/>
      <c r="J217" s="5"/>
      <c r="K217" s="5"/>
      <c r="N217" s="56"/>
      <c r="O217" s="6"/>
      <c r="Q217" s="5"/>
    </row>
    <row r="218" spans="1:17" x14ac:dyDescent="0.2">
      <c r="A218" s="99" t="s">
        <v>400</v>
      </c>
      <c r="B218" s="100" t="s">
        <v>401</v>
      </c>
      <c r="C218" s="70">
        <f t="shared" si="3"/>
        <v>0</v>
      </c>
      <c r="D218" s="71"/>
      <c r="E218" s="72"/>
      <c r="F218" s="73"/>
      <c r="G218" s="86"/>
      <c r="H218" s="73"/>
      <c r="I218" s="13"/>
      <c r="J218" s="5"/>
      <c r="K218" s="5"/>
      <c r="N218" s="56"/>
      <c r="O218" s="6"/>
      <c r="Q218" s="5"/>
    </row>
    <row r="219" spans="1:17" x14ac:dyDescent="0.2">
      <c r="A219" s="99" t="s">
        <v>402</v>
      </c>
      <c r="B219" s="100" t="s">
        <v>403</v>
      </c>
      <c r="C219" s="70">
        <f t="shared" si="3"/>
        <v>0</v>
      </c>
      <c r="D219" s="71"/>
      <c r="E219" s="72"/>
      <c r="F219" s="73"/>
      <c r="G219" s="86"/>
      <c r="H219" s="73"/>
      <c r="I219" s="13"/>
      <c r="J219" s="5"/>
      <c r="K219" s="5"/>
      <c r="N219" s="56"/>
      <c r="O219" s="6"/>
      <c r="Q219" s="5"/>
    </row>
    <row r="220" spans="1:17" x14ac:dyDescent="0.2">
      <c r="A220" s="99" t="s">
        <v>404</v>
      </c>
      <c r="B220" s="100" t="s">
        <v>405</v>
      </c>
      <c r="C220" s="70">
        <f t="shared" si="3"/>
        <v>0</v>
      </c>
      <c r="D220" s="71"/>
      <c r="E220" s="72"/>
      <c r="F220" s="73"/>
      <c r="G220" s="86"/>
      <c r="H220" s="73"/>
      <c r="I220" s="13"/>
      <c r="J220" s="5"/>
      <c r="K220" s="5"/>
      <c r="N220" s="56"/>
      <c r="O220" s="6"/>
      <c r="Q220" s="5"/>
    </row>
    <row r="221" spans="1:17" x14ac:dyDescent="0.2">
      <c r="A221" s="99" t="s">
        <v>406</v>
      </c>
      <c r="B221" s="100" t="s">
        <v>407</v>
      </c>
      <c r="C221" s="70">
        <f t="shared" si="3"/>
        <v>0</v>
      </c>
      <c r="D221" s="71"/>
      <c r="E221" s="72"/>
      <c r="F221" s="73"/>
      <c r="G221" s="86"/>
      <c r="H221" s="73"/>
      <c r="I221" s="13"/>
      <c r="J221" s="5"/>
      <c r="K221" s="5"/>
      <c r="N221" s="56"/>
      <c r="O221" s="6"/>
      <c r="Q221" s="5"/>
    </row>
    <row r="222" spans="1:17" x14ac:dyDescent="0.2">
      <c r="A222" s="99" t="s">
        <v>408</v>
      </c>
      <c r="B222" s="100" t="s">
        <v>409</v>
      </c>
      <c r="C222" s="70">
        <f t="shared" si="3"/>
        <v>0</v>
      </c>
      <c r="D222" s="71"/>
      <c r="E222" s="72"/>
      <c r="F222" s="73"/>
      <c r="G222" s="86"/>
      <c r="H222" s="73"/>
      <c r="I222" s="13"/>
      <c r="J222" s="5"/>
      <c r="K222" s="5"/>
      <c r="N222" s="56"/>
      <c r="O222" s="6"/>
      <c r="Q222" s="5"/>
    </row>
    <row r="223" spans="1:17" x14ac:dyDescent="0.2">
      <c r="A223" s="99" t="s">
        <v>410</v>
      </c>
      <c r="B223" s="100" t="s">
        <v>411</v>
      </c>
      <c r="C223" s="70">
        <f t="shared" si="3"/>
        <v>0</v>
      </c>
      <c r="D223" s="71"/>
      <c r="E223" s="72"/>
      <c r="F223" s="73"/>
      <c r="G223" s="86"/>
      <c r="H223" s="73"/>
      <c r="I223" s="13"/>
      <c r="J223" s="5"/>
      <c r="K223" s="5"/>
      <c r="N223" s="56"/>
      <c r="O223" s="6"/>
      <c r="Q223" s="5"/>
    </row>
    <row r="224" spans="1:17" x14ac:dyDescent="0.2">
      <c r="A224" s="99" t="s">
        <v>412</v>
      </c>
      <c r="B224" s="100" t="s">
        <v>413</v>
      </c>
      <c r="C224" s="70">
        <f t="shared" si="3"/>
        <v>0</v>
      </c>
      <c r="D224" s="71"/>
      <c r="E224" s="72"/>
      <c r="F224" s="73"/>
      <c r="G224" s="86"/>
      <c r="H224" s="73"/>
      <c r="I224" s="13"/>
      <c r="J224" s="5"/>
      <c r="K224" s="5"/>
      <c r="N224" s="56"/>
      <c r="O224" s="6"/>
      <c r="Q224" s="5"/>
    </row>
    <row r="225" spans="1:17" x14ac:dyDescent="0.2">
      <c r="A225" s="99" t="s">
        <v>414</v>
      </c>
      <c r="B225" s="100" t="s">
        <v>415</v>
      </c>
      <c r="C225" s="70">
        <f t="shared" si="3"/>
        <v>0</v>
      </c>
      <c r="D225" s="71"/>
      <c r="E225" s="72"/>
      <c r="F225" s="73"/>
      <c r="G225" s="86"/>
      <c r="H225" s="73"/>
      <c r="I225" s="13"/>
      <c r="J225" s="5"/>
      <c r="K225" s="5"/>
      <c r="N225" s="56"/>
      <c r="O225" s="6"/>
      <c r="Q225" s="5"/>
    </row>
    <row r="226" spans="1:17" x14ac:dyDescent="0.2">
      <c r="A226" s="99" t="s">
        <v>416</v>
      </c>
      <c r="B226" s="100" t="s">
        <v>417</v>
      </c>
      <c r="C226" s="70">
        <f t="shared" si="3"/>
        <v>0</v>
      </c>
      <c r="D226" s="71"/>
      <c r="E226" s="72"/>
      <c r="F226" s="73"/>
      <c r="G226" s="86"/>
      <c r="H226" s="73"/>
      <c r="I226" s="13"/>
      <c r="J226" s="5"/>
      <c r="K226" s="5"/>
      <c r="N226" s="56"/>
      <c r="O226" s="6"/>
      <c r="Q226" s="5"/>
    </row>
    <row r="227" spans="1:17" x14ac:dyDescent="0.2">
      <c r="A227" s="99" t="s">
        <v>418</v>
      </c>
      <c r="B227" s="100" t="s">
        <v>419</v>
      </c>
      <c r="C227" s="70">
        <f t="shared" si="3"/>
        <v>0</v>
      </c>
      <c r="D227" s="71"/>
      <c r="E227" s="72"/>
      <c r="F227" s="73"/>
      <c r="G227" s="86"/>
      <c r="H227" s="73"/>
      <c r="I227" s="13"/>
      <c r="J227" s="5"/>
      <c r="K227" s="5"/>
      <c r="N227" s="56"/>
      <c r="O227" s="6"/>
      <c r="Q227" s="5"/>
    </row>
    <row r="228" spans="1:17" x14ac:dyDescent="0.2">
      <c r="A228" s="99" t="s">
        <v>420</v>
      </c>
      <c r="B228" s="100" t="s">
        <v>421</v>
      </c>
      <c r="C228" s="70">
        <f t="shared" si="3"/>
        <v>0</v>
      </c>
      <c r="D228" s="71"/>
      <c r="E228" s="72"/>
      <c r="F228" s="73"/>
      <c r="G228" s="86"/>
      <c r="H228" s="73"/>
      <c r="I228" s="13"/>
      <c r="J228" s="5"/>
      <c r="K228" s="5"/>
      <c r="N228" s="56"/>
      <c r="O228" s="6"/>
      <c r="Q228" s="5"/>
    </row>
    <row r="229" spans="1:17" x14ac:dyDescent="0.2">
      <c r="A229" s="99" t="s">
        <v>422</v>
      </c>
      <c r="B229" s="100" t="s">
        <v>423</v>
      </c>
      <c r="C229" s="70">
        <f t="shared" si="3"/>
        <v>0</v>
      </c>
      <c r="D229" s="71"/>
      <c r="E229" s="72"/>
      <c r="F229" s="73"/>
      <c r="G229" s="86"/>
      <c r="H229" s="73"/>
      <c r="I229" s="13"/>
      <c r="J229" s="5"/>
      <c r="K229" s="5"/>
      <c r="N229" s="56"/>
      <c r="O229" s="6"/>
      <c r="Q229" s="5"/>
    </row>
    <row r="230" spans="1:17" ht="23.25" x14ac:dyDescent="0.2">
      <c r="A230" s="99" t="s">
        <v>424</v>
      </c>
      <c r="B230" s="93" t="s">
        <v>425</v>
      </c>
      <c r="C230" s="70">
        <f t="shared" si="3"/>
        <v>0</v>
      </c>
      <c r="D230" s="71"/>
      <c r="E230" s="72"/>
      <c r="F230" s="73"/>
      <c r="G230" s="86"/>
      <c r="H230" s="73"/>
      <c r="I230" s="13"/>
      <c r="J230" s="5"/>
      <c r="K230" s="5"/>
      <c r="N230" s="56"/>
      <c r="O230" s="6"/>
      <c r="Q230" s="5"/>
    </row>
    <row r="231" spans="1:17" x14ac:dyDescent="0.2">
      <c r="A231" s="99" t="s">
        <v>426</v>
      </c>
      <c r="B231" s="100" t="s">
        <v>427</v>
      </c>
      <c r="C231" s="70">
        <f t="shared" si="3"/>
        <v>0</v>
      </c>
      <c r="D231" s="71"/>
      <c r="E231" s="72"/>
      <c r="F231" s="73"/>
      <c r="G231" s="86"/>
      <c r="H231" s="73"/>
      <c r="I231" s="13"/>
      <c r="J231" s="5"/>
      <c r="K231" s="5"/>
      <c r="N231" s="56"/>
      <c r="O231" s="6"/>
      <c r="Q231" s="5"/>
    </row>
    <row r="232" spans="1:17" x14ac:dyDescent="0.2">
      <c r="A232" s="99" t="s">
        <v>428</v>
      </c>
      <c r="B232" s="100" t="s">
        <v>429</v>
      </c>
      <c r="C232" s="70">
        <f t="shared" si="3"/>
        <v>0</v>
      </c>
      <c r="D232" s="71"/>
      <c r="E232" s="72"/>
      <c r="F232" s="73"/>
      <c r="G232" s="86"/>
      <c r="H232" s="73"/>
      <c r="I232" s="13"/>
      <c r="J232" s="5"/>
      <c r="K232" s="5"/>
      <c r="N232" s="56"/>
      <c r="O232" s="6"/>
      <c r="Q232" s="5"/>
    </row>
    <row r="233" spans="1:17" x14ac:dyDescent="0.2">
      <c r="A233" s="99" t="s">
        <v>430</v>
      </c>
      <c r="B233" s="100" t="s">
        <v>431</v>
      </c>
      <c r="C233" s="70">
        <f t="shared" si="3"/>
        <v>0</v>
      </c>
      <c r="D233" s="71"/>
      <c r="E233" s="72"/>
      <c r="F233" s="73"/>
      <c r="G233" s="86"/>
      <c r="H233" s="73"/>
      <c r="I233" s="13"/>
      <c r="J233" s="5"/>
      <c r="K233" s="5"/>
      <c r="N233" s="56"/>
      <c r="O233" s="6"/>
      <c r="Q233" s="5"/>
    </row>
    <row r="234" spans="1:17" x14ac:dyDescent="0.2">
      <c r="A234" s="99" t="s">
        <v>432</v>
      </c>
      <c r="B234" s="100" t="s">
        <v>433</v>
      </c>
      <c r="C234" s="70">
        <f t="shared" si="3"/>
        <v>0</v>
      </c>
      <c r="D234" s="71"/>
      <c r="E234" s="72"/>
      <c r="F234" s="73"/>
      <c r="G234" s="86"/>
      <c r="H234" s="73"/>
      <c r="I234" s="13"/>
      <c r="J234" s="5"/>
      <c r="K234" s="5"/>
      <c r="N234" s="56"/>
      <c r="O234" s="6"/>
      <c r="Q234" s="5"/>
    </row>
    <row r="235" spans="1:17" x14ac:dyDescent="0.2">
      <c r="A235" s="99" t="s">
        <v>434</v>
      </c>
      <c r="B235" s="100" t="s">
        <v>435</v>
      </c>
      <c r="C235" s="70">
        <f t="shared" si="3"/>
        <v>162</v>
      </c>
      <c r="D235" s="71">
        <v>162</v>
      </c>
      <c r="E235" s="72"/>
      <c r="F235" s="73"/>
      <c r="G235" s="86"/>
      <c r="H235" s="73"/>
      <c r="I235" s="13"/>
      <c r="J235" s="5"/>
      <c r="K235" s="5"/>
      <c r="N235" s="56"/>
      <c r="O235" s="6"/>
      <c r="Q235" s="5"/>
    </row>
    <row r="236" spans="1:17" x14ac:dyDescent="0.2">
      <c r="A236" s="99" t="s">
        <v>436</v>
      </c>
      <c r="B236" s="100" t="s">
        <v>437</v>
      </c>
      <c r="C236" s="70">
        <f t="shared" si="3"/>
        <v>0</v>
      </c>
      <c r="D236" s="71"/>
      <c r="E236" s="72"/>
      <c r="F236" s="73"/>
      <c r="G236" s="86"/>
      <c r="H236" s="73"/>
      <c r="I236" s="13"/>
      <c r="J236" s="5"/>
      <c r="K236" s="5"/>
      <c r="N236" s="56"/>
      <c r="O236" s="6"/>
      <c r="Q236" s="5"/>
    </row>
    <row r="237" spans="1:17" x14ac:dyDescent="0.2">
      <c r="A237" s="99" t="s">
        <v>438</v>
      </c>
      <c r="B237" s="100" t="s">
        <v>439</v>
      </c>
      <c r="C237" s="70">
        <f t="shared" si="3"/>
        <v>9421</v>
      </c>
      <c r="D237" s="71">
        <v>9165</v>
      </c>
      <c r="E237" s="72">
        <v>211</v>
      </c>
      <c r="F237" s="73">
        <v>45</v>
      </c>
      <c r="G237" s="86"/>
      <c r="H237" s="73"/>
      <c r="I237" s="13"/>
      <c r="J237" s="5"/>
      <c r="K237" s="5"/>
      <c r="N237" s="56"/>
      <c r="O237" s="6"/>
      <c r="Q237" s="5"/>
    </row>
    <row r="238" spans="1:17" x14ac:dyDescent="0.2">
      <c r="A238" s="99" t="s">
        <v>440</v>
      </c>
      <c r="B238" s="100" t="s">
        <v>441</v>
      </c>
      <c r="C238" s="70">
        <f t="shared" si="3"/>
        <v>684</v>
      </c>
      <c r="D238" s="71">
        <v>684</v>
      </c>
      <c r="E238" s="72"/>
      <c r="F238" s="73"/>
      <c r="G238" s="86"/>
      <c r="H238" s="73"/>
      <c r="I238" s="13"/>
      <c r="J238" s="5"/>
      <c r="K238" s="5"/>
      <c r="N238" s="56"/>
      <c r="O238" s="6"/>
      <c r="Q238" s="5"/>
    </row>
    <row r="239" spans="1:17" ht="23.25" x14ac:dyDescent="0.2">
      <c r="A239" s="99" t="s">
        <v>442</v>
      </c>
      <c r="B239" s="93" t="s">
        <v>443</v>
      </c>
      <c r="C239" s="70">
        <f t="shared" si="3"/>
        <v>2</v>
      </c>
      <c r="D239" s="71"/>
      <c r="E239" s="72"/>
      <c r="F239" s="73">
        <v>2</v>
      </c>
      <c r="G239" s="86"/>
      <c r="H239" s="73"/>
      <c r="I239" s="13"/>
      <c r="J239" s="5"/>
      <c r="K239" s="5"/>
      <c r="N239" s="56"/>
      <c r="O239" s="6"/>
      <c r="Q239" s="5"/>
    </row>
    <row r="240" spans="1:17" x14ac:dyDescent="0.2">
      <c r="A240" s="99" t="s">
        <v>444</v>
      </c>
      <c r="B240" s="100" t="s">
        <v>445</v>
      </c>
      <c r="C240" s="70">
        <f t="shared" si="3"/>
        <v>61</v>
      </c>
      <c r="D240" s="71">
        <v>61</v>
      </c>
      <c r="E240" s="72"/>
      <c r="F240" s="73"/>
      <c r="G240" s="86"/>
      <c r="H240" s="73"/>
      <c r="I240" s="13"/>
      <c r="J240" s="5"/>
      <c r="K240" s="5"/>
      <c r="N240" s="56"/>
      <c r="O240" s="6"/>
      <c r="Q240" s="5"/>
    </row>
    <row r="241" spans="1:17" x14ac:dyDescent="0.2">
      <c r="A241" s="99" t="s">
        <v>446</v>
      </c>
      <c r="B241" s="93" t="s">
        <v>447</v>
      </c>
      <c r="C241" s="70">
        <f t="shared" si="3"/>
        <v>5823</v>
      </c>
      <c r="D241" s="71">
        <v>5530</v>
      </c>
      <c r="E241" s="72"/>
      <c r="F241" s="73">
        <v>293</v>
      </c>
      <c r="G241" s="86"/>
      <c r="H241" s="73"/>
      <c r="I241" s="13"/>
      <c r="J241" s="5"/>
      <c r="K241" s="5"/>
      <c r="N241" s="56"/>
      <c r="O241" s="6"/>
      <c r="Q241" s="5"/>
    </row>
    <row r="242" spans="1:17" x14ac:dyDescent="0.2">
      <c r="A242" s="99" t="s">
        <v>448</v>
      </c>
      <c r="B242" s="100" t="s">
        <v>449</v>
      </c>
      <c r="C242" s="70">
        <f t="shared" si="3"/>
        <v>0</v>
      </c>
      <c r="D242" s="71"/>
      <c r="E242" s="72"/>
      <c r="F242" s="73"/>
      <c r="G242" s="86"/>
      <c r="H242" s="73"/>
      <c r="I242" s="13"/>
      <c r="J242" s="5"/>
      <c r="K242" s="5"/>
      <c r="N242" s="56"/>
      <c r="O242" s="6"/>
      <c r="Q242" s="5"/>
    </row>
    <row r="243" spans="1:17" x14ac:dyDescent="0.2">
      <c r="A243" s="99" t="s">
        <v>450</v>
      </c>
      <c r="B243" s="100" t="s">
        <v>451</v>
      </c>
      <c r="C243" s="70">
        <f t="shared" si="3"/>
        <v>7</v>
      </c>
      <c r="D243" s="71">
        <v>7</v>
      </c>
      <c r="E243" s="72"/>
      <c r="F243" s="73"/>
      <c r="G243" s="86"/>
      <c r="H243" s="73"/>
      <c r="I243" s="13"/>
      <c r="J243" s="5"/>
      <c r="K243" s="5"/>
      <c r="N243" s="56"/>
      <c r="O243" s="6"/>
      <c r="Q243" s="5"/>
    </row>
    <row r="244" spans="1:17" x14ac:dyDescent="0.2">
      <c r="A244" s="99" t="s">
        <v>452</v>
      </c>
      <c r="B244" s="100" t="s">
        <v>453</v>
      </c>
      <c r="C244" s="70">
        <f t="shared" si="3"/>
        <v>0</v>
      </c>
      <c r="D244" s="71"/>
      <c r="E244" s="72"/>
      <c r="F244" s="73"/>
      <c r="G244" s="86"/>
      <c r="H244" s="73"/>
      <c r="I244" s="13"/>
      <c r="J244" s="5"/>
      <c r="K244" s="5"/>
      <c r="N244" s="56"/>
      <c r="O244" s="6"/>
      <c r="Q244" s="5"/>
    </row>
    <row r="245" spans="1:17" x14ac:dyDescent="0.2">
      <c r="A245" s="99" t="s">
        <v>454</v>
      </c>
      <c r="B245" s="100" t="s">
        <v>455</v>
      </c>
      <c r="C245" s="70">
        <f t="shared" si="3"/>
        <v>0</v>
      </c>
      <c r="D245" s="71"/>
      <c r="E245" s="72"/>
      <c r="F245" s="73"/>
      <c r="G245" s="86"/>
      <c r="H245" s="73"/>
      <c r="I245" s="13"/>
      <c r="J245" s="5"/>
      <c r="K245" s="5"/>
      <c r="N245" s="56"/>
      <c r="O245" s="6"/>
      <c r="Q245" s="5"/>
    </row>
    <row r="246" spans="1:17" x14ac:dyDescent="0.2">
      <c r="A246" s="99" t="s">
        <v>456</v>
      </c>
      <c r="B246" s="100" t="s">
        <v>457</v>
      </c>
      <c r="C246" s="70">
        <f t="shared" si="3"/>
        <v>0</v>
      </c>
      <c r="D246" s="71"/>
      <c r="E246" s="72"/>
      <c r="F246" s="73"/>
      <c r="G246" s="86"/>
      <c r="H246" s="73"/>
      <c r="I246" s="13"/>
      <c r="J246" s="5"/>
      <c r="K246" s="5"/>
      <c r="N246" s="56"/>
      <c r="O246" s="6"/>
      <c r="Q246" s="5"/>
    </row>
    <row r="247" spans="1:17" x14ac:dyDescent="0.2">
      <c r="A247" s="99" t="s">
        <v>458</v>
      </c>
      <c r="B247" s="100" t="s">
        <v>459</v>
      </c>
      <c r="C247" s="70">
        <f t="shared" si="3"/>
        <v>19</v>
      </c>
      <c r="D247" s="71">
        <v>18</v>
      </c>
      <c r="E247" s="72"/>
      <c r="F247" s="73">
        <v>1</v>
      </c>
      <c r="G247" s="86"/>
      <c r="H247" s="73"/>
      <c r="I247" s="13"/>
      <c r="J247" s="5"/>
      <c r="K247" s="5"/>
      <c r="N247" s="56"/>
      <c r="O247" s="6"/>
      <c r="Q247" s="5"/>
    </row>
    <row r="248" spans="1:17" x14ac:dyDescent="0.2">
      <c r="A248" s="99" t="s">
        <v>460</v>
      </c>
      <c r="B248" s="100" t="s">
        <v>461</v>
      </c>
      <c r="C248" s="70">
        <f t="shared" si="3"/>
        <v>213</v>
      </c>
      <c r="D248" s="71">
        <v>213</v>
      </c>
      <c r="E248" s="72"/>
      <c r="F248" s="73"/>
      <c r="G248" s="86"/>
      <c r="H248" s="73"/>
      <c r="I248" s="13"/>
      <c r="J248" s="5"/>
      <c r="K248" s="5"/>
      <c r="N248" s="56"/>
      <c r="O248" s="6"/>
      <c r="Q248" s="5"/>
    </row>
    <row r="249" spans="1:17" x14ac:dyDescent="0.2">
      <c r="A249" s="99" t="s">
        <v>462</v>
      </c>
      <c r="B249" s="100" t="s">
        <v>463</v>
      </c>
      <c r="C249" s="70">
        <f t="shared" si="3"/>
        <v>103</v>
      </c>
      <c r="D249" s="71">
        <v>103</v>
      </c>
      <c r="E249" s="72"/>
      <c r="F249" s="73"/>
      <c r="G249" s="86"/>
      <c r="H249" s="73"/>
      <c r="I249" s="13"/>
      <c r="J249" s="5"/>
      <c r="K249" s="5"/>
      <c r="N249" s="56"/>
      <c r="O249" s="6"/>
      <c r="Q249" s="5"/>
    </row>
    <row r="250" spans="1:17" x14ac:dyDescent="0.2">
      <c r="A250" s="101" t="s">
        <v>464</v>
      </c>
      <c r="B250" s="114" t="s">
        <v>465</v>
      </c>
      <c r="C250" s="103">
        <f t="shared" si="3"/>
        <v>1</v>
      </c>
      <c r="D250" s="122">
        <v>1</v>
      </c>
      <c r="E250" s="105"/>
      <c r="F250" s="106"/>
      <c r="G250" s="104"/>
      <c r="H250" s="106"/>
      <c r="I250" s="13"/>
      <c r="J250" s="5"/>
      <c r="K250" s="5"/>
      <c r="N250" s="56"/>
      <c r="O250" s="6"/>
      <c r="Q250" s="5"/>
    </row>
    <row r="251" spans="1:17" x14ac:dyDescent="0.2">
      <c r="A251" s="127"/>
      <c r="B251" s="128"/>
      <c r="C251" s="129"/>
      <c r="D251" s="129"/>
      <c r="E251" s="129"/>
      <c r="F251" s="129"/>
      <c r="G251" s="129"/>
      <c r="H251" s="129"/>
      <c r="I251" s="13"/>
      <c r="J251" s="5"/>
      <c r="K251" s="5"/>
      <c r="N251" s="56"/>
      <c r="O251" s="6"/>
      <c r="Q251" s="5"/>
    </row>
    <row r="252" spans="1:17" x14ac:dyDescent="0.2">
      <c r="A252" s="209" t="s">
        <v>466</v>
      </c>
      <c r="B252" s="249"/>
      <c r="C252" s="63">
        <f t="shared" si="3"/>
        <v>250</v>
      </c>
      <c r="D252" s="123">
        <f>+SUM(D253:D290)</f>
        <v>135</v>
      </c>
      <c r="E252" s="65">
        <f>+SUM(E253:E290)</f>
        <v>104</v>
      </c>
      <c r="F252" s="124">
        <f>+SUM(F253:F290)</f>
        <v>11</v>
      </c>
      <c r="G252" s="63">
        <f>+SUM(G253:G290)</f>
        <v>0</v>
      </c>
      <c r="H252" s="63">
        <f>+SUM(H253:H290)</f>
        <v>0</v>
      </c>
      <c r="I252" s="13"/>
      <c r="J252" s="5"/>
      <c r="K252" s="5"/>
      <c r="N252" s="56"/>
      <c r="O252" s="6"/>
      <c r="Q252" s="5"/>
    </row>
    <row r="253" spans="1:17" x14ac:dyDescent="0.2">
      <c r="A253" s="96" t="s">
        <v>467</v>
      </c>
      <c r="B253" s="111" t="s">
        <v>468</v>
      </c>
      <c r="C253" s="70">
        <f t="shared" si="3"/>
        <v>48</v>
      </c>
      <c r="D253" s="71">
        <v>5</v>
      </c>
      <c r="E253" s="72">
        <v>43</v>
      </c>
      <c r="F253" s="73"/>
      <c r="G253" s="73"/>
      <c r="H253" s="73"/>
      <c r="I253" s="13"/>
      <c r="J253" s="5"/>
      <c r="K253" s="5"/>
      <c r="N253" s="56"/>
      <c r="O253" s="6"/>
      <c r="Q253" s="5"/>
    </row>
    <row r="254" spans="1:17" x14ac:dyDescent="0.2">
      <c r="A254" s="99" t="s">
        <v>469</v>
      </c>
      <c r="B254" s="100" t="s">
        <v>470</v>
      </c>
      <c r="C254" s="70">
        <f t="shared" si="3"/>
        <v>0</v>
      </c>
      <c r="D254" s="71"/>
      <c r="E254" s="72"/>
      <c r="F254" s="73"/>
      <c r="G254" s="73"/>
      <c r="H254" s="73"/>
      <c r="I254" s="13"/>
      <c r="J254" s="5"/>
      <c r="K254" s="5"/>
      <c r="N254" s="56"/>
      <c r="O254" s="6"/>
      <c r="Q254" s="5"/>
    </row>
    <row r="255" spans="1:17" x14ac:dyDescent="0.2">
      <c r="A255" s="99" t="s">
        <v>471</v>
      </c>
      <c r="B255" s="100" t="s">
        <v>472</v>
      </c>
      <c r="C255" s="70">
        <f t="shared" si="3"/>
        <v>26</v>
      </c>
      <c r="D255" s="71"/>
      <c r="E255" s="72">
        <v>26</v>
      </c>
      <c r="F255" s="73"/>
      <c r="G255" s="73"/>
      <c r="H255" s="73"/>
      <c r="I255" s="13"/>
      <c r="J255" s="5"/>
      <c r="K255" s="5"/>
      <c r="N255" s="56"/>
      <c r="O255" s="6"/>
      <c r="Q255" s="5"/>
    </row>
    <row r="256" spans="1:17" x14ac:dyDescent="0.2">
      <c r="A256" s="99" t="s">
        <v>473</v>
      </c>
      <c r="B256" s="100" t="s">
        <v>474</v>
      </c>
      <c r="C256" s="70">
        <f t="shared" si="3"/>
        <v>0</v>
      </c>
      <c r="D256" s="71"/>
      <c r="E256" s="72"/>
      <c r="F256" s="73"/>
      <c r="G256" s="73"/>
      <c r="H256" s="73"/>
      <c r="I256" s="13"/>
      <c r="J256" s="5"/>
      <c r="K256" s="5"/>
      <c r="N256" s="56"/>
      <c r="O256" s="6"/>
      <c r="Q256" s="5"/>
    </row>
    <row r="257" spans="1:17" x14ac:dyDescent="0.2">
      <c r="A257" s="99" t="s">
        <v>475</v>
      </c>
      <c r="B257" s="100" t="s">
        <v>476</v>
      </c>
      <c r="C257" s="70">
        <f t="shared" si="3"/>
        <v>0</v>
      </c>
      <c r="D257" s="71"/>
      <c r="E257" s="72"/>
      <c r="F257" s="73"/>
      <c r="G257" s="73"/>
      <c r="H257" s="73"/>
      <c r="I257" s="13"/>
      <c r="J257" s="5"/>
      <c r="K257" s="5"/>
      <c r="N257" s="56"/>
      <c r="O257" s="6"/>
      <c r="Q257" s="5"/>
    </row>
    <row r="258" spans="1:17" x14ac:dyDescent="0.2">
      <c r="A258" s="99" t="s">
        <v>477</v>
      </c>
      <c r="B258" s="100" t="s">
        <v>478</v>
      </c>
      <c r="C258" s="70">
        <f t="shared" si="3"/>
        <v>0</v>
      </c>
      <c r="D258" s="71"/>
      <c r="E258" s="72"/>
      <c r="F258" s="73"/>
      <c r="G258" s="73"/>
      <c r="H258" s="73"/>
      <c r="I258" s="13"/>
      <c r="J258" s="5"/>
      <c r="K258" s="5"/>
      <c r="N258" s="56"/>
      <c r="O258" s="6"/>
      <c r="Q258" s="5"/>
    </row>
    <row r="259" spans="1:17" x14ac:dyDescent="0.2">
      <c r="A259" s="99" t="s">
        <v>479</v>
      </c>
      <c r="B259" s="100" t="s">
        <v>480</v>
      </c>
      <c r="C259" s="70">
        <f t="shared" si="3"/>
        <v>0</v>
      </c>
      <c r="D259" s="71"/>
      <c r="E259" s="72"/>
      <c r="F259" s="73"/>
      <c r="G259" s="73"/>
      <c r="H259" s="73"/>
      <c r="I259" s="13"/>
      <c r="J259" s="5"/>
      <c r="K259" s="5"/>
      <c r="N259" s="56"/>
      <c r="O259" s="6"/>
      <c r="Q259" s="5"/>
    </row>
    <row r="260" spans="1:17" x14ac:dyDescent="0.2">
      <c r="A260" s="99" t="s">
        <v>481</v>
      </c>
      <c r="B260" s="100" t="s">
        <v>482</v>
      </c>
      <c r="C260" s="70">
        <f t="shared" si="3"/>
        <v>0</v>
      </c>
      <c r="D260" s="71"/>
      <c r="E260" s="72"/>
      <c r="F260" s="73"/>
      <c r="G260" s="73"/>
      <c r="H260" s="73"/>
      <c r="I260" s="13"/>
      <c r="J260" s="5"/>
      <c r="K260" s="5"/>
      <c r="N260" s="56"/>
      <c r="O260" s="6"/>
      <c r="Q260" s="5"/>
    </row>
    <row r="261" spans="1:17" x14ac:dyDescent="0.2">
      <c r="A261" s="99" t="s">
        <v>483</v>
      </c>
      <c r="B261" s="100" t="s">
        <v>484</v>
      </c>
      <c r="C261" s="70">
        <f t="shared" si="3"/>
        <v>0</v>
      </c>
      <c r="D261" s="71"/>
      <c r="E261" s="72"/>
      <c r="F261" s="73"/>
      <c r="G261" s="73"/>
      <c r="H261" s="73"/>
      <c r="I261" s="13"/>
      <c r="J261" s="5"/>
      <c r="K261" s="5"/>
      <c r="N261" s="56"/>
      <c r="O261" s="6"/>
      <c r="Q261" s="5"/>
    </row>
    <row r="262" spans="1:17" x14ac:dyDescent="0.2">
      <c r="A262" s="99" t="s">
        <v>485</v>
      </c>
      <c r="B262" s="100" t="s">
        <v>486</v>
      </c>
      <c r="C262" s="70">
        <f t="shared" si="3"/>
        <v>0</v>
      </c>
      <c r="D262" s="71"/>
      <c r="E262" s="72"/>
      <c r="F262" s="73"/>
      <c r="G262" s="73"/>
      <c r="H262" s="73"/>
      <c r="I262" s="13"/>
      <c r="J262" s="5"/>
      <c r="K262" s="5"/>
      <c r="N262" s="56"/>
      <c r="O262" s="6"/>
      <c r="Q262" s="5"/>
    </row>
    <row r="263" spans="1:17" x14ac:dyDescent="0.2">
      <c r="A263" s="99" t="s">
        <v>487</v>
      </c>
      <c r="B263" s="100" t="s">
        <v>488</v>
      </c>
      <c r="C263" s="70">
        <f t="shared" si="3"/>
        <v>0</v>
      </c>
      <c r="D263" s="71"/>
      <c r="E263" s="72"/>
      <c r="F263" s="73"/>
      <c r="G263" s="73"/>
      <c r="H263" s="73"/>
      <c r="I263" s="13"/>
      <c r="J263" s="5"/>
      <c r="K263" s="5"/>
      <c r="N263" s="56"/>
      <c r="O263" s="6"/>
      <c r="Q263" s="5"/>
    </row>
    <row r="264" spans="1:17" x14ac:dyDescent="0.2">
      <c r="A264" s="99" t="s">
        <v>489</v>
      </c>
      <c r="B264" s="100" t="s">
        <v>490</v>
      </c>
      <c r="C264" s="70">
        <f t="shared" si="3"/>
        <v>9</v>
      </c>
      <c r="D264" s="71">
        <v>9</v>
      </c>
      <c r="E264" s="72"/>
      <c r="F264" s="73"/>
      <c r="G264" s="73"/>
      <c r="H264" s="73"/>
      <c r="I264" s="13"/>
      <c r="J264" s="5"/>
      <c r="K264" s="5"/>
      <c r="N264" s="56"/>
      <c r="O264" s="6"/>
      <c r="Q264" s="5"/>
    </row>
    <row r="265" spans="1:17" x14ac:dyDescent="0.2">
      <c r="A265" s="99" t="s">
        <v>491</v>
      </c>
      <c r="B265" s="100" t="s">
        <v>492</v>
      </c>
      <c r="C265" s="70">
        <f t="shared" si="3"/>
        <v>35</v>
      </c>
      <c r="D265" s="71">
        <v>4</v>
      </c>
      <c r="E265" s="72">
        <v>31</v>
      </c>
      <c r="F265" s="73"/>
      <c r="G265" s="73"/>
      <c r="H265" s="73"/>
      <c r="I265" s="13"/>
      <c r="J265" s="5"/>
      <c r="K265" s="5"/>
      <c r="N265" s="56"/>
      <c r="O265" s="6"/>
      <c r="Q265" s="5"/>
    </row>
    <row r="266" spans="1:17" x14ac:dyDescent="0.2">
      <c r="A266" s="99" t="s">
        <v>493</v>
      </c>
      <c r="B266" s="100" t="s">
        <v>494</v>
      </c>
      <c r="C266" s="70">
        <f t="shared" si="3"/>
        <v>0</v>
      </c>
      <c r="D266" s="71"/>
      <c r="E266" s="72"/>
      <c r="F266" s="73"/>
      <c r="G266" s="73"/>
      <c r="H266" s="73"/>
      <c r="I266" s="13"/>
      <c r="J266" s="5"/>
      <c r="K266" s="5"/>
      <c r="N266" s="56"/>
      <c r="O266" s="6"/>
      <c r="Q266" s="5"/>
    </row>
    <row r="267" spans="1:17" ht="23.25" x14ac:dyDescent="0.2">
      <c r="A267" s="99" t="s">
        <v>495</v>
      </c>
      <c r="B267" s="93" t="s">
        <v>496</v>
      </c>
      <c r="C267" s="70">
        <f t="shared" si="3"/>
        <v>0</v>
      </c>
      <c r="D267" s="71"/>
      <c r="E267" s="72"/>
      <c r="F267" s="73"/>
      <c r="G267" s="73"/>
      <c r="H267" s="73"/>
      <c r="I267" s="13"/>
      <c r="J267" s="5"/>
      <c r="K267" s="5"/>
      <c r="N267" s="56"/>
      <c r="O267" s="6"/>
      <c r="Q267" s="5"/>
    </row>
    <row r="268" spans="1:17" x14ac:dyDescent="0.2">
      <c r="A268" s="99" t="s">
        <v>497</v>
      </c>
      <c r="B268" s="100" t="s">
        <v>498</v>
      </c>
      <c r="C268" s="70">
        <f t="shared" si="3"/>
        <v>0</v>
      </c>
      <c r="D268" s="71"/>
      <c r="E268" s="72"/>
      <c r="F268" s="73"/>
      <c r="G268" s="73"/>
      <c r="H268" s="73"/>
      <c r="I268" s="13"/>
      <c r="J268" s="5"/>
      <c r="K268" s="5"/>
      <c r="N268" s="56"/>
      <c r="O268" s="6"/>
      <c r="Q268" s="5"/>
    </row>
    <row r="269" spans="1:17" x14ac:dyDescent="0.2">
      <c r="A269" s="99" t="s">
        <v>499</v>
      </c>
      <c r="B269" s="100" t="s">
        <v>500</v>
      </c>
      <c r="C269" s="70">
        <f t="shared" si="3"/>
        <v>0</v>
      </c>
      <c r="D269" s="71"/>
      <c r="E269" s="72"/>
      <c r="F269" s="73"/>
      <c r="G269" s="73"/>
      <c r="H269" s="73"/>
      <c r="I269" s="13"/>
      <c r="J269" s="5"/>
      <c r="K269" s="5"/>
      <c r="N269" s="56"/>
      <c r="O269" s="6"/>
      <c r="Q269" s="5"/>
    </row>
    <row r="270" spans="1:17" x14ac:dyDescent="0.2">
      <c r="A270" s="99" t="s">
        <v>501</v>
      </c>
      <c r="B270" s="100" t="s">
        <v>502</v>
      </c>
      <c r="C270" s="70">
        <f t="shared" si="3"/>
        <v>0</v>
      </c>
      <c r="D270" s="71"/>
      <c r="E270" s="72"/>
      <c r="F270" s="73"/>
      <c r="G270" s="73"/>
      <c r="H270" s="73"/>
      <c r="I270" s="13"/>
      <c r="J270" s="5"/>
      <c r="K270" s="5"/>
      <c r="N270" s="56"/>
      <c r="O270" s="6"/>
      <c r="Q270" s="5"/>
    </row>
    <row r="271" spans="1:17" x14ac:dyDescent="0.2">
      <c r="A271" s="99" t="s">
        <v>503</v>
      </c>
      <c r="B271" s="100" t="s">
        <v>504</v>
      </c>
      <c r="C271" s="70">
        <f t="shared" si="3"/>
        <v>25</v>
      </c>
      <c r="D271" s="71">
        <v>25</v>
      </c>
      <c r="E271" s="72"/>
      <c r="F271" s="73"/>
      <c r="G271" s="73"/>
      <c r="H271" s="73"/>
      <c r="I271" s="13"/>
      <c r="J271" s="5"/>
      <c r="K271" s="5"/>
      <c r="N271" s="56"/>
      <c r="O271" s="6"/>
      <c r="Q271" s="5"/>
    </row>
    <row r="272" spans="1:17" x14ac:dyDescent="0.2">
      <c r="A272" s="99" t="s">
        <v>505</v>
      </c>
      <c r="B272" s="100" t="s">
        <v>506</v>
      </c>
      <c r="C272" s="70">
        <f t="shared" si="3"/>
        <v>84</v>
      </c>
      <c r="D272" s="71">
        <v>74</v>
      </c>
      <c r="E272" s="72"/>
      <c r="F272" s="73">
        <v>10</v>
      </c>
      <c r="G272" s="73"/>
      <c r="H272" s="73"/>
      <c r="I272" s="13"/>
      <c r="J272" s="5"/>
      <c r="K272" s="5"/>
      <c r="N272" s="56"/>
      <c r="O272" s="6"/>
      <c r="Q272" s="5"/>
    </row>
    <row r="273" spans="1:17" x14ac:dyDescent="0.2">
      <c r="A273" s="99" t="s">
        <v>507</v>
      </c>
      <c r="B273" s="100" t="s">
        <v>508</v>
      </c>
      <c r="C273" s="70">
        <f t="shared" si="3"/>
        <v>0</v>
      </c>
      <c r="D273" s="71"/>
      <c r="E273" s="72"/>
      <c r="F273" s="73"/>
      <c r="G273" s="73"/>
      <c r="H273" s="73"/>
      <c r="I273" s="13"/>
      <c r="J273" s="5"/>
      <c r="K273" s="5"/>
      <c r="N273" s="56"/>
      <c r="O273" s="6"/>
      <c r="Q273" s="5"/>
    </row>
    <row r="274" spans="1:17" x14ac:dyDescent="0.2">
      <c r="A274" s="99" t="s">
        <v>509</v>
      </c>
      <c r="B274" s="100" t="s">
        <v>510</v>
      </c>
      <c r="C274" s="70">
        <f t="shared" ref="C274:C337" si="4">+SUM(D274:F274)</f>
        <v>0</v>
      </c>
      <c r="D274" s="71"/>
      <c r="E274" s="72"/>
      <c r="F274" s="73"/>
      <c r="G274" s="73"/>
      <c r="H274" s="73"/>
      <c r="I274" s="13"/>
      <c r="J274" s="5"/>
      <c r="K274" s="5"/>
      <c r="N274" s="56"/>
      <c r="O274" s="6"/>
      <c r="Q274" s="5"/>
    </row>
    <row r="275" spans="1:17" x14ac:dyDescent="0.2">
      <c r="A275" s="99" t="s">
        <v>511</v>
      </c>
      <c r="B275" s="100" t="s">
        <v>512</v>
      </c>
      <c r="C275" s="70">
        <f t="shared" si="4"/>
        <v>0</v>
      </c>
      <c r="D275" s="71"/>
      <c r="E275" s="72"/>
      <c r="F275" s="73"/>
      <c r="G275" s="73"/>
      <c r="H275" s="73"/>
      <c r="I275" s="13"/>
      <c r="J275" s="5"/>
      <c r="K275" s="5"/>
      <c r="N275" s="56"/>
      <c r="O275" s="6"/>
      <c r="Q275" s="5"/>
    </row>
    <row r="276" spans="1:17" x14ac:dyDescent="0.2">
      <c r="A276" s="99" t="s">
        <v>513</v>
      </c>
      <c r="B276" s="100" t="s">
        <v>514</v>
      </c>
      <c r="C276" s="70">
        <f t="shared" si="4"/>
        <v>0</v>
      </c>
      <c r="D276" s="71"/>
      <c r="E276" s="72"/>
      <c r="F276" s="73"/>
      <c r="G276" s="73"/>
      <c r="H276" s="73"/>
      <c r="I276" s="13"/>
      <c r="J276" s="5"/>
      <c r="K276" s="5"/>
      <c r="N276" s="56"/>
      <c r="O276" s="6"/>
      <c r="Q276" s="5"/>
    </row>
    <row r="277" spans="1:17" x14ac:dyDescent="0.2">
      <c r="A277" s="99" t="s">
        <v>515</v>
      </c>
      <c r="B277" s="100" t="s">
        <v>516</v>
      </c>
      <c r="C277" s="70">
        <f t="shared" si="4"/>
        <v>0</v>
      </c>
      <c r="D277" s="71"/>
      <c r="E277" s="72"/>
      <c r="F277" s="73"/>
      <c r="G277" s="73"/>
      <c r="H277" s="73"/>
      <c r="I277" s="13"/>
      <c r="J277" s="5"/>
      <c r="K277" s="5"/>
      <c r="N277" s="56"/>
      <c r="O277" s="6"/>
      <c r="Q277" s="5"/>
    </row>
    <row r="278" spans="1:17" x14ac:dyDescent="0.2">
      <c r="A278" s="99" t="s">
        <v>517</v>
      </c>
      <c r="B278" s="93" t="s">
        <v>518</v>
      </c>
      <c r="C278" s="70">
        <f t="shared" si="4"/>
        <v>0</v>
      </c>
      <c r="D278" s="71"/>
      <c r="E278" s="72"/>
      <c r="F278" s="73"/>
      <c r="G278" s="73"/>
      <c r="H278" s="73"/>
      <c r="I278" s="13"/>
      <c r="J278" s="5"/>
      <c r="K278" s="5"/>
      <c r="N278" s="56"/>
      <c r="O278" s="6"/>
      <c r="Q278" s="5"/>
    </row>
    <row r="279" spans="1:17" x14ac:dyDescent="0.2">
      <c r="A279" s="99" t="s">
        <v>519</v>
      </c>
      <c r="B279" s="100" t="s">
        <v>520</v>
      </c>
      <c r="C279" s="70">
        <f t="shared" si="4"/>
        <v>0</v>
      </c>
      <c r="D279" s="71"/>
      <c r="E279" s="72"/>
      <c r="F279" s="73"/>
      <c r="G279" s="73"/>
      <c r="H279" s="73"/>
      <c r="I279" s="13"/>
      <c r="J279" s="5"/>
      <c r="K279" s="5"/>
      <c r="N279" s="56"/>
      <c r="O279" s="6"/>
      <c r="Q279" s="5"/>
    </row>
    <row r="280" spans="1:17" x14ac:dyDescent="0.2">
      <c r="A280" s="99" t="s">
        <v>521</v>
      </c>
      <c r="B280" s="100" t="s">
        <v>522</v>
      </c>
      <c r="C280" s="70">
        <f t="shared" si="4"/>
        <v>4</v>
      </c>
      <c r="D280" s="71"/>
      <c r="E280" s="72">
        <v>4</v>
      </c>
      <c r="F280" s="73"/>
      <c r="G280" s="73"/>
      <c r="H280" s="73"/>
      <c r="I280" s="13"/>
      <c r="J280" s="5"/>
      <c r="K280" s="5"/>
      <c r="N280" s="56"/>
      <c r="O280" s="6"/>
      <c r="Q280" s="5"/>
    </row>
    <row r="281" spans="1:17" x14ac:dyDescent="0.2">
      <c r="A281" s="99" t="s">
        <v>523</v>
      </c>
      <c r="B281" s="100" t="s">
        <v>524</v>
      </c>
      <c r="C281" s="70">
        <f t="shared" si="4"/>
        <v>0</v>
      </c>
      <c r="D281" s="71"/>
      <c r="E281" s="72"/>
      <c r="F281" s="73"/>
      <c r="G281" s="73"/>
      <c r="H281" s="73"/>
      <c r="I281" s="13"/>
      <c r="J281" s="5"/>
      <c r="K281" s="5"/>
      <c r="N281" s="56"/>
      <c r="O281" s="6"/>
      <c r="Q281" s="5"/>
    </row>
    <row r="282" spans="1:17" ht="23.25" x14ac:dyDescent="0.2">
      <c r="A282" s="99" t="s">
        <v>525</v>
      </c>
      <c r="B282" s="93" t="s">
        <v>526</v>
      </c>
      <c r="C282" s="70">
        <f t="shared" si="4"/>
        <v>0</v>
      </c>
      <c r="D282" s="71"/>
      <c r="E282" s="72"/>
      <c r="F282" s="73"/>
      <c r="G282" s="73"/>
      <c r="H282" s="73"/>
      <c r="I282" s="13"/>
      <c r="J282" s="5"/>
      <c r="K282" s="5"/>
      <c r="N282" s="56"/>
      <c r="O282" s="6"/>
      <c r="Q282" s="5"/>
    </row>
    <row r="283" spans="1:17" x14ac:dyDescent="0.2">
      <c r="A283" s="99" t="s">
        <v>527</v>
      </c>
      <c r="B283" s="100" t="s">
        <v>528</v>
      </c>
      <c r="C283" s="70">
        <f t="shared" si="4"/>
        <v>3</v>
      </c>
      <c r="D283" s="71">
        <v>3</v>
      </c>
      <c r="E283" s="72"/>
      <c r="F283" s="73"/>
      <c r="G283" s="73"/>
      <c r="H283" s="73"/>
      <c r="I283" s="13"/>
      <c r="J283" s="5"/>
      <c r="K283" s="5"/>
      <c r="N283" s="56"/>
      <c r="O283" s="6"/>
      <c r="Q283" s="5"/>
    </row>
    <row r="284" spans="1:17" x14ac:dyDescent="0.2">
      <c r="A284" s="99" t="s">
        <v>529</v>
      </c>
      <c r="B284" s="100" t="s">
        <v>530</v>
      </c>
      <c r="C284" s="70">
        <f t="shared" si="4"/>
        <v>0</v>
      </c>
      <c r="D284" s="71"/>
      <c r="E284" s="72"/>
      <c r="F284" s="73"/>
      <c r="G284" s="73"/>
      <c r="H284" s="73"/>
      <c r="I284" s="13"/>
      <c r="J284" s="5"/>
      <c r="K284" s="5"/>
      <c r="N284" s="56"/>
      <c r="O284" s="6"/>
      <c r="Q284" s="5"/>
    </row>
    <row r="285" spans="1:17" x14ac:dyDescent="0.2">
      <c r="A285" s="99" t="s">
        <v>531</v>
      </c>
      <c r="B285" s="100" t="s">
        <v>532</v>
      </c>
      <c r="C285" s="70">
        <f t="shared" si="4"/>
        <v>0</v>
      </c>
      <c r="D285" s="71"/>
      <c r="E285" s="72"/>
      <c r="F285" s="73"/>
      <c r="G285" s="73"/>
      <c r="H285" s="73"/>
      <c r="I285" s="13"/>
      <c r="J285" s="5"/>
      <c r="K285" s="5"/>
      <c r="N285" s="56"/>
      <c r="O285" s="6"/>
      <c r="Q285" s="5"/>
    </row>
    <row r="286" spans="1:17" x14ac:dyDescent="0.2">
      <c r="A286" s="99" t="s">
        <v>533</v>
      </c>
      <c r="B286" s="100" t="s">
        <v>534</v>
      </c>
      <c r="C286" s="70">
        <f t="shared" si="4"/>
        <v>0</v>
      </c>
      <c r="D286" s="71"/>
      <c r="E286" s="72"/>
      <c r="F286" s="73"/>
      <c r="G286" s="73"/>
      <c r="H286" s="73"/>
      <c r="I286" s="13"/>
      <c r="J286" s="5"/>
      <c r="K286" s="5"/>
      <c r="N286" s="56"/>
      <c r="O286" s="6"/>
      <c r="Q286" s="5"/>
    </row>
    <row r="287" spans="1:17" ht="23.25" x14ac:dyDescent="0.2">
      <c r="A287" s="99" t="s">
        <v>535</v>
      </c>
      <c r="B287" s="93" t="s">
        <v>536</v>
      </c>
      <c r="C287" s="70">
        <f t="shared" si="4"/>
        <v>0</v>
      </c>
      <c r="D287" s="71"/>
      <c r="E287" s="72"/>
      <c r="F287" s="73"/>
      <c r="G287" s="73"/>
      <c r="H287" s="73"/>
      <c r="I287" s="13"/>
      <c r="J287" s="5"/>
      <c r="K287" s="5"/>
      <c r="N287" s="56"/>
      <c r="O287" s="6"/>
      <c r="Q287" s="5"/>
    </row>
    <row r="288" spans="1:17" ht="34.5" x14ac:dyDescent="0.2">
      <c r="A288" s="99" t="s">
        <v>537</v>
      </c>
      <c r="B288" s="93" t="s">
        <v>538</v>
      </c>
      <c r="C288" s="70">
        <f t="shared" si="4"/>
        <v>12</v>
      </c>
      <c r="D288" s="71">
        <v>12</v>
      </c>
      <c r="E288" s="72"/>
      <c r="F288" s="73"/>
      <c r="G288" s="73"/>
      <c r="H288" s="73"/>
      <c r="I288" s="13"/>
      <c r="J288" s="5"/>
      <c r="K288" s="5"/>
      <c r="N288" s="56"/>
      <c r="O288" s="6"/>
      <c r="Q288" s="5"/>
    </row>
    <row r="289" spans="1:17" x14ac:dyDescent="0.2">
      <c r="A289" s="99" t="s">
        <v>539</v>
      </c>
      <c r="B289" s="100" t="s">
        <v>540</v>
      </c>
      <c r="C289" s="70">
        <f t="shared" si="4"/>
        <v>4</v>
      </c>
      <c r="D289" s="71">
        <v>3</v>
      </c>
      <c r="E289" s="72"/>
      <c r="F289" s="83">
        <v>1</v>
      </c>
      <c r="G289" s="73"/>
      <c r="H289" s="73"/>
      <c r="I289" s="13"/>
      <c r="J289" s="5"/>
      <c r="K289" s="5"/>
      <c r="N289" s="56"/>
      <c r="O289" s="6"/>
      <c r="Q289" s="5"/>
    </row>
    <row r="290" spans="1:17" x14ac:dyDescent="0.2">
      <c r="A290" s="101" t="s">
        <v>541</v>
      </c>
      <c r="B290" s="102" t="s">
        <v>542</v>
      </c>
      <c r="C290" s="103">
        <f t="shared" si="4"/>
        <v>0</v>
      </c>
      <c r="D290" s="81"/>
      <c r="E290" s="82"/>
      <c r="F290" s="83"/>
      <c r="G290" s="83"/>
      <c r="H290" s="83"/>
      <c r="I290" s="13"/>
      <c r="J290" s="5"/>
      <c r="K290" s="5"/>
      <c r="N290" s="56"/>
      <c r="O290" s="6"/>
      <c r="Q290" s="5"/>
    </row>
    <row r="291" spans="1:17" x14ac:dyDescent="0.2">
      <c r="A291" s="59"/>
      <c r="B291" s="107"/>
      <c r="C291" s="17"/>
      <c r="D291" s="18"/>
      <c r="E291" s="18"/>
      <c r="F291" s="18"/>
      <c r="G291" s="18"/>
      <c r="H291" s="18"/>
      <c r="I291" s="13"/>
      <c r="J291" s="5"/>
      <c r="K291" s="5"/>
      <c r="N291" s="56"/>
      <c r="O291" s="6"/>
      <c r="Q291" s="5"/>
    </row>
    <row r="292" spans="1:17" x14ac:dyDescent="0.2">
      <c r="A292" s="211" t="s">
        <v>543</v>
      </c>
      <c r="B292" s="234"/>
      <c r="C292" s="63">
        <f t="shared" si="4"/>
        <v>194</v>
      </c>
      <c r="D292" s="110">
        <f>+SUM(D293:D313)</f>
        <v>132</v>
      </c>
      <c r="E292" s="110">
        <f>+SUM(E293:E313)</f>
        <v>22</v>
      </c>
      <c r="F292" s="110">
        <f>+SUM(F293:F313)</f>
        <v>40</v>
      </c>
      <c r="G292" s="110">
        <f>+SUM(G293:G313)</f>
        <v>0</v>
      </c>
      <c r="H292" s="110">
        <f>+SUM(H293:H313)</f>
        <v>0</v>
      </c>
      <c r="I292" s="13"/>
      <c r="J292" s="5"/>
      <c r="K292" s="5"/>
      <c r="N292" s="56"/>
      <c r="O292" s="6"/>
      <c r="Q292" s="5"/>
    </row>
    <row r="293" spans="1:17" x14ac:dyDescent="0.2">
      <c r="A293" s="96" t="s">
        <v>544</v>
      </c>
      <c r="B293" s="111" t="s">
        <v>545</v>
      </c>
      <c r="C293" s="88">
        <f t="shared" si="4"/>
        <v>0</v>
      </c>
      <c r="D293" s="89"/>
      <c r="E293" s="90"/>
      <c r="F293" s="91"/>
      <c r="G293" s="91"/>
      <c r="H293" s="91"/>
      <c r="I293" s="13"/>
      <c r="J293" s="5"/>
      <c r="K293" s="5"/>
      <c r="N293" s="56"/>
      <c r="O293" s="6"/>
      <c r="Q293" s="5"/>
    </row>
    <row r="294" spans="1:17" x14ac:dyDescent="0.2">
      <c r="A294" s="99" t="s">
        <v>546</v>
      </c>
      <c r="B294" s="100" t="s">
        <v>547</v>
      </c>
      <c r="C294" s="70">
        <f t="shared" si="4"/>
        <v>0</v>
      </c>
      <c r="D294" s="71"/>
      <c r="E294" s="72"/>
      <c r="F294" s="73"/>
      <c r="G294" s="73"/>
      <c r="H294" s="73"/>
      <c r="I294" s="13"/>
      <c r="J294" s="5"/>
      <c r="K294" s="5"/>
      <c r="N294" s="56"/>
      <c r="O294" s="6"/>
      <c r="Q294" s="5"/>
    </row>
    <row r="295" spans="1:17" x14ac:dyDescent="0.2">
      <c r="A295" s="99" t="s">
        <v>548</v>
      </c>
      <c r="B295" s="100" t="s">
        <v>549</v>
      </c>
      <c r="C295" s="70">
        <f t="shared" si="4"/>
        <v>18</v>
      </c>
      <c r="D295" s="71"/>
      <c r="E295" s="72">
        <v>18</v>
      </c>
      <c r="F295" s="73"/>
      <c r="G295" s="73"/>
      <c r="H295" s="73"/>
      <c r="I295" s="13"/>
      <c r="J295" s="5"/>
      <c r="K295" s="5"/>
      <c r="N295" s="56"/>
      <c r="O295" s="6"/>
      <c r="Q295" s="5"/>
    </row>
    <row r="296" spans="1:17" x14ac:dyDescent="0.2">
      <c r="A296" s="99" t="s">
        <v>550</v>
      </c>
      <c r="B296" s="100" t="s">
        <v>551</v>
      </c>
      <c r="C296" s="70">
        <f t="shared" si="4"/>
        <v>0</v>
      </c>
      <c r="D296" s="71"/>
      <c r="E296" s="72"/>
      <c r="F296" s="73"/>
      <c r="G296" s="73"/>
      <c r="H296" s="73"/>
      <c r="I296" s="13"/>
      <c r="J296" s="5"/>
      <c r="K296" s="5"/>
      <c r="N296" s="56"/>
      <c r="O296" s="6"/>
      <c r="Q296" s="5"/>
    </row>
    <row r="297" spans="1:17" x14ac:dyDescent="0.2">
      <c r="A297" s="99" t="s">
        <v>552</v>
      </c>
      <c r="B297" s="100" t="s">
        <v>553</v>
      </c>
      <c r="C297" s="70">
        <f t="shared" si="4"/>
        <v>14</v>
      </c>
      <c r="D297" s="71">
        <v>11</v>
      </c>
      <c r="E297" s="72">
        <v>3</v>
      </c>
      <c r="F297" s="73"/>
      <c r="G297" s="73"/>
      <c r="H297" s="73"/>
      <c r="I297" s="13"/>
      <c r="J297" s="5"/>
      <c r="K297" s="5"/>
      <c r="N297" s="56"/>
      <c r="O297" s="6"/>
      <c r="Q297" s="5"/>
    </row>
    <row r="298" spans="1:17" x14ac:dyDescent="0.2">
      <c r="A298" s="99" t="s">
        <v>554</v>
      </c>
      <c r="B298" s="100" t="s">
        <v>555</v>
      </c>
      <c r="C298" s="70">
        <f t="shared" si="4"/>
        <v>0</v>
      </c>
      <c r="D298" s="71"/>
      <c r="E298" s="72"/>
      <c r="F298" s="73"/>
      <c r="G298" s="73"/>
      <c r="H298" s="73"/>
      <c r="I298" s="13"/>
      <c r="J298" s="5"/>
      <c r="K298" s="5"/>
      <c r="N298" s="56"/>
      <c r="O298" s="6"/>
      <c r="Q298" s="5"/>
    </row>
    <row r="299" spans="1:17" x14ac:dyDescent="0.2">
      <c r="A299" s="99" t="s">
        <v>556</v>
      </c>
      <c r="B299" s="100" t="s">
        <v>557</v>
      </c>
      <c r="C299" s="70">
        <f t="shared" si="4"/>
        <v>0</v>
      </c>
      <c r="D299" s="71"/>
      <c r="E299" s="72"/>
      <c r="F299" s="73"/>
      <c r="G299" s="73"/>
      <c r="H299" s="73"/>
      <c r="I299" s="13"/>
      <c r="J299" s="5"/>
      <c r="K299" s="5"/>
      <c r="N299" s="56"/>
      <c r="O299" s="6"/>
      <c r="Q299" s="5"/>
    </row>
    <row r="300" spans="1:17" x14ac:dyDescent="0.2">
      <c r="A300" s="99" t="s">
        <v>558</v>
      </c>
      <c r="B300" s="100" t="s">
        <v>559</v>
      </c>
      <c r="C300" s="70">
        <f t="shared" si="4"/>
        <v>0</v>
      </c>
      <c r="D300" s="71"/>
      <c r="E300" s="72"/>
      <c r="F300" s="73"/>
      <c r="G300" s="73"/>
      <c r="H300" s="73"/>
      <c r="I300" s="13"/>
      <c r="J300" s="5"/>
      <c r="K300" s="5"/>
      <c r="N300" s="56"/>
      <c r="O300" s="6"/>
      <c r="Q300" s="5"/>
    </row>
    <row r="301" spans="1:17" x14ac:dyDescent="0.2">
      <c r="A301" s="99" t="s">
        <v>560</v>
      </c>
      <c r="B301" s="100" t="s">
        <v>561</v>
      </c>
      <c r="C301" s="70">
        <f t="shared" si="4"/>
        <v>0</v>
      </c>
      <c r="D301" s="71"/>
      <c r="E301" s="72"/>
      <c r="F301" s="73"/>
      <c r="G301" s="73"/>
      <c r="H301" s="73"/>
      <c r="I301" s="13"/>
      <c r="J301" s="5"/>
      <c r="K301" s="5"/>
      <c r="N301" s="56"/>
      <c r="O301" s="6"/>
      <c r="Q301" s="5"/>
    </row>
    <row r="302" spans="1:17" x14ac:dyDescent="0.2">
      <c r="A302" s="99" t="s">
        <v>562</v>
      </c>
      <c r="B302" s="100" t="s">
        <v>563</v>
      </c>
      <c r="C302" s="70">
        <f t="shared" si="4"/>
        <v>0</v>
      </c>
      <c r="D302" s="71"/>
      <c r="E302" s="72"/>
      <c r="F302" s="73"/>
      <c r="G302" s="73"/>
      <c r="H302" s="73"/>
      <c r="I302" s="13"/>
      <c r="J302" s="5"/>
      <c r="K302" s="5"/>
      <c r="N302" s="56"/>
      <c r="O302" s="6"/>
      <c r="Q302" s="5"/>
    </row>
    <row r="303" spans="1:17" x14ac:dyDescent="0.2">
      <c r="A303" s="99" t="s">
        <v>564</v>
      </c>
      <c r="B303" s="100" t="s">
        <v>565</v>
      </c>
      <c r="C303" s="70">
        <f t="shared" si="4"/>
        <v>0</v>
      </c>
      <c r="D303" s="71"/>
      <c r="E303" s="72"/>
      <c r="F303" s="73"/>
      <c r="G303" s="73"/>
      <c r="H303" s="73"/>
      <c r="I303" s="13"/>
      <c r="J303" s="5"/>
      <c r="K303" s="5"/>
      <c r="N303" s="56"/>
      <c r="O303" s="6"/>
      <c r="Q303" s="5"/>
    </row>
    <row r="304" spans="1:17" x14ac:dyDescent="0.2">
      <c r="A304" s="99" t="s">
        <v>566</v>
      </c>
      <c r="B304" s="100" t="s">
        <v>567</v>
      </c>
      <c r="C304" s="70">
        <f t="shared" si="4"/>
        <v>0</v>
      </c>
      <c r="D304" s="71"/>
      <c r="E304" s="72"/>
      <c r="F304" s="73"/>
      <c r="G304" s="73"/>
      <c r="H304" s="73"/>
      <c r="I304" s="13"/>
      <c r="J304" s="5"/>
      <c r="K304" s="5"/>
      <c r="N304" s="56"/>
      <c r="O304" s="6"/>
      <c r="Q304" s="5"/>
    </row>
    <row r="305" spans="1:17" x14ac:dyDescent="0.2">
      <c r="A305" s="99" t="s">
        <v>568</v>
      </c>
      <c r="B305" s="100" t="s">
        <v>569</v>
      </c>
      <c r="C305" s="70">
        <f t="shared" si="4"/>
        <v>0</v>
      </c>
      <c r="D305" s="71"/>
      <c r="E305" s="72"/>
      <c r="F305" s="73"/>
      <c r="G305" s="73"/>
      <c r="H305" s="73"/>
      <c r="I305" s="13"/>
      <c r="J305" s="5"/>
      <c r="K305" s="5"/>
      <c r="N305" s="56"/>
      <c r="O305" s="6"/>
      <c r="Q305" s="5"/>
    </row>
    <row r="306" spans="1:17" x14ac:dyDescent="0.2">
      <c r="A306" s="99" t="s">
        <v>570</v>
      </c>
      <c r="B306" s="100" t="s">
        <v>571</v>
      </c>
      <c r="C306" s="70">
        <f t="shared" si="4"/>
        <v>0</v>
      </c>
      <c r="D306" s="71"/>
      <c r="E306" s="72"/>
      <c r="F306" s="73"/>
      <c r="G306" s="73"/>
      <c r="H306" s="73"/>
      <c r="I306" s="13"/>
      <c r="J306" s="5"/>
      <c r="K306" s="5"/>
      <c r="N306" s="56"/>
      <c r="O306" s="6"/>
      <c r="Q306" s="5"/>
    </row>
    <row r="307" spans="1:17" x14ac:dyDescent="0.2">
      <c r="A307" s="99" t="s">
        <v>572</v>
      </c>
      <c r="B307" s="100" t="s">
        <v>573</v>
      </c>
      <c r="C307" s="70">
        <f t="shared" si="4"/>
        <v>0</v>
      </c>
      <c r="D307" s="71"/>
      <c r="E307" s="72"/>
      <c r="F307" s="73"/>
      <c r="G307" s="73"/>
      <c r="H307" s="73"/>
      <c r="I307" s="13"/>
      <c r="J307" s="5"/>
      <c r="K307" s="5"/>
      <c r="N307" s="56"/>
      <c r="O307" s="6"/>
      <c r="Q307" s="5"/>
    </row>
    <row r="308" spans="1:17" x14ac:dyDescent="0.2">
      <c r="A308" s="99" t="s">
        <v>574</v>
      </c>
      <c r="B308" s="100" t="s">
        <v>575</v>
      </c>
      <c r="C308" s="70">
        <f t="shared" si="4"/>
        <v>0</v>
      </c>
      <c r="D308" s="71"/>
      <c r="E308" s="72"/>
      <c r="F308" s="73"/>
      <c r="G308" s="73"/>
      <c r="H308" s="73"/>
      <c r="I308" s="13"/>
      <c r="J308" s="5"/>
      <c r="K308" s="5"/>
      <c r="N308" s="56"/>
      <c r="O308" s="6"/>
      <c r="Q308" s="5"/>
    </row>
    <row r="309" spans="1:17" x14ac:dyDescent="0.2">
      <c r="A309" s="99" t="s">
        <v>576</v>
      </c>
      <c r="B309" s="100" t="s">
        <v>577</v>
      </c>
      <c r="C309" s="70">
        <f t="shared" si="4"/>
        <v>1</v>
      </c>
      <c r="D309" s="71"/>
      <c r="E309" s="72">
        <v>1</v>
      </c>
      <c r="F309" s="73"/>
      <c r="G309" s="73"/>
      <c r="H309" s="73"/>
      <c r="I309" s="13"/>
      <c r="J309" s="5"/>
      <c r="K309" s="5"/>
      <c r="N309" s="56"/>
      <c r="O309" s="6"/>
      <c r="Q309" s="5"/>
    </row>
    <row r="310" spans="1:17" x14ac:dyDescent="0.2">
      <c r="A310" s="99" t="s">
        <v>578</v>
      </c>
      <c r="B310" s="100" t="s">
        <v>579</v>
      </c>
      <c r="C310" s="70">
        <f t="shared" si="4"/>
        <v>54</v>
      </c>
      <c r="D310" s="71">
        <v>54</v>
      </c>
      <c r="E310" s="72"/>
      <c r="F310" s="73"/>
      <c r="G310" s="73"/>
      <c r="H310" s="73"/>
      <c r="I310" s="13"/>
      <c r="J310" s="5"/>
      <c r="K310" s="5"/>
      <c r="N310" s="56"/>
      <c r="O310" s="6"/>
      <c r="Q310" s="5"/>
    </row>
    <row r="311" spans="1:17" x14ac:dyDescent="0.2">
      <c r="A311" s="99" t="s">
        <v>580</v>
      </c>
      <c r="B311" s="100" t="s">
        <v>581</v>
      </c>
      <c r="C311" s="70">
        <f t="shared" si="4"/>
        <v>0</v>
      </c>
      <c r="D311" s="71"/>
      <c r="E311" s="72"/>
      <c r="F311" s="73"/>
      <c r="G311" s="73"/>
      <c r="H311" s="73"/>
      <c r="I311" s="13"/>
      <c r="J311" s="5"/>
      <c r="K311" s="5"/>
      <c r="N311" s="56"/>
      <c r="O311" s="6"/>
      <c r="Q311" s="5"/>
    </row>
    <row r="312" spans="1:17" x14ac:dyDescent="0.2">
      <c r="A312" s="99" t="s">
        <v>582</v>
      </c>
      <c r="B312" s="100" t="s">
        <v>583</v>
      </c>
      <c r="C312" s="70">
        <f t="shared" si="4"/>
        <v>2</v>
      </c>
      <c r="D312" s="71"/>
      <c r="E312" s="72"/>
      <c r="F312" s="73">
        <v>2</v>
      </c>
      <c r="G312" s="73"/>
      <c r="H312" s="73"/>
      <c r="I312" s="13"/>
      <c r="J312" s="5"/>
      <c r="K312" s="5"/>
      <c r="N312" s="56"/>
      <c r="O312" s="6"/>
      <c r="Q312" s="5"/>
    </row>
    <row r="313" spans="1:17" x14ac:dyDescent="0.2">
      <c r="A313" s="101" t="s">
        <v>584</v>
      </c>
      <c r="B313" s="102" t="s">
        <v>585</v>
      </c>
      <c r="C313" s="103">
        <f t="shared" si="4"/>
        <v>105</v>
      </c>
      <c r="D313" s="122">
        <v>67</v>
      </c>
      <c r="E313" s="105"/>
      <c r="F313" s="106">
        <v>38</v>
      </c>
      <c r="G313" s="106"/>
      <c r="H313" s="106"/>
      <c r="I313" s="13"/>
      <c r="J313" s="5"/>
      <c r="K313" s="5"/>
      <c r="N313" s="56"/>
      <c r="O313" s="6"/>
      <c r="Q313" s="5"/>
    </row>
    <row r="314" spans="1:17" x14ac:dyDescent="0.2">
      <c r="A314" s="130"/>
      <c r="B314" s="107"/>
      <c r="C314" s="131"/>
      <c r="D314" s="16"/>
      <c r="E314" s="16"/>
      <c r="F314" s="16"/>
      <c r="G314" s="16"/>
      <c r="H314" s="16"/>
      <c r="I314" s="13"/>
      <c r="J314" s="5"/>
      <c r="K314" s="5"/>
      <c r="N314" s="56"/>
      <c r="O314" s="6"/>
      <c r="Q314" s="5"/>
    </row>
    <row r="315" spans="1:17" x14ac:dyDescent="0.2">
      <c r="A315" s="211" t="s">
        <v>586</v>
      </c>
      <c r="B315" s="234"/>
      <c r="C315" s="63">
        <f t="shared" si="4"/>
        <v>128</v>
      </c>
      <c r="D315" s="123">
        <f>+SUM(D316:D331)</f>
        <v>0</v>
      </c>
      <c r="E315" s="65">
        <f>+SUM(E316:E331)</f>
        <v>128</v>
      </c>
      <c r="F315" s="124">
        <f>+SUM(F316:F331)</f>
        <v>0</v>
      </c>
      <c r="G315" s="63">
        <f>+SUM(G316:G331)</f>
        <v>0</v>
      </c>
      <c r="H315" s="63">
        <f>+SUM(H316:H331)</f>
        <v>0</v>
      </c>
      <c r="I315" s="13"/>
      <c r="J315" s="5"/>
      <c r="K315" s="5"/>
      <c r="N315" s="56"/>
      <c r="O315" s="6"/>
      <c r="Q315" s="5"/>
    </row>
    <row r="316" spans="1:17" x14ac:dyDescent="0.2">
      <c r="A316" s="132" t="s">
        <v>587</v>
      </c>
      <c r="B316" s="133" t="s">
        <v>588</v>
      </c>
      <c r="C316" s="88">
        <f t="shared" si="4"/>
        <v>34</v>
      </c>
      <c r="D316" s="71"/>
      <c r="E316" s="72">
        <v>34</v>
      </c>
      <c r="F316" s="73"/>
      <c r="G316" s="73"/>
      <c r="H316" s="73"/>
      <c r="I316" s="13"/>
      <c r="J316" s="5"/>
      <c r="K316" s="5"/>
      <c r="N316" s="56"/>
      <c r="O316" s="6"/>
      <c r="Q316" s="5"/>
    </row>
    <row r="317" spans="1:17" ht="23.25" x14ac:dyDescent="0.2">
      <c r="A317" s="99" t="s">
        <v>589</v>
      </c>
      <c r="B317" s="93" t="s">
        <v>590</v>
      </c>
      <c r="C317" s="70">
        <f t="shared" si="4"/>
        <v>0</v>
      </c>
      <c r="D317" s="71"/>
      <c r="E317" s="72"/>
      <c r="F317" s="73"/>
      <c r="G317" s="73"/>
      <c r="H317" s="73"/>
      <c r="I317" s="13"/>
      <c r="J317" s="5"/>
      <c r="K317" s="5"/>
      <c r="N317" s="56"/>
      <c r="O317" s="6"/>
      <c r="Q317" s="5"/>
    </row>
    <row r="318" spans="1:17" x14ac:dyDescent="0.2">
      <c r="A318" s="99" t="s">
        <v>591</v>
      </c>
      <c r="B318" s="100" t="s">
        <v>592</v>
      </c>
      <c r="C318" s="70">
        <f t="shared" si="4"/>
        <v>0</v>
      </c>
      <c r="D318" s="71"/>
      <c r="E318" s="72"/>
      <c r="F318" s="73"/>
      <c r="G318" s="73"/>
      <c r="H318" s="73"/>
      <c r="I318" s="13"/>
      <c r="J318" s="5"/>
      <c r="K318" s="5"/>
      <c r="N318" s="56"/>
      <c r="O318" s="6"/>
      <c r="Q318" s="5"/>
    </row>
    <row r="319" spans="1:17" x14ac:dyDescent="0.2">
      <c r="A319" s="99" t="s">
        <v>593</v>
      </c>
      <c r="B319" s="100" t="s">
        <v>594</v>
      </c>
      <c r="C319" s="70">
        <f t="shared" si="4"/>
        <v>0</v>
      </c>
      <c r="D319" s="71"/>
      <c r="E319" s="72"/>
      <c r="F319" s="73"/>
      <c r="G319" s="73"/>
      <c r="H319" s="73"/>
      <c r="I319" s="13"/>
      <c r="J319" s="5"/>
      <c r="K319" s="5"/>
      <c r="N319" s="56"/>
      <c r="O319" s="6"/>
      <c r="Q319" s="5"/>
    </row>
    <row r="320" spans="1:17" x14ac:dyDescent="0.2">
      <c r="A320" s="99" t="s">
        <v>595</v>
      </c>
      <c r="B320" s="100" t="s">
        <v>596</v>
      </c>
      <c r="C320" s="70">
        <f t="shared" si="4"/>
        <v>0</v>
      </c>
      <c r="D320" s="71"/>
      <c r="E320" s="72"/>
      <c r="F320" s="73"/>
      <c r="G320" s="73"/>
      <c r="H320" s="73"/>
      <c r="I320" s="13"/>
      <c r="J320" s="5"/>
      <c r="K320" s="5"/>
      <c r="N320" s="56"/>
      <c r="O320" s="6"/>
      <c r="Q320" s="5"/>
    </row>
    <row r="321" spans="1:17" x14ac:dyDescent="0.2">
      <c r="A321" s="99" t="s">
        <v>597</v>
      </c>
      <c r="B321" s="100" t="s">
        <v>598</v>
      </c>
      <c r="C321" s="70">
        <f t="shared" si="4"/>
        <v>0</v>
      </c>
      <c r="D321" s="71"/>
      <c r="E321" s="72"/>
      <c r="F321" s="73"/>
      <c r="G321" s="73"/>
      <c r="H321" s="73"/>
      <c r="I321" s="13"/>
      <c r="J321" s="5"/>
      <c r="K321" s="5"/>
      <c r="N321" s="56"/>
      <c r="O321" s="6"/>
      <c r="Q321" s="5"/>
    </row>
    <row r="322" spans="1:17" x14ac:dyDescent="0.2">
      <c r="A322" s="99" t="s">
        <v>599</v>
      </c>
      <c r="B322" s="100" t="s">
        <v>600</v>
      </c>
      <c r="C322" s="70">
        <f t="shared" si="4"/>
        <v>29</v>
      </c>
      <c r="D322" s="71"/>
      <c r="E322" s="72">
        <v>29</v>
      </c>
      <c r="F322" s="73"/>
      <c r="G322" s="73"/>
      <c r="H322" s="73"/>
      <c r="I322" s="13"/>
      <c r="J322" s="5"/>
      <c r="K322" s="5"/>
      <c r="N322" s="56"/>
      <c r="O322" s="6"/>
      <c r="Q322" s="5"/>
    </row>
    <row r="323" spans="1:17" x14ac:dyDescent="0.2">
      <c r="A323" s="99" t="s">
        <v>601</v>
      </c>
      <c r="B323" s="100" t="s">
        <v>602</v>
      </c>
      <c r="C323" s="70">
        <f t="shared" si="4"/>
        <v>0</v>
      </c>
      <c r="D323" s="71"/>
      <c r="E323" s="72"/>
      <c r="F323" s="73"/>
      <c r="G323" s="73"/>
      <c r="H323" s="73"/>
      <c r="I323" s="13"/>
      <c r="J323" s="5"/>
      <c r="K323" s="5"/>
      <c r="N323" s="56"/>
      <c r="O323" s="6"/>
      <c r="Q323" s="5"/>
    </row>
    <row r="324" spans="1:17" x14ac:dyDescent="0.2">
      <c r="A324" s="99" t="s">
        <v>603</v>
      </c>
      <c r="B324" s="100" t="s">
        <v>604</v>
      </c>
      <c r="C324" s="70">
        <f t="shared" si="4"/>
        <v>42</v>
      </c>
      <c r="D324" s="71"/>
      <c r="E324" s="72">
        <v>42</v>
      </c>
      <c r="F324" s="73"/>
      <c r="G324" s="73"/>
      <c r="H324" s="73"/>
      <c r="I324" s="13"/>
      <c r="J324" s="5"/>
      <c r="K324" s="5"/>
      <c r="N324" s="56"/>
      <c r="O324" s="6"/>
      <c r="Q324" s="5"/>
    </row>
    <row r="325" spans="1:17" x14ac:dyDescent="0.2">
      <c r="A325" s="99" t="s">
        <v>605</v>
      </c>
      <c r="B325" s="100" t="s">
        <v>606</v>
      </c>
      <c r="C325" s="70">
        <f t="shared" si="4"/>
        <v>23</v>
      </c>
      <c r="D325" s="71"/>
      <c r="E325" s="72">
        <v>23</v>
      </c>
      <c r="F325" s="73"/>
      <c r="G325" s="73"/>
      <c r="H325" s="73"/>
      <c r="I325" s="13"/>
      <c r="J325" s="5"/>
      <c r="K325" s="5"/>
      <c r="N325" s="56"/>
      <c r="O325" s="6"/>
      <c r="Q325" s="5"/>
    </row>
    <row r="326" spans="1:17" x14ac:dyDescent="0.2">
      <c r="A326" s="99" t="s">
        <v>607</v>
      </c>
      <c r="B326" s="100" t="s">
        <v>608</v>
      </c>
      <c r="C326" s="70">
        <f t="shared" si="4"/>
        <v>0</v>
      </c>
      <c r="D326" s="71"/>
      <c r="E326" s="72"/>
      <c r="F326" s="73"/>
      <c r="G326" s="73"/>
      <c r="H326" s="73"/>
      <c r="I326" s="13"/>
      <c r="J326" s="5"/>
      <c r="K326" s="5"/>
      <c r="N326" s="56"/>
      <c r="O326" s="6"/>
      <c r="Q326" s="5"/>
    </row>
    <row r="327" spans="1:17" x14ac:dyDescent="0.2">
      <c r="A327" s="99" t="s">
        <v>609</v>
      </c>
      <c r="B327" s="100" t="s">
        <v>610</v>
      </c>
      <c r="C327" s="70">
        <f t="shared" si="4"/>
        <v>0</v>
      </c>
      <c r="D327" s="71"/>
      <c r="E327" s="72"/>
      <c r="F327" s="73"/>
      <c r="G327" s="73"/>
      <c r="H327" s="73"/>
      <c r="I327" s="13"/>
      <c r="J327" s="5"/>
      <c r="K327" s="5"/>
      <c r="N327" s="56"/>
      <c r="O327" s="6"/>
      <c r="Q327" s="5"/>
    </row>
    <row r="328" spans="1:17" x14ac:dyDescent="0.2">
      <c r="A328" s="99" t="s">
        <v>611</v>
      </c>
      <c r="B328" s="100" t="s">
        <v>612</v>
      </c>
      <c r="C328" s="70">
        <f t="shared" si="4"/>
        <v>0</v>
      </c>
      <c r="D328" s="71"/>
      <c r="E328" s="72"/>
      <c r="F328" s="73"/>
      <c r="G328" s="73"/>
      <c r="H328" s="73"/>
      <c r="I328" s="13"/>
      <c r="J328" s="5"/>
      <c r="K328" s="5"/>
      <c r="N328" s="56"/>
      <c r="O328" s="6"/>
      <c r="Q328" s="5"/>
    </row>
    <row r="329" spans="1:17" x14ac:dyDescent="0.2">
      <c r="A329" s="99" t="s">
        <v>613</v>
      </c>
      <c r="B329" s="100" t="s">
        <v>614</v>
      </c>
      <c r="C329" s="70">
        <f t="shared" si="4"/>
        <v>0</v>
      </c>
      <c r="D329" s="71"/>
      <c r="E329" s="72"/>
      <c r="F329" s="73"/>
      <c r="G329" s="73"/>
      <c r="H329" s="73"/>
      <c r="I329" s="13"/>
      <c r="J329" s="5"/>
      <c r="K329" s="5"/>
      <c r="N329" s="56"/>
      <c r="O329" s="6"/>
      <c r="Q329" s="5"/>
    </row>
    <row r="330" spans="1:17" x14ac:dyDescent="0.2">
      <c r="A330" s="99" t="s">
        <v>615</v>
      </c>
      <c r="B330" s="100" t="s">
        <v>616</v>
      </c>
      <c r="C330" s="70">
        <f t="shared" si="4"/>
        <v>0</v>
      </c>
      <c r="D330" s="71"/>
      <c r="E330" s="72"/>
      <c r="F330" s="73"/>
      <c r="G330" s="73"/>
      <c r="H330" s="73"/>
      <c r="I330" s="13"/>
      <c r="J330" s="5"/>
      <c r="K330" s="5"/>
      <c r="N330" s="56"/>
      <c r="O330" s="6"/>
      <c r="Q330" s="5"/>
    </row>
    <row r="331" spans="1:17" x14ac:dyDescent="0.2">
      <c r="A331" s="120" t="s">
        <v>617</v>
      </c>
      <c r="B331" s="121" t="s">
        <v>618</v>
      </c>
      <c r="C331" s="103">
        <f t="shared" si="4"/>
        <v>0</v>
      </c>
      <c r="D331" s="122"/>
      <c r="E331" s="105"/>
      <c r="F331" s="106"/>
      <c r="G331" s="106"/>
      <c r="H331" s="106"/>
      <c r="I331" s="13"/>
      <c r="J331" s="5"/>
      <c r="K331" s="5"/>
      <c r="N331" s="56"/>
      <c r="O331" s="6"/>
      <c r="Q331" s="5"/>
    </row>
    <row r="332" spans="1:17" x14ac:dyDescent="0.2">
      <c r="A332" s="211" t="s">
        <v>619</v>
      </c>
      <c r="B332" s="234"/>
      <c r="C332" s="63">
        <f t="shared" si="4"/>
        <v>0</v>
      </c>
      <c r="D332" s="123">
        <f>+SUM(D333:D340)</f>
        <v>0</v>
      </c>
      <c r="E332" s="65">
        <f>+SUM(E333:E340)</f>
        <v>0</v>
      </c>
      <c r="F332" s="124">
        <f>+SUM(F333:F340)</f>
        <v>0</v>
      </c>
      <c r="G332" s="63">
        <f>+SUM(G333:G340)</f>
        <v>0</v>
      </c>
      <c r="H332" s="63">
        <f>+SUM(H333:H340)</f>
        <v>0</v>
      </c>
      <c r="I332" s="13"/>
      <c r="J332" s="5"/>
      <c r="K332" s="5"/>
      <c r="N332" s="56"/>
      <c r="O332" s="6"/>
      <c r="Q332" s="5"/>
    </row>
    <row r="333" spans="1:17" x14ac:dyDescent="0.2">
      <c r="A333" s="134" t="s">
        <v>620</v>
      </c>
      <c r="B333" s="94" t="s">
        <v>621</v>
      </c>
      <c r="C333" s="95">
        <f t="shared" si="4"/>
        <v>0</v>
      </c>
      <c r="D333" s="81"/>
      <c r="E333" s="82"/>
      <c r="F333" s="83"/>
      <c r="G333" s="83"/>
      <c r="H333" s="83"/>
      <c r="I333" s="13"/>
      <c r="J333" s="5"/>
      <c r="K333" s="5"/>
      <c r="N333" s="56"/>
      <c r="O333" s="6"/>
      <c r="Q333" s="5"/>
    </row>
    <row r="334" spans="1:17" x14ac:dyDescent="0.2">
      <c r="A334" s="134" t="s">
        <v>622</v>
      </c>
      <c r="B334" s="94" t="s">
        <v>623</v>
      </c>
      <c r="C334" s="95">
        <f t="shared" si="4"/>
        <v>0</v>
      </c>
      <c r="D334" s="81"/>
      <c r="E334" s="82"/>
      <c r="F334" s="83"/>
      <c r="G334" s="83"/>
      <c r="H334" s="83"/>
      <c r="I334" s="13"/>
      <c r="J334" s="5"/>
      <c r="K334" s="5"/>
      <c r="N334" s="56"/>
      <c r="O334" s="6"/>
      <c r="Q334" s="5"/>
    </row>
    <row r="335" spans="1:17" x14ac:dyDescent="0.2">
      <c r="A335" s="99" t="s">
        <v>624</v>
      </c>
      <c r="B335" s="93" t="s">
        <v>625</v>
      </c>
      <c r="C335" s="70">
        <f t="shared" si="4"/>
        <v>0</v>
      </c>
      <c r="D335" s="71"/>
      <c r="E335" s="72"/>
      <c r="F335" s="73"/>
      <c r="G335" s="73"/>
      <c r="H335" s="73"/>
      <c r="I335" s="13"/>
      <c r="J335" s="5"/>
      <c r="K335" s="5"/>
      <c r="N335" s="56"/>
      <c r="O335" s="6"/>
      <c r="Q335" s="5"/>
    </row>
    <row r="336" spans="1:17" x14ac:dyDescent="0.2">
      <c r="A336" s="135" t="s">
        <v>626</v>
      </c>
      <c r="B336" s="136" t="s">
        <v>627</v>
      </c>
      <c r="C336" s="88">
        <f t="shared" si="4"/>
        <v>0</v>
      </c>
      <c r="D336" s="89"/>
      <c r="E336" s="90"/>
      <c r="F336" s="91"/>
      <c r="G336" s="91"/>
      <c r="H336" s="91"/>
      <c r="I336" s="13"/>
      <c r="J336" s="5"/>
      <c r="K336" s="5"/>
      <c r="N336" s="56"/>
      <c r="O336" s="6"/>
      <c r="Q336" s="5"/>
    </row>
    <row r="337" spans="1:17" x14ac:dyDescent="0.2">
      <c r="A337" s="99" t="s">
        <v>628</v>
      </c>
      <c r="B337" s="93" t="s">
        <v>629</v>
      </c>
      <c r="C337" s="70">
        <f t="shared" si="4"/>
        <v>0</v>
      </c>
      <c r="D337" s="71"/>
      <c r="E337" s="72"/>
      <c r="F337" s="73"/>
      <c r="G337" s="73"/>
      <c r="H337" s="73"/>
      <c r="I337" s="13"/>
      <c r="J337" s="5"/>
      <c r="K337" s="5"/>
      <c r="N337" s="56"/>
      <c r="O337" s="6"/>
      <c r="Q337" s="5"/>
    </row>
    <row r="338" spans="1:17" x14ac:dyDescent="0.2">
      <c r="A338" s="99" t="s">
        <v>630</v>
      </c>
      <c r="B338" s="100" t="s">
        <v>631</v>
      </c>
      <c r="C338" s="70">
        <f t="shared" ref="C338:C401" si="5">+SUM(D338:F338)</f>
        <v>0</v>
      </c>
      <c r="D338" s="71"/>
      <c r="E338" s="72"/>
      <c r="F338" s="73"/>
      <c r="G338" s="73"/>
      <c r="H338" s="73"/>
      <c r="I338" s="13"/>
      <c r="J338" s="5"/>
      <c r="K338" s="5"/>
      <c r="N338" s="56"/>
      <c r="O338" s="6"/>
      <c r="Q338" s="5"/>
    </row>
    <row r="339" spans="1:17" x14ac:dyDescent="0.2">
      <c r="A339" s="99" t="s">
        <v>632</v>
      </c>
      <c r="B339" s="100" t="s">
        <v>633</v>
      </c>
      <c r="C339" s="70">
        <f t="shared" si="5"/>
        <v>0</v>
      </c>
      <c r="D339" s="71"/>
      <c r="E339" s="72"/>
      <c r="F339" s="73"/>
      <c r="G339" s="73"/>
      <c r="H339" s="73"/>
      <c r="I339" s="13"/>
      <c r="J339" s="5"/>
      <c r="K339" s="5"/>
      <c r="N339" s="56"/>
      <c r="O339" s="6"/>
      <c r="Q339" s="5"/>
    </row>
    <row r="340" spans="1:17" x14ac:dyDescent="0.2">
      <c r="A340" s="120" t="s">
        <v>634</v>
      </c>
      <c r="B340" s="121" t="s">
        <v>635</v>
      </c>
      <c r="C340" s="103">
        <f t="shared" si="5"/>
        <v>0</v>
      </c>
      <c r="D340" s="122"/>
      <c r="E340" s="105"/>
      <c r="F340" s="106"/>
      <c r="G340" s="106"/>
      <c r="H340" s="106"/>
      <c r="I340" s="13"/>
      <c r="J340" s="5"/>
      <c r="K340" s="5"/>
      <c r="N340" s="56"/>
      <c r="O340" s="6"/>
      <c r="Q340" s="5"/>
    </row>
    <row r="341" spans="1:17" x14ac:dyDescent="0.2">
      <c r="A341" s="137" t="s">
        <v>636</v>
      </c>
      <c r="B341" s="138"/>
      <c r="C341" s="63">
        <f t="shared" si="5"/>
        <v>14601</v>
      </c>
      <c r="D341" s="64">
        <f>+SUM(D342:D528)</f>
        <v>11679</v>
      </c>
      <c r="E341" s="123">
        <f>+SUM(E342:E528)</f>
        <v>2546</v>
      </c>
      <c r="F341" s="139">
        <f>+SUM(F342:F528)</f>
        <v>376</v>
      </c>
      <c r="G341" s="63">
        <f>+SUM(G342:G528)</f>
        <v>0</v>
      </c>
      <c r="H341" s="63">
        <f>+SUM(H342:H528)</f>
        <v>0</v>
      </c>
      <c r="I341" s="13"/>
      <c r="J341" s="5"/>
      <c r="K341" s="5"/>
      <c r="N341" s="56"/>
      <c r="O341" s="6"/>
      <c r="Q341" s="5"/>
    </row>
    <row r="342" spans="1:17" x14ac:dyDescent="0.2">
      <c r="A342" s="132" t="s">
        <v>637</v>
      </c>
      <c r="B342" s="136" t="s">
        <v>638</v>
      </c>
      <c r="C342" s="70">
        <f t="shared" si="5"/>
        <v>4632</v>
      </c>
      <c r="D342" s="71">
        <v>3001</v>
      </c>
      <c r="E342" s="72">
        <v>1584</v>
      </c>
      <c r="F342" s="73">
        <v>47</v>
      </c>
      <c r="G342" s="73"/>
      <c r="H342" s="73"/>
      <c r="I342" s="13"/>
      <c r="J342" s="5"/>
      <c r="K342" s="5"/>
      <c r="N342" s="56"/>
      <c r="O342" s="6"/>
      <c r="Q342" s="5"/>
    </row>
    <row r="343" spans="1:17" x14ac:dyDescent="0.2">
      <c r="A343" s="135" t="s">
        <v>639</v>
      </c>
      <c r="B343" s="136" t="s">
        <v>640</v>
      </c>
      <c r="C343" s="70">
        <f t="shared" si="5"/>
        <v>515</v>
      </c>
      <c r="D343" s="71">
        <v>384</v>
      </c>
      <c r="E343" s="72">
        <v>110</v>
      </c>
      <c r="F343" s="73">
        <v>21</v>
      </c>
      <c r="G343" s="73"/>
      <c r="H343" s="73"/>
      <c r="I343" s="13"/>
      <c r="J343" s="5"/>
      <c r="K343" s="5"/>
      <c r="N343" s="56"/>
      <c r="O343" s="6"/>
      <c r="Q343" s="5"/>
    </row>
    <row r="344" spans="1:17" x14ac:dyDescent="0.2">
      <c r="A344" s="135" t="s">
        <v>641</v>
      </c>
      <c r="B344" s="140" t="s">
        <v>642</v>
      </c>
      <c r="C344" s="70">
        <f t="shared" si="5"/>
        <v>37</v>
      </c>
      <c r="D344" s="71"/>
      <c r="E344" s="72">
        <v>37</v>
      </c>
      <c r="F344" s="73"/>
      <c r="G344" s="73"/>
      <c r="H344" s="73"/>
      <c r="I344" s="13"/>
      <c r="J344" s="5"/>
      <c r="K344" s="5"/>
      <c r="N344" s="56"/>
      <c r="O344" s="6"/>
      <c r="Q344" s="5"/>
    </row>
    <row r="345" spans="1:17" x14ac:dyDescent="0.2">
      <c r="A345" s="99" t="s">
        <v>643</v>
      </c>
      <c r="B345" s="141" t="s">
        <v>644</v>
      </c>
      <c r="C345" s="70">
        <f t="shared" si="5"/>
        <v>0</v>
      </c>
      <c r="D345" s="71"/>
      <c r="E345" s="72"/>
      <c r="F345" s="73"/>
      <c r="G345" s="73"/>
      <c r="H345" s="73"/>
      <c r="I345" s="13"/>
      <c r="J345" s="5"/>
      <c r="K345" s="5"/>
      <c r="N345" s="56"/>
      <c r="O345" s="6"/>
      <c r="Q345" s="5"/>
    </row>
    <row r="346" spans="1:17" x14ac:dyDescent="0.2">
      <c r="A346" s="99" t="s">
        <v>645</v>
      </c>
      <c r="B346" s="100" t="s">
        <v>646</v>
      </c>
      <c r="C346" s="70">
        <f t="shared" si="5"/>
        <v>0</v>
      </c>
      <c r="D346" s="71"/>
      <c r="E346" s="72"/>
      <c r="F346" s="73"/>
      <c r="G346" s="73"/>
      <c r="H346" s="73"/>
      <c r="I346" s="13"/>
      <c r="J346" s="5"/>
      <c r="K346" s="5"/>
      <c r="N346" s="56"/>
      <c r="O346" s="6"/>
      <c r="Q346" s="5"/>
    </row>
    <row r="347" spans="1:17" x14ac:dyDescent="0.2">
      <c r="A347" s="99" t="s">
        <v>647</v>
      </c>
      <c r="B347" s="100" t="s">
        <v>648</v>
      </c>
      <c r="C347" s="70">
        <f t="shared" si="5"/>
        <v>0</v>
      </c>
      <c r="D347" s="71"/>
      <c r="E347" s="72"/>
      <c r="F347" s="73"/>
      <c r="G347" s="73"/>
      <c r="H347" s="73"/>
      <c r="I347" s="13"/>
      <c r="J347" s="5"/>
      <c r="K347" s="5"/>
      <c r="N347" s="56"/>
      <c r="O347" s="6"/>
      <c r="Q347" s="5"/>
    </row>
    <row r="348" spans="1:17" x14ac:dyDescent="0.2">
      <c r="A348" s="99" t="s">
        <v>649</v>
      </c>
      <c r="B348" s="100" t="s">
        <v>650</v>
      </c>
      <c r="C348" s="70">
        <f t="shared" si="5"/>
        <v>0</v>
      </c>
      <c r="D348" s="71"/>
      <c r="E348" s="72"/>
      <c r="F348" s="73"/>
      <c r="G348" s="73"/>
      <c r="H348" s="73"/>
      <c r="I348" s="13"/>
      <c r="J348" s="5"/>
      <c r="K348" s="5"/>
      <c r="N348" s="56"/>
      <c r="O348" s="6"/>
      <c r="Q348" s="5"/>
    </row>
    <row r="349" spans="1:17" x14ac:dyDescent="0.2">
      <c r="A349" s="99" t="s">
        <v>651</v>
      </c>
      <c r="B349" s="100" t="s">
        <v>652</v>
      </c>
      <c r="C349" s="70">
        <f t="shared" si="5"/>
        <v>0</v>
      </c>
      <c r="D349" s="71"/>
      <c r="E349" s="72"/>
      <c r="F349" s="73"/>
      <c r="G349" s="73"/>
      <c r="H349" s="73"/>
      <c r="I349" s="13"/>
      <c r="J349" s="5"/>
      <c r="K349" s="5"/>
      <c r="N349" s="56"/>
      <c r="O349" s="6"/>
      <c r="Q349" s="5"/>
    </row>
    <row r="350" spans="1:17" x14ac:dyDescent="0.2">
      <c r="A350" s="134" t="s">
        <v>653</v>
      </c>
      <c r="B350" s="142" t="s">
        <v>654</v>
      </c>
      <c r="C350" s="95">
        <f t="shared" si="5"/>
        <v>0</v>
      </c>
      <c r="D350" s="81"/>
      <c r="E350" s="82"/>
      <c r="F350" s="83"/>
      <c r="G350" s="83"/>
      <c r="H350" s="83"/>
      <c r="I350" s="13"/>
      <c r="J350" s="5"/>
      <c r="K350" s="5"/>
      <c r="N350" s="56"/>
      <c r="O350" s="6"/>
      <c r="Q350" s="5"/>
    </row>
    <row r="351" spans="1:17" x14ac:dyDescent="0.2">
      <c r="A351" s="99" t="s">
        <v>655</v>
      </c>
      <c r="B351" s="142" t="s">
        <v>656</v>
      </c>
      <c r="C351" s="95">
        <f t="shared" si="5"/>
        <v>0</v>
      </c>
      <c r="D351" s="81"/>
      <c r="E351" s="82"/>
      <c r="F351" s="83"/>
      <c r="G351" s="83"/>
      <c r="H351" s="83"/>
      <c r="I351" s="13"/>
      <c r="J351" s="5"/>
      <c r="K351" s="5"/>
      <c r="N351" s="56"/>
      <c r="O351" s="6"/>
      <c r="Q351" s="5"/>
    </row>
    <row r="352" spans="1:17" x14ac:dyDescent="0.2">
      <c r="A352" s="99" t="s">
        <v>657</v>
      </c>
      <c r="B352" s="143" t="s">
        <v>658</v>
      </c>
      <c r="C352" s="70">
        <f t="shared" si="5"/>
        <v>0</v>
      </c>
      <c r="D352" s="71"/>
      <c r="E352" s="72"/>
      <c r="F352" s="73"/>
      <c r="G352" s="73"/>
      <c r="H352" s="73"/>
      <c r="I352" s="13"/>
      <c r="J352" s="5"/>
      <c r="K352" s="5"/>
      <c r="N352" s="56"/>
      <c r="O352" s="6"/>
      <c r="Q352" s="5"/>
    </row>
    <row r="353" spans="1:17" x14ac:dyDescent="0.2">
      <c r="A353" s="99" t="s">
        <v>659</v>
      </c>
      <c r="B353" s="143" t="s">
        <v>660</v>
      </c>
      <c r="C353" s="70">
        <f t="shared" si="5"/>
        <v>0</v>
      </c>
      <c r="D353" s="71"/>
      <c r="E353" s="72"/>
      <c r="F353" s="73"/>
      <c r="G353" s="73"/>
      <c r="H353" s="73"/>
      <c r="I353" s="13"/>
      <c r="J353" s="5"/>
      <c r="K353" s="5"/>
      <c r="N353" s="56"/>
      <c r="O353" s="6"/>
      <c r="Q353" s="5"/>
    </row>
    <row r="354" spans="1:17" x14ac:dyDescent="0.2">
      <c r="A354" s="99" t="s">
        <v>661</v>
      </c>
      <c r="B354" s="143" t="s">
        <v>662</v>
      </c>
      <c r="C354" s="70">
        <f t="shared" si="5"/>
        <v>0</v>
      </c>
      <c r="D354" s="71"/>
      <c r="E354" s="72"/>
      <c r="F354" s="73"/>
      <c r="G354" s="73"/>
      <c r="H354" s="73"/>
      <c r="I354" s="13"/>
      <c r="J354" s="5"/>
      <c r="K354" s="5"/>
      <c r="N354" s="56"/>
      <c r="O354" s="6"/>
      <c r="Q354" s="5"/>
    </row>
    <row r="355" spans="1:17" x14ac:dyDescent="0.2">
      <c r="A355" s="99" t="s">
        <v>663</v>
      </c>
      <c r="B355" s="143" t="s">
        <v>664</v>
      </c>
      <c r="C355" s="70">
        <f t="shared" si="5"/>
        <v>0</v>
      </c>
      <c r="D355" s="71"/>
      <c r="E355" s="72"/>
      <c r="F355" s="73"/>
      <c r="G355" s="73"/>
      <c r="H355" s="73"/>
      <c r="I355" s="13"/>
      <c r="J355" s="5"/>
      <c r="K355" s="5"/>
      <c r="N355" s="56"/>
      <c r="O355" s="6"/>
      <c r="Q355" s="5"/>
    </row>
    <row r="356" spans="1:17" x14ac:dyDescent="0.2">
      <c r="A356" s="99" t="s">
        <v>665</v>
      </c>
      <c r="B356" s="143" t="s">
        <v>666</v>
      </c>
      <c r="C356" s="70">
        <f t="shared" si="5"/>
        <v>0</v>
      </c>
      <c r="D356" s="71"/>
      <c r="E356" s="72"/>
      <c r="F356" s="73"/>
      <c r="G356" s="73"/>
      <c r="H356" s="73"/>
      <c r="I356" s="13"/>
      <c r="J356" s="5"/>
      <c r="K356" s="5"/>
      <c r="N356" s="56"/>
      <c r="O356" s="6"/>
      <c r="Q356" s="5"/>
    </row>
    <row r="357" spans="1:17" x14ac:dyDescent="0.2">
      <c r="A357" s="99" t="s">
        <v>667</v>
      </c>
      <c r="B357" s="143" t="s">
        <v>668</v>
      </c>
      <c r="C357" s="70">
        <f t="shared" si="5"/>
        <v>0</v>
      </c>
      <c r="D357" s="71"/>
      <c r="E357" s="72"/>
      <c r="F357" s="73"/>
      <c r="G357" s="73"/>
      <c r="H357" s="73"/>
      <c r="I357" s="13"/>
      <c r="J357" s="5"/>
      <c r="K357" s="5"/>
      <c r="N357" s="56"/>
      <c r="O357" s="6"/>
      <c r="Q357" s="5"/>
    </row>
    <row r="358" spans="1:17" x14ac:dyDescent="0.2">
      <c r="A358" s="99" t="s">
        <v>669</v>
      </c>
      <c r="B358" s="143" t="s">
        <v>670</v>
      </c>
      <c r="C358" s="70">
        <f t="shared" si="5"/>
        <v>0</v>
      </c>
      <c r="D358" s="71"/>
      <c r="E358" s="72"/>
      <c r="F358" s="73"/>
      <c r="G358" s="73"/>
      <c r="H358" s="73"/>
      <c r="I358" s="13"/>
      <c r="J358" s="5"/>
      <c r="K358" s="5"/>
      <c r="N358" s="56"/>
      <c r="O358" s="6"/>
      <c r="Q358" s="5"/>
    </row>
    <row r="359" spans="1:17" x14ac:dyDescent="0.2">
      <c r="A359" s="99" t="s">
        <v>671</v>
      </c>
      <c r="B359" s="143" t="s">
        <v>672</v>
      </c>
      <c r="C359" s="70">
        <f t="shared" si="5"/>
        <v>0</v>
      </c>
      <c r="D359" s="71"/>
      <c r="E359" s="72"/>
      <c r="F359" s="73"/>
      <c r="G359" s="73"/>
      <c r="H359" s="73"/>
      <c r="I359" s="13"/>
      <c r="J359" s="5"/>
      <c r="K359" s="5"/>
      <c r="N359" s="56"/>
      <c r="O359" s="6"/>
      <c r="Q359" s="5"/>
    </row>
    <row r="360" spans="1:17" x14ac:dyDescent="0.2">
      <c r="A360" s="99" t="s">
        <v>673</v>
      </c>
      <c r="B360" s="143" t="s">
        <v>674</v>
      </c>
      <c r="C360" s="70">
        <f t="shared" si="5"/>
        <v>0</v>
      </c>
      <c r="D360" s="71"/>
      <c r="E360" s="72"/>
      <c r="F360" s="73"/>
      <c r="G360" s="73"/>
      <c r="H360" s="73"/>
      <c r="I360" s="13"/>
      <c r="J360" s="5"/>
      <c r="K360" s="5"/>
      <c r="N360" s="56"/>
      <c r="O360" s="6"/>
      <c r="Q360" s="5"/>
    </row>
    <row r="361" spans="1:17" x14ac:dyDescent="0.2">
      <c r="A361" s="99" t="s">
        <v>675</v>
      </c>
      <c r="B361" s="143" t="s">
        <v>676</v>
      </c>
      <c r="C361" s="70">
        <f t="shared" si="5"/>
        <v>0</v>
      </c>
      <c r="D361" s="71"/>
      <c r="E361" s="72"/>
      <c r="F361" s="73"/>
      <c r="G361" s="73"/>
      <c r="H361" s="73"/>
      <c r="I361" s="13"/>
      <c r="J361" s="5"/>
      <c r="K361" s="5"/>
      <c r="N361" s="56"/>
      <c r="O361" s="6"/>
      <c r="Q361" s="5"/>
    </row>
    <row r="362" spans="1:17" s="6" customFormat="1" x14ac:dyDescent="0.2">
      <c r="A362" s="99" t="s">
        <v>677</v>
      </c>
      <c r="B362" s="100" t="s">
        <v>678</v>
      </c>
      <c r="C362" s="70">
        <f t="shared" si="5"/>
        <v>0</v>
      </c>
      <c r="D362" s="71"/>
      <c r="E362" s="72"/>
      <c r="F362" s="73"/>
      <c r="G362" s="73"/>
      <c r="H362" s="86"/>
      <c r="I362" s="14"/>
      <c r="N362" s="87"/>
    </row>
    <row r="363" spans="1:17" x14ac:dyDescent="0.2">
      <c r="A363" s="134" t="s">
        <v>679</v>
      </c>
      <c r="B363" s="100" t="s">
        <v>680</v>
      </c>
      <c r="C363" s="88">
        <f t="shared" si="5"/>
        <v>0</v>
      </c>
      <c r="D363" s="89"/>
      <c r="E363" s="90"/>
      <c r="F363" s="91"/>
      <c r="G363" s="91"/>
      <c r="H363" s="91"/>
      <c r="I363" s="13"/>
      <c r="J363" s="5"/>
      <c r="K363" s="5"/>
      <c r="N363" s="56"/>
      <c r="O363" s="6"/>
      <c r="Q363" s="5"/>
    </row>
    <row r="364" spans="1:17" x14ac:dyDescent="0.2">
      <c r="A364" s="99" t="s">
        <v>681</v>
      </c>
      <c r="B364" s="100" t="s">
        <v>682</v>
      </c>
      <c r="C364" s="70">
        <f t="shared" si="5"/>
        <v>0</v>
      </c>
      <c r="D364" s="71"/>
      <c r="E364" s="72"/>
      <c r="F364" s="73"/>
      <c r="G364" s="73"/>
      <c r="H364" s="73"/>
      <c r="I364" s="13"/>
      <c r="J364" s="5"/>
      <c r="K364" s="5"/>
      <c r="N364" s="56"/>
      <c r="O364" s="6"/>
      <c r="Q364" s="5"/>
    </row>
    <row r="365" spans="1:17" x14ac:dyDescent="0.2">
      <c r="A365" s="134" t="s">
        <v>683</v>
      </c>
      <c r="B365" s="100" t="s">
        <v>684</v>
      </c>
      <c r="C365" s="70">
        <f t="shared" si="5"/>
        <v>0</v>
      </c>
      <c r="D365" s="71"/>
      <c r="E365" s="72"/>
      <c r="F365" s="73"/>
      <c r="G365" s="73"/>
      <c r="H365" s="73"/>
      <c r="I365" s="13"/>
      <c r="J365" s="5"/>
      <c r="K365" s="5"/>
      <c r="N365" s="56"/>
      <c r="O365" s="6"/>
      <c r="Q365" s="5"/>
    </row>
    <row r="366" spans="1:17" x14ac:dyDescent="0.2">
      <c r="A366" s="99" t="s">
        <v>685</v>
      </c>
      <c r="B366" s="143" t="s">
        <v>686</v>
      </c>
      <c r="C366" s="70">
        <f t="shared" si="5"/>
        <v>0</v>
      </c>
      <c r="D366" s="71"/>
      <c r="E366" s="72"/>
      <c r="F366" s="73"/>
      <c r="G366" s="73"/>
      <c r="H366" s="73"/>
      <c r="I366" s="13"/>
      <c r="J366" s="5"/>
      <c r="K366" s="5"/>
      <c r="N366" s="56"/>
      <c r="O366" s="6"/>
      <c r="Q366" s="5"/>
    </row>
    <row r="367" spans="1:17" x14ac:dyDescent="0.2">
      <c r="A367" s="99" t="s">
        <v>687</v>
      </c>
      <c r="B367" s="143" t="s">
        <v>688</v>
      </c>
      <c r="C367" s="70">
        <f t="shared" si="5"/>
        <v>0</v>
      </c>
      <c r="D367" s="71"/>
      <c r="E367" s="72"/>
      <c r="F367" s="73"/>
      <c r="G367" s="73"/>
      <c r="H367" s="73"/>
      <c r="I367" s="13"/>
      <c r="J367" s="5"/>
      <c r="K367" s="5"/>
      <c r="N367" s="56"/>
      <c r="O367" s="6"/>
      <c r="Q367" s="5"/>
    </row>
    <row r="368" spans="1:17" x14ac:dyDescent="0.2">
      <c r="A368" s="99" t="s">
        <v>689</v>
      </c>
      <c r="B368" s="143" t="s">
        <v>690</v>
      </c>
      <c r="C368" s="70">
        <f t="shared" si="5"/>
        <v>0</v>
      </c>
      <c r="D368" s="71"/>
      <c r="E368" s="72"/>
      <c r="F368" s="73"/>
      <c r="G368" s="73"/>
      <c r="H368" s="73"/>
      <c r="I368" s="13"/>
      <c r="J368" s="5"/>
      <c r="K368" s="5"/>
      <c r="N368" s="56"/>
      <c r="O368" s="6"/>
      <c r="Q368" s="5"/>
    </row>
    <row r="369" spans="1:17" x14ac:dyDescent="0.2">
      <c r="A369" s="99" t="s">
        <v>691</v>
      </c>
      <c r="B369" s="143" t="s">
        <v>692</v>
      </c>
      <c r="C369" s="70">
        <f t="shared" si="5"/>
        <v>0</v>
      </c>
      <c r="D369" s="71"/>
      <c r="E369" s="72"/>
      <c r="F369" s="73"/>
      <c r="G369" s="73"/>
      <c r="H369" s="73"/>
      <c r="I369" s="13"/>
      <c r="J369" s="5"/>
      <c r="K369" s="5"/>
      <c r="N369" s="56"/>
      <c r="O369" s="6"/>
      <c r="Q369" s="5"/>
    </row>
    <row r="370" spans="1:17" x14ac:dyDescent="0.2">
      <c r="A370" s="99" t="s">
        <v>693</v>
      </c>
      <c r="B370" s="143" t="s">
        <v>694</v>
      </c>
      <c r="C370" s="70">
        <f t="shared" si="5"/>
        <v>0</v>
      </c>
      <c r="D370" s="71"/>
      <c r="E370" s="72"/>
      <c r="F370" s="73"/>
      <c r="G370" s="73"/>
      <c r="H370" s="73"/>
      <c r="I370" s="13"/>
      <c r="J370" s="5"/>
      <c r="K370" s="5"/>
      <c r="N370" s="56"/>
      <c r="O370" s="6"/>
      <c r="Q370" s="5"/>
    </row>
    <row r="371" spans="1:17" x14ac:dyDescent="0.2">
      <c r="A371" s="99" t="s">
        <v>695</v>
      </c>
      <c r="B371" s="143" t="s">
        <v>696</v>
      </c>
      <c r="C371" s="70">
        <f t="shared" si="5"/>
        <v>0</v>
      </c>
      <c r="D371" s="71"/>
      <c r="E371" s="72"/>
      <c r="F371" s="73"/>
      <c r="G371" s="73"/>
      <c r="H371" s="73"/>
      <c r="I371" s="13"/>
      <c r="J371" s="5"/>
      <c r="K371" s="5"/>
      <c r="N371" s="56"/>
      <c r="O371" s="6"/>
      <c r="Q371" s="5"/>
    </row>
    <row r="372" spans="1:17" x14ac:dyDescent="0.2">
      <c r="A372" s="99" t="s">
        <v>697</v>
      </c>
      <c r="B372" s="143" t="s">
        <v>698</v>
      </c>
      <c r="C372" s="70">
        <f t="shared" si="5"/>
        <v>0</v>
      </c>
      <c r="D372" s="71"/>
      <c r="E372" s="72"/>
      <c r="F372" s="73"/>
      <c r="G372" s="73"/>
      <c r="H372" s="73"/>
      <c r="I372" s="13"/>
      <c r="J372" s="5"/>
      <c r="K372" s="5"/>
      <c r="N372" s="56"/>
      <c r="O372" s="6"/>
      <c r="Q372" s="5"/>
    </row>
    <row r="373" spans="1:17" x14ac:dyDescent="0.2">
      <c r="A373" s="99" t="s">
        <v>699</v>
      </c>
      <c r="B373" s="143" t="s">
        <v>700</v>
      </c>
      <c r="C373" s="70">
        <f t="shared" si="5"/>
        <v>0</v>
      </c>
      <c r="D373" s="71"/>
      <c r="E373" s="72"/>
      <c r="F373" s="73"/>
      <c r="G373" s="73"/>
      <c r="H373" s="73"/>
      <c r="I373" s="13"/>
      <c r="J373" s="5"/>
      <c r="K373" s="5"/>
      <c r="N373" s="56"/>
      <c r="O373" s="6"/>
      <c r="Q373" s="5"/>
    </row>
    <row r="374" spans="1:17" x14ac:dyDescent="0.2">
      <c r="A374" s="99" t="s">
        <v>701</v>
      </c>
      <c r="B374" s="143" t="s">
        <v>702</v>
      </c>
      <c r="C374" s="70">
        <f t="shared" si="5"/>
        <v>0</v>
      </c>
      <c r="D374" s="71"/>
      <c r="E374" s="72"/>
      <c r="F374" s="73"/>
      <c r="G374" s="73"/>
      <c r="H374" s="73"/>
      <c r="I374" s="13"/>
      <c r="J374" s="5"/>
      <c r="K374" s="5"/>
      <c r="N374" s="56"/>
      <c r="O374" s="6"/>
      <c r="Q374" s="5"/>
    </row>
    <row r="375" spans="1:17" x14ac:dyDescent="0.2">
      <c r="A375" s="99" t="s">
        <v>703</v>
      </c>
      <c r="B375" s="143" t="s">
        <v>704</v>
      </c>
      <c r="C375" s="70">
        <f t="shared" si="5"/>
        <v>0</v>
      </c>
      <c r="D375" s="71"/>
      <c r="E375" s="72"/>
      <c r="F375" s="73"/>
      <c r="G375" s="73"/>
      <c r="H375" s="73"/>
      <c r="I375" s="13"/>
      <c r="J375" s="5"/>
      <c r="K375" s="5"/>
      <c r="N375" s="56"/>
      <c r="O375" s="6"/>
      <c r="Q375" s="5"/>
    </row>
    <row r="376" spans="1:17" x14ac:dyDescent="0.2">
      <c r="A376" s="99" t="s">
        <v>705</v>
      </c>
      <c r="B376" s="143" t="s">
        <v>706</v>
      </c>
      <c r="C376" s="70">
        <f t="shared" si="5"/>
        <v>0</v>
      </c>
      <c r="D376" s="71"/>
      <c r="E376" s="72"/>
      <c r="F376" s="73"/>
      <c r="G376" s="73"/>
      <c r="H376" s="73"/>
      <c r="I376" s="13"/>
      <c r="J376" s="5"/>
      <c r="K376" s="5"/>
      <c r="N376" s="56"/>
      <c r="O376" s="6"/>
      <c r="Q376" s="5"/>
    </row>
    <row r="377" spans="1:17" x14ac:dyDescent="0.2">
      <c r="A377" s="99" t="s">
        <v>707</v>
      </c>
      <c r="B377" s="143" t="s">
        <v>708</v>
      </c>
      <c r="C377" s="70">
        <f t="shared" si="5"/>
        <v>0</v>
      </c>
      <c r="D377" s="71"/>
      <c r="E377" s="72"/>
      <c r="F377" s="73"/>
      <c r="G377" s="73"/>
      <c r="H377" s="73"/>
      <c r="I377" s="13"/>
      <c r="J377" s="5"/>
      <c r="K377" s="5"/>
      <c r="N377" s="56"/>
      <c r="O377" s="6"/>
      <c r="Q377" s="5"/>
    </row>
    <row r="378" spans="1:17" x14ac:dyDescent="0.2">
      <c r="A378" s="99" t="s">
        <v>709</v>
      </c>
      <c r="B378" s="143" t="s">
        <v>710</v>
      </c>
      <c r="C378" s="70">
        <f t="shared" si="5"/>
        <v>0</v>
      </c>
      <c r="D378" s="71"/>
      <c r="E378" s="72"/>
      <c r="F378" s="73"/>
      <c r="G378" s="73"/>
      <c r="H378" s="73"/>
      <c r="I378" s="13"/>
      <c r="J378" s="5"/>
      <c r="K378" s="5"/>
      <c r="N378" s="56"/>
      <c r="O378" s="6"/>
      <c r="Q378" s="5"/>
    </row>
    <row r="379" spans="1:17" x14ac:dyDescent="0.2">
      <c r="A379" s="99" t="s">
        <v>711</v>
      </c>
      <c r="B379" s="143" t="s">
        <v>712</v>
      </c>
      <c r="C379" s="70">
        <f t="shared" si="5"/>
        <v>0</v>
      </c>
      <c r="D379" s="71"/>
      <c r="E379" s="72"/>
      <c r="F379" s="73"/>
      <c r="G379" s="73"/>
      <c r="H379" s="73"/>
      <c r="I379" s="13"/>
      <c r="J379" s="5"/>
      <c r="K379" s="5"/>
      <c r="N379" s="56"/>
      <c r="O379" s="6"/>
      <c r="Q379" s="5"/>
    </row>
    <row r="380" spans="1:17" x14ac:dyDescent="0.2">
      <c r="A380" s="99" t="s">
        <v>713</v>
      </c>
      <c r="B380" s="143" t="s">
        <v>714</v>
      </c>
      <c r="C380" s="70">
        <f t="shared" si="5"/>
        <v>0</v>
      </c>
      <c r="D380" s="71"/>
      <c r="E380" s="72"/>
      <c r="F380" s="73"/>
      <c r="G380" s="73"/>
      <c r="H380" s="73"/>
      <c r="I380" s="13"/>
      <c r="J380" s="5"/>
      <c r="K380" s="5"/>
      <c r="N380" s="56"/>
      <c r="O380" s="6"/>
      <c r="Q380" s="5"/>
    </row>
    <row r="381" spans="1:17" x14ac:dyDescent="0.2">
      <c r="A381" s="99" t="s">
        <v>715</v>
      </c>
      <c r="B381" s="143" t="s">
        <v>716</v>
      </c>
      <c r="C381" s="70">
        <f t="shared" si="5"/>
        <v>0</v>
      </c>
      <c r="D381" s="71"/>
      <c r="E381" s="72"/>
      <c r="F381" s="73"/>
      <c r="G381" s="73"/>
      <c r="H381" s="73"/>
      <c r="I381" s="13"/>
      <c r="J381" s="5"/>
      <c r="K381" s="5"/>
      <c r="N381" s="56"/>
      <c r="O381" s="6"/>
      <c r="Q381" s="5"/>
    </row>
    <row r="382" spans="1:17" x14ac:dyDescent="0.2">
      <c r="A382" s="99" t="s">
        <v>717</v>
      </c>
      <c r="B382" s="143" t="s">
        <v>718</v>
      </c>
      <c r="C382" s="70">
        <f t="shared" si="5"/>
        <v>0</v>
      </c>
      <c r="D382" s="71"/>
      <c r="E382" s="72"/>
      <c r="F382" s="73"/>
      <c r="G382" s="73"/>
      <c r="H382" s="73"/>
      <c r="I382" s="13"/>
      <c r="J382" s="5"/>
      <c r="K382" s="5"/>
      <c r="N382" s="56"/>
      <c r="O382" s="6"/>
      <c r="Q382" s="5"/>
    </row>
    <row r="383" spans="1:17" x14ac:dyDescent="0.2">
      <c r="A383" s="99" t="s">
        <v>719</v>
      </c>
      <c r="B383" s="143" t="s">
        <v>720</v>
      </c>
      <c r="C383" s="70">
        <f t="shared" si="5"/>
        <v>0</v>
      </c>
      <c r="D383" s="71"/>
      <c r="E383" s="72"/>
      <c r="F383" s="73"/>
      <c r="G383" s="73"/>
      <c r="H383" s="73"/>
      <c r="I383" s="13"/>
      <c r="J383" s="5"/>
      <c r="K383" s="5"/>
      <c r="N383" s="56"/>
      <c r="O383" s="6"/>
      <c r="Q383" s="5"/>
    </row>
    <row r="384" spans="1:17" x14ac:dyDescent="0.2">
      <c r="A384" s="99" t="s">
        <v>721</v>
      </c>
      <c r="B384" s="143" t="s">
        <v>722</v>
      </c>
      <c r="C384" s="70">
        <f t="shared" si="5"/>
        <v>0</v>
      </c>
      <c r="D384" s="71"/>
      <c r="E384" s="72"/>
      <c r="F384" s="73"/>
      <c r="G384" s="73"/>
      <c r="H384" s="73"/>
      <c r="I384" s="13"/>
      <c r="J384" s="5"/>
      <c r="K384" s="5"/>
      <c r="N384" s="56"/>
      <c r="O384" s="6"/>
      <c r="Q384" s="5"/>
    </row>
    <row r="385" spans="1:17" x14ac:dyDescent="0.2">
      <c r="A385" s="99" t="s">
        <v>723</v>
      </c>
      <c r="B385" s="143" t="s">
        <v>724</v>
      </c>
      <c r="C385" s="70">
        <f t="shared" si="5"/>
        <v>0</v>
      </c>
      <c r="D385" s="71"/>
      <c r="E385" s="72"/>
      <c r="F385" s="73"/>
      <c r="G385" s="73"/>
      <c r="H385" s="73"/>
      <c r="I385" s="13"/>
      <c r="J385" s="5"/>
      <c r="K385" s="5"/>
      <c r="N385" s="56"/>
      <c r="O385" s="6"/>
      <c r="Q385" s="5"/>
    </row>
    <row r="386" spans="1:17" x14ac:dyDescent="0.2">
      <c r="A386" s="99" t="s">
        <v>725</v>
      </c>
      <c r="B386" s="143" t="s">
        <v>726</v>
      </c>
      <c r="C386" s="70">
        <f t="shared" si="5"/>
        <v>0</v>
      </c>
      <c r="D386" s="71"/>
      <c r="E386" s="72"/>
      <c r="F386" s="73"/>
      <c r="G386" s="73"/>
      <c r="H386" s="73"/>
      <c r="I386" s="13"/>
      <c r="J386" s="5"/>
      <c r="K386" s="5"/>
      <c r="N386" s="56"/>
      <c r="O386" s="6"/>
      <c r="Q386" s="5"/>
    </row>
    <row r="387" spans="1:17" x14ac:dyDescent="0.2">
      <c r="A387" s="99" t="s">
        <v>727</v>
      </c>
      <c r="B387" s="143" t="s">
        <v>728</v>
      </c>
      <c r="C387" s="70">
        <f t="shared" si="5"/>
        <v>0</v>
      </c>
      <c r="D387" s="71"/>
      <c r="E387" s="72"/>
      <c r="F387" s="73"/>
      <c r="G387" s="73"/>
      <c r="H387" s="73"/>
      <c r="I387" s="13"/>
      <c r="J387" s="5"/>
      <c r="K387" s="5"/>
      <c r="N387" s="56"/>
      <c r="O387" s="6"/>
      <c r="Q387" s="5"/>
    </row>
    <row r="388" spans="1:17" x14ac:dyDescent="0.2">
      <c r="A388" s="99" t="s">
        <v>729</v>
      </c>
      <c r="B388" s="143" t="s">
        <v>730</v>
      </c>
      <c r="C388" s="70">
        <f t="shared" si="5"/>
        <v>0</v>
      </c>
      <c r="D388" s="71"/>
      <c r="E388" s="72"/>
      <c r="F388" s="73"/>
      <c r="G388" s="73"/>
      <c r="H388" s="73"/>
      <c r="I388" s="13"/>
      <c r="J388" s="5"/>
      <c r="K388" s="5"/>
      <c r="N388" s="56"/>
      <c r="O388" s="6"/>
      <c r="Q388" s="5"/>
    </row>
    <row r="389" spans="1:17" x14ac:dyDescent="0.2">
      <c r="A389" s="99" t="s">
        <v>731</v>
      </c>
      <c r="B389" s="143" t="s">
        <v>732</v>
      </c>
      <c r="C389" s="70">
        <f t="shared" si="5"/>
        <v>0</v>
      </c>
      <c r="D389" s="71"/>
      <c r="E389" s="72"/>
      <c r="F389" s="73"/>
      <c r="G389" s="73"/>
      <c r="H389" s="73"/>
      <c r="I389" s="13"/>
      <c r="J389" s="5"/>
      <c r="K389" s="5"/>
      <c r="N389" s="56"/>
      <c r="O389" s="6"/>
      <c r="Q389" s="5"/>
    </row>
    <row r="390" spans="1:17" x14ac:dyDescent="0.2">
      <c r="A390" s="99" t="s">
        <v>733</v>
      </c>
      <c r="B390" s="143" t="s">
        <v>734</v>
      </c>
      <c r="C390" s="70">
        <f t="shared" si="5"/>
        <v>0</v>
      </c>
      <c r="D390" s="71"/>
      <c r="E390" s="72"/>
      <c r="F390" s="73"/>
      <c r="G390" s="73"/>
      <c r="H390" s="73"/>
      <c r="I390" s="13"/>
      <c r="J390" s="5"/>
      <c r="K390" s="5"/>
      <c r="N390" s="56"/>
      <c r="O390" s="6"/>
      <c r="Q390" s="5"/>
    </row>
    <row r="391" spans="1:17" x14ac:dyDescent="0.2">
      <c r="A391" s="99" t="s">
        <v>735</v>
      </c>
      <c r="B391" s="143" t="s">
        <v>736</v>
      </c>
      <c r="C391" s="70">
        <f t="shared" si="5"/>
        <v>0</v>
      </c>
      <c r="D391" s="71"/>
      <c r="E391" s="72"/>
      <c r="F391" s="73"/>
      <c r="G391" s="73"/>
      <c r="H391" s="73"/>
      <c r="I391" s="13"/>
      <c r="J391" s="5"/>
      <c r="K391" s="5"/>
      <c r="N391" s="56"/>
      <c r="O391" s="6"/>
      <c r="Q391" s="5"/>
    </row>
    <row r="392" spans="1:17" x14ac:dyDescent="0.2">
      <c r="A392" s="99" t="s">
        <v>737</v>
      </c>
      <c r="B392" s="143" t="s">
        <v>738</v>
      </c>
      <c r="C392" s="70">
        <f t="shared" si="5"/>
        <v>0</v>
      </c>
      <c r="D392" s="71"/>
      <c r="E392" s="72"/>
      <c r="F392" s="73"/>
      <c r="G392" s="73"/>
      <c r="H392" s="73"/>
      <c r="I392" s="13"/>
      <c r="J392" s="5"/>
      <c r="K392" s="5"/>
      <c r="N392" s="56"/>
      <c r="O392" s="6"/>
      <c r="Q392" s="5"/>
    </row>
    <row r="393" spans="1:17" x14ac:dyDescent="0.2">
      <c r="A393" s="99" t="s">
        <v>739</v>
      </c>
      <c r="B393" s="143" t="s">
        <v>740</v>
      </c>
      <c r="C393" s="70">
        <f t="shared" si="5"/>
        <v>0</v>
      </c>
      <c r="D393" s="71"/>
      <c r="E393" s="72"/>
      <c r="F393" s="73"/>
      <c r="G393" s="73"/>
      <c r="H393" s="73"/>
      <c r="I393" s="13"/>
      <c r="J393" s="5"/>
      <c r="K393" s="5"/>
      <c r="N393" s="56"/>
      <c r="O393" s="6"/>
      <c r="Q393" s="5"/>
    </row>
    <row r="394" spans="1:17" x14ac:dyDescent="0.2">
      <c r="A394" s="99" t="s">
        <v>741</v>
      </c>
      <c r="B394" s="143" t="s">
        <v>742</v>
      </c>
      <c r="C394" s="70">
        <f t="shared" si="5"/>
        <v>0</v>
      </c>
      <c r="D394" s="71"/>
      <c r="E394" s="72"/>
      <c r="F394" s="73"/>
      <c r="G394" s="73"/>
      <c r="H394" s="73"/>
      <c r="I394" s="13"/>
      <c r="J394" s="5"/>
      <c r="K394" s="5"/>
      <c r="N394" s="56"/>
      <c r="O394" s="6"/>
      <c r="Q394" s="5"/>
    </row>
    <row r="395" spans="1:17" x14ac:dyDescent="0.2">
      <c r="A395" s="99" t="s">
        <v>743</v>
      </c>
      <c r="B395" s="143" t="s">
        <v>744</v>
      </c>
      <c r="C395" s="70">
        <f t="shared" si="5"/>
        <v>0</v>
      </c>
      <c r="D395" s="71"/>
      <c r="E395" s="72"/>
      <c r="F395" s="73"/>
      <c r="G395" s="73"/>
      <c r="H395" s="73"/>
      <c r="I395" s="13"/>
      <c r="J395" s="5"/>
      <c r="K395" s="5"/>
      <c r="N395" s="56"/>
      <c r="O395" s="6"/>
      <c r="Q395" s="5"/>
    </row>
    <row r="396" spans="1:17" x14ac:dyDescent="0.2">
      <c r="A396" s="99" t="s">
        <v>745</v>
      </c>
      <c r="B396" s="100" t="s">
        <v>746</v>
      </c>
      <c r="C396" s="70">
        <f t="shared" si="5"/>
        <v>0</v>
      </c>
      <c r="D396" s="71"/>
      <c r="E396" s="72"/>
      <c r="F396" s="73"/>
      <c r="G396" s="73"/>
      <c r="H396" s="73"/>
      <c r="I396" s="13"/>
      <c r="J396" s="5"/>
      <c r="K396" s="5"/>
      <c r="N396" s="56"/>
      <c r="O396" s="6"/>
      <c r="Q396" s="5"/>
    </row>
    <row r="397" spans="1:17" x14ac:dyDescent="0.2">
      <c r="A397" s="134" t="s">
        <v>747</v>
      </c>
      <c r="B397" s="100" t="s">
        <v>748</v>
      </c>
      <c r="C397" s="70">
        <f t="shared" si="5"/>
        <v>0</v>
      </c>
      <c r="D397" s="71"/>
      <c r="E397" s="72"/>
      <c r="F397" s="73"/>
      <c r="G397" s="73"/>
      <c r="H397" s="73"/>
      <c r="I397" s="13"/>
      <c r="J397" s="5"/>
      <c r="K397" s="5"/>
      <c r="N397" s="56"/>
      <c r="O397" s="6"/>
      <c r="Q397" s="5"/>
    </row>
    <row r="398" spans="1:17" x14ac:dyDescent="0.2">
      <c r="A398" s="99" t="s">
        <v>749</v>
      </c>
      <c r="B398" s="100" t="s">
        <v>750</v>
      </c>
      <c r="C398" s="70">
        <f t="shared" si="5"/>
        <v>291</v>
      </c>
      <c r="D398" s="71"/>
      <c r="E398" s="72">
        <v>291</v>
      </c>
      <c r="F398" s="73"/>
      <c r="G398" s="73"/>
      <c r="H398" s="73"/>
      <c r="I398" s="13"/>
      <c r="J398" s="5"/>
      <c r="K398" s="5"/>
      <c r="N398" s="56"/>
      <c r="O398" s="6"/>
      <c r="Q398" s="5"/>
    </row>
    <row r="399" spans="1:17" x14ac:dyDescent="0.2">
      <c r="A399" s="134" t="s">
        <v>751</v>
      </c>
      <c r="B399" s="100" t="s">
        <v>752</v>
      </c>
      <c r="C399" s="95">
        <f t="shared" si="5"/>
        <v>291</v>
      </c>
      <c r="D399" s="81"/>
      <c r="E399" s="82">
        <v>291</v>
      </c>
      <c r="F399" s="83"/>
      <c r="G399" s="83"/>
      <c r="H399" s="83"/>
      <c r="I399" s="13"/>
      <c r="J399" s="5"/>
      <c r="K399" s="5"/>
      <c r="N399" s="56"/>
      <c r="O399" s="6"/>
      <c r="Q399" s="5"/>
    </row>
    <row r="400" spans="1:17" x14ac:dyDescent="0.2">
      <c r="A400" s="99" t="s">
        <v>753</v>
      </c>
      <c r="B400" s="100" t="s">
        <v>754</v>
      </c>
      <c r="C400" s="95">
        <f t="shared" si="5"/>
        <v>0</v>
      </c>
      <c r="D400" s="81"/>
      <c r="E400" s="82"/>
      <c r="F400" s="83"/>
      <c r="G400" s="83"/>
      <c r="H400" s="83"/>
      <c r="I400" s="13"/>
      <c r="J400" s="5"/>
      <c r="K400" s="5"/>
      <c r="N400" s="56"/>
      <c r="O400" s="6"/>
      <c r="Q400" s="5"/>
    </row>
    <row r="401" spans="1:17" x14ac:dyDescent="0.2">
      <c r="A401" s="99" t="s">
        <v>755</v>
      </c>
      <c r="B401" s="143" t="s">
        <v>756</v>
      </c>
      <c r="C401" s="70">
        <f t="shared" si="5"/>
        <v>0</v>
      </c>
      <c r="D401" s="71"/>
      <c r="E401" s="72"/>
      <c r="F401" s="73"/>
      <c r="G401" s="73"/>
      <c r="H401" s="73"/>
      <c r="I401" s="13"/>
      <c r="J401" s="5"/>
      <c r="K401" s="5"/>
      <c r="N401" s="56"/>
      <c r="O401" s="6"/>
      <c r="Q401" s="5"/>
    </row>
    <row r="402" spans="1:17" x14ac:dyDescent="0.2">
      <c r="A402" s="99" t="s">
        <v>757</v>
      </c>
      <c r="B402" s="143" t="s">
        <v>758</v>
      </c>
      <c r="C402" s="70">
        <f t="shared" ref="C402:C466" si="6">+SUM(D402:F402)</f>
        <v>0</v>
      </c>
      <c r="D402" s="71"/>
      <c r="E402" s="72"/>
      <c r="F402" s="73"/>
      <c r="G402" s="73"/>
      <c r="H402" s="73"/>
      <c r="I402" s="13"/>
      <c r="J402" s="5"/>
      <c r="K402" s="5"/>
      <c r="N402" s="56"/>
      <c r="O402" s="6"/>
      <c r="Q402" s="5"/>
    </row>
    <row r="403" spans="1:17" x14ac:dyDescent="0.2">
      <c r="A403" s="99" t="s">
        <v>759</v>
      </c>
      <c r="B403" s="143" t="s">
        <v>760</v>
      </c>
      <c r="C403" s="70">
        <f t="shared" si="6"/>
        <v>0</v>
      </c>
      <c r="D403" s="71"/>
      <c r="E403" s="72"/>
      <c r="F403" s="73"/>
      <c r="G403" s="73"/>
      <c r="H403" s="73"/>
      <c r="I403" s="13"/>
      <c r="J403" s="5"/>
      <c r="K403" s="5"/>
      <c r="N403" s="56"/>
      <c r="O403" s="6"/>
      <c r="Q403" s="5"/>
    </row>
    <row r="404" spans="1:17" x14ac:dyDescent="0.2">
      <c r="A404" s="99" t="s">
        <v>761</v>
      </c>
      <c r="B404" s="143" t="s">
        <v>762</v>
      </c>
      <c r="C404" s="70">
        <f t="shared" si="6"/>
        <v>0</v>
      </c>
      <c r="D404" s="71"/>
      <c r="E404" s="72"/>
      <c r="F404" s="73"/>
      <c r="G404" s="73"/>
      <c r="H404" s="73"/>
      <c r="I404" s="13"/>
      <c r="J404" s="5"/>
      <c r="K404" s="5"/>
      <c r="N404" s="56"/>
      <c r="O404" s="6"/>
      <c r="Q404" s="5"/>
    </row>
    <row r="405" spans="1:17" x14ac:dyDescent="0.2">
      <c r="A405" s="134" t="s">
        <v>763</v>
      </c>
      <c r="B405" s="100" t="s">
        <v>764</v>
      </c>
      <c r="C405" s="95">
        <f t="shared" si="6"/>
        <v>0</v>
      </c>
      <c r="D405" s="81"/>
      <c r="E405" s="82"/>
      <c r="F405" s="83"/>
      <c r="G405" s="83"/>
      <c r="H405" s="83"/>
      <c r="I405" s="13"/>
      <c r="J405" s="5"/>
      <c r="K405" s="5"/>
      <c r="N405" s="56"/>
      <c r="O405" s="6"/>
      <c r="Q405" s="5"/>
    </row>
    <row r="406" spans="1:17" x14ac:dyDescent="0.2">
      <c r="A406" s="99" t="s">
        <v>765</v>
      </c>
      <c r="B406" s="143" t="s">
        <v>766</v>
      </c>
      <c r="C406" s="70">
        <f t="shared" si="6"/>
        <v>0</v>
      </c>
      <c r="D406" s="71"/>
      <c r="E406" s="72"/>
      <c r="F406" s="73"/>
      <c r="G406" s="73"/>
      <c r="H406" s="73"/>
      <c r="I406" s="13"/>
      <c r="J406" s="5"/>
      <c r="K406" s="5"/>
      <c r="N406" s="56"/>
      <c r="O406" s="6"/>
      <c r="Q406" s="5"/>
    </row>
    <row r="407" spans="1:17" x14ac:dyDescent="0.2">
      <c r="A407" s="99" t="s">
        <v>767</v>
      </c>
      <c r="B407" s="142" t="s">
        <v>768</v>
      </c>
      <c r="C407" s="95">
        <f t="shared" si="6"/>
        <v>0</v>
      </c>
      <c r="D407" s="81"/>
      <c r="E407" s="82"/>
      <c r="F407" s="83"/>
      <c r="G407" s="83"/>
      <c r="H407" s="83"/>
      <c r="I407" s="13"/>
      <c r="J407" s="5"/>
      <c r="K407" s="5"/>
      <c r="N407" s="56"/>
      <c r="O407" s="6"/>
      <c r="Q407" s="5"/>
    </row>
    <row r="408" spans="1:17" x14ac:dyDescent="0.2">
      <c r="A408" s="134" t="s">
        <v>769</v>
      </c>
      <c r="B408" s="142" t="s">
        <v>770</v>
      </c>
      <c r="C408" s="95">
        <f t="shared" si="6"/>
        <v>0</v>
      </c>
      <c r="D408" s="81"/>
      <c r="E408" s="82"/>
      <c r="F408" s="83"/>
      <c r="G408" s="83"/>
      <c r="H408" s="83"/>
      <c r="I408" s="13"/>
      <c r="J408" s="5"/>
      <c r="K408" s="5"/>
      <c r="N408" s="56"/>
      <c r="O408" s="6"/>
      <c r="Q408" s="5"/>
    </row>
    <row r="409" spans="1:17" x14ac:dyDescent="0.2">
      <c r="A409" s="99" t="s">
        <v>771</v>
      </c>
      <c r="B409" s="143" t="s">
        <v>772</v>
      </c>
      <c r="C409" s="70">
        <f t="shared" si="6"/>
        <v>3</v>
      </c>
      <c r="D409" s="71">
        <v>3</v>
      </c>
      <c r="E409" s="72"/>
      <c r="F409" s="73"/>
      <c r="G409" s="73"/>
      <c r="H409" s="73"/>
      <c r="I409" s="13"/>
      <c r="J409" s="5"/>
      <c r="K409" s="5"/>
      <c r="N409" s="56"/>
      <c r="O409" s="6"/>
      <c r="Q409" s="5"/>
    </row>
    <row r="410" spans="1:17" x14ac:dyDescent="0.2">
      <c r="A410" s="134" t="s">
        <v>773</v>
      </c>
      <c r="B410" s="142" t="s">
        <v>774</v>
      </c>
      <c r="C410" s="95">
        <f t="shared" si="6"/>
        <v>0</v>
      </c>
      <c r="D410" s="81"/>
      <c r="E410" s="82"/>
      <c r="F410" s="83"/>
      <c r="G410" s="83"/>
      <c r="H410" s="83"/>
      <c r="I410" s="13"/>
      <c r="J410" s="5"/>
      <c r="K410" s="5"/>
      <c r="N410" s="56"/>
      <c r="O410" s="6"/>
      <c r="Q410" s="5"/>
    </row>
    <row r="411" spans="1:17" x14ac:dyDescent="0.2">
      <c r="A411" s="99" t="s">
        <v>775</v>
      </c>
      <c r="B411" s="143" t="s">
        <v>776</v>
      </c>
      <c r="C411" s="70">
        <f t="shared" si="6"/>
        <v>156</v>
      </c>
      <c r="D411" s="71">
        <v>156</v>
      </c>
      <c r="E411" s="72"/>
      <c r="F411" s="73"/>
      <c r="G411" s="73"/>
      <c r="H411" s="73"/>
      <c r="I411" s="13"/>
      <c r="J411" s="5"/>
      <c r="K411" s="5"/>
      <c r="N411" s="56"/>
      <c r="O411" s="6"/>
      <c r="Q411" s="5"/>
    </row>
    <row r="412" spans="1:17" x14ac:dyDescent="0.2">
      <c r="A412" s="99" t="s">
        <v>777</v>
      </c>
      <c r="B412" s="142" t="s">
        <v>778</v>
      </c>
      <c r="C412" s="95">
        <f t="shared" si="6"/>
        <v>0</v>
      </c>
      <c r="D412" s="81"/>
      <c r="E412" s="82"/>
      <c r="F412" s="83"/>
      <c r="G412" s="83"/>
      <c r="H412" s="83"/>
      <c r="I412" s="13"/>
      <c r="J412" s="5"/>
      <c r="K412" s="5"/>
      <c r="N412" s="56"/>
      <c r="O412" s="6"/>
      <c r="Q412" s="5"/>
    </row>
    <row r="413" spans="1:17" x14ac:dyDescent="0.2">
      <c r="A413" s="134" t="s">
        <v>779</v>
      </c>
      <c r="B413" s="142" t="s">
        <v>780</v>
      </c>
      <c r="C413" s="95">
        <f t="shared" si="6"/>
        <v>0</v>
      </c>
      <c r="D413" s="81"/>
      <c r="E413" s="82"/>
      <c r="F413" s="83"/>
      <c r="G413" s="83"/>
      <c r="H413" s="83"/>
      <c r="I413" s="13"/>
      <c r="J413" s="5"/>
      <c r="K413" s="5"/>
      <c r="N413" s="56"/>
      <c r="O413" s="6"/>
      <c r="Q413" s="5"/>
    </row>
    <row r="414" spans="1:17" x14ac:dyDescent="0.2">
      <c r="A414" s="99" t="s">
        <v>781</v>
      </c>
      <c r="B414" s="142" t="s">
        <v>782</v>
      </c>
      <c r="C414" s="95">
        <f t="shared" si="6"/>
        <v>0</v>
      </c>
      <c r="D414" s="81"/>
      <c r="E414" s="82"/>
      <c r="F414" s="83"/>
      <c r="G414" s="83"/>
      <c r="H414" s="83"/>
      <c r="I414" s="13"/>
      <c r="J414" s="5"/>
      <c r="K414" s="5"/>
      <c r="N414" s="56"/>
      <c r="O414" s="6"/>
      <c r="Q414" s="5"/>
    </row>
    <row r="415" spans="1:17" x14ac:dyDescent="0.2">
      <c r="A415" s="134" t="s">
        <v>783</v>
      </c>
      <c r="B415" s="142" t="s">
        <v>784</v>
      </c>
      <c r="C415" s="95">
        <f t="shared" si="6"/>
        <v>0</v>
      </c>
      <c r="D415" s="81"/>
      <c r="E415" s="82"/>
      <c r="F415" s="83"/>
      <c r="G415" s="83"/>
      <c r="H415" s="83"/>
      <c r="I415" s="13"/>
      <c r="J415" s="5"/>
      <c r="K415" s="5"/>
      <c r="N415" s="56"/>
      <c r="O415" s="6"/>
      <c r="Q415" s="5"/>
    </row>
    <row r="416" spans="1:17" x14ac:dyDescent="0.2">
      <c r="A416" s="99" t="s">
        <v>785</v>
      </c>
      <c r="B416" s="142" t="s">
        <v>786</v>
      </c>
      <c r="C416" s="95">
        <f t="shared" si="6"/>
        <v>0</v>
      </c>
      <c r="D416" s="81"/>
      <c r="E416" s="82"/>
      <c r="F416" s="83"/>
      <c r="G416" s="83"/>
      <c r="H416" s="83"/>
      <c r="I416" s="13"/>
      <c r="J416" s="5"/>
      <c r="K416" s="5"/>
      <c r="N416" s="56"/>
      <c r="O416" s="6"/>
      <c r="Q416" s="5"/>
    </row>
    <row r="417" spans="1:17" x14ac:dyDescent="0.2">
      <c r="A417" s="99" t="s">
        <v>787</v>
      </c>
      <c r="B417" s="94" t="s">
        <v>788</v>
      </c>
      <c r="C417" s="95">
        <f t="shared" si="6"/>
        <v>0</v>
      </c>
      <c r="D417" s="81"/>
      <c r="E417" s="82"/>
      <c r="F417" s="83"/>
      <c r="G417" s="83"/>
      <c r="H417" s="83"/>
      <c r="I417" s="13"/>
      <c r="J417" s="5"/>
      <c r="K417" s="5"/>
      <c r="N417" s="56"/>
      <c r="O417" s="6"/>
      <c r="Q417" s="5"/>
    </row>
    <row r="418" spans="1:17" ht="17.25" customHeight="1" x14ac:dyDescent="0.2">
      <c r="A418" s="134" t="s">
        <v>789</v>
      </c>
      <c r="B418" s="94" t="s">
        <v>790</v>
      </c>
      <c r="C418" s="95">
        <f t="shared" si="6"/>
        <v>0</v>
      </c>
      <c r="D418" s="81"/>
      <c r="E418" s="82"/>
      <c r="F418" s="83"/>
      <c r="G418" s="83"/>
      <c r="H418" s="83"/>
      <c r="I418" s="13"/>
      <c r="J418" s="5"/>
      <c r="K418" s="5"/>
      <c r="N418" s="56"/>
      <c r="O418" s="6"/>
      <c r="Q418" s="5"/>
    </row>
    <row r="419" spans="1:17" x14ac:dyDescent="0.2">
      <c r="A419" s="99" t="s">
        <v>791</v>
      </c>
      <c r="B419" s="94" t="s">
        <v>792</v>
      </c>
      <c r="C419" s="95">
        <f t="shared" si="6"/>
        <v>0</v>
      </c>
      <c r="D419" s="81"/>
      <c r="E419" s="82"/>
      <c r="F419" s="83"/>
      <c r="G419" s="83"/>
      <c r="H419" s="83"/>
      <c r="I419" s="13"/>
      <c r="J419" s="5"/>
      <c r="K419" s="5"/>
      <c r="N419" s="56"/>
      <c r="O419" s="6"/>
      <c r="Q419" s="5"/>
    </row>
    <row r="420" spans="1:17" x14ac:dyDescent="0.2">
      <c r="A420" s="134" t="s">
        <v>793</v>
      </c>
      <c r="B420" s="94" t="s">
        <v>794</v>
      </c>
      <c r="C420" s="95">
        <f t="shared" si="6"/>
        <v>0</v>
      </c>
      <c r="D420" s="81"/>
      <c r="E420" s="82"/>
      <c r="F420" s="83"/>
      <c r="G420" s="83"/>
      <c r="H420" s="83"/>
      <c r="I420" s="13"/>
      <c r="J420" s="5"/>
      <c r="K420" s="5"/>
      <c r="N420" s="56"/>
      <c r="O420" s="6"/>
      <c r="Q420" s="5"/>
    </row>
    <row r="421" spans="1:17" x14ac:dyDescent="0.2">
      <c r="A421" s="99" t="s">
        <v>795</v>
      </c>
      <c r="B421" s="142" t="s">
        <v>796</v>
      </c>
      <c r="C421" s="95">
        <f t="shared" si="6"/>
        <v>0</v>
      </c>
      <c r="D421" s="81"/>
      <c r="E421" s="82"/>
      <c r="F421" s="83"/>
      <c r="G421" s="83"/>
      <c r="H421" s="83"/>
      <c r="I421" s="13"/>
      <c r="J421" s="5"/>
      <c r="K421" s="5"/>
      <c r="N421" s="56"/>
      <c r="O421" s="6"/>
      <c r="Q421" s="5"/>
    </row>
    <row r="422" spans="1:17" x14ac:dyDescent="0.2">
      <c r="A422" s="134" t="s">
        <v>797</v>
      </c>
      <c r="B422" s="142" t="s">
        <v>798</v>
      </c>
      <c r="C422" s="95">
        <f t="shared" si="6"/>
        <v>0</v>
      </c>
      <c r="D422" s="81"/>
      <c r="E422" s="82"/>
      <c r="F422" s="83"/>
      <c r="G422" s="83"/>
      <c r="H422" s="83"/>
      <c r="I422" s="13"/>
      <c r="J422" s="5"/>
      <c r="K422" s="5"/>
      <c r="N422" s="56"/>
      <c r="O422" s="6"/>
      <c r="Q422" s="5"/>
    </row>
    <row r="423" spans="1:17" x14ac:dyDescent="0.2">
      <c r="A423" s="99" t="s">
        <v>799</v>
      </c>
      <c r="B423" s="94" t="s">
        <v>800</v>
      </c>
      <c r="C423" s="95">
        <f t="shared" si="6"/>
        <v>0</v>
      </c>
      <c r="D423" s="81"/>
      <c r="E423" s="82"/>
      <c r="F423" s="83"/>
      <c r="G423" s="83"/>
      <c r="H423" s="83"/>
      <c r="I423" s="13"/>
      <c r="J423" s="5"/>
      <c r="K423" s="5"/>
      <c r="N423" s="56"/>
      <c r="O423" s="6"/>
      <c r="Q423" s="5"/>
    </row>
    <row r="424" spans="1:17" x14ac:dyDescent="0.2">
      <c r="A424" s="134" t="s">
        <v>801</v>
      </c>
      <c r="B424" s="94" t="s">
        <v>802</v>
      </c>
      <c r="C424" s="95">
        <f t="shared" si="6"/>
        <v>0</v>
      </c>
      <c r="D424" s="81"/>
      <c r="E424" s="82"/>
      <c r="F424" s="83"/>
      <c r="G424" s="83"/>
      <c r="H424" s="83"/>
      <c r="I424" s="13"/>
      <c r="J424" s="5"/>
      <c r="K424" s="5"/>
      <c r="N424" s="56"/>
      <c r="O424" s="6"/>
      <c r="Q424" s="5"/>
    </row>
    <row r="425" spans="1:17" x14ac:dyDescent="0.2">
      <c r="A425" s="99" t="s">
        <v>803</v>
      </c>
      <c r="B425" s="94" t="s">
        <v>804</v>
      </c>
      <c r="C425" s="95">
        <f t="shared" si="6"/>
        <v>0</v>
      </c>
      <c r="D425" s="81"/>
      <c r="E425" s="82"/>
      <c r="F425" s="83"/>
      <c r="G425" s="83"/>
      <c r="H425" s="83"/>
      <c r="I425" s="13"/>
      <c r="J425" s="5"/>
      <c r="K425" s="5"/>
      <c r="N425" s="56"/>
      <c r="O425" s="6"/>
      <c r="Q425" s="5"/>
    </row>
    <row r="426" spans="1:17" x14ac:dyDescent="0.2">
      <c r="A426" s="134" t="s">
        <v>805</v>
      </c>
      <c r="B426" s="94" t="s">
        <v>806</v>
      </c>
      <c r="C426" s="95">
        <f t="shared" si="6"/>
        <v>0</v>
      </c>
      <c r="D426" s="81"/>
      <c r="E426" s="82"/>
      <c r="F426" s="83"/>
      <c r="G426" s="83"/>
      <c r="H426" s="83"/>
      <c r="I426" s="13"/>
      <c r="J426" s="5"/>
      <c r="K426" s="5"/>
      <c r="N426" s="56"/>
      <c r="O426" s="6"/>
      <c r="Q426" s="5"/>
    </row>
    <row r="427" spans="1:17" x14ac:dyDescent="0.2">
      <c r="A427" s="99" t="s">
        <v>807</v>
      </c>
      <c r="B427" s="94" t="s">
        <v>808</v>
      </c>
      <c r="C427" s="95">
        <f t="shared" si="6"/>
        <v>0</v>
      </c>
      <c r="D427" s="81"/>
      <c r="E427" s="82"/>
      <c r="F427" s="83"/>
      <c r="G427" s="83"/>
      <c r="H427" s="83"/>
      <c r="I427" s="13"/>
      <c r="J427" s="5"/>
      <c r="K427" s="5"/>
      <c r="N427" s="56"/>
      <c r="O427" s="6"/>
      <c r="Q427" s="5"/>
    </row>
    <row r="428" spans="1:17" ht="12.75" customHeight="1" x14ac:dyDescent="0.2">
      <c r="A428" s="134" t="s">
        <v>809</v>
      </c>
      <c r="B428" s="94" t="s">
        <v>810</v>
      </c>
      <c r="C428" s="95">
        <f t="shared" si="6"/>
        <v>0</v>
      </c>
      <c r="D428" s="81"/>
      <c r="E428" s="82"/>
      <c r="F428" s="83"/>
      <c r="G428" s="83"/>
      <c r="H428" s="83"/>
      <c r="I428" s="13"/>
      <c r="J428" s="5"/>
      <c r="K428" s="5"/>
      <c r="N428" s="56"/>
      <c r="O428" s="6"/>
      <c r="Q428" s="5"/>
    </row>
    <row r="429" spans="1:17" x14ac:dyDescent="0.2">
      <c r="A429" s="134" t="s">
        <v>811</v>
      </c>
      <c r="B429" s="142" t="s">
        <v>812</v>
      </c>
      <c r="C429" s="95">
        <f t="shared" si="6"/>
        <v>0</v>
      </c>
      <c r="D429" s="81"/>
      <c r="E429" s="82"/>
      <c r="F429" s="83"/>
      <c r="G429" s="83"/>
      <c r="H429" s="83"/>
      <c r="I429" s="13"/>
      <c r="J429" s="5"/>
      <c r="K429" s="5"/>
      <c r="N429" s="56"/>
      <c r="O429" s="6"/>
      <c r="Q429" s="5"/>
    </row>
    <row r="430" spans="1:17" x14ac:dyDescent="0.2">
      <c r="A430" s="99" t="s">
        <v>813</v>
      </c>
      <c r="B430" s="142" t="s">
        <v>814</v>
      </c>
      <c r="C430" s="95">
        <f t="shared" si="6"/>
        <v>0</v>
      </c>
      <c r="D430" s="81"/>
      <c r="E430" s="82"/>
      <c r="F430" s="83"/>
      <c r="G430" s="83"/>
      <c r="H430" s="83"/>
      <c r="I430" s="13"/>
      <c r="J430" s="5"/>
      <c r="K430" s="5"/>
      <c r="N430" s="56"/>
      <c r="O430" s="6"/>
      <c r="Q430" s="5"/>
    </row>
    <row r="431" spans="1:17" x14ac:dyDescent="0.2">
      <c r="A431" s="134" t="s">
        <v>815</v>
      </c>
      <c r="B431" s="142" t="s">
        <v>816</v>
      </c>
      <c r="C431" s="95">
        <f t="shared" si="6"/>
        <v>0</v>
      </c>
      <c r="D431" s="81"/>
      <c r="E431" s="82"/>
      <c r="F431" s="83"/>
      <c r="G431" s="83"/>
      <c r="H431" s="83"/>
      <c r="I431" s="13"/>
      <c r="J431" s="5"/>
      <c r="K431" s="5"/>
      <c r="N431" s="56"/>
      <c r="O431" s="6"/>
      <c r="Q431" s="5"/>
    </row>
    <row r="432" spans="1:17" x14ac:dyDescent="0.2">
      <c r="A432" s="99" t="s">
        <v>817</v>
      </c>
      <c r="B432" s="143" t="s">
        <v>818</v>
      </c>
      <c r="C432" s="70">
        <f t="shared" si="6"/>
        <v>0</v>
      </c>
      <c r="D432" s="71"/>
      <c r="E432" s="72"/>
      <c r="F432" s="73"/>
      <c r="G432" s="73"/>
      <c r="H432" s="73"/>
      <c r="I432" s="13"/>
      <c r="J432" s="5"/>
      <c r="K432" s="5"/>
      <c r="N432" s="56"/>
      <c r="O432" s="6"/>
      <c r="Q432" s="5"/>
    </row>
    <row r="433" spans="1:17" x14ac:dyDescent="0.2">
      <c r="A433" s="99" t="s">
        <v>819</v>
      </c>
      <c r="B433" s="143" t="s">
        <v>820</v>
      </c>
      <c r="C433" s="70">
        <f t="shared" si="6"/>
        <v>0</v>
      </c>
      <c r="D433" s="71"/>
      <c r="E433" s="72"/>
      <c r="F433" s="73"/>
      <c r="G433" s="73"/>
      <c r="H433" s="73"/>
      <c r="I433" s="13"/>
      <c r="J433" s="5"/>
      <c r="K433" s="5"/>
      <c r="N433" s="56"/>
      <c r="O433" s="6"/>
      <c r="Q433" s="5"/>
    </row>
    <row r="434" spans="1:17" x14ac:dyDescent="0.2">
      <c r="A434" s="99" t="s">
        <v>821</v>
      </c>
      <c r="B434" s="143" t="s">
        <v>822</v>
      </c>
      <c r="C434" s="70">
        <f t="shared" si="6"/>
        <v>0</v>
      </c>
      <c r="D434" s="71"/>
      <c r="E434" s="72"/>
      <c r="F434" s="73"/>
      <c r="G434" s="73"/>
      <c r="H434" s="73"/>
      <c r="I434" s="13"/>
      <c r="J434" s="5"/>
      <c r="K434" s="5"/>
      <c r="N434" s="56"/>
      <c r="O434" s="6"/>
      <c r="Q434" s="5"/>
    </row>
    <row r="435" spans="1:17" x14ac:dyDescent="0.2">
      <c r="A435" s="99" t="s">
        <v>823</v>
      </c>
      <c r="B435" s="143" t="s">
        <v>824</v>
      </c>
      <c r="C435" s="70">
        <f t="shared" si="6"/>
        <v>0</v>
      </c>
      <c r="D435" s="71"/>
      <c r="E435" s="72"/>
      <c r="F435" s="73"/>
      <c r="G435" s="73"/>
      <c r="H435" s="73"/>
      <c r="I435" s="13"/>
      <c r="J435" s="5"/>
      <c r="K435" s="5"/>
      <c r="N435" s="56"/>
      <c r="O435" s="6"/>
      <c r="Q435" s="5"/>
    </row>
    <row r="436" spans="1:17" x14ac:dyDescent="0.2">
      <c r="A436" s="99" t="s">
        <v>825</v>
      </c>
      <c r="B436" s="143" t="s">
        <v>826</v>
      </c>
      <c r="C436" s="70">
        <f t="shared" si="6"/>
        <v>0</v>
      </c>
      <c r="D436" s="71"/>
      <c r="E436" s="72"/>
      <c r="F436" s="73"/>
      <c r="G436" s="73"/>
      <c r="H436" s="73"/>
      <c r="I436" s="13"/>
      <c r="J436" s="5"/>
      <c r="K436" s="5"/>
      <c r="N436" s="56"/>
      <c r="O436" s="6"/>
      <c r="Q436" s="5"/>
    </row>
    <row r="437" spans="1:17" x14ac:dyDescent="0.2">
      <c r="A437" s="134" t="s">
        <v>827</v>
      </c>
      <c r="B437" s="142" t="s">
        <v>828</v>
      </c>
      <c r="C437" s="95">
        <f t="shared" si="6"/>
        <v>0</v>
      </c>
      <c r="D437" s="81"/>
      <c r="E437" s="82"/>
      <c r="F437" s="83"/>
      <c r="G437" s="83"/>
      <c r="H437" s="83"/>
      <c r="I437" s="13"/>
      <c r="J437" s="5"/>
      <c r="K437" s="5"/>
      <c r="N437" s="56"/>
      <c r="O437" s="6"/>
      <c r="Q437" s="5"/>
    </row>
    <row r="438" spans="1:17" x14ac:dyDescent="0.2">
      <c r="A438" s="99" t="s">
        <v>829</v>
      </c>
      <c r="B438" s="142" t="s">
        <v>830</v>
      </c>
      <c r="C438" s="95">
        <f t="shared" si="6"/>
        <v>0</v>
      </c>
      <c r="D438" s="81"/>
      <c r="E438" s="82"/>
      <c r="F438" s="83"/>
      <c r="G438" s="83"/>
      <c r="H438" s="83"/>
      <c r="I438" s="13"/>
      <c r="J438" s="5"/>
      <c r="K438" s="5"/>
      <c r="N438" s="56"/>
      <c r="O438" s="6"/>
      <c r="Q438" s="5"/>
    </row>
    <row r="439" spans="1:17" x14ac:dyDescent="0.2">
      <c r="A439" s="144" t="s">
        <v>831</v>
      </c>
      <c r="B439" s="145" t="s">
        <v>832</v>
      </c>
      <c r="C439" s="95">
        <f t="shared" si="6"/>
        <v>0</v>
      </c>
      <c r="D439" s="81"/>
      <c r="E439" s="82"/>
      <c r="F439" s="83"/>
      <c r="G439" s="83"/>
      <c r="H439" s="83"/>
      <c r="I439" s="13"/>
      <c r="J439" s="5"/>
      <c r="K439" s="5"/>
      <c r="N439" s="56"/>
      <c r="O439" s="6"/>
      <c r="Q439" s="5"/>
    </row>
    <row r="440" spans="1:17" x14ac:dyDescent="0.2">
      <c r="A440" s="99" t="s">
        <v>833</v>
      </c>
      <c r="B440" s="143" t="s">
        <v>834</v>
      </c>
      <c r="C440" s="95">
        <f t="shared" si="6"/>
        <v>8094</v>
      </c>
      <c r="D440" s="81">
        <v>7753</v>
      </c>
      <c r="E440" s="82">
        <v>37</v>
      </c>
      <c r="F440" s="83">
        <v>304</v>
      </c>
      <c r="G440" s="83"/>
      <c r="H440" s="83"/>
      <c r="I440" s="13"/>
      <c r="J440" s="5"/>
      <c r="K440" s="5"/>
      <c r="N440" s="56"/>
      <c r="O440" s="6"/>
      <c r="Q440" s="5"/>
    </row>
    <row r="441" spans="1:17" x14ac:dyDescent="0.2">
      <c r="A441" s="99" t="s">
        <v>835</v>
      </c>
      <c r="B441" s="143" t="s">
        <v>836</v>
      </c>
      <c r="C441" s="95">
        <f t="shared" si="6"/>
        <v>0</v>
      </c>
      <c r="D441" s="81"/>
      <c r="E441" s="82"/>
      <c r="F441" s="83"/>
      <c r="G441" s="83"/>
      <c r="H441" s="83"/>
      <c r="I441" s="13"/>
      <c r="J441" s="5"/>
      <c r="K441" s="5"/>
      <c r="N441" s="56"/>
      <c r="O441" s="6"/>
      <c r="Q441" s="5"/>
    </row>
    <row r="442" spans="1:17" x14ac:dyDescent="0.2">
      <c r="A442" s="99" t="s">
        <v>837</v>
      </c>
      <c r="B442" s="143" t="s">
        <v>838</v>
      </c>
      <c r="C442" s="95">
        <f t="shared" si="6"/>
        <v>0</v>
      </c>
      <c r="D442" s="81"/>
      <c r="E442" s="82"/>
      <c r="F442" s="83"/>
      <c r="G442" s="83"/>
      <c r="H442" s="83"/>
      <c r="I442" s="13"/>
      <c r="J442" s="5"/>
      <c r="K442" s="5"/>
      <c r="N442" s="56"/>
      <c r="O442" s="6"/>
      <c r="Q442" s="5"/>
    </row>
    <row r="443" spans="1:17" x14ac:dyDescent="0.2">
      <c r="A443" s="99" t="s">
        <v>839</v>
      </c>
      <c r="B443" s="143" t="s">
        <v>840</v>
      </c>
      <c r="C443" s="95">
        <f t="shared" si="6"/>
        <v>0</v>
      </c>
      <c r="D443" s="81"/>
      <c r="E443" s="82"/>
      <c r="F443" s="83"/>
      <c r="G443" s="83"/>
      <c r="H443" s="83"/>
      <c r="I443" s="13"/>
      <c r="J443" s="5"/>
      <c r="K443" s="5"/>
      <c r="N443" s="56"/>
      <c r="O443" s="6"/>
      <c r="Q443" s="5"/>
    </row>
    <row r="444" spans="1:17" x14ac:dyDescent="0.2">
      <c r="A444" s="99" t="s">
        <v>841</v>
      </c>
      <c r="B444" s="143" t="s">
        <v>842</v>
      </c>
      <c r="C444" s="95">
        <f t="shared" si="6"/>
        <v>0</v>
      </c>
      <c r="D444" s="81"/>
      <c r="E444" s="82"/>
      <c r="F444" s="83"/>
      <c r="G444" s="83"/>
      <c r="H444" s="83"/>
      <c r="I444" s="13"/>
      <c r="J444" s="5"/>
      <c r="K444" s="5"/>
      <c r="N444" s="56"/>
      <c r="O444" s="6"/>
      <c r="Q444" s="5"/>
    </row>
    <row r="445" spans="1:17" x14ac:dyDescent="0.2">
      <c r="A445" s="99" t="s">
        <v>843</v>
      </c>
      <c r="B445" s="143" t="s">
        <v>844</v>
      </c>
      <c r="C445" s="95">
        <f t="shared" si="6"/>
        <v>10</v>
      </c>
      <c r="D445" s="81">
        <v>10</v>
      </c>
      <c r="E445" s="82"/>
      <c r="F445" s="83"/>
      <c r="G445" s="83"/>
      <c r="H445" s="83"/>
      <c r="I445" s="13"/>
      <c r="J445" s="5"/>
      <c r="K445" s="5"/>
      <c r="N445" s="56"/>
      <c r="O445" s="6"/>
      <c r="Q445" s="5"/>
    </row>
    <row r="446" spans="1:17" x14ac:dyDescent="0.2">
      <c r="A446" s="99" t="s">
        <v>845</v>
      </c>
      <c r="B446" s="143" t="s">
        <v>846</v>
      </c>
      <c r="C446" s="95">
        <f t="shared" si="6"/>
        <v>0</v>
      </c>
      <c r="D446" s="81"/>
      <c r="E446" s="82"/>
      <c r="F446" s="83"/>
      <c r="G446" s="83"/>
      <c r="H446" s="83"/>
      <c r="I446" s="13"/>
      <c r="J446" s="5"/>
      <c r="K446" s="5"/>
      <c r="N446" s="56"/>
      <c r="O446" s="6"/>
      <c r="Q446" s="5"/>
    </row>
    <row r="447" spans="1:17" x14ac:dyDescent="0.2">
      <c r="A447" s="99" t="s">
        <v>847</v>
      </c>
      <c r="B447" s="143" t="s">
        <v>848</v>
      </c>
      <c r="C447" s="95">
        <f t="shared" si="6"/>
        <v>0</v>
      </c>
      <c r="D447" s="81"/>
      <c r="E447" s="82"/>
      <c r="F447" s="83"/>
      <c r="G447" s="83"/>
      <c r="H447" s="83"/>
      <c r="I447" s="13"/>
      <c r="J447" s="5"/>
      <c r="K447" s="5"/>
      <c r="N447" s="56"/>
      <c r="O447" s="6"/>
      <c r="Q447" s="5"/>
    </row>
    <row r="448" spans="1:17" x14ac:dyDescent="0.2">
      <c r="A448" s="99" t="s">
        <v>849</v>
      </c>
      <c r="B448" s="143" t="s">
        <v>850</v>
      </c>
      <c r="C448" s="95">
        <f t="shared" si="6"/>
        <v>0</v>
      </c>
      <c r="D448" s="81"/>
      <c r="E448" s="82"/>
      <c r="F448" s="83"/>
      <c r="G448" s="83"/>
      <c r="H448" s="83"/>
      <c r="I448" s="13"/>
      <c r="J448" s="5"/>
      <c r="K448" s="5"/>
      <c r="N448" s="56"/>
      <c r="O448" s="6"/>
      <c r="Q448" s="5"/>
    </row>
    <row r="449" spans="1:17" x14ac:dyDescent="0.2">
      <c r="A449" s="99" t="s">
        <v>851</v>
      </c>
      <c r="B449" s="143" t="s">
        <v>852</v>
      </c>
      <c r="C449" s="95">
        <f t="shared" si="6"/>
        <v>538</v>
      </c>
      <c r="D449" s="81">
        <v>343</v>
      </c>
      <c r="E449" s="82">
        <v>195</v>
      </c>
      <c r="F449" s="83"/>
      <c r="G449" s="83"/>
      <c r="H449" s="83"/>
      <c r="I449" s="13"/>
      <c r="J449" s="5"/>
      <c r="K449" s="5"/>
      <c r="N449" s="56"/>
      <c r="O449" s="6"/>
      <c r="Q449" s="5"/>
    </row>
    <row r="450" spans="1:17" x14ac:dyDescent="0.2">
      <c r="A450" s="99" t="s">
        <v>853</v>
      </c>
      <c r="B450" s="143" t="s">
        <v>854</v>
      </c>
      <c r="C450" s="95">
        <f t="shared" si="6"/>
        <v>0</v>
      </c>
      <c r="D450" s="81"/>
      <c r="E450" s="82"/>
      <c r="F450" s="83"/>
      <c r="G450" s="83"/>
      <c r="H450" s="83"/>
      <c r="I450" s="13"/>
      <c r="J450" s="5"/>
      <c r="K450" s="5"/>
      <c r="N450" s="56"/>
      <c r="O450" s="6"/>
      <c r="Q450" s="5"/>
    </row>
    <row r="451" spans="1:17" x14ac:dyDescent="0.2">
      <c r="A451" s="99" t="s">
        <v>855</v>
      </c>
      <c r="B451" s="143" t="s">
        <v>856</v>
      </c>
      <c r="C451" s="95">
        <f t="shared" si="6"/>
        <v>0</v>
      </c>
      <c r="D451" s="81"/>
      <c r="E451" s="82"/>
      <c r="F451" s="83"/>
      <c r="G451" s="83"/>
      <c r="H451" s="83"/>
      <c r="I451" s="13"/>
      <c r="J451" s="5"/>
      <c r="K451" s="5"/>
      <c r="N451" s="56"/>
      <c r="O451" s="6"/>
      <c r="Q451" s="5"/>
    </row>
    <row r="452" spans="1:17" ht="15" customHeight="1" x14ac:dyDescent="0.2">
      <c r="A452" s="99" t="s">
        <v>857</v>
      </c>
      <c r="B452" s="143" t="s">
        <v>858</v>
      </c>
      <c r="C452" s="95">
        <f t="shared" si="6"/>
        <v>0</v>
      </c>
      <c r="D452" s="81"/>
      <c r="E452" s="82"/>
      <c r="F452" s="83"/>
      <c r="G452" s="83"/>
      <c r="H452" s="83"/>
      <c r="I452" s="13"/>
      <c r="J452" s="5"/>
      <c r="K452" s="5"/>
      <c r="N452" s="56"/>
      <c r="O452" s="6"/>
      <c r="Q452" s="5"/>
    </row>
    <row r="453" spans="1:17" ht="16.5" customHeight="1" x14ac:dyDescent="0.2">
      <c r="A453" s="134" t="s">
        <v>859</v>
      </c>
      <c r="B453" s="146" t="s">
        <v>1037</v>
      </c>
      <c r="C453" s="95">
        <f t="shared" si="6"/>
        <v>0</v>
      </c>
      <c r="D453" s="81"/>
      <c r="E453" s="82"/>
      <c r="F453" s="83"/>
      <c r="G453" s="83"/>
      <c r="H453" s="83"/>
      <c r="I453" s="13"/>
      <c r="J453" s="5"/>
      <c r="K453" s="5"/>
      <c r="N453" s="56"/>
      <c r="O453" s="6"/>
      <c r="Q453" s="5"/>
    </row>
    <row r="454" spans="1:17" x14ac:dyDescent="0.2">
      <c r="A454" s="144" t="s">
        <v>860</v>
      </c>
      <c r="B454" s="147" t="s">
        <v>861</v>
      </c>
      <c r="C454" s="95">
        <f>+SUM(D454:F454)</f>
        <v>0</v>
      </c>
      <c r="D454" s="81"/>
      <c r="E454" s="82"/>
      <c r="F454" s="83"/>
      <c r="G454" s="83"/>
      <c r="H454" s="83"/>
      <c r="I454" s="13"/>
      <c r="J454" s="5"/>
      <c r="K454" s="5"/>
      <c r="N454" s="56"/>
      <c r="O454" s="6"/>
      <c r="Q454" s="5"/>
    </row>
    <row r="455" spans="1:17" ht="13.5" customHeight="1" x14ac:dyDescent="0.2">
      <c r="A455" s="207" t="s">
        <v>1031</v>
      </c>
      <c r="B455" s="208" t="s">
        <v>1032</v>
      </c>
      <c r="C455" s="95">
        <f>+SUM(D455:F455)</f>
        <v>0</v>
      </c>
      <c r="D455" s="81"/>
      <c r="E455" s="82"/>
      <c r="F455" s="83"/>
      <c r="G455" s="83"/>
      <c r="H455" s="83"/>
      <c r="I455" s="13"/>
      <c r="J455" s="5"/>
      <c r="K455" s="5"/>
      <c r="N455" s="56"/>
      <c r="O455" s="6"/>
      <c r="Q455" s="5"/>
    </row>
    <row r="456" spans="1:17" x14ac:dyDescent="0.2">
      <c r="A456" s="99" t="s">
        <v>862</v>
      </c>
      <c r="B456" s="147" t="s">
        <v>863</v>
      </c>
      <c r="C456" s="95">
        <f t="shared" si="6"/>
        <v>0</v>
      </c>
      <c r="D456" s="81"/>
      <c r="E456" s="82"/>
      <c r="F456" s="83"/>
      <c r="G456" s="83"/>
      <c r="H456" s="83"/>
      <c r="I456" s="13"/>
      <c r="J456" s="5"/>
      <c r="K456" s="5"/>
      <c r="N456" s="56"/>
      <c r="O456" s="6"/>
      <c r="Q456" s="5"/>
    </row>
    <row r="457" spans="1:17" x14ac:dyDescent="0.2">
      <c r="A457" s="134" t="s">
        <v>864</v>
      </c>
      <c r="B457" s="147" t="s">
        <v>865</v>
      </c>
      <c r="C457" s="95">
        <f t="shared" si="6"/>
        <v>0</v>
      </c>
      <c r="D457" s="81"/>
      <c r="E457" s="82"/>
      <c r="F457" s="83"/>
      <c r="G457" s="83"/>
      <c r="H457" s="83"/>
      <c r="I457" s="13"/>
      <c r="J457" s="5"/>
      <c r="K457" s="5"/>
      <c r="N457" s="56"/>
      <c r="O457" s="6"/>
      <c r="Q457" s="5"/>
    </row>
    <row r="458" spans="1:17" x14ac:dyDescent="0.2">
      <c r="A458" s="144" t="s">
        <v>866</v>
      </c>
      <c r="B458" s="147" t="s">
        <v>867</v>
      </c>
      <c r="C458" s="95">
        <f t="shared" si="6"/>
        <v>0</v>
      </c>
      <c r="D458" s="81"/>
      <c r="E458" s="82"/>
      <c r="F458" s="83"/>
      <c r="G458" s="83"/>
      <c r="H458" s="83"/>
      <c r="I458" s="13"/>
      <c r="J458" s="5"/>
      <c r="K458" s="5"/>
      <c r="N458" s="56"/>
      <c r="O458" s="6"/>
      <c r="Q458" s="5"/>
    </row>
    <row r="459" spans="1:17" x14ac:dyDescent="0.2">
      <c r="A459" s="99" t="s">
        <v>868</v>
      </c>
      <c r="B459" s="147" t="s">
        <v>869</v>
      </c>
      <c r="C459" s="95">
        <f t="shared" si="6"/>
        <v>0</v>
      </c>
      <c r="D459" s="81"/>
      <c r="E459" s="82"/>
      <c r="F459" s="83"/>
      <c r="G459" s="83"/>
      <c r="H459" s="83"/>
      <c r="I459" s="13"/>
      <c r="J459" s="5"/>
      <c r="K459" s="5"/>
      <c r="N459" s="56"/>
      <c r="O459" s="6"/>
      <c r="Q459" s="5"/>
    </row>
    <row r="460" spans="1:17" x14ac:dyDescent="0.2">
      <c r="A460" s="134" t="s">
        <v>870</v>
      </c>
      <c r="B460" s="147" t="s">
        <v>871</v>
      </c>
      <c r="C460" s="95">
        <f t="shared" si="6"/>
        <v>0</v>
      </c>
      <c r="D460" s="81"/>
      <c r="E460" s="82"/>
      <c r="F460" s="83"/>
      <c r="G460" s="83"/>
      <c r="H460" s="83"/>
      <c r="I460" s="13"/>
      <c r="J460" s="5"/>
      <c r="K460" s="5"/>
      <c r="N460" s="56"/>
      <c r="O460" s="6"/>
      <c r="Q460" s="5"/>
    </row>
    <row r="461" spans="1:17" x14ac:dyDescent="0.2">
      <c r="A461" s="144" t="s">
        <v>872</v>
      </c>
      <c r="B461" s="147" t="s">
        <v>873</v>
      </c>
      <c r="C461" s="95">
        <f t="shared" si="6"/>
        <v>0</v>
      </c>
      <c r="D461" s="81"/>
      <c r="E461" s="82"/>
      <c r="F461" s="83"/>
      <c r="G461" s="83"/>
      <c r="H461" s="83"/>
      <c r="I461" s="13"/>
      <c r="J461" s="5"/>
      <c r="K461" s="5"/>
      <c r="N461" s="56"/>
      <c r="O461" s="6"/>
      <c r="Q461" s="5"/>
    </row>
    <row r="462" spans="1:17" x14ac:dyDescent="0.2">
      <c r="A462" s="99" t="s">
        <v>874</v>
      </c>
      <c r="B462" s="147" t="s">
        <v>875</v>
      </c>
      <c r="C462" s="95">
        <f t="shared" si="6"/>
        <v>0</v>
      </c>
      <c r="D462" s="81"/>
      <c r="E462" s="82"/>
      <c r="F462" s="83"/>
      <c r="G462" s="83"/>
      <c r="H462" s="83"/>
      <c r="I462" s="13"/>
      <c r="J462" s="5"/>
      <c r="K462" s="5"/>
      <c r="N462" s="56"/>
      <c r="O462" s="6"/>
      <c r="Q462" s="5"/>
    </row>
    <row r="463" spans="1:17" x14ac:dyDescent="0.2">
      <c r="A463" s="134" t="s">
        <v>876</v>
      </c>
      <c r="B463" s="147" t="s">
        <v>877</v>
      </c>
      <c r="C463" s="95">
        <f t="shared" si="6"/>
        <v>0</v>
      </c>
      <c r="D463" s="81"/>
      <c r="E463" s="82"/>
      <c r="F463" s="83"/>
      <c r="G463" s="83"/>
      <c r="H463" s="83"/>
      <c r="I463" s="13"/>
      <c r="J463" s="5"/>
      <c r="K463" s="5"/>
      <c r="N463" s="56"/>
      <c r="O463" s="6"/>
      <c r="Q463" s="5"/>
    </row>
    <row r="464" spans="1:17" x14ac:dyDescent="0.2">
      <c r="A464" s="144" t="s">
        <v>878</v>
      </c>
      <c r="B464" s="147" t="s">
        <v>879</v>
      </c>
      <c r="C464" s="95">
        <f t="shared" si="6"/>
        <v>0</v>
      </c>
      <c r="D464" s="81"/>
      <c r="E464" s="82"/>
      <c r="F464" s="83"/>
      <c r="G464" s="83"/>
      <c r="H464" s="83"/>
      <c r="I464" s="13"/>
      <c r="J464" s="5"/>
      <c r="K464" s="5"/>
      <c r="N464" s="56"/>
      <c r="O464" s="6"/>
      <c r="Q464" s="5"/>
    </row>
    <row r="465" spans="1:17" x14ac:dyDescent="0.2">
      <c r="A465" s="99" t="s">
        <v>880</v>
      </c>
      <c r="B465" s="147" t="s">
        <v>881</v>
      </c>
      <c r="C465" s="95">
        <f t="shared" si="6"/>
        <v>0</v>
      </c>
      <c r="D465" s="81"/>
      <c r="E465" s="82"/>
      <c r="F465" s="83"/>
      <c r="G465" s="83"/>
      <c r="H465" s="83"/>
      <c r="I465" s="13"/>
      <c r="J465" s="5"/>
      <c r="K465" s="5"/>
      <c r="N465" s="56"/>
      <c r="O465" s="6"/>
      <c r="Q465" s="5"/>
    </row>
    <row r="466" spans="1:17" ht="23.25" x14ac:dyDescent="0.2">
      <c r="A466" s="134" t="s">
        <v>882</v>
      </c>
      <c r="B466" s="147" t="s">
        <v>883</v>
      </c>
      <c r="C466" s="95">
        <f t="shared" si="6"/>
        <v>0</v>
      </c>
      <c r="D466" s="81"/>
      <c r="E466" s="82"/>
      <c r="F466" s="83"/>
      <c r="G466" s="83"/>
      <c r="H466" s="83"/>
      <c r="I466" s="13"/>
      <c r="J466" s="5"/>
      <c r="K466" s="5"/>
      <c r="N466" s="56"/>
      <c r="O466" s="6"/>
      <c r="Q466" s="5"/>
    </row>
    <row r="467" spans="1:17" x14ac:dyDescent="0.2">
      <c r="A467" s="144" t="s">
        <v>884</v>
      </c>
      <c r="B467" s="147" t="s">
        <v>885</v>
      </c>
      <c r="C467" s="95">
        <f t="shared" ref="C467:C528" si="7">+SUM(D467:F467)</f>
        <v>0</v>
      </c>
      <c r="D467" s="81"/>
      <c r="E467" s="82"/>
      <c r="F467" s="83"/>
      <c r="G467" s="83"/>
      <c r="H467" s="83"/>
      <c r="I467" s="13"/>
      <c r="J467" s="5"/>
      <c r="K467" s="5"/>
      <c r="N467" s="56"/>
      <c r="O467" s="6"/>
      <c r="Q467" s="5"/>
    </row>
    <row r="468" spans="1:17" x14ac:dyDescent="0.2">
      <c r="A468" s="99" t="s">
        <v>886</v>
      </c>
      <c r="B468" s="147" t="s">
        <v>887</v>
      </c>
      <c r="C468" s="95">
        <f t="shared" si="7"/>
        <v>27</v>
      </c>
      <c r="D468" s="81">
        <v>25</v>
      </c>
      <c r="E468" s="82">
        <v>1</v>
      </c>
      <c r="F468" s="83">
        <v>1</v>
      </c>
      <c r="G468" s="83"/>
      <c r="H468" s="83"/>
      <c r="I468" s="13"/>
      <c r="J468" s="5"/>
      <c r="K468" s="5"/>
      <c r="N468" s="56"/>
      <c r="O468" s="6"/>
      <c r="Q468" s="5"/>
    </row>
    <row r="469" spans="1:17" x14ac:dyDescent="0.2">
      <c r="A469" s="134" t="s">
        <v>888</v>
      </c>
      <c r="B469" s="147" t="s">
        <v>889</v>
      </c>
      <c r="C469" s="95">
        <f t="shared" si="7"/>
        <v>0</v>
      </c>
      <c r="D469" s="81"/>
      <c r="E469" s="82"/>
      <c r="F469" s="83"/>
      <c r="G469" s="83"/>
      <c r="H469" s="83"/>
      <c r="I469" s="13"/>
      <c r="J469" s="5"/>
      <c r="K469" s="5"/>
      <c r="N469" s="56"/>
      <c r="O469" s="6"/>
      <c r="Q469" s="5"/>
    </row>
    <row r="470" spans="1:17" x14ac:dyDescent="0.2">
      <c r="A470" s="144" t="s">
        <v>890</v>
      </c>
      <c r="B470" s="147" t="s">
        <v>891</v>
      </c>
      <c r="C470" s="95">
        <f t="shared" si="7"/>
        <v>7</v>
      </c>
      <c r="D470" s="81">
        <v>4</v>
      </c>
      <c r="E470" s="82"/>
      <c r="F470" s="83">
        <v>3</v>
      </c>
      <c r="G470" s="83"/>
      <c r="H470" s="83"/>
      <c r="I470" s="13"/>
      <c r="J470" s="5"/>
      <c r="K470" s="5"/>
      <c r="N470" s="56"/>
      <c r="O470" s="6"/>
      <c r="Q470" s="5"/>
    </row>
    <row r="471" spans="1:17" x14ac:dyDescent="0.2">
      <c r="A471" s="99" t="s">
        <v>892</v>
      </c>
      <c r="B471" s="147" t="s">
        <v>893</v>
      </c>
      <c r="C471" s="95">
        <f t="shared" si="7"/>
        <v>0</v>
      </c>
      <c r="D471" s="81"/>
      <c r="E471" s="82"/>
      <c r="F471" s="83"/>
      <c r="G471" s="83"/>
      <c r="H471" s="83"/>
      <c r="I471" s="13"/>
      <c r="J471" s="5"/>
      <c r="K471" s="5"/>
      <c r="N471" s="56"/>
      <c r="O471" s="6"/>
      <c r="Q471" s="5"/>
    </row>
    <row r="472" spans="1:17" x14ac:dyDescent="0.2">
      <c r="A472" s="134" t="s">
        <v>894</v>
      </c>
      <c r="B472" s="147" t="s">
        <v>895</v>
      </c>
      <c r="C472" s="95">
        <f t="shared" si="7"/>
        <v>0</v>
      </c>
      <c r="D472" s="81"/>
      <c r="E472" s="82"/>
      <c r="F472" s="83"/>
      <c r="G472" s="83"/>
      <c r="H472" s="83"/>
      <c r="I472" s="13"/>
      <c r="J472" s="5"/>
      <c r="K472" s="5"/>
      <c r="N472" s="56"/>
      <c r="O472" s="6"/>
      <c r="Q472" s="5"/>
    </row>
    <row r="473" spans="1:17" x14ac:dyDescent="0.2">
      <c r="A473" s="144" t="s">
        <v>896</v>
      </c>
      <c r="B473" s="147" t="s">
        <v>897</v>
      </c>
      <c r="C473" s="95">
        <f t="shared" si="7"/>
        <v>0</v>
      </c>
      <c r="D473" s="81"/>
      <c r="E473" s="82"/>
      <c r="F473" s="83"/>
      <c r="G473" s="83"/>
      <c r="H473" s="83"/>
      <c r="I473" s="13"/>
      <c r="J473" s="5"/>
      <c r="K473" s="5"/>
      <c r="N473" s="56"/>
      <c r="O473" s="6"/>
      <c r="Q473" s="5"/>
    </row>
    <row r="474" spans="1:17" x14ac:dyDescent="0.2">
      <c r="A474" s="99" t="s">
        <v>898</v>
      </c>
      <c r="B474" s="147" t="s">
        <v>899</v>
      </c>
      <c r="C474" s="95">
        <f t="shared" si="7"/>
        <v>0</v>
      </c>
      <c r="D474" s="81"/>
      <c r="E474" s="82"/>
      <c r="F474" s="83"/>
      <c r="G474" s="83"/>
      <c r="H474" s="83"/>
      <c r="I474" s="13"/>
      <c r="J474" s="5"/>
      <c r="K474" s="5"/>
      <c r="N474" s="56"/>
      <c r="O474" s="6"/>
      <c r="Q474" s="5"/>
    </row>
    <row r="475" spans="1:17" x14ac:dyDescent="0.2">
      <c r="A475" s="134" t="s">
        <v>900</v>
      </c>
      <c r="B475" s="147" t="s">
        <v>901</v>
      </c>
      <c r="C475" s="95">
        <f t="shared" si="7"/>
        <v>0</v>
      </c>
      <c r="D475" s="81"/>
      <c r="E475" s="82"/>
      <c r="F475" s="83"/>
      <c r="G475" s="83"/>
      <c r="H475" s="83"/>
      <c r="I475" s="13"/>
      <c r="J475" s="5"/>
      <c r="K475" s="5"/>
      <c r="N475" s="56"/>
      <c r="O475" s="6"/>
      <c r="Q475" s="5"/>
    </row>
    <row r="476" spans="1:17" x14ac:dyDescent="0.2">
      <c r="A476" s="144" t="s">
        <v>902</v>
      </c>
      <c r="B476" s="147" t="s">
        <v>903</v>
      </c>
      <c r="C476" s="95">
        <f t="shared" si="7"/>
        <v>0</v>
      </c>
      <c r="D476" s="81"/>
      <c r="E476" s="82"/>
      <c r="F476" s="83"/>
      <c r="G476" s="83"/>
      <c r="H476" s="83"/>
      <c r="I476" s="13"/>
      <c r="J476" s="5"/>
      <c r="K476" s="5"/>
      <c r="N476" s="56"/>
      <c r="O476" s="6"/>
      <c r="Q476" s="5"/>
    </row>
    <row r="477" spans="1:17" x14ac:dyDescent="0.2">
      <c r="A477" s="99" t="s">
        <v>904</v>
      </c>
      <c r="B477" s="147" t="s">
        <v>905</v>
      </c>
      <c r="C477" s="95">
        <f t="shared" si="7"/>
        <v>0</v>
      </c>
      <c r="D477" s="81"/>
      <c r="E477" s="82"/>
      <c r="F477" s="83"/>
      <c r="G477" s="83"/>
      <c r="H477" s="83"/>
      <c r="I477" s="13"/>
      <c r="J477" s="5"/>
      <c r="K477" s="5"/>
      <c r="N477" s="56"/>
      <c r="O477" s="6"/>
      <c r="Q477" s="5"/>
    </row>
    <row r="478" spans="1:17" x14ac:dyDescent="0.2">
      <c r="A478" s="134" t="s">
        <v>906</v>
      </c>
      <c r="B478" s="147" t="s">
        <v>907</v>
      </c>
      <c r="C478" s="95">
        <f t="shared" si="7"/>
        <v>0</v>
      </c>
      <c r="D478" s="81"/>
      <c r="E478" s="82"/>
      <c r="F478" s="83"/>
      <c r="G478" s="83"/>
      <c r="H478" s="83"/>
      <c r="I478" s="13"/>
      <c r="J478" s="5"/>
      <c r="K478" s="5"/>
      <c r="N478" s="56"/>
      <c r="O478" s="6"/>
      <c r="Q478" s="5"/>
    </row>
    <row r="479" spans="1:17" x14ac:dyDescent="0.2">
      <c r="A479" s="144" t="s">
        <v>908</v>
      </c>
      <c r="B479" s="147" t="s">
        <v>909</v>
      </c>
      <c r="C479" s="95">
        <f t="shared" si="7"/>
        <v>0</v>
      </c>
      <c r="D479" s="81"/>
      <c r="E479" s="82"/>
      <c r="F479" s="83"/>
      <c r="G479" s="83"/>
      <c r="H479" s="83"/>
      <c r="I479" s="13"/>
      <c r="J479" s="5"/>
      <c r="K479" s="5"/>
      <c r="N479" s="56"/>
      <c r="O479" s="6"/>
      <c r="Q479" s="5"/>
    </row>
    <row r="480" spans="1:17" x14ac:dyDescent="0.2">
      <c r="A480" s="99" t="s">
        <v>910</v>
      </c>
      <c r="B480" s="147" t="s">
        <v>911</v>
      </c>
      <c r="C480" s="95">
        <f t="shared" si="7"/>
        <v>0</v>
      </c>
      <c r="D480" s="81"/>
      <c r="E480" s="82"/>
      <c r="F480" s="83"/>
      <c r="G480" s="83"/>
      <c r="H480" s="83"/>
      <c r="I480" s="13"/>
      <c r="J480" s="5"/>
      <c r="K480" s="5"/>
      <c r="N480" s="56"/>
      <c r="O480" s="6"/>
      <c r="Q480" s="5"/>
    </row>
    <row r="481" spans="1:17" x14ac:dyDescent="0.2">
      <c r="A481" s="134" t="s">
        <v>912</v>
      </c>
      <c r="B481" s="147" t="s">
        <v>913</v>
      </c>
      <c r="C481" s="95">
        <f t="shared" si="7"/>
        <v>0</v>
      </c>
      <c r="D481" s="81"/>
      <c r="E481" s="82"/>
      <c r="F481" s="83"/>
      <c r="G481" s="83"/>
      <c r="H481" s="83"/>
      <c r="I481" s="13"/>
      <c r="J481" s="5"/>
      <c r="K481" s="5"/>
      <c r="N481" s="56"/>
      <c r="O481" s="6"/>
      <c r="Q481" s="5"/>
    </row>
    <row r="482" spans="1:17" x14ac:dyDescent="0.2">
      <c r="A482" s="144" t="s">
        <v>914</v>
      </c>
      <c r="B482" s="147" t="s">
        <v>915</v>
      </c>
      <c r="C482" s="95">
        <f t="shared" si="7"/>
        <v>0</v>
      </c>
      <c r="D482" s="81"/>
      <c r="E482" s="82"/>
      <c r="F482" s="83"/>
      <c r="G482" s="83"/>
      <c r="H482" s="83"/>
      <c r="I482" s="13"/>
      <c r="J482" s="5"/>
      <c r="K482" s="5"/>
      <c r="N482" s="56"/>
      <c r="O482" s="6"/>
      <c r="Q482" s="5"/>
    </row>
    <row r="483" spans="1:17" x14ac:dyDescent="0.2">
      <c r="A483" s="99" t="s">
        <v>916</v>
      </c>
      <c r="B483" s="147" t="s">
        <v>917</v>
      </c>
      <c r="C483" s="95">
        <f t="shared" si="7"/>
        <v>0</v>
      </c>
      <c r="D483" s="81"/>
      <c r="E483" s="82"/>
      <c r="F483" s="83"/>
      <c r="G483" s="83"/>
      <c r="H483" s="83"/>
      <c r="I483" s="13"/>
      <c r="J483" s="5"/>
      <c r="K483" s="5"/>
      <c r="N483" s="56"/>
      <c r="O483" s="6"/>
      <c r="Q483" s="5"/>
    </row>
    <row r="484" spans="1:17" x14ac:dyDescent="0.2">
      <c r="A484" s="134" t="s">
        <v>918</v>
      </c>
      <c r="B484" s="147" t="s">
        <v>919</v>
      </c>
      <c r="C484" s="95">
        <f t="shared" si="7"/>
        <v>0</v>
      </c>
      <c r="D484" s="81"/>
      <c r="E484" s="82"/>
      <c r="F484" s="83"/>
      <c r="G484" s="83"/>
      <c r="H484" s="83"/>
      <c r="I484" s="13"/>
      <c r="J484" s="5"/>
      <c r="K484" s="5"/>
      <c r="N484" s="56"/>
      <c r="O484" s="6"/>
      <c r="Q484" s="5"/>
    </row>
    <row r="485" spans="1:17" x14ac:dyDescent="0.2">
      <c r="A485" s="144" t="s">
        <v>920</v>
      </c>
      <c r="B485" s="147" t="s">
        <v>921</v>
      </c>
      <c r="C485" s="95">
        <f t="shared" si="7"/>
        <v>0</v>
      </c>
      <c r="D485" s="81"/>
      <c r="E485" s="82"/>
      <c r="F485" s="83"/>
      <c r="G485" s="83"/>
      <c r="H485" s="83"/>
      <c r="I485" s="13"/>
      <c r="J485" s="5"/>
      <c r="K485" s="5"/>
      <c r="N485" s="56"/>
      <c r="O485" s="6"/>
      <c r="Q485" s="5"/>
    </row>
    <row r="486" spans="1:17" x14ac:dyDescent="0.2">
      <c r="A486" s="99" t="s">
        <v>922</v>
      </c>
      <c r="B486" s="147" t="s">
        <v>923</v>
      </c>
      <c r="C486" s="95">
        <f t="shared" si="7"/>
        <v>0</v>
      </c>
      <c r="D486" s="81"/>
      <c r="E486" s="82"/>
      <c r="F486" s="83"/>
      <c r="G486" s="83"/>
      <c r="H486" s="83"/>
      <c r="I486" s="13"/>
      <c r="J486" s="5"/>
      <c r="K486" s="5"/>
      <c r="N486" s="56"/>
      <c r="O486" s="6"/>
      <c r="Q486" s="5"/>
    </row>
    <row r="487" spans="1:17" x14ac:dyDescent="0.2">
      <c r="A487" s="134" t="s">
        <v>924</v>
      </c>
      <c r="B487" s="147" t="s">
        <v>925</v>
      </c>
      <c r="C487" s="95">
        <f t="shared" si="7"/>
        <v>0</v>
      </c>
      <c r="D487" s="81"/>
      <c r="E487" s="82"/>
      <c r="F487" s="83"/>
      <c r="G487" s="83"/>
      <c r="H487" s="83"/>
      <c r="I487" s="13"/>
      <c r="J487" s="5"/>
      <c r="K487" s="5"/>
      <c r="N487" s="56"/>
      <c r="O487" s="6"/>
      <c r="Q487" s="5"/>
    </row>
    <row r="488" spans="1:17" x14ac:dyDescent="0.2">
      <c r="A488" s="144" t="s">
        <v>926</v>
      </c>
      <c r="B488" s="147" t="s">
        <v>927</v>
      </c>
      <c r="C488" s="95">
        <f t="shared" si="7"/>
        <v>0</v>
      </c>
      <c r="D488" s="81"/>
      <c r="E488" s="82"/>
      <c r="F488" s="83"/>
      <c r="G488" s="83"/>
      <c r="H488" s="83"/>
      <c r="I488" s="13"/>
      <c r="J488" s="5"/>
      <c r="K488" s="5"/>
      <c r="N488" s="56"/>
      <c r="O488" s="6"/>
      <c r="Q488" s="5"/>
    </row>
    <row r="489" spans="1:17" x14ac:dyDescent="0.2">
      <c r="A489" s="99" t="s">
        <v>928</v>
      </c>
      <c r="B489" s="147" t="s">
        <v>929</v>
      </c>
      <c r="C489" s="95">
        <f t="shared" si="7"/>
        <v>0</v>
      </c>
      <c r="D489" s="81"/>
      <c r="E489" s="82"/>
      <c r="F489" s="83"/>
      <c r="G489" s="83"/>
      <c r="H489" s="83"/>
      <c r="I489" s="13"/>
      <c r="J489" s="5"/>
      <c r="K489" s="5"/>
      <c r="N489" s="56"/>
      <c r="O489" s="6"/>
      <c r="Q489" s="5"/>
    </row>
    <row r="490" spans="1:17" x14ac:dyDescent="0.2">
      <c r="A490" s="134" t="s">
        <v>930</v>
      </c>
      <c r="B490" s="147" t="s">
        <v>931</v>
      </c>
      <c r="C490" s="95">
        <f t="shared" si="7"/>
        <v>0</v>
      </c>
      <c r="D490" s="81"/>
      <c r="E490" s="82"/>
      <c r="F490" s="83"/>
      <c r="G490" s="83"/>
      <c r="H490" s="83"/>
      <c r="I490" s="13"/>
      <c r="J490" s="5"/>
      <c r="K490" s="5"/>
      <c r="N490" s="56"/>
      <c r="O490" s="6"/>
      <c r="Q490" s="5"/>
    </row>
    <row r="491" spans="1:17" x14ac:dyDescent="0.2">
      <c r="A491" s="144" t="s">
        <v>932</v>
      </c>
      <c r="B491" s="147" t="s">
        <v>933</v>
      </c>
      <c r="C491" s="95">
        <f t="shared" si="7"/>
        <v>0</v>
      </c>
      <c r="D491" s="81"/>
      <c r="E491" s="82"/>
      <c r="F491" s="83"/>
      <c r="G491" s="83"/>
      <c r="H491" s="83"/>
      <c r="I491" s="13"/>
      <c r="J491" s="5"/>
      <c r="K491" s="5"/>
      <c r="N491" s="56"/>
      <c r="O491" s="6"/>
      <c r="Q491" s="5"/>
    </row>
    <row r="492" spans="1:17" x14ac:dyDescent="0.2">
      <c r="A492" s="99" t="s">
        <v>934</v>
      </c>
      <c r="B492" s="147" t="s">
        <v>935</v>
      </c>
      <c r="C492" s="95">
        <f t="shared" si="7"/>
        <v>0</v>
      </c>
      <c r="D492" s="81"/>
      <c r="E492" s="82"/>
      <c r="F492" s="83"/>
      <c r="G492" s="83"/>
      <c r="H492" s="83"/>
      <c r="I492" s="13"/>
      <c r="J492" s="5"/>
      <c r="K492" s="5"/>
      <c r="N492" s="56"/>
      <c r="O492" s="6"/>
      <c r="Q492" s="5"/>
    </row>
    <row r="493" spans="1:17" x14ac:dyDescent="0.2">
      <c r="A493" s="134" t="s">
        <v>936</v>
      </c>
      <c r="B493" s="147" t="s">
        <v>937</v>
      </c>
      <c r="C493" s="95">
        <f t="shared" si="7"/>
        <v>0</v>
      </c>
      <c r="D493" s="81"/>
      <c r="E493" s="82"/>
      <c r="F493" s="83"/>
      <c r="G493" s="83"/>
      <c r="H493" s="83"/>
      <c r="I493" s="13"/>
      <c r="J493" s="5"/>
      <c r="K493" s="5"/>
      <c r="N493" s="56"/>
      <c r="O493" s="6"/>
      <c r="Q493" s="5"/>
    </row>
    <row r="494" spans="1:17" x14ac:dyDescent="0.2">
      <c r="A494" s="144" t="s">
        <v>938</v>
      </c>
      <c r="B494" s="147" t="s">
        <v>939</v>
      </c>
      <c r="C494" s="95">
        <f t="shared" si="7"/>
        <v>0</v>
      </c>
      <c r="D494" s="81"/>
      <c r="E494" s="82"/>
      <c r="F494" s="83"/>
      <c r="G494" s="83"/>
      <c r="H494" s="83"/>
      <c r="I494" s="13"/>
      <c r="J494" s="5"/>
      <c r="K494" s="5"/>
      <c r="N494" s="56"/>
      <c r="O494" s="6"/>
      <c r="Q494" s="5"/>
    </row>
    <row r="495" spans="1:17" x14ac:dyDescent="0.2">
      <c r="A495" s="99" t="s">
        <v>940</v>
      </c>
      <c r="B495" s="147" t="s">
        <v>941</v>
      </c>
      <c r="C495" s="95">
        <f t="shared" si="7"/>
        <v>0</v>
      </c>
      <c r="D495" s="81"/>
      <c r="E495" s="82"/>
      <c r="F495" s="83"/>
      <c r="G495" s="83"/>
      <c r="H495" s="83"/>
      <c r="I495" s="13"/>
      <c r="J495" s="5"/>
      <c r="K495" s="5"/>
      <c r="N495" s="56"/>
      <c r="O495" s="6"/>
      <c r="Q495" s="5"/>
    </row>
    <row r="496" spans="1:17" x14ac:dyDescent="0.2">
      <c r="A496" s="134" t="s">
        <v>942</v>
      </c>
      <c r="B496" s="147" t="s">
        <v>943</v>
      </c>
      <c r="C496" s="95">
        <f t="shared" si="7"/>
        <v>0</v>
      </c>
      <c r="D496" s="81"/>
      <c r="E496" s="82"/>
      <c r="F496" s="83"/>
      <c r="G496" s="83"/>
      <c r="H496" s="83"/>
      <c r="I496" s="13"/>
      <c r="J496" s="5"/>
      <c r="K496" s="5"/>
      <c r="N496" s="56"/>
      <c r="O496" s="6"/>
      <c r="Q496" s="5"/>
    </row>
    <row r="497" spans="1:17" x14ac:dyDescent="0.2">
      <c r="A497" s="144" t="s">
        <v>944</v>
      </c>
      <c r="B497" s="147" t="s">
        <v>945</v>
      </c>
      <c r="C497" s="95">
        <f t="shared" si="7"/>
        <v>0</v>
      </c>
      <c r="D497" s="81"/>
      <c r="E497" s="82"/>
      <c r="F497" s="83"/>
      <c r="G497" s="83"/>
      <c r="H497" s="83"/>
      <c r="I497" s="13"/>
      <c r="J497" s="5"/>
      <c r="K497" s="5"/>
      <c r="N497" s="56"/>
      <c r="O497" s="6"/>
      <c r="Q497" s="5"/>
    </row>
    <row r="498" spans="1:17" x14ac:dyDescent="0.2">
      <c r="A498" s="99" t="s">
        <v>946</v>
      </c>
      <c r="B498" s="147" t="s">
        <v>947</v>
      </c>
      <c r="C498" s="95">
        <f t="shared" si="7"/>
        <v>0</v>
      </c>
      <c r="D498" s="81"/>
      <c r="E498" s="82"/>
      <c r="F498" s="83"/>
      <c r="G498" s="83"/>
      <c r="H498" s="83"/>
      <c r="I498" s="13"/>
      <c r="J498" s="5"/>
      <c r="K498" s="5"/>
      <c r="N498" s="56"/>
      <c r="O498" s="6"/>
      <c r="Q498" s="5"/>
    </row>
    <row r="499" spans="1:17" x14ac:dyDescent="0.2">
      <c r="A499" s="134" t="s">
        <v>948</v>
      </c>
      <c r="B499" s="147" t="s">
        <v>949</v>
      </c>
      <c r="C499" s="95">
        <f t="shared" si="7"/>
        <v>0</v>
      </c>
      <c r="D499" s="81"/>
      <c r="E499" s="82"/>
      <c r="F499" s="83"/>
      <c r="G499" s="83"/>
      <c r="H499" s="83"/>
      <c r="I499" s="13"/>
      <c r="J499" s="5"/>
      <c r="K499" s="5"/>
      <c r="N499" s="56"/>
      <c r="O499" s="6"/>
      <c r="Q499" s="5"/>
    </row>
    <row r="500" spans="1:17" x14ac:dyDescent="0.2">
      <c r="A500" s="144" t="s">
        <v>950</v>
      </c>
      <c r="B500" s="147" t="s">
        <v>951</v>
      </c>
      <c r="C500" s="95">
        <f t="shared" si="7"/>
        <v>0</v>
      </c>
      <c r="D500" s="81"/>
      <c r="E500" s="82"/>
      <c r="F500" s="83"/>
      <c r="G500" s="83"/>
      <c r="H500" s="83"/>
      <c r="I500" s="13"/>
      <c r="J500" s="5"/>
      <c r="K500" s="5"/>
      <c r="N500" s="56"/>
      <c r="O500" s="6"/>
      <c r="Q500" s="5"/>
    </row>
    <row r="501" spans="1:17" x14ac:dyDescent="0.2">
      <c r="A501" s="99" t="s">
        <v>952</v>
      </c>
      <c r="B501" s="147" t="s">
        <v>953</v>
      </c>
      <c r="C501" s="95">
        <f t="shared" si="7"/>
        <v>0</v>
      </c>
      <c r="D501" s="81"/>
      <c r="E501" s="82"/>
      <c r="F501" s="83"/>
      <c r="G501" s="83"/>
      <c r="H501" s="83"/>
      <c r="I501" s="13"/>
      <c r="J501" s="5"/>
      <c r="K501" s="5"/>
      <c r="N501" s="56"/>
      <c r="O501" s="6"/>
      <c r="Q501" s="5"/>
    </row>
    <row r="502" spans="1:17" x14ac:dyDescent="0.2">
      <c r="A502" s="134" t="s">
        <v>954</v>
      </c>
      <c r="B502" s="147" t="s">
        <v>955</v>
      </c>
      <c r="C502" s="95">
        <f t="shared" si="7"/>
        <v>0</v>
      </c>
      <c r="D502" s="81"/>
      <c r="E502" s="82"/>
      <c r="F502" s="83"/>
      <c r="G502" s="83"/>
      <c r="H502" s="83"/>
      <c r="I502" s="13"/>
      <c r="J502" s="5"/>
      <c r="K502" s="5"/>
      <c r="N502" s="56"/>
      <c r="O502" s="6"/>
      <c r="Q502" s="5"/>
    </row>
    <row r="503" spans="1:17" x14ac:dyDescent="0.2">
      <c r="A503" s="144" t="s">
        <v>956</v>
      </c>
      <c r="B503" s="147" t="s">
        <v>957</v>
      </c>
      <c r="C503" s="95">
        <f t="shared" si="7"/>
        <v>0</v>
      </c>
      <c r="D503" s="81"/>
      <c r="E503" s="82"/>
      <c r="F503" s="83"/>
      <c r="G503" s="83"/>
      <c r="H503" s="83"/>
      <c r="I503" s="13"/>
      <c r="J503" s="5"/>
      <c r="K503" s="5"/>
      <c r="N503" s="56"/>
      <c r="O503" s="6"/>
      <c r="Q503" s="5"/>
    </row>
    <row r="504" spans="1:17" x14ac:dyDescent="0.2">
      <c r="A504" s="99" t="s">
        <v>958</v>
      </c>
      <c r="B504" s="147" t="s">
        <v>959</v>
      </c>
      <c r="C504" s="95">
        <f t="shared" si="7"/>
        <v>0</v>
      </c>
      <c r="D504" s="81"/>
      <c r="E504" s="82"/>
      <c r="F504" s="83"/>
      <c r="G504" s="83"/>
      <c r="H504" s="83"/>
      <c r="I504" s="13"/>
      <c r="J504" s="5"/>
      <c r="K504" s="5"/>
      <c r="N504" s="56"/>
      <c r="O504" s="6"/>
      <c r="Q504" s="5"/>
    </row>
    <row r="505" spans="1:17" x14ac:dyDescent="0.2">
      <c r="A505" s="134" t="s">
        <v>960</v>
      </c>
      <c r="B505" s="143" t="s">
        <v>961</v>
      </c>
      <c r="C505" s="95">
        <f t="shared" si="7"/>
        <v>0</v>
      </c>
      <c r="D505" s="81"/>
      <c r="E505" s="82"/>
      <c r="F505" s="83"/>
      <c r="G505" s="83"/>
      <c r="H505" s="83"/>
      <c r="I505" s="13"/>
      <c r="J505" s="5"/>
      <c r="K505" s="5"/>
      <c r="N505" s="56"/>
      <c r="O505" s="6"/>
      <c r="Q505" s="5"/>
    </row>
    <row r="506" spans="1:17" x14ac:dyDescent="0.2">
      <c r="A506" s="144" t="s">
        <v>962</v>
      </c>
      <c r="B506" s="145" t="s">
        <v>963</v>
      </c>
      <c r="C506" s="95">
        <f t="shared" si="7"/>
        <v>0</v>
      </c>
      <c r="D506" s="81"/>
      <c r="E506" s="82"/>
      <c r="F506" s="83"/>
      <c r="G506" s="83"/>
      <c r="H506" s="83"/>
      <c r="I506" s="13"/>
      <c r="J506" s="5"/>
      <c r="K506" s="5"/>
      <c r="N506" s="56"/>
      <c r="O506" s="6"/>
      <c r="Q506" s="5"/>
    </row>
    <row r="507" spans="1:17" x14ac:dyDescent="0.2">
      <c r="A507" s="99" t="s">
        <v>964</v>
      </c>
      <c r="B507" s="143" t="s">
        <v>965</v>
      </c>
      <c r="C507" s="95">
        <f t="shared" si="7"/>
        <v>0</v>
      </c>
      <c r="D507" s="81"/>
      <c r="E507" s="82"/>
      <c r="F507" s="83"/>
      <c r="G507" s="83"/>
      <c r="H507" s="83"/>
      <c r="I507" s="13"/>
      <c r="J507" s="5"/>
      <c r="K507" s="5"/>
      <c r="N507" s="56"/>
      <c r="O507" s="6"/>
      <c r="Q507" s="5"/>
    </row>
    <row r="508" spans="1:17" x14ac:dyDescent="0.2">
      <c r="A508" s="134" t="s">
        <v>966</v>
      </c>
      <c r="B508" s="143" t="s">
        <v>967</v>
      </c>
      <c r="C508" s="95">
        <f t="shared" si="7"/>
        <v>0</v>
      </c>
      <c r="D508" s="81"/>
      <c r="E508" s="82"/>
      <c r="F508" s="83"/>
      <c r="G508" s="83"/>
      <c r="H508" s="83"/>
      <c r="I508" s="13"/>
      <c r="J508" s="5"/>
      <c r="K508" s="5"/>
      <c r="N508" s="56"/>
      <c r="O508" s="6"/>
      <c r="Q508" s="5"/>
    </row>
    <row r="509" spans="1:17" ht="23.25" x14ac:dyDescent="0.2">
      <c r="A509" s="144" t="s">
        <v>968</v>
      </c>
      <c r="B509" s="147" t="s">
        <v>969</v>
      </c>
      <c r="C509" s="95">
        <f t="shared" si="7"/>
        <v>0</v>
      </c>
      <c r="D509" s="81"/>
      <c r="E509" s="82"/>
      <c r="F509" s="83"/>
      <c r="G509" s="83"/>
      <c r="H509" s="83"/>
      <c r="I509" s="13"/>
      <c r="J509" s="5"/>
      <c r="K509" s="5"/>
      <c r="N509" s="56"/>
      <c r="O509" s="6"/>
      <c r="Q509" s="5"/>
    </row>
    <row r="510" spans="1:17" x14ac:dyDescent="0.2">
      <c r="A510" s="144" t="s">
        <v>970</v>
      </c>
      <c r="B510" s="143" t="s">
        <v>971</v>
      </c>
      <c r="C510" s="95">
        <f t="shared" si="7"/>
        <v>0</v>
      </c>
      <c r="D510" s="81"/>
      <c r="E510" s="82"/>
      <c r="F510" s="83"/>
      <c r="G510" s="83"/>
      <c r="H510" s="83"/>
      <c r="I510" s="13"/>
      <c r="J510" s="5"/>
      <c r="K510" s="5"/>
      <c r="N510" s="56"/>
      <c r="O510" s="6"/>
      <c r="Q510" s="5"/>
    </row>
    <row r="511" spans="1:17" x14ac:dyDescent="0.2">
      <c r="A511" s="144" t="s">
        <v>972</v>
      </c>
      <c r="B511" s="143" t="s">
        <v>973</v>
      </c>
      <c r="C511" s="95">
        <f t="shared" si="7"/>
        <v>0</v>
      </c>
      <c r="D511" s="81"/>
      <c r="E511" s="82"/>
      <c r="F511" s="83"/>
      <c r="G511" s="83"/>
      <c r="H511" s="83"/>
      <c r="I511" s="13"/>
      <c r="J511" s="5"/>
      <c r="K511" s="5"/>
      <c r="N511" s="56"/>
      <c r="O511" s="6"/>
      <c r="Q511" s="5"/>
    </row>
    <row r="512" spans="1:17" x14ac:dyDescent="0.2">
      <c r="A512" s="99" t="s">
        <v>974</v>
      </c>
      <c r="B512" s="143" t="s">
        <v>975</v>
      </c>
      <c r="C512" s="95">
        <f t="shared" si="7"/>
        <v>0</v>
      </c>
      <c r="D512" s="81"/>
      <c r="E512" s="82"/>
      <c r="F512" s="83"/>
      <c r="G512" s="83"/>
      <c r="H512" s="83"/>
      <c r="I512" s="13"/>
      <c r="J512" s="5"/>
      <c r="K512" s="5"/>
      <c r="N512" s="56"/>
      <c r="O512" s="6"/>
      <c r="Q512" s="5"/>
    </row>
    <row r="513" spans="1:17" x14ac:dyDescent="0.2">
      <c r="A513" s="134" t="s">
        <v>976</v>
      </c>
      <c r="B513" s="143" t="s">
        <v>977</v>
      </c>
      <c r="C513" s="95">
        <f t="shared" si="7"/>
        <v>0</v>
      </c>
      <c r="D513" s="81"/>
      <c r="E513" s="82"/>
      <c r="F513" s="83"/>
      <c r="G513" s="83"/>
      <c r="H513" s="83"/>
      <c r="I513" s="13"/>
      <c r="J513" s="5"/>
      <c r="K513" s="5"/>
      <c r="N513" s="56"/>
      <c r="O513" s="6"/>
      <c r="Q513" s="5"/>
    </row>
    <row r="514" spans="1:17" x14ac:dyDescent="0.2">
      <c r="A514" s="144" t="s">
        <v>978</v>
      </c>
      <c r="B514" s="143" t="s">
        <v>979</v>
      </c>
      <c r="C514" s="95">
        <f t="shared" si="7"/>
        <v>0</v>
      </c>
      <c r="D514" s="81"/>
      <c r="E514" s="82"/>
      <c r="F514" s="83"/>
      <c r="G514" s="83"/>
      <c r="H514" s="83"/>
      <c r="I514" s="13"/>
      <c r="J514" s="5"/>
      <c r="K514" s="5"/>
      <c r="N514" s="56"/>
      <c r="O514" s="6"/>
      <c r="Q514" s="5"/>
    </row>
    <row r="515" spans="1:17" x14ac:dyDescent="0.2">
      <c r="A515" s="99" t="s">
        <v>980</v>
      </c>
      <c r="B515" s="143" t="s">
        <v>981</v>
      </c>
      <c r="C515" s="95">
        <f t="shared" si="7"/>
        <v>0</v>
      </c>
      <c r="D515" s="81"/>
      <c r="E515" s="82"/>
      <c r="F515" s="83"/>
      <c r="G515" s="83"/>
      <c r="H515" s="83"/>
      <c r="I515" s="13"/>
      <c r="J515" s="5"/>
      <c r="K515" s="5"/>
      <c r="N515" s="56"/>
      <c r="O515" s="6"/>
      <c r="Q515" s="5"/>
    </row>
    <row r="516" spans="1:17" x14ac:dyDescent="0.2">
      <c r="A516" s="134" t="s">
        <v>982</v>
      </c>
      <c r="B516" s="143" t="s">
        <v>983</v>
      </c>
      <c r="C516" s="95">
        <f t="shared" si="7"/>
        <v>0</v>
      </c>
      <c r="D516" s="81"/>
      <c r="E516" s="82"/>
      <c r="F516" s="83"/>
      <c r="G516" s="83"/>
      <c r="H516" s="83"/>
      <c r="I516" s="13"/>
      <c r="J516" s="5"/>
      <c r="K516" s="5"/>
      <c r="N516" s="56"/>
      <c r="O516" s="6"/>
      <c r="Q516" s="5"/>
    </row>
    <row r="517" spans="1:17" x14ac:dyDescent="0.2">
      <c r="A517" s="144" t="s">
        <v>984</v>
      </c>
      <c r="B517" s="143" t="s">
        <v>985</v>
      </c>
      <c r="C517" s="95">
        <f t="shared" si="7"/>
        <v>0</v>
      </c>
      <c r="D517" s="81"/>
      <c r="E517" s="82"/>
      <c r="F517" s="83"/>
      <c r="G517" s="83"/>
      <c r="H517" s="83"/>
      <c r="I517" s="13"/>
      <c r="J517" s="5"/>
      <c r="K517" s="5"/>
      <c r="N517" s="56"/>
      <c r="O517" s="6"/>
      <c r="Q517" s="5"/>
    </row>
    <row r="518" spans="1:17" x14ac:dyDescent="0.2">
      <c r="A518" s="99" t="s">
        <v>986</v>
      </c>
      <c r="B518" s="143" t="s">
        <v>987</v>
      </c>
      <c r="C518" s="95">
        <f t="shared" si="7"/>
        <v>0</v>
      </c>
      <c r="D518" s="81"/>
      <c r="E518" s="82"/>
      <c r="F518" s="83"/>
      <c r="G518" s="83"/>
      <c r="H518" s="83"/>
      <c r="I518" s="13"/>
      <c r="J518" s="5"/>
      <c r="K518" s="5"/>
      <c r="N518" s="56"/>
      <c r="O518" s="6"/>
      <c r="Q518" s="5"/>
    </row>
    <row r="519" spans="1:17" x14ac:dyDescent="0.2">
      <c r="A519" s="134" t="s">
        <v>988</v>
      </c>
      <c r="B519" s="143" t="s">
        <v>989</v>
      </c>
      <c r="C519" s="95">
        <f t="shared" si="7"/>
        <v>0</v>
      </c>
      <c r="D519" s="81"/>
      <c r="E519" s="82"/>
      <c r="F519" s="83"/>
      <c r="G519" s="83"/>
      <c r="H519" s="83"/>
      <c r="I519" s="13"/>
      <c r="J519" s="5"/>
      <c r="K519" s="5"/>
      <c r="N519" s="56"/>
      <c r="O519" s="6"/>
      <c r="Q519" s="5"/>
    </row>
    <row r="520" spans="1:17" x14ac:dyDescent="0.2">
      <c r="A520" s="144" t="s">
        <v>990</v>
      </c>
      <c r="B520" s="143" t="s">
        <v>991</v>
      </c>
      <c r="C520" s="95">
        <f t="shared" si="7"/>
        <v>0</v>
      </c>
      <c r="D520" s="81"/>
      <c r="E520" s="82"/>
      <c r="F520" s="83"/>
      <c r="G520" s="83"/>
      <c r="H520" s="83"/>
      <c r="I520" s="13"/>
      <c r="J520" s="5"/>
      <c r="K520" s="5"/>
      <c r="N520" s="56"/>
      <c r="O520" s="6"/>
      <c r="Q520" s="5"/>
    </row>
    <row r="521" spans="1:17" x14ac:dyDescent="0.2">
      <c r="A521" s="144" t="s">
        <v>992</v>
      </c>
      <c r="B521" s="143" t="s">
        <v>993</v>
      </c>
      <c r="C521" s="95">
        <f t="shared" si="7"/>
        <v>0</v>
      </c>
      <c r="D521" s="81"/>
      <c r="E521" s="82"/>
      <c r="F521" s="83"/>
      <c r="G521" s="83"/>
      <c r="H521" s="83"/>
      <c r="I521" s="13"/>
      <c r="J521" s="5"/>
      <c r="K521" s="5"/>
      <c r="N521" s="56"/>
      <c r="O521" s="6"/>
      <c r="Q521" s="5"/>
    </row>
    <row r="522" spans="1:17" x14ac:dyDescent="0.2">
      <c r="A522" s="144" t="s">
        <v>994</v>
      </c>
      <c r="B522" s="143" t="s">
        <v>995</v>
      </c>
      <c r="C522" s="95">
        <f t="shared" si="7"/>
        <v>0</v>
      </c>
      <c r="D522" s="81"/>
      <c r="E522" s="82"/>
      <c r="F522" s="83"/>
      <c r="G522" s="83"/>
      <c r="H522" s="83"/>
      <c r="I522" s="13"/>
      <c r="J522" s="5"/>
      <c r="K522" s="5"/>
      <c r="N522" s="56"/>
      <c r="O522" s="6"/>
      <c r="Q522" s="5"/>
    </row>
    <row r="523" spans="1:17" x14ac:dyDescent="0.2">
      <c r="A523" s="99" t="s">
        <v>996</v>
      </c>
      <c r="B523" s="143" t="s">
        <v>997</v>
      </c>
      <c r="C523" s="95">
        <f t="shared" si="7"/>
        <v>0</v>
      </c>
      <c r="D523" s="81"/>
      <c r="E523" s="82"/>
      <c r="F523" s="83"/>
      <c r="G523" s="83"/>
      <c r="H523" s="83"/>
      <c r="I523" s="13"/>
      <c r="J523" s="5"/>
      <c r="K523" s="5"/>
      <c r="N523" s="56"/>
      <c r="O523" s="6"/>
      <c r="Q523" s="5"/>
    </row>
    <row r="524" spans="1:17" x14ac:dyDescent="0.2">
      <c r="A524" s="134" t="s">
        <v>998</v>
      </c>
      <c r="B524" s="143" t="s">
        <v>999</v>
      </c>
      <c r="C524" s="95">
        <f t="shared" si="7"/>
        <v>0</v>
      </c>
      <c r="D524" s="81"/>
      <c r="E524" s="82"/>
      <c r="F524" s="83"/>
      <c r="G524" s="83"/>
      <c r="H524" s="83"/>
      <c r="I524" s="13"/>
      <c r="J524" s="5"/>
      <c r="K524" s="5"/>
      <c r="N524" s="56"/>
      <c r="O524" s="6"/>
      <c r="Q524" s="5"/>
    </row>
    <row r="525" spans="1:17" x14ac:dyDescent="0.2">
      <c r="A525" s="144" t="s">
        <v>1000</v>
      </c>
      <c r="B525" s="143" t="s">
        <v>1001</v>
      </c>
      <c r="C525" s="95">
        <f t="shared" si="7"/>
        <v>0</v>
      </c>
      <c r="D525" s="81"/>
      <c r="E525" s="82"/>
      <c r="F525" s="83"/>
      <c r="G525" s="83"/>
      <c r="H525" s="83"/>
      <c r="I525" s="13"/>
      <c r="J525" s="5"/>
      <c r="K525" s="5"/>
      <c r="N525" s="56"/>
      <c r="O525" s="6"/>
      <c r="Q525" s="5"/>
    </row>
    <row r="526" spans="1:17" x14ac:dyDescent="0.2">
      <c r="A526" s="99" t="s">
        <v>1002</v>
      </c>
      <c r="B526" s="143" t="s">
        <v>1003</v>
      </c>
      <c r="C526" s="95">
        <f t="shared" si="7"/>
        <v>0</v>
      </c>
      <c r="D526" s="81"/>
      <c r="E526" s="82"/>
      <c r="F526" s="83"/>
      <c r="G526" s="83"/>
      <c r="H526" s="83"/>
      <c r="I526" s="13"/>
      <c r="J526" s="5"/>
      <c r="K526" s="5"/>
      <c r="N526" s="56"/>
      <c r="O526" s="6"/>
      <c r="Q526" s="5"/>
    </row>
    <row r="527" spans="1:17" x14ac:dyDescent="0.2">
      <c r="A527" s="134" t="s">
        <v>1004</v>
      </c>
      <c r="B527" s="143" t="s">
        <v>1005</v>
      </c>
      <c r="C527" s="95">
        <f t="shared" si="7"/>
        <v>0</v>
      </c>
      <c r="D527" s="81"/>
      <c r="E527" s="82"/>
      <c r="F527" s="83"/>
      <c r="G527" s="83"/>
      <c r="H527" s="83"/>
      <c r="I527" s="13"/>
      <c r="J527" s="5"/>
      <c r="K527" s="5"/>
      <c r="N527" s="56"/>
      <c r="O527" s="6"/>
      <c r="Q527" s="5"/>
    </row>
    <row r="528" spans="1:17" x14ac:dyDescent="0.2">
      <c r="A528" s="148" t="s">
        <v>1006</v>
      </c>
      <c r="B528" s="149" t="s">
        <v>1007</v>
      </c>
      <c r="C528" s="103">
        <f t="shared" si="7"/>
        <v>0</v>
      </c>
      <c r="D528" s="122"/>
      <c r="E528" s="105"/>
      <c r="F528" s="106"/>
      <c r="G528" s="106"/>
      <c r="H528" s="106"/>
      <c r="I528" s="13"/>
      <c r="J528" s="5"/>
      <c r="K528" s="5"/>
      <c r="N528" s="56"/>
      <c r="O528" s="6"/>
      <c r="Q528" s="5"/>
    </row>
    <row r="529" spans="1:17" x14ac:dyDescent="0.2">
      <c r="A529" s="150"/>
      <c r="B529" s="151"/>
      <c r="C529" s="87"/>
      <c r="D529" s="87"/>
      <c r="E529" s="87"/>
      <c r="F529" s="87"/>
      <c r="G529" s="87"/>
      <c r="H529" s="87"/>
      <c r="I529" s="12"/>
      <c r="J529" s="56"/>
      <c r="K529" s="56"/>
      <c r="L529" s="56"/>
      <c r="M529" s="56"/>
      <c r="N529" s="56"/>
      <c r="O529" s="6"/>
      <c r="Q529" s="5"/>
    </row>
    <row r="530" spans="1:17" x14ac:dyDescent="0.2">
      <c r="A530" s="224" t="s">
        <v>1008</v>
      </c>
      <c r="B530" s="225"/>
      <c r="C530" s="152" t="s">
        <v>1009</v>
      </c>
      <c r="D530" s="153"/>
      <c r="E530" s="154"/>
      <c r="F530" s="56"/>
      <c r="G530" s="87"/>
      <c r="H530" s="87"/>
      <c r="I530" s="12"/>
      <c r="J530" s="56"/>
      <c r="K530" s="56"/>
      <c r="L530" s="56"/>
      <c r="M530" s="56"/>
      <c r="N530" s="56"/>
      <c r="O530" s="6"/>
      <c r="Q530" s="5"/>
    </row>
    <row r="531" spans="1:17" x14ac:dyDescent="0.2">
      <c r="A531" s="232"/>
      <c r="B531" s="233"/>
      <c r="C531" s="222" t="s">
        <v>3</v>
      </c>
      <c r="D531" s="153" t="s">
        <v>1010</v>
      </c>
      <c r="E531" s="154"/>
      <c r="F531" s="56"/>
      <c r="G531" s="87"/>
      <c r="H531" s="87"/>
      <c r="I531" s="12"/>
      <c r="J531" s="56"/>
      <c r="K531" s="56"/>
      <c r="L531" s="56"/>
      <c r="M531" s="56"/>
      <c r="N531" s="56"/>
      <c r="O531" s="6"/>
      <c r="Q531" s="5"/>
    </row>
    <row r="532" spans="1:17" ht="33.75" customHeight="1" x14ac:dyDescent="0.2">
      <c r="A532" s="226"/>
      <c r="B532" s="227"/>
      <c r="C532" s="223"/>
      <c r="D532" s="155" t="s">
        <v>1011</v>
      </c>
      <c r="E532" s="156" t="s">
        <v>1012</v>
      </c>
      <c r="F532" s="56"/>
      <c r="G532" s="87"/>
      <c r="H532" s="87"/>
      <c r="I532" s="12"/>
      <c r="J532" s="56"/>
      <c r="K532" s="56"/>
      <c r="L532" s="56"/>
      <c r="M532" s="56"/>
      <c r="N532" s="56"/>
      <c r="O532" s="6"/>
      <c r="Q532" s="5"/>
    </row>
    <row r="533" spans="1:17" x14ac:dyDescent="0.2">
      <c r="A533" s="157" t="s">
        <v>1013</v>
      </c>
      <c r="B533" s="158" t="s">
        <v>1014</v>
      </c>
      <c r="C533" s="159">
        <f>+SUM(D533:E533)</f>
        <v>0</v>
      </c>
      <c r="D533" s="160"/>
      <c r="E533" s="161"/>
      <c r="F533" s="56"/>
      <c r="G533" s="87"/>
      <c r="H533" s="87"/>
      <c r="I533" s="12"/>
      <c r="J533" s="56"/>
      <c r="K533" s="56"/>
      <c r="L533" s="56"/>
      <c r="M533" s="56"/>
      <c r="N533" s="56"/>
      <c r="O533" s="6"/>
      <c r="Q533" s="5"/>
    </row>
    <row r="534" spans="1:17" x14ac:dyDescent="0.2">
      <c r="A534" s="157" t="s">
        <v>1015</v>
      </c>
      <c r="B534" s="158" t="s">
        <v>1016</v>
      </c>
      <c r="C534" s="162">
        <f>+SUM(D534:E534)</f>
        <v>0</v>
      </c>
      <c r="D534" s="160"/>
      <c r="E534" s="161"/>
      <c r="F534" s="56"/>
      <c r="G534" s="87"/>
      <c r="H534" s="87"/>
      <c r="I534" s="12"/>
      <c r="J534" s="56"/>
      <c r="K534" s="56"/>
      <c r="L534" s="56"/>
      <c r="M534" s="56"/>
      <c r="N534" s="56"/>
      <c r="O534" s="6"/>
      <c r="Q534" s="5"/>
    </row>
    <row r="535" spans="1:17" ht="18" customHeight="1" x14ac:dyDescent="0.2">
      <c r="A535" s="19"/>
      <c r="B535" s="20"/>
      <c r="C535" s="21"/>
    </row>
    <row r="536" spans="1:17" ht="24" customHeight="1" x14ac:dyDescent="0.2">
      <c r="A536" s="224" t="s">
        <v>1017</v>
      </c>
      <c r="B536" s="225"/>
      <c r="C536" s="222" t="s">
        <v>3</v>
      </c>
      <c r="D536" s="235" t="s">
        <v>1018</v>
      </c>
      <c r="E536" s="235" t="s">
        <v>1019</v>
      </c>
      <c r="F536" s="87"/>
      <c r="G536" s="6"/>
      <c r="H536" s="6"/>
      <c r="I536" s="7"/>
      <c r="J536" s="5"/>
      <c r="K536" s="5"/>
      <c r="O536" s="6"/>
      <c r="Q536" s="5"/>
    </row>
    <row r="537" spans="1:17" ht="19.5" customHeight="1" x14ac:dyDescent="0.2">
      <c r="A537" s="226"/>
      <c r="B537" s="227"/>
      <c r="C537" s="228"/>
      <c r="D537" s="235"/>
      <c r="E537" s="235"/>
      <c r="F537" s="87"/>
      <c r="G537" s="6"/>
      <c r="H537" s="6"/>
      <c r="I537" s="7"/>
      <c r="J537" s="5"/>
      <c r="K537" s="5"/>
      <c r="O537" s="6"/>
      <c r="Q537" s="5"/>
    </row>
    <row r="538" spans="1:17" ht="24.75" customHeight="1" x14ac:dyDescent="0.2">
      <c r="A538" s="230" t="s">
        <v>1020</v>
      </c>
      <c r="B538" s="231"/>
      <c r="C538" s="22"/>
      <c r="D538" s="23"/>
      <c r="E538" s="24"/>
      <c r="F538" s="87"/>
      <c r="G538" s="6"/>
      <c r="H538" s="6"/>
      <c r="I538" s="7"/>
      <c r="J538" s="5"/>
      <c r="K538" s="5"/>
      <c r="O538" s="6"/>
      <c r="Q538" s="5"/>
    </row>
    <row r="539" spans="1:17" ht="13.5" customHeight="1" x14ac:dyDescent="0.2">
      <c r="A539" s="25" t="s">
        <v>1021</v>
      </c>
      <c r="B539" s="26"/>
      <c r="C539" s="163">
        <f t="shared" ref="C539:C545" si="8">SUM(D539:E539)</f>
        <v>0</v>
      </c>
      <c r="D539" s="164"/>
      <c r="E539" s="165"/>
      <c r="F539" s="87"/>
      <c r="G539" s="6"/>
      <c r="H539" s="6"/>
      <c r="I539" s="7"/>
      <c r="J539" s="5"/>
      <c r="K539" s="5"/>
      <c r="O539" s="6"/>
      <c r="Q539" s="5"/>
    </row>
    <row r="540" spans="1:17" ht="13.5" customHeight="1" x14ac:dyDescent="0.2">
      <c r="A540" s="27" t="s">
        <v>1022</v>
      </c>
      <c r="B540" s="28"/>
      <c r="C540" s="166">
        <f t="shared" si="8"/>
        <v>0</v>
      </c>
      <c r="D540" s="167"/>
      <c r="E540" s="168"/>
      <c r="F540" s="87"/>
      <c r="G540" s="6"/>
      <c r="H540" s="6"/>
      <c r="I540" s="7"/>
      <c r="J540" s="5"/>
      <c r="K540" s="5"/>
      <c r="O540" s="6"/>
      <c r="Q540" s="5"/>
    </row>
    <row r="541" spans="1:17" s="32" customFormat="1" ht="13.5" customHeight="1" x14ac:dyDescent="0.2">
      <c r="A541" s="27" t="s">
        <v>1023</v>
      </c>
      <c r="B541" s="28"/>
      <c r="C541" s="166">
        <f t="shared" si="8"/>
        <v>0</v>
      </c>
      <c r="D541" s="29"/>
      <c r="E541" s="30"/>
      <c r="F541" s="31"/>
      <c r="G541" s="31"/>
    </row>
    <row r="542" spans="1:17" s="32" customFormat="1" x14ac:dyDescent="0.2">
      <c r="A542" s="27" t="s">
        <v>1024</v>
      </c>
      <c r="B542" s="28"/>
      <c r="C542" s="166">
        <f t="shared" si="8"/>
        <v>0</v>
      </c>
      <c r="D542" s="29"/>
      <c r="E542" s="30"/>
      <c r="F542" s="31"/>
      <c r="G542" s="31"/>
    </row>
    <row r="543" spans="1:17" s="32" customFormat="1" x14ac:dyDescent="0.2">
      <c r="A543" s="27" t="s">
        <v>1025</v>
      </c>
      <c r="B543" s="28"/>
      <c r="C543" s="166">
        <f t="shared" si="8"/>
        <v>0</v>
      </c>
      <c r="D543" s="29"/>
      <c r="E543" s="30"/>
      <c r="F543" s="31"/>
      <c r="G543" s="31"/>
    </row>
    <row r="544" spans="1:17" x14ac:dyDescent="0.2">
      <c r="A544" s="33" t="s">
        <v>1026</v>
      </c>
      <c r="B544" s="34"/>
      <c r="C544" s="35">
        <f t="shared" si="8"/>
        <v>0</v>
      </c>
      <c r="D544" s="36"/>
      <c r="E544" s="37"/>
      <c r="H544" s="6"/>
      <c r="J544" s="7"/>
      <c r="K544" s="5"/>
      <c r="P544" s="6"/>
      <c r="Q544" s="5"/>
    </row>
    <row r="545" spans="1:17" ht="19.5" customHeight="1" x14ac:dyDescent="0.2">
      <c r="A545" s="38" t="s">
        <v>1027</v>
      </c>
      <c r="B545" s="22"/>
      <c r="C545" s="39">
        <f t="shared" si="8"/>
        <v>0</v>
      </c>
      <c r="D545" s="40">
        <f>SUM(D539:D544)</f>
        <v>0</v>
      </c>
      <c r="E545" s="41">
        <f>SUM(E539:E544)</f>
        <v>0</v>
      </c>
      <c r="H545" s="6"/>
      <c r="J545" s="7"/>
      <c r="K545" s="5"/>
      <c r="P545" s="6"/>
      <c r="Q545" s="5"/>
    </row>
    <row r="546" spans="1:17" ht="24.75" customHeight="1" x14ac:dyDescent="0.2">
      <c r="A546" s="38" t="s">
        <v>1028</v>
      </c>
      <c r="B546" s="42"/>
      <c r="C546" s="22"/>
      <c r="D546" s="22"/>
      <c r="E546" s="43"/>
      <c r="F546" s="87"/>
      <c r="G546" s="6"/>
      <c r="H546" s="6"/>
      <c r="I546" s="7"/>
      <c r="J546" s="5"/>
      <c r="K546" s="5"/>
      <c r="O546" s="6"/>
      <c r="Q546" s="5"/>
    </row>
    <row r="547" spans="1:17" x14ac:dyDescent="0.2">
      <c r="A547" s="44" t="s">
        <v>1021</v>
      </c>
      <c r="B547" s="45"/>
      <c r="C547" s="163">
        <f t="shared" ref="C547:C553" si="9">SUM(D547:E547)</f>
        <v>0</v>
      </c>
      <c r="D547" s="164"/>
      <c r="E547" s="165"/>
      <c r="F547" s="87"/>
      <c r="G547" s="6"/>
      <c r="H547" s="6"/>
      <c r="I547" s="7"/>
      <c r="J547" s="5"/>
      <c r="K547" s="5"/>
      <c r="O547" s="6"/>
      <c r="Q547" s="5"/>
    </row>
    <row r="548" spans="1:17" x14ac:dyDescent="0.2">
      <c r="A548" s="46" t="s">
        <v>1022</v>
      </c>
      <c r="B548" s="47"/>
      <c r="C548" s="166">
        <f t="shared" si="9"/>
        <v>0</v>
      </c>
      <c r="D548" s="167"/>
      <c r="E548" s="168"/>
      <c r="F548" s="87"/>
      <c r="G548" s="6"/>
      <c r="H548" s="6"/>
      <c r="I548" s="7"/>
      <c r="J548" s="5"/>
      <c r="K548" s="5"/>
      <c r="O548" s="6"/>
      <c r="Q548" s="5"/>
    </row>
    <row r="549" spans="1:17" s="32" customFormat="1" x14ac:dyDescent="0.2">
      <c r="A549" s="46" t="s">
        <v>1023</v>
      </c>
      <c r="B549" s="47"/>
      <c r="C549" s="166">
        <f t="shared" si="9"/>
        <v>0</v>
      </c>
      <c r="D549" s="29"/>
      <c r="E549" s="30"/>
      <c r="F549" s="31"/>
      <c r="G549" s="31"/>
    </row>
    <row r="550" spans="1:17" s="32" customFormat="1" x14ac:dyDescent="0.2">
      <c r="A550" s="46" t="s">
        <v>1024</v>
      </c>
      <c r="B550" s="47"/>
      <c r="C550" s="166">
        <f t="shared" si="9"/>
        <v>0</v>
      </c>
      <c r="D550" s="29"/>
      <c r="E550" s="30"/>
      <c r="F550" s="31"/>
      <c r="G550" s="31"/>
    </row>
    <row r="551" spans="1:17" s="32" customFormat="1" x14ac:dyDescent="0.2">
      <c r="A551" s="46" t="s">
        <v>1025</v>
      </c>
      <c r="B551" s="47"/>
      <c r="C551" s="166">
        <f t="shared" si="9"/>
        <v>0</v>
      </c>
      <c r="D551" s="29"/>
      <c r="E551" s="30"/>
      <c r="F551" s="31"/>
      <c r="G551" s="31"/>
    </row>
    <row r="552" spans="1:17" x14ac:dyDescent="0.2">
      <c r="A552" s="48" t="s">
        <v>1026</v>
      </c>
      <c r="B552" s="49"/>
      <c r="C552" s="35">
        <f t="shared" si="9"/>
        <v>0</v>
      </c>
      <c r="D552" s="36"/>
      <c r="E552" s="37"/>
      <c r="H552" s="6"/>
      <c r="J552" s="7"/>
      <c r="K552" s="5"/>
      <c r="P552" s="6"/>
      <c r="Q552" s="5"/>
    </row>
    <row r="553" spans="1:17" ht="19.5" customHeight="1" x14ac:dyDescent="0.2">
      <c r="A553" s="50" t="s">
        <v>1029</v>
      </c>
      <c r="B553" s="23"/>
      <c r="C553" s="39">
        <f t="shared" si="9"/>
        <v>0</v>
      </c>
      <c r="D553" s="51">
        <f>SUM(D547:D552)</f>
        <v>0</v>
      </c>
      <c r="E553" s="52">
        <f>SUM(E547:E552)</f>
        <v>0</v>
      </c>
      <c r="H553" s="6"/>
      <c r="J553" s="7"/>
      <c r="K553" s="5"/>
      <c r="P553" s="6"/>
      <c r="Q553" s="5"/>
    </row>
  </sheetData>
  <mergeCells count="24">
    <mergeCell ref="C536:C537"/>
    <mergeCell ref="D536:D537"/>
    <mergeCell ref="E536:E537"/>
    <mergeCell ref="A6:F7"/>
    <mergeCell ref="C10:C12"/>
    <mergeCell ref="D10:F10"/>
    <mergeCell ref="C531:C532"/>
    <mergeCell ref="A536:B537"/>
    <mergeCell ref="G10:G12"/>
    <mergeCell ref="A44:B44"/>
    <mergeCell ref="A538:B538"/>
    <mergeCell ref="H10:H12"/>
    <mergeCell ref="D11:D12"/>
    <mergeCell ref="E11:E12"/>
    <mergeCell ref="F11:F12"/>
    <mergeCell ref="A252:B252"/>
    <mergeCell ref="A80:B80"/>
    <mergeCell ref="A122:B122"/>
    <mergeCell ref="A164:B164"/>
    <mergeCell ref="A181:B181"/>
    <mergeCell ref="A292:B292"/>
    <mergeCell ref="A315:B315"/>
    <mergeCell ref="A332:B332"/>
    <mergeCell ref="A530:B532"/>
  </mergeCells>
  <dataValidations count="2">
    <dataValidation type="whole" allowBlank="1" showInputMessage="1" showErrorMessage="1" errorTitle="Error" error="Por favor ingrese números enteros" sqref="B453:B455 IX453:IX455 ST453:ST455 ACP453:ACP455 AML453:AML455 AWH453:AWH455 BGD453:BGD455 BPZ453:BPZ455 BZV453:BZV455 CJR453:CJR455 CTN453:CTN455 DDJ453:DDJ455 DNF453:DNF455 DXB453:DXB455 EGX453:EGX455 EQT453:EQT455 FAP453:FAP455 FKL453:FKL455 FUH453:FUH455 GED453:GED455 GNZ453:GNZ455 GXV453:GXV455 HHR453:HHR455 HRN453:HRN455 IBJ453:IBJ455 ILF453:ILF455 IVB453:IVB455 JEX453:JEX455 JOT453:JOT455 JYP453:JYP455 KIL453:KIL455 KSH453:KSH455 LCD453:LCD455 LLZ453:LLZ455 LVV453:LVV455 MFR453:MFR455 MPN453:MPN455 MZJ453:MZJ455 NJF453:NJF455 NTB453:NTB455 OCX453:OCX455 OMT453:OMT455 OWP453:OWP455 PGL453:PGL455 PQH453:PQH455 QAD453:QAD455 QJZ453:QJZ455 QTV453:QTV455 RDR453:RDR455 RNN453:RNN455 RXJ453:RXJ455 SHF453:SHF455 SRB453:SRB455 TAX453:TAX455 TKT453:TKT455 TUP453:TUP455 UEL453:UEL455 UOH453:UOH455 UYD453:UYD455 VHZ453:VHZ455 VRV453:VRV455 WBR453:WBR455 WLN453:WLN455 WVJ453:WVJ455 B65989:B65991 IX65989:IX65991 ST65989:ST65991 ACP65989:ACP65991 AML65989:AML65991 AWH65989:AWH65991 BGD65989:BGD65991 BPZ65989:BPZ65991 BZV65989:BZV65991 CJR65989:CJR65991 CTN65989:CTN65991 DDJ65989:DDJ65991 DNF65989:DNF65991 DXB65989:DXB65991 EGX65989:EGX65991 EQT65989:EQT65991 FAP65989:FAP65991 FKL65989:FKL65991 FUH65989:FUH65991 GED65989:GED65991 GNZ65989:GNZ65991 GXV65989:GXV65991 HHR65989:HHR65991 HRN65989:HRN65991 IBJ65989:IBJ65991 ILF65989:ILF65991 IVB65989:IVB65991 JEX65989:JEX65991 JOT65989:JOT65991 JYP65989:JYP65991 KIL65989:KIL65991 KSH65989:KSH65991 LCD65989:LCD65991 LLZ65989:LLZ65991 LVV65989:LVV65991 MFR65989:MFR65991 MPN65989:MPN65991 MZJ65989:MZJ65991 NJF65989:NJF65991 NTB65989:NTB65991 OCX65989:OCX65991 OMT65989:OMT65991 OWP65989:OWP65991 PGL65989:PGL65991 PQH65989:PQH65991 QAD65989:QAD65991 QJZ65989:QJZ65991 QTV65989:QTV65991 RDR65989:RDR65991 RNN65989:RNN65991 RXJ65989:RXJ65991 SHF65989:SHF65991 SRB65989:SRB65991 TAX65989:TAX65991 TKT65989:TKT65991 TUP65989:TUP65991 UEL65989:UEL65991 UOH65989:UOH65991 UYD65989:UYD65991 VHZ65989:VHZ65991 VRV65989:VRV65991 WBR65989:WBR65991 WLN65989:WLN65991 WVJ65989:WVJ65991 B131525:B131527 IX131525:IX131527 ST131525:ST131527 ACP131525:ACP131527 AML131525:AML131527 AWH131525:AWH131527 BGD131525:BGD131527 BPZ131525:BPZ131527 BZV131525:BZV131527 CJR131525:CJR131527 CTN131525:CTN131527 DDJ131525:DDJ131527 DNF131525:DNF131527 DXB131525:DXB131527 EGX131525:EGX131527 EQT131525:EQT131527 FAP131525:FAP131527 FKL131525:FKL131527 FUH131525:FUH131527 GED131525:GED131527 GNZ131525:GNZ131527 GXV131525:GXV131527 HHR131525:HHR131527 HRN131525:HRN131527 IBJ131525:IBJ131527 ILF131525:ILF131527 IVB131525:IVB131527 JEX131525:JEX131527 JOT131525:JOT131527 JYP131525:JYP131527 KIL131525:KIL131527 KSH131525:KSH131527 LCD131525:LCD131527 LLZ131525:LLZ131527 LVV131525:LVV131527 MFR131525:MFR131527 MPN131525:MPN131527 MZJ131525:MZJ131527 NJF131525:NJF131527 NTB131525:NTB131527 OCX131525:OCX131527 OMT131525:OMT131527 OWP131525:OWP131527 PGL131525:PGL131527 PQH131525:PQH131527 QAD131525:QAD131527 QJZ131525:QJZ131527 QTV131525:QTV131527 RDR131525:RDR131527 RNN131525:RNN131527 RXJ131525:RXJ131527 SHF131525:SHF131527 SRB131525:SRB131527 TAX131525:TAX131527 TKT131525:TKT131527 TUP131525:TUP131527 UEL131525:UEL131527 UOH131525:UOH131527 UYD131525:UYD131527 VHZ131525:VHZ131527 VRV131525:VRV131527 WBR131525:WBR131527 WLN131525:WLN131527 WVJ131525:WVJ131527 B197061:B197063 IX197061:IX197063 ST197061:ST197063 ACP197061:ACP197063 AML197061:AML197063 AWH197061:AWH197063 BGD197061:BGD197063 BPZ197061:BPZ197063 BZV197061:BZV197063 CJR197061:CJR197063 CTN197061:CTN197063 DDJ197061:DDJ197063 DNF197061:DNF197063 DXB197061:DXB197063 EGX197061:EGX197063 EQT197061:EQT197063 FAP197061:FAP197063 FKL197061:FKL197063 FUH197061:FUH197063 GED197061:GED197063 GNZ197061:GNZ197063 GXV197061:GXV197063 HHR197061:HHR197063 HRN197061:HRN197063 IBJ197061:IBJ197063 ILF197061:ILF197063 IVB197061:IVB197063 JEX197061:JEX197063 JOT197061:JOT197063 JYP197061:JYP197063 KIL197061:KIL197063 KSH197061:KSH197063 LCD197061:LCD197063 LLZ197061:LLZ197063 LVV197061:LVV197063 MFR197061:MFR197063 MPN197061:MPN197063 MZJ197061:MZJ197063 NJF197061:NJF197063 NTB197061:NTB197063 OCX197061:OCX197063 OMT197061:OMT197063 OWP197061:OWP197063 PGL197061:PGL197063 PQH197061:PQH197063 QAD197061:QAD197063 QJZ197061:QJZ197063 QTV197061:QTV197063 RDR197061:RDR197063 RNN197061:RNN197063 RXJ197061:RXJ197063 SHF197061:SHF197063 SRB197061:SRB197063 TAX197061:TAX197063 TKT197061:TKT197063 TUP197061:TUP197063 UEL197061:UEL197063 UOH197061:UOH197063 UYD197061:UYD197063 VHZ197061:VHZ197063 VRV197061:VRV197063 WBR197061:WBR197063 WLN197061:WLN197063 WVJ197061:WVJ197063 B262597:B262599 IX262597:IX262599 ST262597:ST262599 ACP262597:ACP262599 AML262597:AML262599 AWH262597:AWH262599 BGD262597:BGD262599 BPZ262597:BPZ262599 BZV262597:BZV262599 CJR262597:CJR262599 CTN262597:CTN262599 DDJ262597:DDJ262599 DNF262597:DNF262599 DXB262597:DXB262599 EGX262597:EGX262599 EQT262597:EQT262599 FAP262597:FAP262599 FKL262597:FKL262599 FUH262597:FUH262599 GED262597:GED262599 GNZ262597:GNZ262599 GXV262597:GXV262599 HHR262597:HHR262599 HRN262597:HRN262599 IBJ262597:IBJ262599 ILF262597:ILF262599 IVB262597:IVB262599 JEX262597:JEX262599 JOT262597:JOT262599 JYP262597:JYP262599 KIL262597:KIL262599 KSH262597:KSH262599 LCD262597:LCD262599 LLZ262597:LLZ262599 LVV262597:LVV262599 MFR262597:MFR262599 MPN262597:MPN262599 MZJ262597:MZJ262599 NJF262597:NJF262599 NTB262597:NTB262599 OCX262597:OCX262599 OMT262597:OMT262599 OWP262597:OWP262599 PGL262597:PGL262599 PQH262597:PQH262599 QAD262597:QAD262599 QJZ262597:QJZ262599 QTV262597:QTV262599 RDR262597:RDR262599 RNN262597:RNN262599 RXJ262597:RXJ262599 SHF262597:SHF262599 SRB262597:SRB262599 TAX262597:TAX262599 TKT262597:TKT262599 TUP262597:TUP262599 UEL262597:UEL262599 UOH262597:UOH262599 UYD262597:UYD262599 VHZ262597:VHZ262599 VRV262597:VRV262599 WBR262597:WBR262599 WLN262597:WLN262599 WVJ262597:WVJ262599 B328133:B328135 IX328133:IX328135 ST328133:ST328135 ACP328133:ACP328135 AML328133:AML328135 AWH328133:AWH328135 BGD328133:BGD328135 BPZ328133:BPZ328135 BZV328133:BZV328135 CJR328133:CJR328135 CTN328133:CTN328135 DDJ328133:DDJ328135 DNF328133:DNF328135 DXB328133:DXB328135 EGX328133:EGX328135 EQT328133:EQT328135 FAP328133:FAP328135 FKL328133:FKL328135 FUH328133:FUH328135 GED328133:GED328135 GNZ328133:GNZ328135 GXV328133:GXV328135 HHR328133:HHR328135 HRN328133:HRN328135 IBJ328133:IBJ328135 ILF328133:ILF328135 IVB328133:IVB328135 JEX328133:JEX328135 JOT328133:JOT328135 JYP328133:JYP328135 KIL328133:KIL328135 KSH328133:KSH328135 LCD328133:LCD328135 LLZ328133:LLZ328135 LVV328133:LVV328135 MFR328133:MFR328135 MPN328133:MPN328135 MZJ328133:MZJ328135 NJF328133:NJF328135 NTB328133:NTB328135 OCX328133:OCX328135 OMT328133:OMT328135 OWP328133:OWP328135 PGL328133:PGL328135 PQH328133:PQH328135 QAD328133:QAD328135 QJZ328133:QJZ328135 QTV328133:QTV328135 RDR328133:RDR328135 RNN328133:RNN328135 RXJ328133:RXJ328135 SHF328133:SHF328135 SRB328133:SRB328135 TAX328133:TAX328135 TKT328133:TKT328135 TUP328133:TUP328135 UEL328133:UEL328135 UOH328133:UOH328135 UYD328133:UYD328135 VHZ328133:VHZ328135 VRV328133:VRV328135 WBR328133:WBR328135 WLN328133:WLN328135 WVJ328133:WVJ328135 B393669:B393671 IX393669:IX393671 ST393669:ST393671 ACP393669:ACP393671 AML393669:AML393671 AWH393669:AWH393671 BGD393669:BGD393671 BPZ393669:BPZ393671 BZV393669:BZV393671 CJR393669:CJR393671 CTN393669:CTN393671 DDJ393669:DDJ393671 DNF393669:DNF393671 DXB393669:DXB393671 EGX393669:EGX393671 EQT393669:EQT393671 FAP393669:FAP393671 FKL393669:FKL393671 FUH393669:FUH393671 GED393669:GED393671 GNZ393669:GNZ393671 GXV393669:GXV393671 HHR393669:HHR393671 HRN393669:HRN393671 IBJ393669:IBJ393671 ILF393669:ILF393671 IVB393669:IVB393671 JEX393669:JEX393671 JOT393669:JOT393671 JYP393669:JYP393671 KIL393669:KIL393671 KSH393669:KSH393671 LCD393669:LCD393671 LLZ393669:LLZ393671 LVV393669:LVV393671 MFR393669:MFR393671 MPN393669:MPN393671 MZJ393669:MZJ393671 NJF393669:NJF393671 NTB393669:NTB393671 OCX393669:OCX393671 OMT393669:OMT393671 OWP393669:OWP393671 PGL393669:PGL393671 PQH393669:PQH393671 QAD393669:QAD393671 QJZ393669:QJZ393671 QTV393669:QTV393671 RDR393669:RDR393671 RNN393669:RNN393671 RXJ393669:RXJ393671 SHF393669:SHF393671 SRB393669:SRB393671 TAX393669:TAX393671 TKT393669:TKT393671 TUP393669:TUP393671 UEL393669:UEL393671 UOH393669:UOH393671 UYD393669:UYD393671 VHZ393669:VHZ393671 VRV393669:VRV393671 WBR393669:WBR393671 WLN393669:WLN393671 WVJ393669:WVJ393671 B459205:B459207 IX459205:IX459207 ST459205:ST459207 ACP459205:ACP459207 AML459205:AML459207 AWH459205:AWH459207 BGD459205:BGD459207 BPZ459205:BPZ459207 BZV459205:BZV459207 CJR459205:CJR459207 CTN459205:CTN459207 DDJ459205:DDJ459207 DNF459205:DNF459207 DXB459205:DXB459207 EGX459205:EGX459207 EQT459205:EQT459207 FAP459205:FAP459207 FKL459205:FKL459207 FUH459205:FUH459207 GED459205:GED459207 GNZ459205:GNZ459207 GXV459205:GXV459207 HHR459205:HHR459207 HRN459205:HRN459207 IBJ459205:IBJ459207 ILF459205:ILF459207 IVB459205:IVB459207 JEX459205:JEX459207 JOT459205:JOT459207 JYP459205:JYP459207 KIL459205:KIL459207 KSH459205:KSH459207 LCD459205:LCD459207 LLZ459205:LLZ459207 LVV459205:LVV459207 MFR459205:MFR459207 MPN459205:MPN459207 MZJ459205:MZJ459207 NJF459205:NJF459207 NTB459205:NTB459207 OCX459205:OCX459207 OMT459205:OMT459207 OWP459205:OWP459207 PGL459205:PGL459207 PQH459205:PQH459207 QAD459205:QAD459207 QJZ459205:QJZ459207 QTV459205:QTV459207 RDR459205:RDR459207 RNN459205:RNN459207 RXJ459205:RXJ459207 SHF459205:SHF459207 SRB459205:SRB459207 TAX459205:TAX459207 TKT459205:TKT459207 TUP459205:TUP459207 UEL459205:UEL459207 UOH459205:UOH459207 UYD459205:UYD459207 VHZ459205:VHZ459207 VRV459205:VRV459207 WBR459205:WBR459207 WLN459205:WLN459207 WVJ459205:WVJ459207 B524741:B524743 IX524741:IX524743 ST524741:ST524743 ACP524741:ACP524743 AML524741:AML524743 AWH524741:AWH524743 BGD524741:BGD524743 BPZ524741:BPZ524743 BZV524741:BZV524743 CJR524741:CJR524743 CTN524741:CTN524743 DDJ524741:DDJ524743 DNF524741:DNF524743 DXB524741:DXB524743 EGX524741:EGX524743 EQT524741:EQT524743 FAP524741:FAP524743 FKL524741:FKL524743 FUH524741:FUH524743 GED524741:GED524743 GNZ524741:GNZ524743 GXV524741:GXV524743 HHR524741:HHR524743 HRN524741:HRN524743 IBJ524741:IBJ524743 ILF524741:ILF524743 IVB524741:IVB524743 JEX524741:JEX524743 JOT524741:JOT524743 JYP524741:JYP524743 KIL524741:KIL524743 KSH524741:KSH524743 LCD524741:LCD524743 LLZ524741:LLZ524743 LVV524741:LVV524743 MFR524741:MFR524743 MPN524741:MPN524743 MZJ524741:MZJ524743 NJF524741:NJF524743 NTB524741:NTB524743 OCX524741:OCX524743 OMT524741:OMT524743 OWP524741:OWP524743 PGL524741:PGL524743 PQH524741:PQH524743 QAD524741:QAD524743 QJZ524741:QJZ524743 QTV524741:QTV524743 RDR524741:RDR524743 RNN524741:RNN524743 RXJ524741:RXJ524743 SHF524741:SHF524743 SRB524741:SRB524743 TAX524741:TAX524743 TKT524741:TKT524743 TUP524741:TUP524743 UEL524741:UEL524743 UOH524741:UOH524743 UYD524741:UYD524743 VHZ524741:VHZ524743 VRV524741:VRV524743 WBR524741:WBR524743 WLN524741:WLN524743 WVJ524741:WVJ524743 B590277:B590279 IX590277:IX590279 ST590277:ST590279 ACP590277:ACP590279 AML590277:AML590279 AWH590277:AWH590279 BGD590277:BGD590279 BPZ590277:BPZ590279 BZV590277:BZV590279 CJR590277:CJR590279 CTN590277:CTN590279 DDJ590277:DDJ590279 DNF590277:DNF590279 DXB590277:DXB590279 EGX590277:EGX590279 EQT590277:EQT590279 FAP590277:FAP590279 FKL590277:FKL590279 FUH590277:FUH590279 GED590277:GED590279 GNZ590277:GNZ590279 GXV590277:GXV590279 HHR590277:HHR590279 HRN590277:HRN590279 IBJ590277:IBJ590279 ILF590277:ILF590279 IVB590277:IVB590279 JEX590277:JEX590279 JOT590277:JOT590279 JYP590277:JYP590279 KIL590277:KIL590279 KSH590277:KSH590279 LCD590277:LCD590279 LLZ590277:LLZ590279 LVV590277:LVV590279 MFR590277:MFR590279 MPN590277:MPN590279 MZJ590277:MZJ590279 NJF590277:NJF590279 NTB590277:NTB590279 OCX590277:OCX590279 OMT590277:OMT590279 OWP590277:OWP590279 PGL590277:PGL590279 PQH590277:PQH590279 QAD590277:QAD590279 QJZ590277:QJZ590279 QTV590277:QTV590279 RDR590277:RDR590279 RNN590277:RNN590279 RXJ590277:RXJ590279 SHF590277:SHF590279 SRB590277:SRB590279 TAX590277:TAX590279 TKT590277:TKT590279 TUP590277:TUP590279 UEL590277:UEL590279 UOH590277:UOH590279 UYD590277:UYD590279 VHZ590277:VHZ590279 VRV590277:VRV590279 WBR590277:WBR590279 WLN590277:WLN590279 WVJ590277:WVJ590279 B655813:B655815 IX655813:IX655815 ST655813:ST655815 ACP655813:ACP655815 AML655813:AML655815 AWH655813:AWH655815 BGD655813:BGD655815 BPZ655813:BPZ655815 BZV655813:BZV655815 CJR655813:CJR655815 CTN655813:CTN655815 DDJ655813:DDJ655815 DNF655813:DNF655815 DXB655813:DXB655815 EGX655813:EGX655815 EQT655813:EQT655815 FAP655813:FAP655815 FKL655813:FKL655815 FUH655813:FUH655815 GED655813:GED655815 GNZ655813:GNZ655815 GXV655813:GXV655815 HHR655813:HHR655815 HRN655813:HRN655815 IBJ655813:IBJ655815 ILF655813:ILF655815 IVB655813:IVB655815 JEX655813:JEX655815 JOT655813:JOT655815 JYP655813:JYP655815 KIL655813:KIL655815 KSH655813:KSH655815 LCD655813:LCD655815 LLZ655813:LLZ655815 LVV655813:LVV655815 MFR655813:MFR655815 MPN655813:MPN655815 MZJ655813:MZJ655815 NJF655813:NJF655815 NTB655813:NTB655815 OCX655813:OCX655815 OMT655813:OMT655815 OWP655813:OWP655815 PGL655813:PGL655815 PQH655813:PQH655815 QAD655813:QAD655815 QJZ655813:QJZ655815 QTV655813:QTV655815 RDR655813:RDR655815 RNN655813:RNN655815 RXJ655813:RXJ655815 SHF655813:SHF655815 SRB655813:SRB655815 TAX655813:TAX655815 TKT655813:TKT655815 TUP655813:TUP655815 UEL655813:UEL655815 UOH655813:UOH655815 UYD655813:UYD655815 VHZ655813:VHZ655815 VRV655813:VRV655815 WBR655813:WBR655815 WLN655813:WLN655815 WVJ655813:WVJ655815 B721349:B721351 IX721349:IX721351 ST721349:ST721351 ACP721349:ACP721351 AML721349:AML721351 AWH721349:AWH721351 BGD721349:BGD721351 BPZ721349:BPZ721351 BZV721349:BZV721351 CJR721349:CJR721351 CTN721349:CTN721351 DDJ721349:DDJ721351 DNF721349:DNF721351 DXB721349:DXB721351 EGX721349:EGX721351 EQT721349:EQT721351 FAP721349:FAP721351 FKL721349:FKL721351 FUH721349:FUH721351 GED721349:GED721351 GNZ721349:GNZ721351 GXV721349:GXV721351 HHR721349:HHR721351 HRN721349:HRN721351 IBJ721349:IBJ721351 ILF721349:ILF721351 IVB721349:IVB721351 JEX721349:JEX721351 JOT721349:JOT721351 JYP721349:JYP721351 KIL721349:KIL721351 KSH721349:KSH721351 LCD721349:LCD721351 LLZ721349:LLZ721351 LVV721349:LVV721351 MFR721349:MFR721351 MPN721349:MPN721351 MZJ721349:MZJ721351 NJF721349:NJF721351 NTB721349:NTB721351 OCX721349:OCX721351 OMT721349:OMT721351 OWP721349:OWP721351 PGL721349:PGL721351 PQH721349:PQH721351 QAD721349:QAD721351 QJZ721349:QJZ721351 QTV721349:QTV721351 RDR721349:RDR721351 RNN721349:RNN721351 RXJ721349:RXJ721351 SHF721349:SHF721351 SRB721349:SRB721351 TAX721349:TAX721351 TKT721349:TKT721351 TUP721349:TUP721351 UEL721349:UEL721351 UOH721349:UOH721351 UYD721349:UYD721351 VHZ721349:VHZ721351 VRV721349:VRV721351 WBR721349:WBR721351 WLN721349:WLN721351 WVJ721349:WVJ721351 B786885:B786887 IX786885:IX786887 ST786885:ST786887 ACP786885:ACP786887 AML786885:AML786887 AWH786885:AWH786887 BGD786885:BGD786887 BPZ786885:BPZ786887 BZV786885:BZV786887 CJR786885:CJR786887 CTN786885:CTN786887 DDJ786885:DDJ786887 DNF786885:DNF786887 DXB786885:DXB786887 EGX786885:EGX786887 EQT786885:EQT786887 FAP786885:FAP786887 FKL786885:FKL786887 FUH786885:FUH786887 GED786885:GED786887 GNZ786885:GNZ786887 GXV786885:GXV786887 HHR786885:HHR786887 HRN786885:HRN786887 IBJ786885:IBJ786887 ILF786885:ILF786887 IVB786885:IVB786887 JEX786885:JEX786887 JOT786885:JOT786887 JYP786885:JYP786887 KIL786885:KIL786887 KSH786885:KSH786887 LCD786885:LCD786887 LLZ786885:LLZ786887 LVV786885:LVV786887 MFR786885:MFR786887 MPN786885:MPN786887 MZJ786885:MZJ786887 NJF786885:NJF786887 NTB786885:NTB786887 OCX786885:OCX786887 OMT786885:OMT786887 OWP786885:OWP786887 PGL786885:PGL786887 PQH786885:PQH786887 QAD786885:QAD786887 QJZ786885:QJZ786887 QTV786885:QTV786887 RDR786885:RDR786887 RNN786885:RNN786887 RXJ786885:RXJ786887 SHF786885:SHF786887 SRB786885:SRB786887 TAX786885:TAX786887 TKT786885:TKT786887 TUP786885:TUP786887 UEL786885:UEL786887 UOH786885:UOH786887 UYD786885:UYD786887 VHZ786885:VHZ786887 VRV786885:VRV786887 WBR786885:WBR786887 WLN786885:WLN786887 WVJ786885:WVJ786887 B852421:B852423 IX852421:IX852423 ST852421:ST852423 ACP852421:ACP852423 AML852421:AML852423 AWH852421:AWH852423 BGD852421:BGD852423 BPZ852421:BPZ852423 BZV852421:BZV852423 CJR852421:CJR852423 CTN852421:CTN852423 DDJ852421:DDJ852423 DNF852421:DNF852423 DXB852421:DXB852423 EGX852421:EGX852423 EQT852421:EQT852423 FAP852421:FAP852423 FKL852421:FKL852423 FUH852421:FUH852423 GED852421:GED852423 GNZ852421:GNZ852423 GXV852421:GXV852423 HHR852421:HHR852423 HRN852421:HRN852423 IBJ852421:IBJ852423 ILF852421:ILF852423 IVB852421:IVB852423 JEX852421:JEX852423 JOT852421:JOT852423 JYP852421:JYP852423 KIL852421:KIL852423 KSH852421:KSH852423 LCD852421:LCD852423 LLZ852421:LLZ852423 LVV852421:LVV852423 MFR852421:MFR852423 MPN852421:MPN852423 MZJ852421:MZJ852423 NJF852421:NJF852423 NTB852421:NTB852423 OCX852421:OCX852423 OMT852421:OMT852423 OWP852421:OWP852423 PGL852421:PGL852423 PQH852421:PQH852423 QAD852421:QAD852423 QJZ852421:QJZ852423 QTV852421:QTV852423 RDR852421:RDR852423 RNN852421:RNN852423 RXJ852421:RXJ852423 SHF852421:SHF852423 SRB852421:SRB852423 TAX852421:TAX852423 TKT852421:TKT852423 TUP852421:TUP852423 UEL852421:UEL852423 UOH852421:UOH852423 UYD852421:UYD852423 VHZ852421:VHZ852423 VRV852421:VRV852423 WBR852421:WBR852423 WLN852421:WLN852423 WVJ852421:WVJ852423 B917957:B917959 IX917957:IX917959 ST917957:ST917959 ACP917957:ACP917959 AML917957:AML917959 AWH917957:AWH917959 BGD917957:BGD917959 BPZ917957:BPZ917959 BZV917957:BZV917959 CJR917957:CJR917959 CTN917957:CTN917959 DDJ917957:DDJ917959 DNF917957:DNF917959 DXB917957:DXB917959 EGX917957:EGX917959 EQT917957:EQT917959 FAP917957:FAP917959 FKL917957:FKL917959 FUH917957:FUH917959 GED917957:GED917959 GNZ917957:GNZ917959 GXV917957:GXV917959 HHR917957:HHR917959 HRN917957:HRN917959 IBJ917957:IBJ917959 ILF917957:ILF917959 IVB917957:IVB917959 JEX917957:JEX917959 JOT917957:JOT917959 JYP917957:JYP917959 KIL917957:KIL917959 KSH917957:KSH917959 LCD917957:LCD917959 LLZ917957:LLZ917959 LVV917957:LVV917959 MFR917957:MFR917959 MPN917957:MPN917959 MZJ917957:MZJ917959 NJF917957:NJF917959 NTB917957:NTB917959 OCX917957:OCX917959 OMT917957:OMT917959 OWP917957:OWP917959 PGL917957:PGL917959 PQH917957:PQH917959 QAD917957:QAD917959 QJZ917957:QJZ917959 QTV917957:QTV917959 RDR917957:RDR917959 RNN917957:RNN917959 RXJ917957:RXJ917959 SHF917957:SHF917959 SRB917957:SRB917959 TAX917957:TAX917959 TKT917957:TKT917959 TUP917957:TUP917959 UEL917957:UEL917959 UOH917957:UOH917959 UYD917957:UYD917959 VHZ917957:VHZ917959 VRV917957:VRV917959 WBR917957:WBR917959 WLN917957:WLN917959 WVJ917957:WVJ917959 B983493:B983495 IX983493:IX983495 ST983493:ST983495 ACP983493:ACP983495 AML983493:AML983495 AWH983493:AWH983495 BGD983493:BGD983495 BPZ983493:BPZ983495 BZV983493:BZV983495 CJR983493:CJR983495 CTN983493:CTN983495 DDJ983493:DDJ983495 DNF983493:DNF983495 DXB983493:DXB983495 EGX983493:EGX983495 EQT983493:EQT983495 FAP983493:FAP983495 FKL983493:FKL983495 FUH983493:FUH983495 GED983493:GED983495 GNZ983493:GNZ983495 GXV983493:GXV983495 HHR983493:HHR983495 HRN983493:HRN983495 IBJ983493:IBJ983495 ILF983493:ILF983495 IVB983493:IVB983495 JEX983493:JEX983495 JOT983493:JOT983495 JYP983493:JYP983495 KIL983493:KIL983495 KSH983493:KSH983495 LCD983493:LCD983495 LLZ983493:LLZ983495 LVV983493:LVV983495 MFR983493:MFR983495 MPN983493:MPN983495 MZJ983493:MZJ983495 NJF983493:NJF983495 NTB983493:NTB983495 OCX983493:OCX983495 OMT983493:OMT983495 OWP983493:OWP983495 PGL983493:PGL983495 PQH983493:PQH983495 QAD983493:QAD983495 QJZ983493:QJZ983495 QTV983493:QTV983495 RDR983493:RDR983495 RNN983493:RNN983495 RXJ983493:RXJ983495 SHF983493:SHF983495 SRB983493:SRB983495 TAX983493:TAX983495 TKT983493:TKT983495 TUP983493:TUP983495 UEL983493:UEL983495 UOH983493:UOH983495 UYD983493:UYD983495 VHZ983493:VHZ983495 VRV983493:VRV983495 WBR983493:WBR983495 WLN983493:WLN983495 WVJ983493:WVJ983495">
      <formula1>0</formula1>
      <formula2>1000000000</formula2>
    </dataValidation>
    <dataValidation type="whole" allowBlank="1" showInputMessage="1" showErrorMessage="1" errorTitle="Error" error="Por favor ingrese números enteros" sqref="A1:A1048576 B456:B65988 IX456:IX65988 ST456:ST65988 ACP456:ACP65988 AML456:AML65988 AWH456:AWH65988 BGD456:BGD65988 BPZ456:BPZ65988 BZV456:BZV65988 CJR456:CJR65988 CTN456:CTN65988 DDJ456:DDJ65988 DNF456:DNF65988 DXB456:DXB65988 EGX456:EGX65988 EQT456:EQT65988 FAP456:FAP65988 FKL456:FKL65988 FUH456:FUH65988 GED456:GED65988 GNZ456:GNZ65988 GXV456:GXV65988 HHR456:HHR65988 HRN456:HRN65988 IBJ456:IBJ65988 ILF456:ILF65988 IVB456:IVB65988 JEX456:JEX65988 JOT456:JOT65988 JYP456:JYP65988 KIL456:KIL65988 KSH456:KSH65988 LCD456:LCD65988 LLZ456:LLZ65988 LVV456:LVV65988 MFR456:MFR65988 MPN456:MPN65988 MZJ456:MZJ65988 NJF456:NJF65988 NTB456:NTB65988 OCX456:OCX65988 OMT456:OMT65988 OWP456:OWP65988 PGL456:PGL65988 PQH456:PQH65988 QAD456:QAD65988 QJZ456:QJZ65988 QTV456:QTV65988 RDR456:RDR65988 RNN456:RNN65988 RXJ456:RXJ65988 SHF456:SHF65988 SRB456:SRB65988 TAX456:TAX65988 TKT456:TKT65988 TUP456:TUP65988 UEL456:UEL65988 UOH456:UOH65988 UYD456:UYD65988 VHZ456:VHZ65988 VRV456:VRV65988 WBR456:WBR65988 WLN456:WLN65988 WVJ456:WVJ65988 B65992:B131524 IX65992:IX131524 ST65992:ST131524 ACP65992:ACP131524 AML65992:AML131524 AWH65992:AWH131524 BGD65992:BGD131524 BPZ65992:BPZ131524 BZV65992:BZV131524 CJR65992:CJR131524 CTN65992:CTN131524 DDJ65992:DDJ131524 DNF65992:DNF131524 DXB65992:DXB131524 EGX65992:EGX131524 EQT65992:EQT131524 FAP65992:FAP131524 FKL65992:FKL131524 FUH65992:FUH131524 GED65992:GED131524 GNZ65992:GNZ131524 GXV65992:GXV131524 HHR65992:HHR131524 HRN65992:HRN131524 IBJ65992:IBJ131524 ILF65992:ILF131524 IVB65992:IVB131524 JEX65992:JEX131524 JOT65992:JOT131524 JYP65992:JYP131524 KIL65992:KIL131524 KSH65992:KSH131524 LCD65992:LCD131524 LLZ65992:LLZ131524 LVV65992:LVV131524 MFR65992:MFR131524 MPN65992:MPN131524 MZJ65992:MZJ131524 NJF65992:NJF131524 NTB65992:NTB131524 OCX65992:OCX131524 OMT65992:OMT131524 OWP65992:OWP131524 PGL65992:PGL131524 PQH65992:PQH131524 QAD65992:QAD131524 QJZ65992:QJZ131524 QTV65992:QTV131524 RDR65992:RDR131524 RNN65992:RNN131524 RXJ65992:RXJ131524 SHF65992:SHF131524 SRB65992:SRB131524 TAX65992:TAX131524 TKT65992:TKT131524 TUP65992:TUP131524 UEL65992:UEL131524 UOH65992:UOH131524 UYD65992:UYD131524 VHZ65992:VHZ131524 VRV65992:VRV131524 WBR65992:WBR131524 WLN65992:WLN131524 WVJ65992:WVJ131524 B131528:B197060 IX131528:IX197060 ST131528:ST197060 ACP131528:ACP197060 AML131528:AML197060 AWH131528:AWH197060 BGD131528:BGD197060 BPZ131528:BPZ197060 BZV131528:BZV197060 CJR131528:CJR197060 CTN131528:CTN197060 DDJ131528:DDJ197060 DNF131528:DNF197060 DXB131528:DXB197060 EGX131528:EGX197060 EQT131528:EQT197060 FAP131528:FAP197060 FKL131528:FKL197060 FUH131528:FUH197060 GED131528:GED197060 GNZ131528:GNZ197060 GXV131528:GXV197060 HHR131528:HHR197060 HRN131528:HRN197060 IBJ131528:IBJ197060 ILF131528:ILF197060 IVB131528:IVB197060 JEX131528:JEX197060 JOT131528:JOT197060 JYP131528:JYP197060 KIL131528:KIL197060 KSH131528:KSH197060 LCD131528:LCD197060 LLZ131528:LLZ197060 LVV131528:LVV197060 MFR131528:MFR197060 MPN131528:MPN197060 MZJ131528:MZJ197060 NJF131528:NJF197060 NTB131528:NTB197060 OCX131528:OCX197060 OMT131528:OMT197060 OWP131528:OWP197060 PGL131528:PGL197060 PQH131528:PQH197060 QAD131528:QAD197060 QJZ131528:QJZ197060 QTV131528:QTV197060 RDR131528:RDR197060 RNN131528:RNN197060 RXJ131528:RXJ197060 SHF131528:SHF197060 SRB131528:SRB197060 TAX131528:TAX197060 TKT131528:TKT197060 TUP131528:TUP197060 UEL131528:UEL197060 UOH131528:UOH197060 UYD131528:UYD197060 VHZ131528:VHZ197060 VRV131528:VRV197060 WBR131528:WBR197060 WLN131528:WLN197060 WVJ131528:WVJ197060 B197064:B262596 IX197064:IX262596 ST197064:ST262596 ACP197064:ACP262596 AML197064:AML262596 AWH197064:AWH262596 BGD197064:BGD262596 BPZ197064:BPZ262596 BZV197064:BZV262596 CJR197064:CJR262596 CTN197064:CTN262596 DDJ197064:DDJ262596 DNF197064:DNF262596 DXB197064:DXB262596 EGX197064:EGX262596 EQT197064:EQT262596 FAP197064:FAP262596 FKL197064:FKL262596 FUH197064:FUH262596 GED197064:GED262596 GNZ197064:GNZ262596 GXV197064:GXV262596 HHR197064:HHR262596 HRN197064:HRN262596 IBJ197064:IBJ262596 ILF197064:ILF262596 IVB197064:IVB262596 JEX197064:JEX262596 JOT197064:JOT262596 JYP197064:JYP262596 KIL197064:KIL262596 KSH197064:KSH262596 LCD197064:LCD262596 LLZ197064:LLZ262596 LVV197064:LVV262596 MFR197064:MFR262596 MPN197064:MPN262596 MZJ197064:MZJ262596 NJF197064:NJF262596 NTB197064:NTB262596 OCX197064:OCX262596 OMT197064:OMT262596 OWP197064:OWP262596 PGL197064:PGL262596 PQH197064:PQH262596 QAD197064:QAD262596 QJZ197064:QJZ262596 QTV197064:QTV262596 RDR197064:RDR262596 RNN197064:RNN262596 RXJ197064:RXJ262596 SHF197064:SHF262596 SRB197064:SRB262596 TAX197064:TAX262596 TKT197064:TKT262596 TUP197064:TUP262596 UEL197064:UEL262596 UOH197064:UOH262596 UYD197064:UYD262596 VHZ197064:VHZ262596 VRV197064:VRV262596 WBR197064:WBR262596 WLN197064:WLN262596 WVJ197064:WVJ262596 B262600:B328132 IX262600:IX328132 ST262600:ST328132 ACP262600:ACP328132 AML262600:AML328132 AWH262600:AWH328132 BGD262600:BGD328132 BPZ262600:BPZ328132 BZV262600:BZV328132 CJR262600:CJR328132 CTN262600:CTN328132 DDJ262600:DDJ328132 DNF262600:DNF328132 DXB262600:DXB328132 EGX262600:EGX328132 EQT262600:EQT328132 FAP262600:FAP328132 FKL262600:FKL328132 FUH262600:FUH328132 GED262600:GED328132 GNZ262600:GNZ328132 GXV262600:GXV328132 HHR262600:HHR328132 HRN262600:HRN328132 IBJ262600:IBJ328132 ILF262600:ILF328132 IVB262600:IVB328132 JEX262600:JEX328132 JOT262600:JOT328132 JYP262600:JYP328132 KIL262600:KIL328132 KSH262600:KSH328132 LCD262600:LCD328132 LLZ262600:LLZ328132 LVV262600:LVV328132 MFR262600:MFR328132 MPN262600:MPN328132 MZJ262600:MZJ328132 NJF262600:NJF328132 NTB262600:NTB328132 OCX262600:OCX328132 OMT262600:OMT328132 OWP262600:OWP328132 PGL262600:PGL328132 PQH262600:PQH328132 QAD262600:QAD328132 QJZ262600:QJZ328132 QTV262600:QTV328132 RDR262600:RDR328132 RNN262600:RNN328132 RXJ262600:RXJ328132 SHF262600:SHF328132 SRB262600:SRB328132 TAX262600:TAX328132 TKT262600:TKT328132 TUP262600:TUP328132 UEL262600:UEL328132 UOH262600:UOH328132 UYD262600:UYD328132 VHZ262600:VHZ328132 VRV262600:VRV328132 WBR262600:WBR328132 WLN262600:WLN328132 WVJ262600:WVJ328132 B328136:B393668 IX328136:IX393668 ST328136:ST393668 ACP328136:ACP393668 AML328136:AML393668 AWH328136:AWH393668 BGD328136:BGD393668 BPZ328136:BPZ393668 BZV328136:BZV393668 CJR328136:CJR393668 CTN328136:CTN393668 DDJ328136:DDJ393668 DNF328136:DNF393668 DXB328136:DXB393668 EGX328136:EGX393668 EQT328136:EQT393668 FAP328136:FAP393668 FKL328136:FKL393668 FUH328136:FUH393668 GED328136:GED393668 GNZ328136:GNZ393668 GXV328136:GXV393668 HHR328136:HHR393668 HRN328136:HRN393668 IBJ328136:IBJ393668 ILF328136:ILF393668 IVB328136:IVB393668 JEX328136:JEX393668 JOT328136:JOT393668 JYP328136:JYP393668 KIL328136:KIL393668 KSH328136:KSH393668 LCD328136:LCD393668 LLZ328136:LLZ393668 LVV328136:LVV393668 MFR328136:MFR393668 MPN328136:MPN393668 MZJ328136:MZJ393668 NJF328136:NJF393668 NTB328136:NTB393668 OCX328136:OCX393668 OMT328136:OMT393668 OWP328136:OWP393668 PGL328136:PGL393668 PQH328136:PQH393668 QAD328136:QAD393668 QJZ328136:QJZ393668 QTV328136:QTV393668 RDR328136:RDR393668 RNN328136:RNN393668 RXJ328136:RXJ393668 SHF328136:SHF393668 SRB328136:SRB393668 TAX328136:TAX393668 TKT328136:TKT393668 TUP328136:TUP393668 UEL328136:UEL393668 UOH328136:UOH393668 UYD328136:UYD393668 VHZ328136:VHZ393668 VRV328136:VRV393668 WBR328136:WBR393668 WLN328136:WLN393668 WVJ328136:WVJ393668 B393672:B459204 IX393672:IX459204 ST393672:ST459204 ACP393672:ACP459204 AML393672:AML459204 AWH393672:AWH459204 BGD393672:BGD459204 BPZ393672:BPZ459204 BZV393672:BZV459204 CJR393672:CJR459204 CTN393672:CTN459204 DDJ393672:DDJ459204 DNF393672:DNF459204 DXB393672:DXB459204 EGX393672:EGX459204 EQT393672:EQT459204 FAP393672:FAP459204 FKL393672:FKL459204 FUH393672:FUH459204 GED393672:GED459204 GNZ393672:GNZ459204 GXV393672:GXV459204 HHR393672:HHR459204 HRN393672:HRN459204 IBJ393672:IBJ459204 ILF393672:ILF459204 IVB393672:IVB459204 JEX393672:JEX459204 JOT393672:JOT459204 JYP393672:JYP459204 KIL393672:KIL459204 KSH393672:KSH459204 LCD393672:LCD459204 LLZ393672:LLZ459204 LVV393672:LVV459204 MFR393672:MFR459204 MPN393672:MPN459204 MZJ393672:MZJ459204 NJF393672:NJF459204 NTB393672:NTB459204 OCX393672:OCX459204 OMT393672:OMT459204 OWP393672:OWP459204 PGL393672:PGL459204 PQH393672:PQH459204 QAD393672:QAD459204 QJZ393672:QJZ459204 QTV393672:QTV459204 RDR393672:RDR459204 RNN393672:RNN459204 RXJ393672:RXJ459204 SHF393672:SHF459204 SRB393672:SRB459204 TAX393672:TAX459204 TKT393672:TKT459204 TUP393672:TUP459204 UEL393672:UEL459204 UOH393672:UOH459204 UYD393672:UYD459204 VHZ393672:VHZ459204 VRV393672:VRV459204 WBR393672:WBR459204 WLN393672:WLN459204 WVJ393672:WVJ459204 B459208:B524740 IX459208:IX524740 ST459208:ST524740 ACP459208:ACP524740 AML459208:AML524740 AWH459208:AWH524740 BGD459208:BGD524740 BPZ459208:BPZ524740 BZV459208:BZV524740 CJR459208:CJR524740 CTN459208:CTN524740 DDJ459208:DDJ524740 DNF459208:DNF524740 DXB459208:DXB524740 EGX459208:EGX524740 EQT459208:EQT524740 FAP459208:FAP524740 FKL459208:FKL524740 FUH459208:FUH524740 GED459208:GED524740 GNZ459208:GNZ524740 GXV459208:GXV524740 HHR459208:HHR524740 HRN459208:HRN524740 IBJ459208:IBJ524740 ILF459208:ILF524740 IVB459208:IVB524740 JEX459208:JEX524740 JOT459208:JOT524740 JYP459208:JYP524740 KIL459208:KIL524740 KSH459208:KSH524740 LCD459208:LCD524740 LLZ459208:LLZ524740 LVV459208:LVV524740 MFR459208:MFR524740 MPN459208:MPN524740 MZJ459208:MZJ524740 NJF459208:NJF524740 NTB459208:NTB524740 OCX459208:OCX524740 OMT459208:OMT524740 OWP459208:OWP524740 PGL459208:PGL524740 PQH459208:PQH524740 QAD459208:QAD524740 QJZ459208:QJZ524740 QTV459208:QTV524740 RDR459208:RDR524740 RNN459208:RNN524740 RXJ459208:RXJ524740 SHF459208:SHF524740 SRB459208:SRB524740 TAX459208:TAX524740 TKT459208:TKT524740 TUP459208:TUP524740 UEL459208:UEL524740 UOH459208:UOH524740 UYD459208:UYD524740 VHZ459208:VHZ524740 VRV459208:VRV524740 WBR459208:WBR524740 WLN459208:WLN524740 WVJ459208:WVJ524740 B524744:B590276 IX524744:IX590276 ST524744:ST590276 ACP524744:ACP590276 AML524744:AML590276 AWH524744:AWH590276 BGD524744:BGD590276 BPZ524744:BPZ590276 BZV524744:BZV590276 CJR524744:CJR590276 CTN524744:CTN590276 DDJ524744:DDJ590276 DNF524744:DNF590276 DXB524744:DXB590276 EGX524744:EGX590276 EQT524744:EQT590276 FAP524744:FAP590276 FKL524744:FKL590276 FUH524744:FUH590276 GED524744:GED590276 GNZ524744:GNZ590276 GXV524744:GXV590276 HHR524744:HHR590276 HRN524744:HRN590276 IBJ524744:IBJ590276 ILF524744:ILF590276 IVB524744:IVB590276 JEX524744:JEX590276 JOT524744:JOT590276 JYP524744:JYP590276 KIL524744:KIL590276 KSH524744:KSH590276 LCD524744:LCD590276 LLZ524744:LLZ590276 LVV524744:LVV590276 MFR524744:MFR590276 MPN524744:MPN590276 MZJ524744:MZJ590276 NJF524744:NJF590276 NTB524744:NTB590276 OCX524744:OCX590276 OMT524744:OMT590276 OWP524744:OWP590276 PGL524744:PGL590276 PQH524744:PQH590276 QAD524744:QAD590276 QJZ524744:QJZ590276 QTV524744:QTV590276 RDR524744:RDR590276 RNN524744:RNN590276 RXJ524744:RXJ590276 SHF524744:SHF590276 SRB524744:SRB590276 TAX524744:TAX590276 TKT524744:TKT590276 TUP524744:TUP590276 UEL524744:UEL590276 UOH524744:UOH590276 UYD524744:UYD590276 VHZ524744:VHZ590276 VRV524744:VRV590276 WBR524744:WBR590276 WLN524744:WLN590276 WVJ524744:WVJ590276 B590280:B655812 IX590280:IX655812 ST590280:ST655812 ACP590280:ACP655812 AML590280:AML655812 AWH590280:AWH655812 BGD590280:BGD655812 BPZ590280:BPZ655812 BZV590280:BZV655812 CJR590280:CJR655812 CTN590280:CTN655812 DDJ590280:DDJ655812 DNF590280:DNF655812 DXB590280:DXB655812 EGX590280:EGX655812 EQT590280:EQT655812 FAP590280:FAP655812 FKL590280:FKL655812 FUH590280:FUH655812 GED590280:GED655812 GNZ590280:GNZ655812 GXV590280:GXV655812 HHR590280:HHR655812 HRN590280:HRN655812 IBJ590280:IBJ655812 ILF590280:ILF655812 IVB590280:IVB655812 JEX590280:JEX655812 JOT590280:JOT655812 JYP590280:JYP655812 KIL590280:KIL655812 KSH590280:KSH655812 LCD590280:LCD655812 LLZ590280:LLZ655812 LVV590280:LVV655812 MFR590280:MFR655812 MPN590280:MPN655812 MZJ590280:MZJ655812 NJF590280:NJF655812 NTB590280:NTB655812 OCX590280:OCX655812 OMT590280:OMT655812 OWP590280:OWP655812 PGL590280:PGL655812 PQH590280:PQH655812 QAD590280:QAD655812 QJZ590280:QJZ655812 QTV590280:QTV655812 RDR590280:RDR655812 RNN590280:RNN655812 RXJ590280:RXJ655812 SHF590280:SHF655812 SRB590280:SRB655812 TAX590280:TAX655812 TKT590280:TKT655812 TUP590280:TUP655812 UEL590280:UEL655812 UOH590280:UOH655812 UYD590280:UYD655812 VHZ590280:VHZ655812 VRV590280:VRV655812 WBR590280:WBR655812 WLN590280:WLN655812 WVJ590280:WVJ655812 B655816:B721348 IX655816:IX721348 ST655816:ST721348 ACP655816:ACP721348 AML655816:AML721348 AWH655816:AWH721348 BGD655816:BGD721348 BPZ655816:BPZ721348 BZV655816:BZV721348 CJR655816:CJR721348 CTN655816:CTN721348 DDJ655816:DDJ721348 DNF655816:DNF721348 DXB655816:DXB721348 EGX655816:EGX721348 EQT655816:EQT721348 FAP655816:FAP721348 FKL655816:FKL721348 FUH655816:FUH721348 GED655816:GED721348 GNZ655816:GNZ721348 GXV655816:GXV721348 HHR655816:HHR721348 HRN655816:HRN721348 IBJ655816:IBJ721348 ILF655816:ILF721348 IVB655816:IVB721348 JEX655816:JEX721348 JOT655816:JOT721348 JYP655816:JYP721348 KIL655816:KIL721348 KSH655816:KSH721348 LCD655816:LCD721348 LLZ655816:LLZ721348 LVV655816:LVV721348 MFR655816:MFR721348 MPN655816:MPN721348 MZJ655816:MZJ721348 NJF655816:NJF721348 NTB655816:NTB721348 OCX655816:OCX721348 OMT655816:OMT721348 OWP655816:OWP721348 PGL655816:PGL721348 PQH655816:PQH721348 QAD655816:QAD721348 QJZ655816:QJZ721348 QTV655816:QTV721348 RDR655816:RDR721348 RNN655816:RNN721348 RXJ655816:RXJ721348 SHF655816:SHF721348 SRB655816:SRB721348 TAX655816:TAX721348 TKT655816:TKT721348 TUP655816:TUP721348 UEL655816:UEL721348 UOH655816:UOH721348 UYD655816:UYD721348 VHZ655816:VHZ721348 VRV655816:VRV721348 WBR655816:WBR721348 WLN655816:WLN721348 WVJ655816:WVJ721348 B721352:B786884 IX721352:IX786884 ST721352:ST786884 ACP721352:ACP786884 AML721352:AML786884 AWH721352:AWH786884 BGD721352:BGD786884 BPZ721352:BPZ786884 BZV721352:BZV786884 CJR721352:CJR786884 CTN721352:CTN786884 DDJ721352:DDJ786884 DNF721352:DNF786884 DXB721352:DXB786884 EGX721352:EGX786884 EQT721352:EQT786884 FAP721352:FAP786884 FKL721352:FKL786884 FUH721352:FUH786884 GED721352:GED786884 GNZ721352:GNZ786884 GXV721352:GXV786884 HHR721352:HHR786884 HRN721352:HRN786884 IBJ721352:IBJ786884 ILF721352:ILF786884 IVB721352:IVB786884 JEX721352:JEX786884 JOT721352:JOT786884 JYP721352:JYP786884 KIL721352:KIL786884 KSH721352:KSH786884 LCD721352:LCD786884 LLZ721352:LLZ786884 LVV721352:LVV786884 MFR721352:MFR786884 MPN721352:MPN786884 MZJ721352:MZJ786884 NJF721352:NJF786884 NTB721352:NTB786884 OCX721352:OCX786884 OMT721352:OMT786884 OWP721352:OWP786884 PGL721352:PGL786884 PQH721352:PQH786884 QAD721352:QAD786884 QJZ721352:QJZ786884 QTV721352:QTV786884 RDR721352:RDR786884 RNN721352:RNN786884 RXJ721352:RXJ786884 SHF721352:SHF786884 SRB721352:SRB786884 TAX721352:TAX786884 TKT721352:TKT786884 TUP721352:TUP786884 UEL721352:UEL786884 UOH721352:UOH786884 UYD721352:UYD786884 VHZ721352:VHZ786884 VRV721352:VRV786884 WBR721352:WBR786884 WLN721352:WLN786884 WVJ721352:WVJ786884 B786888:B852420 IX786888:IX852420 ST786888:ST852420 ACP786888:ACP852420 AML786888:AML852420 AWH786888:AWH852420 BGD786888:BGD852420 BPZ786888:BPZ852420 BZV786888:BZV852420 CJR786888:CJR852420 CTN786888:CTN852420 DDJ786888:DDJ852420 DNF786888:DNF852420 DXB786888:DXB852420 EGX786888:EGX852420 EQT786888:EQT852420 FAP786888:FAP852420 FKL786888:FKL852420 FUH786888:FUH852420 GED786888:GED852420 GNZ786888:GNZ852420 GXV786888:GXV852420 HHR786888:HHR852420 HRN786888:HRN852420 IBJ786888:IBJ852420 ILF786888:ILF852420 IVB786888:IVB852420 JEX786888:JEX852420 JOT786888:JOT852420 JYP786888:JYP852420 KIL786888:KIL852420 KSH786888:KSH852420 LCD786888:LCD852420 LLZ786888:LLZ852420 LVV786888:LVV852420 MFR786888:MFR852420 MPN786888:MPN852420 MZJ786888:MZJ852420 NJF786888:NJF852420 NTB786888:NTB852420 OCX786888:OCX852420 OMT786888:OMT852420 OWP786888:OWP852420 PGL786888:PGL852420 PQH786888:PQH852420 QAD786888:QAD852420 QJZ786888:QJZ852420 QTV786888:QTV852420 RDR786888:RDR852420 RNN786888:RNN852420 RXJ786888:RXJ852420 SHF786888:SHF852420 SRB786888:SRB852420 TAX786888:TAX852420 TKT786888:TKT852420 TUP786888:TUP852420 UEL786888:UEL852420 UOH786888:UOH852420 UYD786888:UYD852420 VHZ786888:VHZ852420 VRV786888:VRV852420 WBR786888:WBR852420 WLN786888:WLN852420 WVJ786888:WVJ852420 B852424:B917956 IX852424:IX917956 ST852424:ST917956 ACP852424:ACP917956 AML852424:AML917956 AWH852424:AWH917956 BGD852424:BGD917956 BPZ852424:BPZ917956 BZV852424:BZV917956 CJR852424:CJR917956 CTN852424:CTN917956 DDJ852424:DDJ917956 DNF852424:DNF917956 DXB852424:DXB917956 EGX852424:EGX917956 EQT852424:EQT917956 FAP852424:FAP917956 FKL852424:FKL917956 FUH852424:FUH917956 GED852424:GED917956 GNZ852424:GNZ917956 GXV852424:GXV917956 HHR852424:HHR917956 HRN852424:HRN917956 IBJ852424:IBJ917956 ILF852424:ILF917956 IVB852424:IVB917956 JEX852424:JEX917956 JOT852424:JOT917956 JYP852424:JYP917956 KIL852424:KIL917956 KSH852424:KSH917956 LCD852424:LCD917956 LLZ852424:LLZ917956 LVV852424:LVV917956 MFR852424:MFR917956 MPN852424:MPN917956 MZJ852424:MZJ917956 NJF852424:NJF917956 NTB852424:NTB917956 OCX852424:OCX917956 OMT852424:OMT917956 OWP852424:OWP917956 PGL852424:PGL917956 PQH852424:PQH917956 QAD852424:QAD917956 QJZ852424:QJZ917956 QTV852424:QTV917956 RDR852424:RDR917956 RNN852424:RNN917956 RXJ852424:RXJ917956 SHF852424:SHF917956 SRB852424:SRB917956 TAX852424:TAX917956 TKT852424:TKT917956 TUP852424:TUP917956 UEL852424:UEL917956 UOH852424:UOH917956 UYD852424:UYD917956 VHZ852424:VHZ917956 VRV852424:VRV917956 WBR852424:WBR917956 WLN852424:WLN917956 WVJ852424:WVJ917956 B917960:B983492 IX917960:IX983492 ST917960:ST983492 ACP917960:ACP983492 AML917960:AML983492 AWH917960:AWH983492 BGD917960:BGD983492 BPZ917960:BPZ983492 BZV917960:BZV983492 CJR917960:CJR983492 CTN917960:CTN983492 DDJ917960:DDJ983492 DNF917960:DNF983492 DXB917960:DXB983492 EGX917960:EGX983492 EQT917960:EQT983492 FAP917960:FAP983492 FKL917960:FKL983492 FUH917960:FUH983492 GED917960:GED983492 GNZ917960:GNZ983492 GXV917960:GXV983492 HHR917960:HHR983492 HRN917960:HRN983492 IBJ917960:IBJ983492 ILF917960:ILF983492 IVB917960:IVB983492 JEX917960:JEX983492 JOT917960:JOT983492 JYP917960:JYP983492 KIL917960:KIL983492 KSH917960:KSH983492 LCD917960:LCD983492 LLZ917960:LLZ983492 LVV917960:LVV983492 MFR917960:MFR983492 MPN917960:MPN983492 MZJ917960:MZJ983492 NJF917960:NJF983492 NTB917960:NTB983492 OCX917960:OCX983492 OMT917960:OMT983492 OWP917960:OWP983492 PGL917960:PGL983492 PQH917960:PQH983492 QAD917960:QAD983492 QJZ917960:QJZ983492 QTV917960:QTV983492 RDR917960:RDR983492 RNN917960:RNN983492 RXJ917960:RXJ983492 SHF917960:SHF983492 SRB917960:SRB983492 TAX917960:TAX983492 TKT917960:TKT983492 TUP917960:TUP983492 UEL917960:UEL983492 UOH917960:UOH983492 UYD917960:UYD983492 VHZ917960:VHZ983492 VRV917960:VRV983492 WBR917960:WBR983492 WLN917960:WLN983492 WVJ917960:WVJ983492 B983496:B1048576 IX983496:IX1048576 ST983496:ST1048576 ACP983496:ACP1048576 AML983496:AML1048576 AWH983496:AWH1048576 BGD983496:BGD1048576 BPZ983496:BPZ1048576 BZV983496:BZV1048576 CJR983496:CJR1048576 CTN983496:CTN1048576 DDJ983496:DDJ1048576 DNF983496:DNF1048576 DXB983496:DXB1048576 EGX983496:EGX1048576 EQT983496:EQT1048576 FAP983496:FAP1048576 FKL983496:FKL1048576 FUH983496:FUH1048576 GED983496:GED1048576 GNZ983496:GNZ1048576 GXV983496:GXV1048576 HHR983496:HHR1048576 HRN983496:HRN1048576 IBJ983496:IBJ1048576 ILF983496:ILF1048576 IVB983496:IVB1048576 JEX983496:JEX1048576 JOT983496:JOT1048576 JYP983496:JYP1048576 KIL983496:KIL1048576 KSH983496:KSH1048576 LCD983496:LCD1048576 LLZ983496:LLZ1048576 LVV983496:LVV1048576 MFR983496:MFR1048576 MPN983496:MPN1048576 MZJ983496:MZJ1048576 NJF983496:NJF1048576 NTB983496:NTB1048576 OCX983496:OCX1048576 OMT983496:OMT1048576 OWP983496:OWP1048576 PGL983496:PGL1048576 PQH983496:PQH1048576 QAD983496:QAD1048576 QJZ983496:QJZ1048576 QTV983496:QTV1048576 RDR983496:RDR1048576 RNN983496:RNN1048576 RXJ983496:RXJ1048576 SHF983496:SHF1048576 SRB983496:SRB1048576 TAX983496:TAX1048576 TKT983496:TKT1048576 TUP983496:TUP1048576 UEL983496:UEL1048576 UOH983496:UOH1048576 UYD983496:UYD1048576 VHZ983496:VHZ1048576 VRV983496:VRV1048576 WBR983496:WBR1048576 WLN983496:WLN1048576 WVJ983496:WVJ1048576 B1:B452 IX1:IX452 ST1:ST452 ACP1:ACP452 AML1:AML452 AWH1:AWH452 BGD1:BGD452 BPZ1:BPZ452 BZV1:BZV452 CJR1:CJR452 CTN1:CTN452 DDJ1:DDJ452 DNF1:DNF452 DXB1:DXB452 EGX1:EGX452 EQT1:EQT452 FAP1:FAP452 FKL1:FKL452 FUH1:FUH452 GED1:GED452 GNZ1:GNZ452 GXV1:GXV452 HHR1:HHR452 HRN1:HRN452 IBJ1:IBJ452 ILF1:ILF452 IVB1:IVB452 JEX1:JEX452 JOT1:JOT452 JYP1:JYP452 KIL1:KIL452 KSH1:KSH452 LCD1:LCD452 LLZ1:LLZ452 LVV1:LVV452 MFR1:MFR452 MPN1:MPN452 MZJ1:MZJ452 NJF1:NJF452 NTB1:NTB452 OCX1:OCX452 OMT1:OMT452 OWP1:OWP452 PGL1:PGL452 PQH1:PQH452 QAD1:QAD452 QJZ1:QJZ452 QTV1:QTV452 RDR1:RDR452 RNN1:RNN452 RXJ1:RXJ452 SHF1:SHF452 SRB1:SRB452 TAX1:TAX452 TKT1:TKT452 TUP1:TUP452 UEL1:UEL452 UOH1:UOH452 UYD1:UYD452 VHZ1:VHZ452 VRV1:VRV452 WBR1:WBR452 WLN1:WLN452 WVJ1:WVJ452 C1:IW1048576 IY1:SS1048576 SU1:ACO1048576 ACQ1:AMK1048576 AMM1:AWG1048576 AWI1:BGC1048576 BGE1:BPY1048576 BQA1:BZU1048576 BZW1:CJQ1048576 CJS1:CTM1048576 CTO1:DDI1048576 DDK1:DNE1048576 DNG1:DXA1048576 DXC1:EGW1048576 EGY1:EQS1048576 EQU1:FAO1048576 FAQ1:FKK1048576 FKM1:FUG1048576 FUI1:GEC1048576 GEE1:GNY1048576 GOA1:GXU1048576 GXW1:HHQ1048576 HHS1:HRM1048576 HRO1:IBI1048576 IBK1:ILE1048576 ILG1:IVA1048576 IVC1:JEW1048576 JEY1:JOS1048576 JOU1:JYO1048576 JYQ1:KIK1048576 KIM1:KSG1048576 KSI1:LCC1048576 LCE1:LLY1048576 LMA1:LVU1048576 LVW1:MFQ1048576 MFS1:MPM1048576 MPO1:MZI1048576 MZK1:NJE1048576 NJG1:NTA1048576 NTC1:OCW1048576 OCY1:OMS1048576 OMU1:OWO1048576 OWQ1:PGK1048576 PGM1:PQG1048576 PQI1:QAC1048576 QAE1:QJY1048576 QKA1:QTU1048576 QTW1:RDQ1048576 RDS1:RNM1048576 RNO1:RXI1048576 RXK1:SHE1048576 SHG1:SRA1048576 SRC1:TAW1048576 TAY1:TKS1048576 TKU1:TUO1048576 TUQ1:UEK1048576 UEM1:UOG1048576 UOI1:UYC1048576 UYE1:VHY1048576 VIA1:VRU1048576 VRW1:WBQ1048576 WBS1:WLM1048576 WLO1:WVI1048576 WVK1:XFD1048576">
      <formula1>0</formula1>
      <formula2>100000000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3"/>
  <sheetViews>
    <sheetView workbookViewId="0">
      <selection activeCell="A6" sqref="A6:F7"/>
    </sheetView>
  </sheetViews>
  <sheetFormatPr baseColWidth="10" defaultRowHeight="12.75" x14ac:dyDescent="0.2"/>
  <cols>
    <col min="1" max="1" width="12.7109375" style="53" customWidth="1"/>
    <col min="2" max="2" width="93" style="2" customWidth="1"/>
    <col min="3" max="3" width="11.7109375" style="3" customWidth="1"/>
    <col min="4" max="4" width="14.7109375" style="4" customWidth="1"/>
    <col min="5" max="5" width="13.85546875" style="5" customWidth="1"/>
    <col min="6" max="6" width="14" style="5" customWidth="1"/>
    <col min="7" max="7" width="15.28515625" style="5" customWidth="1"/>
    <col min="8" max="8" width="14.5703125" style="5" customWidth="1"/>
    <col min="9" max="9" width="14" style="6" customWidth="1"/>
    <col min="10" max="10" width="16.28515625" style="6" customWidth="1"/>
    <col min="11" max="11" width="22.140625" style="7" customWidth="1"/>
    <col min="12" max="13" width="11.42578125" style="5"/>
    <col min="14" max="16" width="14.5703125" style="5" customWidth="1"/>
    <col min="17" max="17" width="11.42578125" style="6"/>
    <col min="18" max="256" width="11.42578125" style="5"/>
    <col min="257" max="257" width="12.7109375" style="5" customWidth="1"/>
    <col min="258" max="258" width="93" style="5" customWidth="1"/>
    <col min="259" max="259" width="11.7109375" style="5" customWidth="1"/>
    <col min="260" max="260" width="14.7109375" style="5" customWidth="1"/>
    <col min="261" max="261" width="13.85546875" style="5" customWidth="1"/>
    <col min="262" max="262" width="14" style="5" customWidth="1"/>
    <col min="263" max="263" width="15.28515625" style="5" customWidth="1"/>
    <col min="264" max="264" width="14.5703125" style="5" customWidth="1"/>
    <col min="265" max="265" width="14" style="5" customWidth="1"/>
    <col min="266" max="266" width="16.28515625" style="5" customWidth="1"/>
    <col min="267" max="267" width="22.140625" style="5" customWidth="1"/>
    <col min="268" max="269" width="11.42578125" style="5"/>
    <col min="270" max="272" width="14.5703125" style="5" customWidth="1"/>
    <col min="273" max="512" width="11.42578125" style="5"/>
    <col min="513" max="513" width="12.7109375" style="5" customWidth="1"/>
    <col min="514" max="514" width="93" style="5" customWidth="1"/>
    <col min="515" max="515" width="11.7109375" style="5" customWidth="1"/>
    <col min="516" max="516" width="14.7109375" style="5" customWidth="1"/>
    <col min="517" max="517" width="13.85546875" style="5" customWidth="1"/>
    <col min="518" max="518" width="14" style="5" customWidth="1"/>
    <col min="519" max="519" width="15.28515625" style="5" customWidth="1"/>
    <col min="520" max="520" width="14.5703125" style="5" customWidth="1"/>
    <col min="521" max="521" width="14" style="5" customWidth="1"/>
    <col min="522" max="522" width="16.28515625" style="5" customWidth="1"/>
    <col min="523" max="523" width="22.140625" style="5" customWidth="1"/>
    <col min="524" max="525" width="11.42578125" style="5"/>
    <col min="526" max="528" width="14.5703125" style="5" customWidth="1"/>
    <col min="529" max="768" width="11.42578125" style="5"/>
    <col min="769" max="769" width="12.7109375" style="5" customWidth="1"/>
    <col min="770" max="770" width="93" style="5" customWidth="1"/>
    <col min="771" max="771" width="11.7109375" style="5" customWidth="1"/>
    <col min="772" max="772" width="14.7109375" style="5" customWidth="1"/>
    <col min="773" max="773" width="13.85546875" style="5" customWidth="1"/>
    <col min="774" max="774" width="14" style="5" customWidth="1"/>
    <col min="775" max="775" width="15.28515625" style="5" customWidth="1"/>
    <col min="776" max="776" width="14.5703125" style="5" customWidth="1"/>
    <col min="777" max="777" width="14" style="5" customWidth="1"/>
    <col min="778" max="778" width="16.28515625" style="5" customWidth="1"/>
    <col min="779" max="779" width="22.140625" style="5" customWidth="1"/>
    <col min="780" max="781" width="11.42578125" style="5"/>
    <col min="782" max="784" width="14.5703125" style="5" customWidth="1"/>
    <col min="785" max="1024" width="11.42578125" style="5"/>
    <col min="1025" max="1025" width="12.7109375" style="5" customWidth="1"/>
    <col min="1026" max="1026" width="93" style="5" customWidth="1"/>
    <col min="1027" max="1027" width="11.7109375" style="5" customWidth="1"/>
    <col min="1028" max="1028" width="14.7109375" style="5" customWidth="1"/>
    <col min="1029" max="1029" width="13.85546875" style="5" customWidth="1"/>
    <col min="1030" max="1030" width="14" style="5" customWidth="1"/>
    <col min="1031" max="1031" width="15.28515625" style="5" customWidth="1"/>
    <col min="1032" max="1032" width="14.5703125" style="5" customWidth="1"/>
    <col min="1033" max="1033" width="14" style="5" customWidth="1"/>
    <col min="1034" max="1034" width="16.28515625" style="5" customWidth="1"/>
    <col min="1035" max="1035" width="22.140625" style="5" customWidth="1"/>
    <col min="1036" max="1037" width="11.42578125" style="5"/>
    <col min="1038" max="1040" width="14.5703125" style="5" customWidth="1"/>
    <col min="1041" max="1280" width="11.42578125" style="5"/>
    <col min="1281" max="1281" width="12.7109375" style="5" customWidth="1"/>
    <col min="1282" max="1282" width="93" style="5" customWidth="1"/>
    <col min="1283" max="1283" width="11.7109375" style="5" customWidth="1"/>
    <col min="1284" max="1284" width="14.7109375" style="5" customWidth="1"/>
    <col min="1285" max="1285" width="13.85546875" style="5" customWidth="1"/>
    <col min="1286" max="1286" width="14" style="5" customWidth="1"/>
    <col min="1287" max="1287" width="15.28515625" style="5" customWidth="1"/>
    <col min="1288" max="1288" width="14.5703125" style="5" customWidth="1"/>
    <col min="1289" max="1289" width="14" style="5" customWidth="1"/>
    <col min="1290" max="1290" width="16.28515625" style="5" customWidth="1"/>
    <col min="1291" max="1291" width="22.140625" style="5" customWidth="1"/>
    <col min="1292" max="1293" width="11.42578125" style="5"/>
    <col min="1294" max="1296" width="14.5703125" style="5" customWidth="1"/>
    <col min="1297" max="1536" width="11.42578125" style="5"/>
    <col min="1537" max="1537" width="12.7109375" style="5" customWidth="1"/>
    <col min="1538" max="1538" width="93" style="5" customWidth="1"/>
    <col min="1539" max="1539" width="11.7109375" style="5" customWidth="1"/>
    <col min="1540" max="1540" width="14.7109375" style="5" customWidth="1"/>
    <col min="1541" max="1541" width="13.85546875" style="5" customWidth="1"/>
    <col min="1542" max="1542" width="14" style="5" customWidth="1"/>
    <col min="1543" max="1543" width="15.28515625" style="5" customWidth="1"/>
    <col min="1544" max="1544" width="14.5703125" style="5" customWidth="1"/>
    <col min="1545" max="1545" width="14" style="5" customWidth="1"/>
    <col min="1546" max="1546" width="16.28515625" style="5" customWidth="1"/>
    <col min="1547" max="1547" width="22.140625" style="5" customWidth="1"/>
    <col min="1548" max="1549" width="11.42578125" style="5"/>
    <col min="1550" max="1552" width="14.5703125" style="5" customWidth="1"/>
    <col min="1553" max="1792" width="11.42578125" style="5"/>
    <col min="1793" max="1793" width="12.7109375" style="5" customWidth="1"/>
    <col min="1794" max="1794" width="93" style="5" customWidth="1"/>
    <col min="1795" max="1795" width="11.7109375" style="5" customWidth="1"/>
    <col min="1796" max="1796" width="14.7109375" style="5" customWidth="1"/>
    <col min="1797" max="1797" width="13.85546875" style="5" customWidth="1"/>
    <col min="1798" max="1798" width="14" style="5" customWidth="1"/>
    <col min="1799" max="1799" width="15.28515625" style="5" customWidth="1"/>
    <col min="1800" max="1800" width="14.5703125" style="5" customWidth="1"/>
    <col min="1801" max="1801" width="14" style="5" customWidth="1"/>
    <col min="1802" max="1802" width="16.28515625" style="5" customWidth="1"/>
    <col min="1803" max="1803" width="22.140625" style="5" customWidth="1"/>
    <col min="1804" max="1805" width="11.42578125" style="5"/>
    <col min="1806" max="1808" width="14.5703125" style="5" customWidth="1"/>
    <col min="1809" max="2048" width="11.42578125" style="5"/>
    <col min="2049" max="2049" width="12.7109375" style="5" customWidth="1"/>
    <col min="2050" max="2050" width="93" style="5" customWidth="1"/>
    <col min="2051" max="2051" width="11.7109375" style="5" customWidth="1"/>
    <col min="2052" max="2052" width="14.7109375" style="5" customWidth="1"/>
    <col min="2053" max="2053" width="13.85546875" style="5" customWidth="1"/>
    <col min="2054" max="2054" width="14" style="5" customWidth="1"/>
    <col min="2055" max="2055" width="15.28515625" style="5" customWidth="1"/>
    <col min="2056" max="2056" width="14.5703125" style="5" customWidth="1"/>
    <col min="2057" max="2057" width="14" style="5" customWidth="1"/>
    <col min="2058" max="2058" width="16.28515625" style="5" customWidth="1"/>
    <col min="2059" max="2059" width="22.140625" style="5" customWidth="1"/>
    <col min="2060" max="2061" width="11.42578125" style="5"/>
    <col min="2062" max="2064" width="14.5703125" style="5" customWidth="1"/>
    <col min="2065" max="2304" width="11.42578125" style="5"/>
    <col min="2305" max="2305" width="12.7109375" style="5" customWidth="1"/>
    <col min="2306" max="2306" width="93" style="5" customWidth="1"/>
    <col min="2307" max="2307" width="11.7109375" style="5" customWidth="1"/>
    <col min="2308" max="2308" width="14.7109375" style="5" customWidth="1"/>
    <col min="2309" max="2309" width="13.85546875" style="5" customWidth="1"/>
    <col min="2310" max="2310" width="14" style="5" customWidth="1"/>
    <col min="2311" max="2311" width="15.28515625" style="5" customWidth="1"/>
    <col min="2312" max="2312" width="14.5703125" style="5" customWidth="1"/>
    <col min="2313" max="2313" width="14" style="5" customWidth="1"/>
    <col min="2314" max="2314" width="16.28515625" style="5" customWidth="1"/>
    <col min="2315" max="2315" width="22.140625" style="5" customWidth="1"/>
    <col min="2316" max="2317" width="11.42578125" style="5"/>
    <col min="2318" max="2320" width="14.5703125" style="5" customWidth="1"/>
    <col min="2321" max="2560" width="11.42578125" style="5"/>
    <col min="2561" max="2561" width="12.7109375" style="5" customWidth="1"/>
    <col min="2562" max="2562" width="93" style="5" customWidth="1"/>
    <col min="2563" max="2563" width="11.7109375" style="5" customWidth="1"/>
    <col min="2564" max="2564" width="14.7109375" style="5" customWidth="1"/>
    <col min="2565" max="2565" width="13.85546875" style="5" customWidth="1"/>
    <col min="2566" max="2566" width="14" style="5" customWidth="1"/>
    <col min="2567" max="2567" width="15.28515625" style="5" customWidth="1"/>
    <col min="2568" max="2568" width="14.5703125" style="5" customWidth="1"/>
    <col min="2569" max="2569" width="14" style="5" customWidth="1"/>
    <col min="2570" max="2570" width="16.28515625" style="5" customWidth="1"/>
    <col min="2571" max="2571" width="22.140625" style="5" customWidth="1"/>
    <col min="2572" max="2573" width="11.42578125" style="5"/>
    <col min="2574" max="2576" width="14.5703125" style="5" customWidth="1"/>
    <col min="2577" max="2816" width="11.42578125" style="5"/>
    <col min="2817" max="2817" width="12.7109375" style="5" customWidth="1"/>
    <col min="2818" max="2818" width="93" style="5" customWidth="1"/>
    <col min="2819" max="2819" width="11.7109375" style="5" customWidth="1"/>
    <col min="2820" max="2820" width="14.7109375" style="5" customWidth="1"/>
    <col min="2821" max="2821" width="13.85546875" style="5" customWidth="1"/>
    <col min="2822" max="2822" width="14" style="5" customWidth="1"/>
    <col min="2823" max="2823" width="15.28515625" style="5" customWidth="1"/>
    <col min="2824" max="2824" width="14.5703125" style="5" customWidth="1"/>
    <col min="2825" max="2825" width="14" style="5" customWidth="1"/>
    <col min="2826" max="2826" width="16.28515625" style="5" customWidth="1"/>
    <col min="2827" max="2827" width="22.140625" style="5" customWidth="1"/>
    <col min="2828" max="2829" width="11.42578125" style="5"/>
    <col min="2830" max="2832" width="14.5703125" style="5" customWidth="1"/>
    <col min="2833" max="3072" width="11.42578125" style="5"/>
    <col min="3073" max="3073" width="12.7109375" style="5" customWidth="1"/>
    <col min="3074" max="3074" width="93" style="5" customWidth="1"/>
    <col min="3075" max="3075" width="11.7109375" style="5" customWidth="1"/>
    <col min="3076" max="3076" width="14.7109375" style="5" customWidth="1"/>
    <col min="3077" max="3077" width="13.85546875" style="5" customWidth="1"/>
    <col min="3078" max="3078" width="14" style="5" customWidth="1"/>
    <col min="3079" max="3079" width="15.28515625" style="5" customWidth="1"/>
    <col min="3080" max="3080" width="14.5703125" style="5" customWidth="1"/>
    <col min="3081" max="3081" width="14" style="5" customWidth="1"/>
    <col min="3082" max="3082" width="16.28515625" style="5" customWidth="1"/>
    <col min="3083" max="3083" width="22.140625" style="5" customWidth="1"/>
    <col min="3084" max="3085" width="11.42578125" style="5"/>
    <col min="3086" max="3088" width="14.5703125" style="5" customWidth="1"/>
    <col min="3089" max="3328" width="11.42578125" style="5"/>
    <col min="3329" max="3329" width="12.7109375" style="5" customWidth="1"/>
    <col min="3330" max="3330" width="93" style="5" customWidth="1"/>
    <col min="3331" max="3331" width="11.7109375" style="5" customWidth="1"/>
    <col min="3332" max="3332" width="14.7109375" style="5" customWidth="1"/>
    <col min="3333" max="3333" width="13.85546875" style="5" customWidth="1"/>
    <col min="3334" max="3334" width="14" style="5" customWidth="1"/>
    <col min="3335" max="3335" width="15.28515625" style="5" customWidth="1"/>
    <col min="3336" max="3336" width="14.5703125" style="5" customWidth="1"/>
    <col min="3337" max="3337" width="14" style="5" customWidth="1"/>
    <col min="3338" max="3338" width="16.28515625" style="5" customWidth="1"/>
    <col min="3339" max="3339" width="22.140625" style="5" customWidth="1"/>
    <col min="3340" max="3341" width="11.42578125" style="5"/>
    <col min="3342" max="3344" width="14.5703125" style="5" customWidth="1"/>
    <col min="3345" max="3584" width="11.42578125" style="5"/>
    <col min="3585" max="3585" width="12.7109375" style="5" customWidth="1"/>
    <col min="3586" max="3586" width="93" style="5" customWidth="1"/>
    <col min="3587" max="3587" width="11.7109375" style="5" customWidth="1"/>
    <col min="3588" max="3588" width="14.7109375" style="5" customWidth="1"/>
    <col min="3589" max="3589" width="13.85546875" style="5" customWidth="1"/>
    <col min="3590" max="3590" width="14" style="5" customWidth="1"/>
    <col min="3591" max="3591" width="15.28515625" style="5" customWidth="1"/>
    <col min="3592" max="3592" width="14.5703125" style="5" customWidth="1"/>
    <col min="3593" max="3593" width="14" style="5" customWidth="1"/>
    <col min="3594" max="3594" width="16.28515625" style="5" customWidth="1"/>
    <col min="3595" max="3595" width="22.140625" style="5" customWidth="1"/>
    <col min="3596" max="3597" width="11.42578125" style="5"/>
    <col min="3598" max="3600" width="14.5703125" style="5" customWidth="1"/>
    <col min="3601" max="3840" width="11.42578125" style="5"/>
    <col min="3841" max="3841" width="12.7109375" style="5" customWidth="1"/>
    <col min="3842" max="3842" width="93" style="5" customWidth="1"/>
    <col min="3843" max="3843" width="11.7109375" style="5" customWidth="1"/>
    <col min="3844" max="3844" width="14.7109375" style="5" customWidth="1"/>
    <col min="3845" max="3845" width="13.85546875" style="5" customWidth="1"/>
    <col min="3846" max="3846" width="14" style="5" customWidth="1"/>
    <col min="3847" max="3847" width="15.28515625" style="5" customWidth="1"/>
    <col min="3848" max="3848" width="14.5703125" style="5" customWidth="1"/>
    <col min="3849" max="3849" width="14" style="5" customWidth="1"/>
    <col min="3850" max="3850" width="16.28515625" style="5" customWidth="1"/>
    <col min="3851" max="3851" width="22.140625" style="5" customWidth="1"/>
    <col min="3852" max="3853" width="11.42578125" style="5"/>
    <col min="3854" max="3856" width="14.5703125" style="5" customWidth="1"/>
    <col min="3857" max="4096" width="11.42578125" style="5"/>
    <col min="4097" max="4097" width="12.7109375" style="5" customWidth="1"/>
    <col min="4098" max="4098" width="93" style="5" customWidth="1"/>
    <col min="4099" max="4099" width="11.7109375" style="5" customWidth="1"/>
    <col min="4100" max="4100" width="14.7109375" style="5" customWidth="1"/>
    <col min="4101" max="4101" width="13.85546875" style="5" customWidth="1"/>
    <col min="4102" max="4102" width="14" style="5" customWidth="1"/>
    <col min="4103" max="4103" width="15.28515625" style="5" customWidth="1"/>
    <col min="4104" max="4104" width="14.5703125" style="5" customWidth="1"/>
    <col min="4105" max="4105" width="14" style="5" customWidth="1"/>
    <col min="4106" max="4106" width="16.28515625" style="5" customWidth="1"/>
    <col min="4107" max="4107" width="22.140625" style="5" customWidth="1"/>
    <col min="4108" max="4109" width="11.42578125" style="5"/>
    <col min="4110" max="4112" width="14.5703125" style="5" customWidth="1"/>
    <col min="4113" max="4352" width="11.42578125" style="5"/>
    <col min="4353" max="4353" width="12.7109375" style="5" customWidth="1"/>
    <col min="4354" max="4354" width="93" style="5" customWidth="1"/>
    <col min="4355" max="4355" width="11.7109375" style="5" customWidth="1"/>
    <col min="4356" max="4356" width="14.7109375" style="5" customWidth="1"/>
    <col min="4357" max="4357" width="13.85546875" style="5" customWidth="1"/>
    <col min="4358" max="4358" width="14" style="5" customWidth="1"/>
    <col min="4359" max="4359" width="15.28515625" style="5" customWidth="1"/>
    <col min="4360" max="4360" width="14.5703125" style="5" customWidth="1"/>
    <col min="4361" max="4361" width="14" style="5" customWidth="1"/>
    <col min="4362" max="4362" width="16.28515625" style="5" customWidth="1"/>
    <col min="4363" max="4363" width="22.140625" style="5" customWidth="1"/>
    <col min="4364" max="4365" width="11.42578125" style="5"/>
    <col min="4366" max="4368" width="14.5703125" style="5" customWidth="1"/>
    <col min="4369" max="4608" width="11.42578125" style="5"/>
    <col min="4609" max="4609" width="12.7109375" style="5" customWidth="1"/>
    <col min="4610" max="4610" width="93" style="5" customWidth="1"/>
    <col min="4611" max="4611" width="11.7109375" style="5" customWidth="1"/>
    <col min="4612" max="4612" width="14.7109375" style="5" customWidth="1"/>
    <col min="4613" max="4613" width="13.85546875" style="5" customWidth="1"/>
    <col min="4614" max="4614" width="14" style="5" customWidth="1"/>
    <col min="4615" max="4615" width="15.28515625" style="5" customWidth="1"/>
    <col min="4616" max="4616" width="14.5703125" style="5" customWidth="1"/>
    <col min="4617" max="4617" width="14" style="5" customWidth="1"/>
    <col min="4618" max="4618" width="16.28515625" style="5" customWidth="1"/>
    <col min="4619" max="4619" width="22.140625" style="5" customWidth="1"/>
    <col min="4620" max="4621" width="11.42578125" style="5"/>
    <col min="4622" max="4624" width="14.5703125" style="5" customWidth="1"/>
    <col min="4625" max="4864" width="11.42578125" style="5"/>
    <col min="4865" max="4865" width="12.7109375" style="5" customWidth="1"/>
    <col min="4866" max="4866" width="93" style="5" customWidth="1"/>
    <col min="4867" max="4867" width="11.7109375" style="5" customWidth="1"/>
    <col min="4868" max="4868" width="14.7109375" style="5" customWidth="1"/>
    <col min="4869" max="4869" width="13.85546875" style="5" customWidth="1"/>
    <col min="4870" max="4870" width="14" style="5" customWidth="1"/>
    <col min="4871" max="4871" width="15.28515625" style="5" customWidth="1"/>
    <col min="4872" max="4872" width="14.5703125" style="5" customWidth="1"/>
    <col min="4873" max="4873" width="14" style="5" customWidth="1"/>
    <col min="4874" max="4874" width="16.28515625" style="5" customWidth="1"/>
    <col min="4875" max="4875" width="22.140625" style="5" customWidth="1"/>
    <col min="4876" max="4877" width="11.42578125" style="5"/>
    <col min="4878" max="4880" width="14.5703125" style="5" customWidth="1"/>
    <col min="4881" max="5120" width="11.42578125" style="5"/>
    <col min="5121" max="5121" width="12.7109375" style="5" customWidth="1"/>
    <col min="5122" max="5122" width="93" style="5" customWidth="1"/>
    <col min="5123" max="5123" width="11.7109375" style="5" customWidth="1"/>
    <col min="5124" max="5124" width="14.7109375" style="5" customWidth="1"/>
    <col min="5125" max="5125" width="13.85546875" style="5" customWidth="1"/>
    <col min="5126" max="5126" width="14" style="5" customWidth="1"/>
    <col min="5127" max="5127" width="15.28515625" style="5" customWidth="1"/>
    <col min="5128" max="5128" width="14.5703125" style="5" customWidth="1"/>
    <col min="5129" max="5129" width="14" style="5" customWidth="1"/>
    <col min="5130" max="5130" width="16.28515625" style="5" customWidth="1"/>
    <col min="5131" max="5131" width="22.140625" style="5" customWidth="1"/>
    <col min="5132" max="5133" width="11.42578125" style="5"/>
    <col min="5134" max="5136" width="14.5703125" style="5" customWidth="1"/>
    <col min="5137" max="5376" width="11.42578125" style="5"/>
    <col min="5377" max="5377" width="12.7109375" style="5" customWidth="1"/>
    <col min="5378" max="5378" width="93" style="5" customWidth="1"/>
    <col min="5379" max="5379" width="11.7109375" style="5" customWidth="1"/>
    <col min="5380" max="5380" width="14.7109375" style="5" customWidth="1"/>
    <col min="5381" max="5381" width="13.85546875" style="5" customWidth="1"/>
    <col min="5382" max="5382" width="14" style="5" customWidth="1"/>
    <col min="5383" max="5383" width="15.28515625" style="5" customWidth="1"/>
    <col min="5384" max="5384" width="14.5703125" style="5" customWidth="1"/>
    <col min="5385" max="5385" width="14" style="5" customWidth="1"/>
    <col min="5386" max="5386" width="16.28515625" style="5" customWidth="1"/>
    <col min="5387" max="5387" width="22.140625" style="5" customWidth="1"/>
    <col min="5388" max="5389" width="11.42578125" style="5"/>
    <col min="5390" max="5392" width="14.5703125" style="5" customWidth="1"/>
    <col min="5393" max="5632" width="11.42578125" style="5"/>
    <col min="5633" max="5633" width="12.7109375" style="5" customWidth="1"/>
    <col min="5634" max="5634" width="93" style="5" customWidth="1"/>
    <col min="5635" max="5635" width="11.7109375" style="5" customWidth="1"/>
    <col min="5636" max="5636" width="14.7109375" style="5" customWidth="1"/>
    <col min="5637" max="5637" width="13.85546875" style="5" customWidth="1"/>
    <col min="5638" max="5638" width="14" style="5" customWidth="1"/>
    <col min="5639" max="5639" width="15.28515625" style="5" customWidth="1"/>
    <col min="5640" max="5640" width="14.5703125" style="5" customWidth="1"/>
    <col min="5641" max="5641" width="14" style="5" customWidth="1"/>
    <col min="5642" max="5642" width="16.28515625" style="5" customWidth="1"/>
    <col min="5643" max="5643" width="22.140625" style="5" customWidth="1"/>
    <col min="5644" max="5645" width="11.42578125" style="5"/>
    <col min="5646" max="5648" width="14.5703125" style="5" customWidth="1"/>
    <col min="5649" max="5888" width="11.42578125" style="5"/>
    <col min="5889" max="5889" width="12.7109375" style="5" customWidth="1"/>
    <col min="5890" max="5890" width="93" style="5" customWidth="1"/>
    <col min="5891" max="5891" width="11.7109375" style="5" customWidth="1"/>
    <col min="5892" max="5892" width="14.7109375" style="5" customWidth="1"/>
    <col min="5893" max="5893" width="13.85546875" style="5" customWidth="1"/>
    <col min="5894" max="5894" width="14" style="5" customWidth="1"/>
    <col min="5895" max="5895" width="15.28515625" style="5" customWidth="1"/>
    <col min="5896" max="5896" width="14.5703125" style="5" customWidth="1"/>
    <col min="5897" max="5897" width="14" style="5" customWidth="1"/>
    <col min="5898" max="5898" width="16.28515625" style="5" customWidth="1"/>
    <col min="5899" max="5899" width="22.140625" style="5" customWidth="1"/>
    <col min="5900" max="5901" width="11.42578125" style="5"/>
    <col min="5902" max="5904" width="14.5703125" style="5" customWidth="1"/>
    <col min="5905" max="6144" width="11.42578125" style="5"/>
    <col min="6145" max="6145" width="12.7109375" style="5" customWidth="1"/>
    <col min="6146" max="6146" width="93" style="5" customWidth="1"/>
    <col min="6147" max="6147" width="11.7109375" style="5" customWidth="1"/>
    <col min="6148" max="6148" width="14.7109375" style="5" customWidth="1"/>
    <col min="6149" max="6149" width="13.85546875" style="5" customWidth="1"/>
    <col min="6150" max="6150" width="14" style="5" customWidth="1"/>
    <col min="6151" max="6151" width="15.28515625" style="5" customWidth="1"/>
    <col min="6152" max="6152" width="14.5703125" style="5" customWidth="1"/>
    <col min="6153" max="6153" width="14" style="5" customWidth="1"/>
    <col min="6154" max="6154" width="16.28515625" style="5" customWidth="1"/>
    <col min="6155" max="6155" width="22.140625" style="5" customWidth="1"/>
    <col min="6156" max="6157" width="11.42578125" style="5"/>
    <col min="6158" max="6160" width="14.5703125" style="5" customWidth="1"/>
    <col min="6161" max="6400" width="11.42578125" style="5"/>
    <col min="6401" max="6401" width="12.7109375" style="5" customWidth="1"/>
    <col min="6402" max="6402" width="93" style="5" customWidth="1"/>
    <col min="6403" max="6403" width="11.7109375" style="5" customWidth="1"/>
    <col min="6404" max="6404" width="14.7109375" style="5" customWidth="1"/>
    <col min="6405" max="6405" width="13.85546875" style="5" customWidth="1"/>
    <col min="6406" max="6406" width="14" style="5" customWidth="1"/>
    <col min="6407" max="6407" width="15.28515625" style="5" customWidth="1"/>
    <col min="6408" max="6408" width="14.5703125" style="5" customWidth="1"/>
    <col min="6409" max="6409" width="14" style="5" customWidth="1"/>
    <col min="6410" max="6410" width="16.28515625" style="5" customWidth="1"/>
    <col min="6411" max="6411" width="22.140625" style="5" customWidth="1"/>
    <col min="6412" max="6413" width="11.42578125" style="5"/>
    <col min="6414" max="6416" width="14.5703125" style="5" customWidth="1"/>
    <col min="6417" max="6656" width="11.42578125" style="5"/>
    <col min="6657" max="6657" width="12.7109375" style="5" customWidth="1"/>
    <col min="6658" max="6658" width="93" style="5" customWidth="1"/>
    <col min="6659" max="6659" width="11.7109375" style="5" customWidth="1"/>
    <col min="6660" max="6660" width="14.7109375" style="5" customWidth="1"/>
    <col min="6661" max="6661" width="13.85546875" style="5" customWidth="1"/>
    <col min="6662" max="6662" width="14" style="5" customWidth="1"/>
    <col min="6663" max="6663" width="15.28515625" style="5" customWidth="1"/>
    <col min="6664" max="6664" width="14.5703125" style="5" customWidth="1"/>
    <col min="6665" max="6665" width="14" style="5" customWidth="1"/>
    <col min="6666" max="6666" width="16.28515625" style="5" customWidth="1"/>
    <col min="6667" max="6667" width="22.140625" style="5" customWidth="1"/>
    <col min="6668" max="6669" width="11.42578125" style="5"/>
    <col min="6670" max="6672" width="14.5703125" style="5" customWidth="1"/>
    <col min="6673" max="6912" width="11.42578125" style="5"/>
    <col min="6913" max="6913" width="12.7109375" style="5" customWidth="1"/>
    <col min="6914" max="6914" width="93" style="5" customWidth="1"/>
    <col min="6915" max="6915" width="11.7109375" style="5" customWidth="1"/>
    <col min="6916" max="6916" width="14.7109375" style="5" customWidth="1"/>
    <col min="6917" max="6917" width="13.85546875" style="5" customWidth="1"/>
    <col min="6918" max="6918" width="14" style="5" customWidth="1"/>
    <col min="6919" max="6919" width="15.28515625" style="5" customWidth="1"/>
    <col min="6920" max="6920" width="14.5703125" style="5" customWidth="1"/>
    <col min="6921" max="6921" width="14" style="5" customWidth="1"/>
    <col min="6922" max="6922" width="16.28515625" style="5" customWidth="1"/>
    <col min="6923" max="6923" width="22.140625" style="5" customWidth="1"/>
    <col min="6924" max="6925" width="11.42578125" style="5"/>
    <col min="6926" max="6928" width="14.5703125" style="5" customWidth="1"/>
    <col min="6929" max="7168" width="11.42578125" style="5"/>
    <col min="7169" max="7169" width="12.7109375" style="5" customWidth="1"/>
    <col min="7170" max="7170" width="93" style="5" customWidth="1"/>
    <col min="7171" max="7171" width="11.7109375" style="5" customWidth="1"/>
    <col min="7172" max="7172" width="14.7109375" style="5" customWidth="1"/>
    <col min="7173" max="7173" width="13.85546875" style="5" customWidth="1"/>
    <col min="7174" max="7174" width="14" style="5" customWidth="1"/>
    <col min="7175" max="7175" width="15.28515625" style="5" customWidth="1"/>
    <col min="7176" max="7176" width="14.5703125" style="5" customWidth="1"/>
    <col min="7177" max="7177" width="14" style="5" customWidth="1"/>
    <col min="7178" max="7178" width="16.28515625" style="5" customWidth="1"/>
    <col min="7179" max="7179" width="22.140625" style="5" customWidth="1"/>
    <col min="7180" max="7181" width="11.42578125" style="5"/>
    <col min="7182" max="7184" width="14.5703125" style="5" customWidth="1"/>
    <col min="7185" max="7424" width="11.42578125" style="5"/>
    <col min="7425" max="7425" width="12.7109375" style="5" customWidth="1"/>
    <col min="7426" max="7426" width="93" style="5" customWidth="1"/>
    <col min="7427" max="7427" width="11.7109375" style="5" customWidth="1"/>
    <col min="7428" max="7428" width="14.7109375" style="5" customWidth="1"/>
    <col min="7429" max="7429" width="13.85546875" style="5" customWidth="1"/>
    <col min="7430" max="7430" width="14" style="5" customWidth="1"/>
    <col min="7431" max="7431" width="15.28515625" style="5" customWidth="1"/>
    <col min="7432" max="7432" width="14.5703125" style="5" customWidth="1"/>
    <col min="7433" max="7433" width="14" style="5" customWidth="1"/>
    <col min="7434" max="7434" width="16.28515625" style="5" customWidth="1"/>
    <col min="7435" max="7435" width="22.140625" style="5" customWidth="1"/>
    <col min="7436" max="7437" width="11.42578125" style="5"/>
    <col min="7438" max="7440" width="14.5703125" style="5" customWidth="1"/>
    <col min="7441" max="7680" width="11.42578125" style="5"/>
    <col min="7681" max="7681" width="12.7109375" style="5" customWidth="1"/>
    <col min="7682" max="7682" width="93" style="5" customWidth="1"/>
    <col min="7683" max="7683" width="11.7109375" style="5" customWidth="1"/>
    <col min="7684" max="7684" width="14.7109375" style="5" customWidth="1"/>
    <col min="7685" max="7685" width="13.85546875" style="5" customWidth="1"/>
    <col min="7686" max="7686" width="14" style="5" customWidth="1"/>
    <col min="7687" max="7687" width="15.28515625" style="5" customWidth="1"/>
    <col min="7688" max="7688" width="14.5703125" style="5" customWidth="1"/>
    <col min="7689" max="7689" width="14" style="5" customWidth="1"/>
    <col min="7690" max="7690" width="16.28515625" style="5" customWidth="1"/>
    <col min="7691" max="7691" width="22.140625" style="5" customWidth="1"/>
    <col min="7692" max="7693" width="11.42578125" style="5"/>
    <col min="7694" max="7696" width="14.5703125" style="5" customWidth="1"/>
    <col min="7697" max="7936" width="11.42578125" style="5"/>
    <col min="7937" max="7937" width="12.7109375" style="5" customWidth="1"/>
    <col min="7938" max="7938" width="93" style="5" customWidth="1"/>
    <col min="7939" max="7939" width="11.7109375" style="5" customWidth="1"/>
    <col min="7940" max="7940" width="14.7109375" style="5" customWidth="1"/>
    <col min="7941" max="7941" width="13.85546875" style="5" customWidth="1"/>
    <col min="7942" max="7942" width="14" style="5" customWidth="1"/>
    <col min="7943" max="7943" width="15.28515625" style="5" customWidth="1"/>
    <col min="7944" max="7944" width="14.5703125" style="5" customWidth="1"/>
    <col min="7945" max="7945" width="14" style="5" customWidth="1"/>
    <col min="7946" max="7946" width="16.28515625" style="5" customWidth="1"/>
    <col min="7947" max="7947" width="22.140625" style="5" customWidth="1"/>
    <col min="7948" max="7949" width="11.42578125" style="5"/>
    <col min="7950" max="7952" width="14.5703125" style="5" customWidth="1"/>
    <col min="7953" max="8192" width="11.42578125" style="5"/>
    <col min="8193" max="8193" width="12.7109375" style="5" customWidth="1"/>
    <col min="8194" max="8194" width="93" style="5" customWidth="1"/>
    <col min="8195" max="8195" width="11.7109375" style="5" customWidth="1"/>
    <col min="8196" max="8196" width="14.7109375" style="5" customWidth="1"/>
    <col min="8197" max="8197" width="13.85546875" style="5" customWidth="1"/>
    <col min="8198" max="8198" width="14" style="5" customWidth="1"/>
    <col min="8199" max="8199" width="15.28515625" style="5" customWidth="1"/>
    <col min="8200" max="8200" width="14.5703125" style="5" customWidth="1"/>
    <col min="8201" max="8201" width="14" style="5" customWidth="1"/>
    <col min="8202" max="8202" width="16.28515625" style="5" customWidth="1"/>
    <col min="8203" max="8203" width="22.140625" style="5" customWidth="1"/>
    <col min="8204" max="8205" width="11.42578125" style="5"/>
    <col min="8206" max="8208" width="14.5703125" style="5" customWidth="1"/>
    <col min="8209" max="8448" width="11.42578125" style="5"/>
    <col min="8449" max="8449" width="12.7109375" style="5" customWidth="1"/>
    <col min="8450" max="8450" width="93" style="5" customWidth="1"/>
    <col min="8451" max="8451" width="11.7109375" style="5" customWidth="1"/>
    <col min="8452" max="8452" width="14.7109375" style="5" customWidth="1"/>
    <col min="8453" max="8453" width="13.85546875" style="5" customWidth="1"/>
    <col min="8454" max="8454" width="14" style="5" customWidth="1"/>
    <col min="8455" max="8455" width="15.28515625" style="5" customWidth="1"/>
    <col min="8456" max="8456" width="14.5703125" style="5" customWidth="1"/>
    <col min="8457" max="8457" width="14" style="5" customWidth="1"/>
    <col min="8458" max="8458" width="16.28515625" style="5" customWidth="1"/>
    <col min="8459" max="8459" width="22.140625" style="5" customWidth="1"/>
    <col min="8460" max="8461" width="11.42578125" style="5"/>
    <col min="8462" max="8464" width="14.5703125" style="5" customWidth="1"/>
    <col min="8465" max="8704" width="11.42578125" style="5"/>
    <col min="8705" max="8705" width="12.7109375" style="5" customWidth="1"/>
    <col min="8706" max="8706" width="93" style="5" customWidth="1"/>
    <col min="8707" max="8707" width="11.7109375" style="5" customWidth="1"/>
    <col min="8708" max="8708" width="14.7109375" style="5" customWidth="1"/>
    <col min="8709" max="8709" width="13.85546875" style="5" customWidth="1"/>
    <col min="8710" max="8710" width="14" style="5" customWidth="1"/>
    <col min="8711" max="8711" width="15.28515625" style="5" customWidth="1"/>
    <col min="8712" max="8712" width="14.5703125" style="5" customWidth="1"/>
    <col min="8713" max="8713" width="14" style="5" customWidth="1"/>
    <col min="8714" max="8714" width="16.28515625" style="5" customWidth="1"/>
    <col min="8715" max="8715" width="22.140625" style="5" customWidth="1"/>
    <col min="8716" max="8717" width="11.42578125" style="5"/>
    <col min="8718" max="8720" width="14.5703125" style="5" customWidth="1"/>
    <col min="8721" max="8960" width="11.42578125" style="5"/>
    <col min="8961" max="8961" width="12.7109375" style="5" customWidth="1"/>
    <col min="8962" max="8962" width="93" style="5" customWidth="1"/>
    <col min="8963" max="8963" width="11.7109375" style="5" customWidth="1"/>
    <col min="8964" max="8964" width="14.7109375" style="5" customWidth="1"/>
    <col min="8965" max="8965" width="13.85546875" style="5" customWidth="1"/>
    <col min="8966" max="8966" width="14" style="5" customWidth="1"/>
    <col min="8967" max="8967" width="15.28515625" style="5" customWidth="1"/>
    <col min="8968" max="8968" width="14.5703125" style="5" customWidth="1"/>
    <col min="8969" max="8969" width="14" style="5" customWidth="1"/>
    <col min="8970" max="8970" width="16.28515625" style="5" customWidth="1"/>
    <col min="8971" max="8971" width="22.140625" style="5" customWidth="1"/>
    <col min="8972" max="8973" width="11.42578125" style="5"/>
    <col min="8974" max="8976" width="14.5703125" style="5" customWidth="1"/>
    <col min="8977" max="9216" width="11.42578125" style="5"/>
    <col min="9217" max="9217" width="12.7109375" style="5" customWidth="1"/>
    <col min="9218" max="9218" width="93" style="5" customWidth="1"/>
    <col min="9219" max="9219" width="11.7109375" style="5" customWidth="1"/>
    <col min="9220" max="9220" width="14.7109375" style="5" customWidth="1"/>
    <col min="9221" max="9221" width="13.85546875" style="5" customWidth="1"/>
    <col min="9222" max="9222" width="14" style="5" customWidth="1"/>
    <col min="9223" max="9223" width="15.28515625" style="5" customWidth="1"/>
    <col min="9224" max="9224" width="14.5703125" style="5" customWidth="1"/>
    <col min="9225" max="9225" width="14" style="5" customWidth="1"/>
    <col min="9226" max="9226" width="16.28515625" style="5" customWidth="1"/>
    <col min="9227" max="9227" width="22.140625" style="5" customWidth="1"/>
    <col min="9228" max="9229" width="11.42578125" style="5"/>
    <col min="9230" max="9232" width="14.5703125" style="5" customWidth="1"/>
    <col min="9233" max="9472" width="11.42578125" style="5"/>
    <col min="9473" max="9473" width="12.7109375" style="5" customWidth="1"/>
    <col min="9474" max="9474" width="93" style="5" customWidth="1"/>
    <col min="9475" max="9475" width="11.7109375" style="5" customWidth="1"/>
    <col min="9476" max="9476" width="14.7109375" style="5" customWidth="1"/>
    <col min="9477" max="9477" width="13.85546875" style="5" customWidth="1"/>
    <col min="9478" max="9478" width="14" style="5" customWidth="1"/>
    <col min="9479" max="9479" width="15.28515625" style="5" customWidth="1"/>
    <col min="9480" max="9480" width="14.5703125" style="5" customWidth="1"/>
    <col min="9481" max="9481" width="14" style="5" customWidth="1"/>
    <col min="9482" max="9482" width="16.28515625" style="5" customWidth="1"/>
    <col min="9483" max="9483" width="22.140625" style="5" customWidth="1"/>
    <col min="9484" max="9485" width="11.42578125" style="5"/>
    <col min="9486" max="9488" width="14.5703125" style="5" customWidth="1"/>
    <col min="9489" max="9728" width="11.42578125" style="5"/>
    <col min="9729" max="9729" width="12.7109375" style="5" customWidth="1"/>
    <col min="9730" max="9730" width="93" style="5" customWidth="1"/>
    <col min="9731" max="9731" width="11.7109375" style="5" customWidth="1"/>
    <col min="9732" max="9732" width="14.7109375" style="5" customWidth="1"/>
    <col min="9733" max="9733" width="13.85546875" style="5" customWidth="1"/>
    <col min="9734" max="9734" width="14" style="5" customWidth="1"/>
    <col min="9735" max="9735" width="15.28515625" style="5" customWidth="1"/>
    <col min="9736" max="9736" width="14.5703125" style="5" customWidth="1"/>
    <col min="9737" max="9737" width="14" style="5" customWidth="1"/>
    <col min="9738" max="9738" width="16.28515625" style="5" customWidth="1"/>
    <col min="9739" max="9739" width="22.140625" style="5" customWidth="1"/>
    <col min="9740" max="9741" width="11.42578125" style="5"/>
    <col min="9742" max="9744" width="14.5703125" style="5" customWidth="1"/>
    <col min="9745" max="9984" width="11.42578125" style="5"/>
    <col min="9985" max="9985" width="12.7109375" style="5" customWidth="1"/>
    <col min="9986" max="9986" width="93" style="5" customWidth="1"/>
    <col min="9987" max="9987" width="11.7109375" style="5" customWidth="1"/>
    <col min="9988" max="9988" width="14.7109375" style="5" customWidth="1"/>
    <col min="9989" max="9989" width="13.85546875" style="5" customWidth="1"/>
    <col min="9990" max="9990" width="14" style="5" customWidth="1"/>
    <col min="9991" max="9991" width="15.28515625" style="5" customWidth="1"/>
    <col min="9992" max="9992" width="14.5703125" style="5" customWidth="1"/>
    <col min="9993" max="9993" width="14" style="5" customWidth="1"/>
    <col min="9994" max="9994" width="16.28515625" style="5" customWidth="1"/>
    <col min="9995" max="9995" width="22.140625" style="5" customWidth="1"/>
    <col min="9996" max="9997" width="11.42578125" style="5"/>
    <col min="9998" max="10000" width="14.5703125" style="5" customWidth="1"/>
    <col min="10001" max="10240" width="11.42578125" style="5"/>
    <col min="10241" max="10241" width="12.7109375" style="5" customWidth="1"/>
    <col min="10242" max="10242" width="93" style="5" customWidth="1"/>
    <col min="10243" max="10243" width="11.7109375" style="5" customWidth="1"/>
    <col min="10244" max="10244" width="14.7109375" style="5" customWidth="1"/>
    <col min="10245" max="10245" width="13.85546875" style="5" customWidth="1"/>
    <col min="10246" max="10246" width="14" style="5" customWidth="1"/>
    <col min="10247" max="10247" width="15.28515625" style="5" customWidth="1"/>
    <col min="10248" max="10248" width="14.5703125" style="5" customWidth="1"/>
    <col min="10249" max="10249" width="14" style="5" customWidth="1"/>
    <col min="10250" max="10250" width="16.28515625" style="5" customWidth="1"/>
    <col min="10251" max="10251" width="22.140625" style="5" customWidth="1"/>
    <col min="10252" max="10253" width="11.42578125" style="5"/>
    <col min="10254" max="10256" width="14.5703125" style="5" customWidth="1"/>
    <col min="10257" max="10496" width="11.42578125" style="5"/>
    <col min="10497" max="10497" width="12.7109375" style="5" customWidth="1"/>
    <col min="10498" max="10498" width="93" style="5" customWidth="1"/>
    <col min="10499" max="10499" width="11.7109375" style="5" customWidth="1"/>
    <col min="10500" max="10500" width="14.7109375" style="5" customWidth="1"/>
    <col min="10501" max="10501" width="13.85546875" style="5" customWidth="1"/>
    <col min="10502" max="10502" width="14" style="5" customWidth="1"/>
    <col min="10503" max="10503" width="15.28515625" style="5" customWidth="1"/>
    <col min="10504" max="10504" width="14.5703125" style="5" customWidth="1"/>
    <col min="10505" max="10505" width="14" style="5" customWidth="1"/>
    <col min="10506" max="10506" width="16.28515625" style="5" customWidth="1"/>
    <col min="10507" max="10507" width="22.140625" style="5" customWidth="1"/>
    <col min="10508" max="10509" width="11.42578125" style="5"/>
    <col min="10510" max="10512" width="14.5703125" style="5" customWidth="1"/>
    <col min="10513" max="10752" width="11.42578125" style="5"/>
    <col min="10753" max="10753" width="12.7109375" style="5" customWidth="1"/>
    <col min="10754" max="10754" width="93" style="5" customWidth="1"/>
    <col min="10755" max="10755" width="11.7109375" style="5" customWidth="1"/>
    <col min="10756" max="10756" width="14.7109375" style="5" customWidth="1"/>
    <col min="10757" max="10757" width="13.85546875" style="5" customWidth="1"/>
    <col min="10758" max="10758" width="14" style="5" customWidth="1"/>
    <col min="10759" max="10759" width="15.28515625" style="5" customWidth="1"/>
    <col min="10760" max="10760" width="14.5703125" style="5" customWidth="1"/>
    <col min="10761" max="10761" width="14" style="5" customWidth="1"/>
    <col min="10762" max="10762" width="16.28515625" style="5" customWidth="1"/>
    <col min="10763" max="10763" width="22.140625" style="5" customWidth="1"/>
    <col min="10764" max="10765" width="11.42578125" style="5"/>
    <col min="10766" max="10768" width="14.5703125" style="5" customWidth="1"/>
    <col min="10769" max="11008" width="11.42578125" style="5"/>
    <col min="11009" max="11009" width="12.7109375" style="5" customWidth="1"/>
    <col min="11010" max="11010" width="93" style="5" customWidth="1"/>
    <col min="11011" max="11011" width="11.7109375" style="5" customWidth="1"/>
    <col min="11012" max="11012" width="14.7109375" style="5" customWidth="1"/>
    <col min="11013" max="11013" width="13.85546875" style="5" customWidth="1"/>
    <col min="11014" max="11014" width="14" style="5" customWidth="1"/>
    <col min="11015" max="11015" width="15.28515625" style="5" customWidth="1"/>
    <col min="11016" max="11016" width="14.5703125" style="5" customWidth="1"/>
    <col min="11017" max="11017" width="14" style="5" customWidth="1"/>
    <col min="11018" max="11018" width="16.28515625" style="5" customWidth="1"/>
    <col min="11019" max="11019" width="22.140625" style="5" customWidth="1"/>
    <col min="11020" max="11021" width="11.42578125" style="5"/>
    <col min="11022" max="11024" width="14.5703125" style="5" customWidth="1"/>
    <col min="11025" max="11264" width="11.42578125" style="5"/>
    <col min="11265" max="11265" width="12.7109375" style="5" customWidth="1"/>
    <col min="11266" max="11266" width="93" style="5" customWidth="1"/>
    <col min="11267" max="11267" width="11.7109375" style="5" customWidth="1"/>
    <col min="11268" max="11268" width="14.7109375" style="5" customWidth="1"/>
    <col min="11269" max="11269" width="13.85546875" style="5" customWidth="1"/>
    <col min="11270" max="11270" width="14" style="5" customWidth="1"/>
    <col min="11271" max="11271" width="15.28515625" style="5" customWidth="1"/>
    <col min="11272" max="11272" width="14.5703125" style="5" customWidth="1"/>
    <col min="11273" max="11273" width="14" style="5" customWidth="1"/>
    <col min="11274" max="11274" width="16.28515625" style="5" customWidth="1"/>
    <col min="11275" max="11275" width="22.140625" style="5" customWidth="1"/>
    <col min="11276" max="11277" width="11.42578125" style="5"/>
    <col min="11278" max="11280" width="14.5703125" style="5" customWidth="1"/>
    <col min="11281" max="11520" width="11.42578125" style="5"/>
    <col min="11521" max="11521" width="12.7109375" style="5" customWidth="1"/>
    <col min="11522" max="11522" width="93" style="5" customWidth="1"/>
    <col min="11523" max="11523" width="11.7109375" style="5" customWidth="1"/>
    <col min="11524" max="11524" width="14.7109375" style="5" customWidth="1"/>
    <col min="11525" max="11525" width="13.85546875" style="5" customWidth="1"/>
    <col min="11526" max="11526" width="14" style="5" customWidth="1"/>
    <col min="11527" max="11527" width="15.28515625" style="5" customWidth="1"/>
    <col min="11528" max="11528" width="14.5703125" style="5" customWidth="1"/>
    <col min="11529" max="11529" width="14" style="5" customWidth="1"/>
    <col min="11530" max="11530" width="16.28515625" style="5" customWidth="1"/>
    <col min="11531" max="11531" width="22.140625" style="5" customWidth="1"/>
    <col min="11532" max="11533" width="11.42578125" style="5"/>
    <col min="11534" max="11536" width="14.5703125" style="5" customWidth="1"/>
    <col min="11537" max="11776" width="11.42578125" style="5"/>
    <col min="11777" max="11777" width="12.7109375" style="5" customWidth="1"/>
    <col min="11778" max="11778" width="93" style="5" customWidth="1"/>
    <col min="11779" max="11779" width="11.7109375" style="5" customWidth="1"/>
    <col min="11780" max="11780" width="14.7109375" style="5" customWidth="1"/>
    <col min="11781" max="11781" width="13.85546875" style="5" customWidth="1"/>
    <col min="11782" max="11782" width="14" style="5" customWidth="1"/>
    <col min="11783" max="11783" width="15.28515625" style="5" customWidth="1"/>
    <col min="11784" max="11784" width="14.5703125" style="5" customWidth="1"/>
    <col min="11785" max="11785" width="14" style="5" customWidth="1"/>
    <col min="11786" max="11786" width="16.28515625" style="5" customWidth="1"/>
    <col min="11787" max="11787" width="22.140625" style="5" customWidth="1"/>
    <col min="11788" max="11789" width="11.42578125" style="5"/>
    <col min="11790" max="11792" width="14.5703125" style="5" customWidth="1"/>
    <col min="11793" max="12032" width="11.42578125" style="5"/>
    <col min="12033" max="12033" width="12.7109375" style="5" customWidth="1"/>
    <col min="12034" max="12034" width="93" style="5" customWidth="1"/>
    <col min="12035" max="12035" width="11.7109375" style="5" customWidth="1"/>
    <col min="12036" max="12036" width="14.7109375" style="5" customWidth="1"/>
    <col min="12037" max="12037" width="13.85546875" style="5" customWidth="1"/>
    <col min="12038" max="12038" width="14" style="5" customWidth="1"/>
    <col min="12039" max="12039" width="15.28515625" style="5" customWidth="1"/>
    <col min="12040" max="12040" width="14.5703125" style="5" customWidth="1"/>
    <col min="12041" max="12041" width="14" style="5" customWidth="1"/>
    <col min="12042" max="12042" width="16.28515625" style="5" customWidth="1"/>
    <col min="12043" max="12043" width="22.140625" style="5" customWidth="1"/>
    <col min="12044" max="12045" width="11.42578125" style="5"/>
    <col min="12046" max="12048" width="14.5703125" style="5" customWidth="1"/>
    <col min="12049" max="12288" width="11.42578125" style="5"/>
    <col min="12289" max="12289" width="12.7109375" style="5" customWidth="1"/>
    <col min="12290" max="12290" width="93" style="5" customWidth="1"/>
    <col min="12291" max="12291" width="11.7109375" style="5" customWidth="1"/>
    <col min="12292" max="12292" width="14.7109375" style="5" customWidth="1"/>
    <col min="12293" max="12293" width="13.85546875" style="5" customWidth="1"/>
    <col min="12294" max="12294" width="14" style="5" customWidth="1"/>
    <col min="12295" max="12295" width="15.28515625" style="5" customWidth="1"/>
    <col min="12296" max="12296" width="14.5703125" style="5" customWidth="1"/>
    <col min="12297" max="12297" width="14" style="5" customWidth="1"/>
    <col min="12298" max="12298" width="16.28515625" style="5" customWidth="1"/>
    <col min="12299" max="12299" width="22.140625" style="5" customWidth="1"/>
    <col min="12300" max="12301" width="11.42578125" style="5"/>
    <col min="12302" max="12304" width="14.5703125" style="5" customWidth="1"/>
    <col min="12305" max="12544" width="11.42578125" style="5"/>
    <col min="12545" max="12545" width="12.7109375" style="5" customWidth="1"/>
    <col min="12546" max="12546" width="93" style="5" customWidth="1"/>
    <col min="12547" max="12547" width="11.7109375" style="5" customWidth="1"/>
    <col min="12548" max="12548" width="14.7109375" style="5" customWidth="1"/>
    <col min="12549" max="12549" width="13.85546875" style="5" customWidth="1"/>
    <col min="12550" max="12550" width="14" style="5" customWidth="1"/>
    <col min="12551" max="12551" width="15.28515625" style="5" customWidth="1"/>
    <col min="12552" max="12552" width="14.5703125" style="5" customWidth="1"/>
    <col min="12553" max="12553" width="14" style="5" customWidth="1"/>
    <col min="12554" max="12554" width="16.28515625" style="5" customWidth="1"/>
    <col min="12555" max="12555" width="22.140625" style="5" customWidth="1"/>
    <col min="12556" max="12557" width="11.42578125" style="5"/>
    <col min="12558" max="12560" width="14.5703125" style="5" customWidth="1"/>
    <col min="12561" max="12800" width="11.42578125" style="5"/>
    <col min="12801" max="12801" width="12.7109375" style="5" customWidth="1"/>
    <col min="12802" max="12802" width="93" style="5" customWidth="1"/>
    <col min="12803" max="12803" width="11.7109375" style="5" customWidth="1"/>
    <col min="12804" max="12804" width="14.7109375" style="5" customWidth="1"/>
    <col min="12805" max="12805" width="13.85546875" style="5" customWidth="1"/>
    <col min="12806" max="12806" width="14" style="5" customWidth="1"/>
    <col min="12807" max="12807" width="15.28515625" style="5" customWidth="1"/>
    <col min="12808" max="12808" width="14.5703125" style="5" customWidth="1"/>
    <col min="12809" max="12809" width="14" style="5" customWidth="1"/>
    <col min="12810" max="12810" width="16.28515625" style="5" customWidth="1"/>
    <col min="12811" max="12811" width="22.140625" style="5" customWidth="1"/>
    <col min="12812" max="12813" width="11.42578125" style="5"/>
    <col min="12814" max="12816" width="14.5703125" style="5" customWidth="1"/>
    <col min="12817" max="13056" width="11.42578125" style="5"/>
    <col min="13057" max="13057" width="12.7109375" style="5" customWidth="1"/>
    <col min="13058" max="13058" width="93" style="5" customWidth="1"/>
    <col min="13059" max="13059" width="11.7109375" style="5" customWidth="1"/>
    <col min="13060" max="13060" width="14.7109375" style="5" customWidth="1"/>
    <col min="13061" max="13061" width="13.85546875" style="5" customWidth="1"/>
    <col min="13062" max="13062" width="14" style="5" customWidth="1"/>
    <col min="13063" max="13063" width="15.28515625" style="5" customWidth="1"/>
    <col min="13064" max="13064" width="14.5703125" style="5" customWidth="1"/>
    <col min="13065" max="13065" width="14" style="5" customWidth="1"/>
    <col min="13066" max="13066" width="16.28515625" style="5" customWidth="1"/>
    <col min="13067" max="13067" width="22.140625" style="5" customWidth="1"/>
    <col min="13068" max="13069" width="11.42578125" style="5"/>
    <col min="13070" max="13072" width="14.5703125" style="5" customWidth="1"/>
    <col min="13073" max="13312" width="11.42578125" style="5"/>
    <col min="13313" max="13313" width="12.7109375" style="5" customWidth="1"/>
    <col min="13314" max="13314" width="93" style="5" customWidth="1"/>
    <col min="13315" max="13315" width="11.7109375" style="5" customWidth="1"/>
    <col min="13316" max="13316" width="14.7109375" style="5" customWidth="1"/>
    <col min="13317" max="13317" width="13.85546875" style="5" customWidth="1"/>
    <col min="13318" max="13318" width="14" style="5" customWidth="1"/>
    <col min="13319" max="13319" width="15.28515625" style="5" customWidth="1"/>
    <col min="13320" max="13320" width="14.5703125" style="5" customWidth="1"/>
    <col min="13321" max="13321" width="14" style="5" customWidth="1"/>
    <col min="13322" max="13322" width="16.28515625" style="5" customWidth="1"/>
    <col min="13323" max="13323" width="22.140625" style="5" customWidth="1"/>
    <col min="13324" max="13325" width="11.42578125" style="5"/>
    <col min="13326" max="13328" width="14.5703125" style="5" customWidth="1"/>
    <col min="13329" max="13568" width="11.42578125" style="5"/>
    <col min="13569" max="13569" width="12.7109375" style="5" customWidth="1"/>
    <col min="13570" max="13570" width="93" style="5" customWidth="1"/>
    <col min="13571" max="13571" width="11.7109375" style="5" customWidth="1"/>
    <col min="13572" max="13572" width="14.7109375" style="5" customWidth="1"/>
    <col min="13573" max="13573" width="13.85546875" style="5" customWidth="1"/>
    <col min="13574" max="13574" width="14" style="5" customWidth="1"/>
    <col min="13575" max="13575" width="15.28515625" style="5" customWidth="1"/>
    <col min="13576" max="13576" width="14.5703125" style="5" customWidth="1"/>
    <col min="13577" max="13577" width="14" style="5" customWidth="1"/>
    <col min="13578" max="13578" width="16.28515625" style="5" customWidth="1"/>
    <col min="13579" max="13579" width="22.140625" style="5" customWidth="1"/>
    <col min="13580" max="13581" width="11.42578125" style="5"/>
    <col min="13582" max="13584" width="14.5703125" style="5" customWidth="1"/>
    <col min="13585" max="13824" width="11.42578125" style="5"/>
    <col min="13825" max="13825" width="12.7109375" style="5" customWidth="1"/>
    <col min="13826" max="13826" width="93" style="5" customWidth="1"/>
    <col min="13827" max="13827" width="11.7109375" style="5" customWidth="1"/>
    <col min="13828" max="13828" width="14.7109375" style="5" customWidth="1"/>
    <col min="13829" max="13829" width="13.85546875" style="5" customWidth="1"/>
    <col min="13830" max="13830" width="14" style="5" customWidth="1"/>
    <col min="13831" max="13831" width="15.28515625" style="5" customWidth="1"/>
    <col min="13832" max="13832" width="14.5703125" style="5" customWidth="1"/>
    <col min="13833" max="13833" width="14" style="5" customWidth="1"/>
    <col min="13834" max="13834" width="16.28515625" style="5" customWidth="1"/>
    <col min="13835" max="13835" width="22.140625" style="5" customWidth="1"/>
    <col min="13836" max="13837" width="11.42578125" style="5"/>
    <col min="13838" max="13840" width="14.5703125" style="5" customWidth="1"/>
    <col min="13841" max="14080" width="11.42578125" style="5"/>
    <col min="14081" max="14081" width="12.7109375" style="5" customWidth="1"/>
    <col min="14082" max="14082" width="93" style="5" customWidth="1"/>
    <col min="14083" max="14083" width="11.7109375" style="5" customWidth="1"/>
    <col min="14084" max="14084" width="14.7109375" style="5" customWidth="1"/>
    <col min="14085" max="14085" width="13.85546875" style="5" customWidth="1"/>
    <col min="14086" max="14086" width="14" style="5" customWidth="1"/>
    <col min="14087" max="14087" width="15.28515625" style="5" customWidth="1"/>
    <col min="14088" max="14088" width="14.5703125" style="5" customWidth="1"/>
    <col min="14089" max="14089" width="14" style="5" customWidth="1"/>
    <col min="14090" max="14090" width="16.28515625" style="5" customWidth="1"/>
    <col min="14091" max="14091" width="22.140625" style="5" customWidth="1"/>
    <col min="14092" max="14093" width="11.42578125" style="5"/>
    <col min="14094" max="14096" width="14.5703125" style="5" customWidth="1"/>
    <col min="14097" max="14336" width="11.42578125" style="5"/>
    <col min="14337" max="14337" width="12.7109375" style="5" customWidth="1"/>
    <col min="14338" max="14338" width="93" style="5" customWidth="1"/>
    <col min="14339" max="14339" width="11.7109375" style="5" customWidth="1"/>
    <col min="14340" max="14340" width="14.7109375" style="5" customWidth="1"/>
    <col min="14341" max="14341" width="13.85546875" style="5" customWidth="1"/>
    <col min="14342" max="14342" width="14" style="5" customWidth="1"/>
    <col min="14343" max="14343" width="15.28515625" style="5" customWidth="1"/>
    <col min="14344" max="14344" width="14.5703125" style="5" customWidth="1"/>
    <col min="14345" max="14345" width="14" style="5" customWidth="1"/>
    <col min="14346" max="14346" width="16.28515625" style="5" customWidth="1"/>
    <col min="14347" max="14347" width="22.140625" style="5" customWidth="1"/>
    <col min="14348" max="14349" width="11.42578125" style="5"/>
    <col min="14350" max="14352" width="14.5703125" style="5" customWidth="1"/>
    <col min="14353" max="14592" width="11.42578125" style="5"/>
    <col min="14593" max="14593" width="12.7109375" style="5" customWidth="1"/>
    <col min="14594" max="14594" width="93" style="5" customWidth="1"/>
    <col min="14595" max="14595" width="11.7109375" style="5" customWidth="1"/>
    <col min="14596" max="14596" width="14.7109375" style="5" customWidth="1"/>
    <col min="14597" max="14597" width="13.85546875" style="5" customWidth="1"/>
    <col min="14598" max="14598" width="14" style="5" customWidth="1"/>
    <col min="14599" max="14599" width="15.28515625" style="5" customWidth="1"/>
    <col min="14600" max="14600" width="14.5703125" style="5" customWidth="1"/>
    <col min="14601" max="14601" width="14" style="5" customWidth="1"/>
    <col min="14602" max="14602" width="16.28515625" style="5" customWidth="1"/>
    <col min="14603" max="14603" width="22.140625" style="5" customWidth="1"/>
    <col min="14604" max="14605" width="11.42578125" style="5"/>
    <col min="14606" max="14608" width="14.5703125" style="5" customWidth="1"/>
    <col min="14609" max="14848" width="11.42578125" style="5"/>
    <col min="14849" max="14849" width="12.7109375" style="5" customWidth="1"/>
    <col min="14850" max="14850" width="93" style="5" customWidth="1"/>
    <col min="14851" max="14851" width="11.7109375" style="5" customWidth="1"/>
    <col min="14852" max="14852" width="14.7109375" style="5" customWidth="1"/>
    <col min="14853" max="14853" width="13.85546875" style="5" customWidth="1"/>
    <col min="14854" max="14854" width="14" style="5" customWidth="1"/>
    <col min="14855" max="14855" width="15.28515625" style="5" customWidth="1"/>
    <col min="14856" max="14856" width="14.5703125" style="5" customWidth="1"/>
    <col min="14857" max="14857" width="14" style="5" customWidth="1"/>
    <col min="14858" max="14858" width="16.28515625" style="5" customWidth="1"/>
    <col min="14859" max="14859" width="22.140625" style="5" customWidth="1"/>
    <col min="14860" max="14861" width="11.42578125" style="5"/>
    <col min="14862" max="14864" width="14.5703125" style="5" customWidth="1"/>
    <col min="14865" max="15104" width="11.42578125" style="5"/>
    <col min="15105" max="15105" width="12.7109375" style="5" customWidth="1"/>
    <col min="15106" max="15106" width="93" style="5" customWidth="1"/>
    <col min="15107" max="15107" width="11.7109375" style="5" customWidth="1"/>
    <col min="15108" max="15108" width="14.7109375" style="5" customWidth="1"/>
    <col min="15109" max="15109" width="13.85546875" style="5" customWidth="1"/>
    <col min="15110" max="15110" width="14" style="5" customWidth="1"/>
    <col min="15111" max="15111" width="15.28515625" style="5" customWidth="1"/>
    <col min="15112" max="15112" width="14.5703125" style="5" customWidth="1"/>
    <col min="15113" max="15113" width="14" style="5" customWidth="1"/>
    <col min="15114" max="15114" width="16.28515625" style="5" customWidth="1"/>
    <col min="15115" max="15115" width="22.140625" style="5" customWidth="1"/>
    <col min="15116" max="15117" width="11.42578125" style="5"/>
    <col min="15118" max="15120" width="14.5703125" style="5" customWidth="1"/>
    <col min="15121" max="15360" width="11.42578125" style="5"/>
    <col min="15361" max="15361" width="12.7109375" style="5" customWidth="1"/>
    <col min="15362" max="15362" width="93" style="5" customWidth="1"/>
    <col min="15363" max="15363" width="11.7109375" style="5" customWidth="1"/>
    <col min="15364" max="15364" width="14.7109375" style="5" customWidth="1"/>
    <col min="15365" max="15365" width="13.85546875" style="5" customWidth="1"/>
    <col min="15366" max="15366" width="14" style="5" customWidth="1"/>
    <col min="15367" max="15367" width="15.28515625" style="5" customWidth="1"/>
    <col min="15368" max="15368" width="14.5703125" style="5" customWidth="1"/>
    <col min="15369" max="15369" width="14" style="5" customWidth="1"/>
    <col min="15370" max="15370" width="16.28515625" style="5" customWidth="1"/>
    <col min="15371" max="15371" width="22.140625" style="5" customWidth="1"/>
    <col min="15372" max="15373" width="11.42578125" style="5"/>
    <col min="15374" max="15376" width="14.5703125" style="5" customWidth="1"/>
    <col min="15377" max="15616" width="11.42578125" style="5"/>
    <col min="15617" max="15617" width="12.7109375" style="5" customWidth="1"/>
    <col min="15618" max="15618" width="93" style="5" customWidth="1"/>
    <col min="15619" max="15619" width="11.7109375" style="5" customWidth="1"/>
    <col min="15620" max="15620" width="14.7109375" style="5" customWidth="1"/>
    <col min="15621" max="15621" width="13.85546875" style="5" customWidth="1"/>
    <col min="15622" max="15622" width="14" style="5" customWidth="1"/>
    <col min="15623" max="15623" width="15.28515625" style="5" customWidth="1"/>
    <col min="15624" max="15624" width="14.5703125" style="5" customWidth="1"/>
    <col min="15625" max="15625" width="14" style="5" customWidth="1"/>
    <col min="15626" max="15626" width="16.28515625" style="5" customWidth="1"/>
    <col min="15627" max="15627" width="22.140625" style="5" customWidth="1"/>
    <col min="15628" max="15629" width="11.42578125" style="5"/>
    <col min="15630" max="15632" width="14.5703125" style="5" customWidth="1"/>
    <col min="15633" max="15872" width="11.42578125" style="5"/>
    <col min="15873" max="15873" width="12.7109375" style="5" customWidth="1"/>
    <col min="15874" max="15874" width="93" style="5" customWidth="1"/>
    <col min="15875" max="15875" width="11.7109375" style="5" customWidth="1"/>
    <col min="15876" max="15876" width="14.7109375" style="5" customWidth="1"/>
    <col min="15877" max="15877" width="13.85546875" style="5" customWidth="1"/>
    <col min="15878" max="15878" width="14" style="5" customWidth="1"/>
    <col min="15879" max="15879" width="15.28515625" style="5" customWidth="1"/>
    <col min="15880" max="15880" width="14.5703125" style="5" customWidth="1"/>
    <col min="15881" max="15881" width="14" style="5" customWidth="1"/>
    <col min="15882" max="15882" width="16.28515625" style="5" customWidth="1"/>
    <col min="15883" max="15883" width="22.140625" style="5" customWidth="1"/>
    <col min="15884" max="15885" width="11.42578125" style="5"/>
    <col min="15886" max="15888" width="14.5703125" style="5" customWidth="1"/>
    <col min="15889" max="16128" width="11.42578125" style="5"/>
    <col min="16129" max="16129" width="12.7109375" style="5" customWidth="1"/>
    <col min="16130" max="16130" width="93" style="5" customWidth="1"/>
    <col min="16131" max="16131" width="11.7109375" style="5" customWidth="1"/>
    <col min="16132" max="16132" width="14.7109375" style="5" customWidth="1"/>
    <col min="16133" max="16133" width="13.85546875" style="5" customWidth="1"/>
    <col min="16134" max="16134" width="14" style="5" customWidth="1"/>
    <col min="16135" max="16135" width="15.28515625" style="5" customWidth="1"/>
    <col min="16136" max="16136" width="14.5703125" style="5" customWidth="1"/>
    <col min="16137" max="16137" width="14" style="5" customWidth="1"/>
    <col min="16138" max="16138" width="16.28515625" style="5" customWidth="1"/>
    <col min="16139" max="16139" width="22.140625" style="5" customWidth="1"/>
    <col min="16140" max="16141" width="11.42578125" style="5"/>
    <col min="16142" max="16144" width="14.5703125" style="5" customWidth="1"/>
    <col min="16145" max="16384" width="11.42578125" style="5"/>
  </cols>
  <sheetData>
    <row r="1" spans="1:19" x14ac:dyDescent="0.2">
      <c r="A1" s="1" t="s">
        <v>0</v>
      </c>
      <c r="I1" s="5"/>
    </row>
    <row r="2" spans="1:19" x14ac:dyDescent="0.2">
      <c r="A2" s="1" t="str">
        <f>CONCATENATE("COMUNA: ",[11]NOMBRE!B2," - ","( ",[11]NOMBRE!C2,[11]NOMBRE!D2,[11]NOMBRE!E2,[11]NOMBRE!F2,[11]NOMBRE!G2," )")</f>
        <v>COMUNA: Linares - ( 07401 )</v>
      </c>
      <c r="I2" s="5"/>
    </row>
    <row r="3" spans="1:19" x14ac:dyDescent="0.2">
      <c r="A3" s="1" t="str">
        <f>CONCATENATE("ESTABLECIMIENTO/ESTRATEGIA: ",[11]NOMBRE!B3," - ","( ",[11]NOMBRE!C3,[11]NOMBRE!D3,[11]NOMBRE!E3,[11]NOMBRE!F3,[11]NOMBRE!G3,[11]NOMBRE!H3," )")</f>
        <v>ESTABLECIMIENTO/ESTRATEGIA: Hospital Presidente Carlos Ibáñez del Campo - ( 116108 )</v>
      </c>
      <c r="I3" s="8"/>
    </row>
    <row r="4" spans="1:19" x14ac:dyDescent="0.2">
      <c r="A4" s="1" t="str">
        <f>CONCATENATE("MES: ",[11]NOMBRE!B6," - ","( ",[11]NOMBRE!C6,[11]NOMBRE!D6," )")</f>
        <v>MES: OCTUBRE - ( 10 )</v>
      </c>
      <c r="I4" s="9"/>
    </row>
    <row r="5" spans="1:19" ht="12.75" customHeight="1" x14ac:dyDescent="0.2">
      <c r="A5" s="1" t="str">
        <f>CONCATENATE("AÑO: ",[11]NOMBRE!B7)</f>
        <v>AÑO: 2016</v>
      </c>
      <c r="I5" s="5"/>
    </row>
    <row r="6" spans="1:19" ht="12.75" customHeight="1" x14ac:dyDescent="0.15">
      <c r="A6" s="215" t="s">
        <v>1</v>
      </c>
      <c r="B6" s="215"/>
      <c r="C6" s="215"/>
      <c r="D6" s="215"/>
      <c r="E6" s="215"/>
      <c r="F6" s="215"/>
      <c r="I6" s="5"/>
    </row>
    <row r="7" spans="1:19" ht="12.75" customHeight="1" x14ac:dyDescent="0.15">
      <c r="A7" s="215"/>
      <c r="B7" s="215"/>
      <c r="C7" s="215"/>
      <c r="D7" s="215"/>
      <c r="E7" s="215"/>
      <c r="F7" s="215"/>
      <c r="I7" s="5"/>
    </row>
    <row r="8" spans="1:19" ht="12.75" customHeight="1" x14ac:dyDescent="0.2">
      <c r="A8" s="10"/>
      <c r="B8" s="10"/>
      <c r="C8" s="10"/>
      <c r="D8" s="10"/>
      <c r="E8" s="10"/>
      <c r="F8" s="10"/>
      <c r="I8" s="5"/>
    </row>
    <row r="9" spans="1:19" x14ac:dyDescent="0.2">
      <c r="A9" s="11"/>
      <c r="B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19" ht="12.75" customHeight="1" x14ac:dyDescent="0.2">
      <c r="A10" s="54" t="s">
        <v>2</v>
      </c>
      <c r="B10" s="55"/>
      <c r="C10" s="219" t="s">
        <v>3</v>
      </c>
      <c r="D10" s="236" t="s">
        <v>1033</v>
      </c>
      <c r="E10" s="237"/>
      <c r="F10" s="238"/>
      <c r="G10" s="239" t="s">
        <v>4</v>
      </c>
      <c r="H10" s="219" t="s">
        <v>5</v>
      </c>
      <c r="I10" s="12"/>
      <c r="J10" s="5"/>
      <c r="K10" s="5"/>
      <c r="N10" s="56"/>
      <c r="O10" s="6"/>
      <c r="Q10" s="5"/>
    </row>
    <row r="11" spans="1:19" ht="15.75" customHeight="1" x14ac:dyDescent="0.2">
      <c r="A11" s="57"/>
      <c r="B11" s="58"/>
      <c r="C11" s="220"/>
      <c r="D11" s="243" t="s">
        <v>1034</v>
      </c>
      <c r="E11" s="245" t="s">
        <v>1035</v>
      </c>
      <c r="F11" s="247" t="s">
        <v>1036</v>
      </c>
      <c r="G11" s="240"/>
      <c r="H11" s="220"/>
      <c r="I11" s="12"/>
      <c r="J11" s="5"/>
      <c r="K11" s="5"/>
      <c r="N11" s="56"/>
      <c r="O11" s="6"/>
      <c r="Q11" s="5"/>
    </row>
    <row r="12" spans="1:19" ht="14.25" customHeight="1" x14ac:dyDescent="0.2">
      <c r="A12" s="59" t="s">
        <v>6</v>
      </c>
      <c r="B12" s="60" t="s">
        <v>7</v>
      </c>
      <c r="C12" s="221"/>
      <c r="D12" s="244"/>
      <c r="E12" s="246"/>
      <c r="F12" s="248"/>
      <c r="G12" s="241"/>
      <c r="H12" s="221"/>
      <c r="I12" s="12"/>
      <c r="J12" s="5"/>
      <c r="K12" s="5"/>
      <c r="N12" s="56"/>
      <c r="O12" s="6"/>
      <c r="Q12" s="5"/>
    </row>
    <row r="13" spans="1:19" x14ac:dyDescent="0.2">
      <c r="A13" s="61" t="s">
        <v>8</v>
      </c>
      <c r="B13" s="62"/>
      <c r="C13" s="63">
        <f>+SUM(D13:F13)</f>
        <v>5181</v>
      </c>
      <c r="D13" s="64">
        <f>+SUM(D14:D43)</f>
        <v>3023</v>
      </c>
      <c r="E13" s="65">
        <f>+SUM(E14:E43)</f>
        <v>2158</v>
      </c>
      <c r="F13" s="66">
        <f>+SUM(F14:F43)</f>
        <v>0</v>
      </c>
      <c r="G13" s="67">
        <f>+SUM(G14:G43)</f>
        <v>0</v>
      </c>
      <c r="H13" s="63">
        <f>+SUM(H14:H43)</f>
        <v>0</v>
      </c>
      <c r="I13" s="12"/>
      <c r="J13" s="5"/>
      <c r="K13" s="5"/>
      <c r="N13" s="56"/>
      <c r="O13" s="6"/>
      <c r="Q13" s="5"/>
    </row>
    <row r="14" spans="1:19" ht="27" customHeight="1" x14ac:dyDescent="0.2">
      <c r="A14" s="68" t="s">
        <v>9</v>
      </c>
      <c r="B14" s="69" t="s">
        <v>10</v>
      </c>
      <c r="C14" s="70">
        <f>+SUM(D14:F14)</f>
        <v>883</v>
      </c>
      <c r="D14" s="71">
        <v>599</v>
      </c>
      <c r="E14" s="72">
        <v>284</v>
      </c>
      <c r="F14" s="73"/>
      <c r="G14" s="73"/>
      <c r="H14" s="73"/>
      <c r="I14" s="13"/>
      <c r="J14" s="5"/>
      <c r="K14" s="5"/>
      <c r="N14" s="56"/>
      <c r="O14" s="6"/>
      <c r="Q14" s="5"/>
    </row>
    <row r="15" spans="1:19" x14ac:dyDescent="0.2">
      <c r="A15" s="74" t="s">
        <v>11</v>
      </c>
      <c r="B15" s="75" t="s">
        <v>12</v>
      </c>
      <c r="C15" s="70">
        <f t="shared" ref="C15:C78" si="0">+SUM(D15:F15)</f>
        <v>0</v>
      </c>
      <c r="D15" s="71"/>
      <c r="E15" s="72"/>
      <c r="F15" s="73"/>
      <c r="G15" s="73"/>
      <c r="H15" s="73"/>
      <c r="I15" s="13"/>
      <c r="J15" s="5"/>
      <c r="K15" s="5"/>
      <c r="N15" s="56"/>
      <c r="O15" s="6"/>
      <c r="Q15" s="5"/>
    </row>
    <row r="16" spans="1:19" x14ac:dyDescent="0.2">
      <c r="A16" s="74" t="s">
        <v>13</v>
      </c>
      <c r="B16" s="75" t="s">
        <v>14</v>
      </c>
      <c r="C16" s="70">
        <f t="shared" si="0"/>
        <v>5</v>
      </c>
      <c r="D16" s="71"/>
      <c r="E16" s="72">
        <v>5</v>
      </c>
      <c r="F16" s="73"/>
      <c r="G16" s="73"/>
      <c r="H16" s="73"/>
      <c r="I16" s="13"/>
      <c r="J16" s="5"/>
      <c r="K16" s="5"/>
      <c r="N16" s="56"/>
      <c r="O16" s="6"/>
      <c r="Q16" s="5"/>
    </row>
    <row r="17" spans="1:17" x14ac:dyDescent="0.2">
      <c r="A17" s="76" t="s">
        <v>15</v>
      </c>
      <c r="B17" s="77" t="s">
        <v>16</v>
      </c>
      <c r="C17" s="70">
        <f t="shared" si="0"/>
        <v>144</v>
      </c>
      <c r="D17" s="71"/>
      <c r="E17" s="72">
        <v>144</v>
      </c>
      <c r="F17" s="73"/>
      <c r="G17" s="73"/>
      <c r="H17" s="73"/>
      <c r="I17" s="13"/>
      <c r="J17" s="5"/>
      <c r="K17" s="5"/>
      <c r="N17" s="56"/>
      <c r="O17" s="6"/>
      <c r="Q17" s="5"/>
    </row>
    <row r="18" spans="1:17" x14ac:dyDescent="0.2">
      <c r="A18" s="76" t="s">
        <v>17</v>
      </c>
      <c r="B18" s="77" t="s">
        <v>18</v>
      </c>
      <c r="C18" s="70">
        <f t="shared" si="0"/>
        <v>0</v>
      </c>
      <c r="D18" s="71"/>
      <c r="E18" s="72"/>
      <c r="F18" s="73"/>
      <c r="G18" s="73"/>
      <c r="H18" s="73"/>
      <c r="I18" s="13"/>
      <c r="J18" s="5"/>
      <c r="K18" s="5"/>
      <c r="N18" s="56"/>
      <c r="O18" s="6"/>
      <c r="Q18" s="5"/>
    </row>
    <row r="19" spans="1:17" x14ac:dyDescent="0.2">
      <c r="A19" s="76" t="s">
        <v>19</v>
      </c>
      <c r="B19" s="78" t="s">
        <v>20</v>
      </c>
      <c r="C19" s="70">
        <f t="shared" si="0"/>
        <v>141</v>
      </c>
      <c r="D19" s="71"/>
      <c r="E19" s="72">
        <v>141</v>
      </c>
      <c r="F19" s="73"/>
      <c r="G19" s="73"/>
      <c r="H19" s="73"/>
      <c r="I19" s="13"/>
      <c r="J19" s="5"/>
      <c r="K19" s="5"/>
      <c r="N19" s="56"/>
      <c r="O19" s="6"/>
      <c r="Q19" s="5"/>
    </row>
    <row r="20" spans="1:17" x14ac:dyDescent="0.2">
      <c r="A20" s="76" t="s">
        <v>21</v>
      </c>
      <c r="B20" s="78" t="s">
        <v>22</v>
      </c>
      <c r="C20" s="70">
        <f t="shared" si="0"/>
        <v>5</v>
      </c>
      <c r="D20" s="71"/>
      <c r="E20" s="72">
        <v>5</v>
      </c>
      <c r="F20" s="73"/>
      <c r="G20" s="73"/>
      <c r="H20" s="73"/>
      <c r="I20" s="13"/>
      <c r="J20" s="5"/>
      <c r="K20" s="5"/>
      <c r="N20" s="56"/>
      <c r="O20" s="6"/>
      <c r="Q20" s="5"/>
    </row>
    <row r="21" spans="1:17" x14ac:dyDescent="0.2">
      <c r="A21" s="76" t="s">
        <v>23</v>
      </c>
      <c r="B21" s="79" t="s">
        <v>24</v>
      </c>
      <c r="C21" s="70">
        <f t="shared" si="0"/>
        <v>134</v>
      </c>
      <c r="D21" s="71"/>
      <c r="E21" s="72">
        <v>134</v>
      </c>
      <c r="F21" s="73"/>
      <c r="G21" s="73"/>
      <c r="H21" s="73"/>
      <c r="I21" s="13"/>
      <c r="J21" s="5"/>
      <c r="K21" s="5"/>
      <c r="N21" s="56"/>
      <c r="O21" s="6"/>
      <c r="Q21" s="5"/>
    </row>
    <row r="22" spans="1:17" x14ac:dyDescent="0.2">
      <c r="A22" s="76" t="s">
        <v>25</v>
      </c>
      <c r="B22" s="79" t="s">
        <v>26</v>
      </c>
      <c r="C22" s="70">
        <f t="shared" si="0"/>
        <v>0</v>
      </c>
      <c r="D22" s="71"/>
      <c r="E22" s="72"/>
      <c r="F22" s="73"/>
      <c r="G22" s="73"/>
      <c r="H22" s="73"/>
      <c r="I22" s="13"/>
      <c r="J22" s="5"/>
      <c r="K22" s="5"/>
      <c r="N22" s="56"/>
      <c r="O22" s="6"/>
      <c r="Q22" s="5"/>
    </row>
    <row r="23" spans="1:17" x14ac:dyDescent="0.2">
      <c r="A23" s="76" t="s">
        <v>27</v>
      </c>
      <c r="B23" s="79" t="s">
        <v>28</v>
      </c>
      <c r="C23" s="70">
        <f t="shared" si="0"/>
        <v>1</v>
      </c>
      <c r="D23" s="71"/>
      <c r="E23" s="72">
        <v>1</v>
      </c>
      <c r="F23" s="73"/>
      <c r="G23" s="73"/>
      <c r="H23" s="73"/>
      <c r="I23" s="13"/>
      <c r="J23" s="5"/>
      <c r="K23" s="5"/>
      <c r="N23" s="56"/>
      <c r="O23" s="6"/>
      <c r="Q23" s="5"/>
    </row>
    <row r="24" spans="1:17" x14ac:dyDescent="0.2">
      <c r="A24" s="76" t="s">
        <v>29</v>
      </c>
      <c r="B24" s="79" t="s">
        <v>30</v>
      </c>
      <c r="C24" s="70">
        <f t="shared" si="0"/>
        <v>53</v>
      </c>
      <c r="D24" s="71"/>
      <c r="E24" s="72">
        <v>53</v>
      </c>
      <c r="F24" s="73"/>
      <c r="G24" s="73"/>
      <c r="H24" s="73"/>
      <c r="I24" s="13"/>
      <c r="J24" s="5"/>
      <c r="K24" s="5"/>
      <c r="N24" s="56"/>
      <c r="O24" s="6"/>
      <c r="Q24" s="5"/>
    </row>
    <row r="25" spans="1:17" ht="23.25" x14ac:dyDescent="0.2">
      <c r="A25" s="76" t="s">
        <v>31</v>
      </c>
      <c r="B25" s="80" t="s">
        <v>32</v>
      </c>
      <c r="C25" s="70">
        <f t="shared" si="0"/>
        <v>6</v>
      </c>
      <c r="D25" s="81"/>
      <c r="E25" s="82">
        <v>6</v>
      </c>
      <c r="F25" s="83"/>
      <c r="G25" s="73"/>
      <c r="H25" s="83"/>
      <c r="I25" s="13"/>
      <c r="J25" s="5"/>
      <c r="K25" s="5"/>
      <c r="N25" s="56"/>
      <c r="O25" s="6"/>
      <c r="Q25" s="5"/>
    </row>
    <row r="26" spans="1:17" x14ac:dyDescent="0.2">
      <c r="A26" s="76" t="s">
        <v>33</v>
      </c>
      <c r="B26" s="80" t="s">
        <v>34</v>
      </c>
      <c r="C26" s="70">
        <f t="shared" si="0"/>
        <v>0</v>
      </c>
      <c r="D26" s="81"/>
      <c r="E26" s="82"/>
      <c r="F26" s="83"/>
      <c r="G26" s="73"/>
      <c r="H26" s="83"/>
      <c r="I26" s="13"/>
      <c r="J26" s="5"/>
      <c r="K26" s="5"/>
      <c r="N26" s="56"/>
      <c r="O26" s="6"/>
      <c r="Q26" s="5"/>
    </row>
    <row r="27" spans="1:17" x14ac:dyDescent="0.2">
      <c r="A27" s="76" t="s">
        <v>35</v>
      </c>
      <c r="B27" s="80" t="s">
        <v>36</v>
      </c>
      <c r="C27" s="70">
        <f t="shared" si="0"/>
        <v>0</v>
      </c>
      <c r="D27" s="81"/>
      <c r="E27" s="82"/>
      <c r="F27" s="83"/>
      <c r="G27" s="73"/>
      <c r="H27" s="83"/>
      <c r="I27" s="13"/>
      <c r="J27" s="5"/>
      <c r="K27" s="5"/>
      <c r="N27" s="56"/>
      <c r="O27" s="6"/>
      <c r="Q27" s="5"/>
    </row>
    <row r="28" spans="1:17" x14ac:dyDescent="0.2">
      <c r="A28" s="76" t="s">
        <v>37</v>
      </c>
      <c r="B28" s="80" t="s">
        <v>38</v>
      </c>
      <c r="C28" s="70">
        <f t="shared" si="0"/>
        <v>59</v>
      </c>
      <c r="D28" s="81"/>
      <c r="E28" s="82">
        <v>59</v>
      </c>
      <c r="F28" s="83"/>
      <c r="G28" s="73"/>
      <c r="H28" s="83"/>
      <c r="I28" s="13"/>
      <c r="J28" s="5"/>
      <c r="K28" s="5"/>
      <c r="N28" s="56"/>
      <c r="O28" s="6"/>
      <c r="Q28" s="5"/>
    </row>
    <row r="29" spans="1:17" ht="23.25" x14ac:dyDescent="0.2">
      <c r="A29" s="76" t="s">
        <v>39</v>
      </c>
      <c r="B29" s="80" t="s">
        <v>40</v>
      </c>
      <c r="C29" s="70">
        <f t="shared" si="0"/>
        <v>0</v>
      </c>
      <c r="D29" s="81"/>
      <c r="E29" s="82"/>
      <c r="F29" s="83"/>
      <c r="G29" s="73"/>
      <c r="H29" s="83"/>
      <c r="I29" s="13"/>
      <c r="J29" s="5"/>
      <c r="K29" s="5"/>
      <c r="N29" s="56"/>
      <c r="O29" s="6"/>
      <c r="Q29" s="5"/>
    </row>
    <row r="30" spans="1:17" x14ac:dyDescent="0.2">
      <c r="A30" s="76" t="s">
        <v>41</v>
      </c>
      <c r="B30" s="80" t="s">
        <v>42</v>
      </c>
      <c r="C30" s="70">
        <f t="shared" si="0"/>
        <v>1</v>
      </c>
      <c r="D30" s="81">
        <v>1</v>
      </c>
      <c r="E30" s="82"/>
      <c r="F30" s="83"/>
      <c r="G30" s="73"/>
      <c r="H30" s="83"/>
      <c r="I30" s="13"/>
      <c r="J30" s="5"/>
      <c r="K30" s="5"/>
      <c r="N30" s="56"/>
      <c r="O30" s="6"/>
      <c r="Q30" s="5"/>
    </row>
    <row r="31" spans="1:17" x14ac:dyDescent="0.2">
      <c r="A31" s="84" t="s">
        <v>43</v>
      </c>
      <c r="B31" s="80" t="s">
        <v>44</v>
      </c>
      <c r="C31" s="70">
        <f t="shared" si="0"/>
        <v>180</v>
      </c>
      <c r="D31" s="81">
        <v>156</v>
      </c>
      <c r="E31" s="82">
        <v>24</v>
      </c>
      <c r="F31" s="83"/>
      <c r="G31" s="73"/>
      <c r="H31" s="83"/>
      <c r="I31" s="13"/>
      <c r="J31" s="5"/>
      <c r="K31" s="5"/>
      <c r="N31" s="56"/>
      <c r="O31" s="6"/>
      <c r="Q31" s="5"/>
    </row>
    <row r="32" spans="1:17" x14ac:dyDescent="0.2">
      <c r="A32" s="76" t="s">
        <v>45</v>
      </c>
      <c r="B32" s="80" t="s">
        <v>46</v>
      </c>
      <c r="C32" s="70">
        <f t="shared" si="0"/>
        <v>766</v>
      </c>
      <c r="D32" s="81">
        <v>701</v>
      </c>
      <c r="E32" s="82">
        <v>65</v>
      </c>
      <c r="F32" s="83"/>
      <c r="G32" s="73"/>
      <c r="H32" s="83"/>
      <c r="I32" s="13"/>
      <c r="J32" s="5"/>
      <c r="K32" s="5"/>
      <c r="N32" s="56"/>
      <c r="O32" s="6"/>
      <c r="Q32" s="5"/>
    </row>
    <row r="33" spans="1:17" x14ac:dyDescent="0.2">
      <c r="A33" s="76" t="s">
        <v>47</v>
      </c>
      <c r="B33" s="79" t="s">
        <v>48</v>
      </c>
      <c r="C33" s="70">
        <f t="shared" si="0"/>
        <v>79</v>
      </c>
      <c r="D33" s="81">
        <v>79</v>
      </c>
      <c r="E33" s="82"/>
      <c r="F33" s="83"/>
      <c r="G33" s="73"/>
      <c r="H33" s="83"/>
      <c r="I33" s="13"/>
      <c r="J33" s="5"/>
      <c r="K33" s="5"/>
      <c r="N33" s="56"/>
      <c r="O33" s="6"/>
      <c r="Q33" s="5"/>
    </row>
    <row r="34" spans="1:17" x14ac:dyDescent="0.2">
      <c r="A34" s="76" t="s">
        <v>49</v>
      </c>
      <c r="B34" s="80" t="s">
        <v>50</v>
      </c>
      <c r="C34" s="70">
        <f t="shared" si="0"/>
        <v>247</v>
      </c>
      <c r="D34" s="81"/>
      <c r="E34" s="82">
        <v>247</v>
      </c>
      <c r="F34" s="83"/>
      <c r="G34" s="73"/>
      <c r="H34" s="83"/>
      <c r="I34" s="13"/>
      <c r="J34" s="5"/>
      <c r="K34" s="5"/>
      <c r="N34" s="56"/>
      <c r="O34" s="6"/>
      <c r="Q34" s="5"/>
    </row>
    <row r="35" spans="1:17" x14ac:dyDescent="0.2">
      <c r="A35" s="76" t="s">
        <v>51</v>
      </c>
      <c r="B35" s="80" t="s">
        <v>52</v>
      </c>
      <c r="C35" s="70">
        <f t="shared" si="0"/>
        <v>1</v>
      </c>
      <c r="D35" s="81">
        <v>1</v>
      </c>
      <c r="E35" s="82"/>
      <c r="F35" s="83"/>
      <c r="G35" s="73"/>
      <c r="H35" s="85"/>
      <c r="I35" s="13"/>
      <c r="J35" s="5"/>
      <c r="K35" s="5"/>
      <c r="N35" s="56"/>
      <c r="O35" s="6"/>
      <c r="Q35" s="5"/>
    </row>
    <row r="36" spans="1:17" x14ac:dyDescent="0.2">
      <c r="A36" s="76" t="s">
        <v>53</v>
      </c>
      <c r="B36" s="80" t="s">
        <v>54</v>
      </c>
      <c r="C36" s="70">
        <f t="shared" si="0"/>
        <v>0</v>
      </c>
      <c r="D36" s="81"/>
      <c r="E36" s="82"/>
      <c r="F36" s="83"/>
      <c r="G36" s="73"/>
      <c r="H36" s="85"/>
      <c r="I36" s="13"/>
      <c r="J36" s="5"/>
      <c r="K36" s="5"/>
      <c r="N36" s="56"/>
      <c r="O36" s="6"/>
      <c r="Q36" s="5"/>
    </row>
    <row r="37" spans="1:17" s="6" customFormat="1" x14ac:dyDescent="0.2">
      <c r="A37" s="76" t="s">
        <v>55</v>
      </c>
      <c r="B37" s="79" t="s">
        <v>56</v>
      </c>
      <c r="C37" s="70">
        <f t="shared" si="0"/>
        <v>0</v>
      </c>
      <c r="D37" s="71"/>
      <c r="E37" s="72"/>
      <c r="F37" s="73"/>
      <c r="G37" s="73"/>
      <c r="H37" s="86"/>
      <c r="I37" s="14"/>
      <c r="N37" s="87"/>
    </row>
    <row r="38" spans="1:17" x14ac:dyDescent="0.2">
      <c r="A38" s="76" t="s">
        <v>57</v>
      </c>
      <c r="B38" s="79" t="s">
        <v>58</v>
      </c>
      <c r="C38" s="88">
        <f t="shared" si="0"/>
        <v>131</v>
      </c>
      <c r="D38" s="89">
        <v>66</v>
      </c>
      <c r="E38" s="90">
        <v>65</v>
      </c>
      <c r="F38" s="91"/>
      <c r="G38" s="73"/>
      <c r="H38" s="91"/>
      <c r="I38" s="13"/>
      <c r="J38" s="5"/>
      <c r="K38" s="5"/>
      <c r="N38" s="56"/>
      <c r="O38" s="6"/>
      <c r="Q38" s="5"/>
    </row>
    <row r="39" spans="1:17" ht="34.5" x14ac:dyDescent="0.2">
      <c r="A39" s="92" t="s">
        <v>59</v>
      </c>
      <c r="B39" s="93" t="s">
        <v>60</v>
      </c>
      <c r="C39" s="70">
        <f t="shared" si="0"/>
        <v>1305</v>
      </c>
      <c r="D39" s="71">
        <v>547</v>
      </c>
      <c r="E39" s="72">
        <v>758</v>
      </c>
      <c r="F39" s="73"/>
      <c r="G39" s="73"/>
      <c r="H39" s="73"/>
      <c r="I39" s="13"/>
      <c r="J39" s="5"/>
      <c r="K39" s="5"/>
      <c r="N39" s="56"/>
      <c r="O39" s="6"/>
      <c r="Q39" s="5"/>
    </row>
    <row r="40" spans="1:17" x14ac:dyDescent="0.2">
      <c r="A40" s="92" t="s">
        <v>61</v>
      </c>
      <c r="B40" s="93" t="s">
        <v>62</v>
      </c>
      <c r="C40" s="70">
        <f t="shared" si="0"/>
        <v>116</v>
      </c>
      <c r="D40" s="71">
        <v>10</v>
      </c>
      <c r="E40" s="72">
        <v>106</v>
      </c>
      <c r="F40" s="73"/>
      <c r="G40" s="73"/>
      <c r="H40" s="73"/>
      <c r="I40" s="13"/>
      <c r="J40" s="5"/>
      <c r="K40" s="5"/>
      <c r="N40" s="56"/>
      <c r="O40" s="6"/>
      <c r="Q40" s="5"/>
    </row>
    <row r="41" spans="1:17" x14ac:dyDescent="0.2">
      <c r="A41" s="92" t="s">
        <v>63</v>
      </c>
      <c r="B41" s="93" t="s">
        <v>64</v>
      </c>
      <c r="C41" s="70">
        <f t="shared" si="0"/>
        <v>0</v>
      </c>
      <c r="D41" s="71"/>
      <c r="E41" s="72"/>
      <c r="F41" s="73"/>
      <c r="G41" s="73"/>
      <c r="H41" s="73"/>
      <c r="I41" s="13"/>
      <c r="J41" s="5"/>
      <c r="K41" s="5"/>
      <c r="N41" s="56"/>
      <c r="O41" s="6"/>
      <c r="Q41" s="5"/>
    </row>
    <row r="42" spans="1:17" x14ac:dyDescent="0.2">
      <c r="A42" s="92" t="s">
        <v>65</v>
      </c>
      <c r="B42" s="93" t="s">
        <v>66</v>
      </c>
      <c r="C42" s="70">
        <f t="shared" si="0"/>
        <v>696</v>
      </c>
      <c r="D42" s="71">
        <v>635</v>
      </c>
      <c r="E42" s="72">
        <v>61</v>
      </c>
      <c r="F42" s="73"/>
      <c r="G42" s="73"/>
      <c r="H42" s="73"/>
      <c r="I42" s="13"/>
      <c r="J42" s="5"/>
      <c r="K42" s="5"/>
      <c r="N42" s="56"/>
      <c r="O42" s="6"/>
      <c r="Q42" s="5"/>
    </row>
    <row r="43" spans="1:17" x14ac:dyDescent="0.2">
      <c r="A43" s="92" t="s">
        <v>67</v>
      </c>
      <c r="B43" s="94" t="s">
        <v>68</v>
      </c>
      <c r="C43" s="95">
        <f t="shared" si="0"/>
        <v>228</v>
      </c>
      <c r="D43" s="81">
        <v>228</v>
      </c>
      <c r="E43" s="82"/>
      <c r="F43" s="83"/>
      <c r="G43" s="73"/>
      <c r="H43" s="83"/>
      <c r="I43" s="13"/>
      <c r="J43" s="5"/>
      <c r="K43" s="5"/>
      <c r="N43" s="56"/>
      <c r="O43" s="6"/>
      <c r="Q43" s="5"/>
    </row>
    <row r="44" spans="1:17" x14ac:dyDescent="0.2">
      <c r="A44" s="211" t="s">
        <v>69</v>
      </c>
      <c r="B44" s="242"/>
      <c r="C44" s="63">
        <f t="shared" si="0"/>
        <v>1</v>
      </c>
      <c r="D44" s="67">
        <f>SUM(D45:D78)</f>
        <v>1</v>
      </c>
      <c r="E44" s="65">
        <f>SUM(E45:E78)</f>
        <v>0</v>
      </c>
      <c r="F44" s="67">
        <f>SUM(F45:F78)</f>
        <v>0</v>
      </c>
      <c r="G44" s="63">
        <f>SUM(G45:G78)</f>
        <v>0</v>
      </c>
      <c r="H44" s="63">
        <f>SUM(H45:H78)</f>
        <v>0</v>
      </c>
      <c r="I44" s="13"/>
      <c r="J44" s="5"/>
      <c r="K44" s="5"/>
      <c r="N44" s="56"/>
      <c r="O44" s="6"/>
      <c r="Q44" s="5"/>
    </row>
    <row r="45" spans="1:17" x14ac:dyDescent="0.2">
      <c r="A45" s="96" t="s">
        <v>70</v>
      </c>
      <c r="B45" s="97" t="s">
        <v>71</v>
      </c>
      <c r="C45" s="98">
        <f t="shared" si="0"/>
        <v>0</v>
      </c>
      <c r="D45" s="73"/>
      <c r="E45" s="90"/>
      <c r="F45" s="91"/>
      <c r="G45" s="73"/>
      <c r="H45" s="91"/>
      <c r="I45" s="13"/>
      <c r="J45" s="5"/>
      <c r="K45" s="5"/>
      <c r="N45" s="56"/>
      <c r="O45" s="6"/>
      <c r="Q45" s="5"/>
    </row>
    <row r="46" spans="1:17" x14ac:dyDescent="0.2">
      <c r="A46" s="99" t="s">
        <v>72</v>
      </c>
      <c r="B46" s="100" t="s">
        <v>73</v>
      </c>
      <c r="C46" s="70">
        <f t="shared" si="0"/>
        <v>0</v>
      </c>
      <c r="D46" s="73"/>
      <c r="E46" s="72"/>
      <c r="F46" s="73"/>
      <c r="G46" s="73"/>
      <c r="H46" s="73"/>
      <c r="I46" s="13"/>
      <c r="J46" s="5"/>
      <c r="K46" s="5"/>
      <c r="N46" s="56"/>
      <c r="O46" s="6"/>
      <c r="Q46" s="5"/>
    </row>
    <row r="47" spans="1:17" x14ac:dyDescent="0.2">
      <c r="A47" s="99" t="s">
        <v>74</v>
      </c>
      <c r="B47" s="100" t="s">
        <v>75</v>
      </c>
      <c r="C47" s="70">
        <f t="shared" si="0"/>
        <v>1</v>
      </c>
      <c r="D47" s="73">
        <v>1</v>
      </c>
      <c r="E47" s="72"/>
      <c r="F47" s="73"/>
      <c r="G47" s="73"/>
      <c r="H47" s="73"/>
      <c r="I47" s="13"/>
      <c r="J47" s="5"/>
      <c r="K47" s="5"/>
      <c r="N47" s="56"/>
      <c r="O47" s="6"/>
      <c r="Q47" s="5"/>
    </row>
    <row r="48" spans="1:17" x14ac:dyDescent="0.2">
      <c r="A48" s="99" t="s">
        <v>76</v>
      </c>
      <c r="B48" s="100" t="s">
        <v>77</v>
      </c>
      <c r="C48" s="70">
        <f t="shared" si="0"/>
        <v>0</v>
      </c>
      <c r="D48" s="73"/>
      <c r="E48" s="72"/>
      <c r="F48" s="73"/>
      <c r="G48" s="73"/>
      <c r="H48" s="73"/>
      <c r="I48" s="13"/>
      <c r="J48" s="5"/>
      <c r="K48" s="5"/>
      <c r="N48" s="56"/>
      <c r="O48" s="6"/>
      <c r="Q48" s="5"/>
    </row>
    <row r="49" spans="1:17" x14ac:dyDescent="0.2">
      <c r="A49" s="99" t="s">
        <v>78</v>
      </c>
      <c r="B49" s="100" t="s">
        <v>79</v>
      </c>
      <c r="C49" s="70">
        <f t="shared" si="0"/>
        <v>0</v>
      </c>
      <c r="D49" s="73"/>
      <c r="E49" s="72"/>
      <c r="F49" s="73"/>
      <c r="G49" s="73"/>
      <c r="H49" s="73"/>
      <c r="I49" s="13"/>
      <c r="J49" s="5"/>
      <c r="K49" s="5"/>
      <c r="N49" s="56"/>
      <c r="O49" s="6"/>
      <c r="Q49" s="5"/>
    </row>
    <row r="50" spans="1:17" x14ac:dyDescent="0.2">
      <c r="A50" s="99" t="s">
        <v>80</v>
      </c>
      <c r="B50" s="100" t="s">
        <v>81</v>
      </c>
      <c r="C50" s="70">
        <f t="shared" si="0"/>
        <v>0</v>
      </c>
      <c r="D50" s="73"/>
      <c r="E50" s="72"/>
      <c r="F50" s="73"/>
      <c r="G50" s="73"/>
      <c r="H50" s="73"/>
      <c r="I50" s="13"/>
      <c r="J50" s="5"/>
      <c r="K50" s="5"/>
      <c r="N50" s="56"/>
      <c r="O50" s="6"/>
      <c r="Q50" s="5"/>
    </row>
    <row r="51" spans="1:17" x14ac:dyDescent="0.2">
      <c r="A51" s="99" t="s">
        <v>82</v>
      </c>
      <c r="B51" s="100" t="s">
        <v>83</v>
      </c>
      <c r="C51" s="70">
        <f t="shared" si="0"/>
        <v>0</v>
      </c>
      <c r="D51" s="73"/>
      <c r="E51" s="72"/>
      <c r="F51" s="73"/>
      <c r="G51" s="73"/>
      <c r="H51" s="73"/>
      <c r="I51" s="13"/>
      <c r="J51" s="5"/>
      <c r="K51" s="5"/>
      <c r="N51" s="56"/>
      <c r="O51" s="6"/>
      <c r="Q51" s="5"/>
    </row>
    <row r="52" spans="1:17" x14ac:dyDescent="0.2">
      <c r="A52" s="99" t="s">
        <v>84</v>
      </c>
      <c r="B52" s="100" t="s">
        <v>85</v>
      </c>
      <c r="C52" s="70">
        <f t="shared" si="0"/>
        <v>0</v>
      </c>
      <c r="D52" s="73"/>
      <c r="E52" s="72"/>
      <c r="F52" s="73"/>
      <c r="G52" s="73"/>
      <c r="H52" s="73"/>
      <c r="I52" s="13"/>
      <c r="J52" s="5"/>
      <c r="K52" s="5"/>
      <c r="N52" s="56"/>
      <c r="O52" s="6"/>
      <c r="Q52" s="5"/>
    </row>
    <row r="53" spans="1:17" x14ac:dyDescent="0.2">
      <c r="A53" s="99" t="s">
        <v>86</v>
      </c>
      <c r="B53" s="100" t="s">
        <v>87</v>
      </c>
      <c r="C53" s="70">
        <f t="shared" si="0"/>
        <v>0</v>
      </c>
      <c r="D53" s="73"/>
      <c r="E53" s="72"/>
      <c r="F53" s="73"/>
      <c r="G53" s="73"/>
      <c r="H53" s="73"/>
      <c r="I53" s="13"/>
      <c r="J53" s="5"/>
      <c r="K53" s="5"/>
      <c r="N53" s="56"/>
      <c r="O53" s="6"/>
      <c r="Q53" s="5"/>
    </row>
    <row r="54" spans="1:17" x14ac:dyDescent="0.2">
      <c r="A54" s="99" t="s">
        <v>88</v>
      </c>
      <c r="B54" s="100" t="s">
        <v>89</v>
      </c>
      <c r="C54" s="70">
        <f t="shared" si="0"/>
        <v>0</v>
      </c>
      <c r="D54" s="73"/>
      <c r="E54" s="72"/>
      <c r="F54" s="73"/>
      <c r="G54" s="73"/>
      <c r="H54" s="73"/>
      <c r="I54" s="13"/>
      <c r="J54" s="5"/>
      <c r="K54" s="5"/>
      <c r="N54" s="56"/>
      <c r="O54" s="6"/>
      <c r="Q54" s="5"/>
    </row>
    <row r="55" spans="1:17" x14ac:dyDescent="0.2">
      <c r="A55" s="99" t="s">
        <v>90</v>
      </c>
      <c r="B55" s="100" t="s">
        <v>91</v>
      </c>
      <c r="C55" s="70">
        <f t="shared" si="0"/>
        <v>0</v>
      </c>
      <c r="D55" s="73"/>
      <c r="E55" s="72"/>
      <c r="F55" s="73"/>
      <c r="G55" s="73"/>
      <c r="H55" s="73"/>
      <c r="I55" s="13"/>
      <c r="J55" s="5"/>
      <c r="K55" s="5"/>
      <c r="N55" s="56"/>
      <c r="O55" s="6"/>
      <c r="Q55" s="5"/>
    </row>
    <row r="56" spans="1:17" x14ac:dyDescent="0.2">
      <c r="A56" s="99" t="s">
        <v>92</v>
      </c>
      <c r="B56" s="100" t="s">
        <v>93</v>
      </c>
      <c r="C56" s="70">
        <f t="shared" si="0"/>
        <v>0</v>
      </c>
      <c r="D56" s="73"/>
      <c r="E56" s="72"/>
      <c r="F56" s="73"/>
      <c r="G56" s="73"/>
      <c r="H56" s="73"/>
      <c r="I56" s="13"/>
      <c r="J56" s="5"/>
      <c r="K56" s="5"/>
      <c r="N56" s="56"/>
      <c r="O56" s="6"/>
      <c r="Q56" s="5"/>
    </row>
    <row r="57" spans="1:17" x14ac:dyDescent="0.2">
      <c r="A57" s="99" t="s">
        <v>94</v>
      </c>
      <c r="B57" s="100" t="s">
        <v>95</v>
      </c>
      <c r="C57" s="70">
        <f t="shared" si="0"/>
        <v>0</v>
      </c>
      <c r="D57" s="73"/>
      <c r="E57" s="72"/>
      <c r="F57" s="73"/>
      <c r="G57" s="73"/>
      <c r="H57" s="73"/>
      <c r="I57" s="13"/>
      <c r="J57" s="5"/>
      <c r="K57" s="5"/>
      <c r="N57" s="56"/>
      <c r="O57" s="6"/>
      <c r="Q57" s="5"/>
    </row>
    <row r="58" spans="1:17" x14ac:dyDescent="0.2">
      <c r="A58" s="99" t="s">
        <v>96</v>
      </c>
      <c r="B58" s="100" t="s">
        <v>97</v>
      </c>
      <c r="C58" s="70">
        <f t="shared" si="0"/>
        <v>0</v>
      </c>
      <c r="D58" s="73"/>
      <c r="E58" s="72"/>
      <c r="F58" s="73"/>
      <c r="G58" s="73"/>
      <c r="H58" s="73"/>
      <c r="I58" s="13"/>
      <c r="J58" s="5"/>
      <c r="K58" s="5"/>
      <c r="N58" s="56"/>
      <c r="O58" s="6"/>
      <c r="Q58" s="5"/>
    </row>
    <row r="59" spans="1:17" ht="34.5" x14ac:dyDescent="0.2">
      <c r="A59" s="99" t="s">
        <v>98</v>
      </c>
      <c r="B59" s="93" t="s">
        <v>99</v>
      </c>
      <c r="C59" s="70">
        <f t="shared" si="0"/>
        <v>0</v>
      </c>
      <c r="D59" s="73"/>
      <c r="E59" s="72"/>
      <c r="F59" s="73"/>
      <c r="G59" s="73"/>
      <c r="H59" s="73"/>
      <c r="I59" s="13"/>
      <c r="J59" s="5"/>
      <c r="K59" s="5"/>
      <c r="N59" s="56"/>
      <c r="O59" s="6"/>
      <c r="Q59" s="5"/>
    </row>
    <row r="60" spans="1:17" x14ac:dyDescent="0.2">
      <c r="A60" s="99" t="s">
        <v>100</v>
      </c>
      <c r="B60" s="100" t="s">
        <v>101</v>
      </c>
      <c r="C60" s="70">
        <f t="shared" si="0"/>
        <v>0</v>
      </c>
      <c r="D60" s="73"/>
      <c r="E60" s="72"/>
      <c r="F60" s="73"/>
      <c r="G60" s="73"/>
      <c r="H60" s="73"/>
      <c r="I60" s="13"/>
      <c r="J60" s="5"/>
      <c r="K60" s="5"/>
      <c r="N60" s="56"/>
      <c r="O60" s="6"/>
      <c r="Q60" s="5"/>
    </row>
    <row r="61" spans="1:17" x14ac:dyDescent="0.2">
      <c r="A61" s="99" t="s">
        <v>102</v>
      </c>
      <c r="B61" s="100" t="s">
        <v>103</v>
      </c>
      <c r="C61" s="70">
        <f t="shared" si="0"/>
        <v>0</v>
      </c>
      <c r="D61" s="73"/>
      <c r="E61" s="72"/>
      <c r="F61" s="73"/>
      <c r="G61" s="73"/>
      <c r="H61" s="73"/>
      <c r="I61" s="13"/>
      <c r="J61" s="5"/>
      <c r="K61" s="5"/>
      <c r="N61" s="56"/>
      <c r="O61" s="6"/>
      <c r="Q61" s="5"/>
    </row>
    <row r="62" spans="1:17" x14ac:dyDescent="0.2">
      <c r="A62" s="99" t="s">
        <v>104</v>
      </c>
      <c r="B62" s="93" t="s">
        <v>105</v>
      </c>
      <c r="C62" s="70">
        <f t="shared" si="0"/>
        <v>0</v>
      </c>
      <c r="D62" s="73"/>
      <c r="E62" s="72"/>
      <c r="F62" s="73"/>
      <c r="G62" s="73"/>
      <c r="H62" s="73"/>
      <c r="I62" s="13"/>
      <c r="J62" s="5"/>
      <c r="K62" s="5"/>
      <c r="N62" s="56"/>
      <c r="O62" s="6"/>
      <c r="Q62" s="5"/>
    </row>
    <row r="63" spans="1:17" x14ac:dyDescent="0.2">
      <c r="A63" s="99" t="s">
        <v>106</v>
      </c>
      <c r="B63" s="100" t="s">
        <v>107</v>
      </c>
      <c r="C63" s="70">
        <f t="shared" si="0"/>
        <v>0</v>
      </c>
      <c r="D63" s="73"/>
      <c r="E63" s="72"/>
      <c r="F63" s="73"/>
      <c r="G63" s="73"/>
      <c r="H63" s="73"/>
      <c r="I63" s="13"/>
      <c r="J63" s="5"/>
      <c r="K63" s="5"/>
      <c r="N63" s="56"/>
      <c r="O63" s="6"/>
      <c r="Q63" s="5"/>
    </row>
    <row r="64" spans="1:17" x14ac:dyDescent="0.2">
      <c r="A64" s="99" t="s">
        <v>108</v>
      </c>
      <c r="B64" s="100" t="s">
        <v>109</v>
      </c>
      <c r="C64" s="70">
        <f t="shared" si="0"/>
        <v>0</v>
      </c>
      <c r="D64" s="73"/>
      <c r="E64" s="72"/>
      <c r="F64" s="73"/>
      <c r="G64" s="73"/>
      <c r="H64" s="73"/>
      <c r="I64" s="13"/>
      <c r="J64" s="5"/>
      <c r="K64" s="5"/>
      <c r="N64" s="56"/>
      <c r="O64" s="6"/>
      <c r="Q64" s="5"/>
    </row>
    <row r="65" spans="1:17" x14ac:dyDescent="0.2">
      <c r="A65" s="99" t="s">
        <v>110</v>
      </c>
      <c r="B65" s="100" t="s">
        <v>111</v>
      </c>
      <c r="C65" s="70">
        <f t="shared" si="0"/>
        <v>0</v>
      </c>
      <c r="D65" s="73"/>
      <c r="E65" s="72"/>
      <c r="F65" s="73"/>
      <c r="G65" s="73"/>
      <c r="H65" s="73"/>
      <c r="I65" s="13"/>
      <c r="J65" s="5"/>
      <c r="K65" s="5"/>
      <c r="N65" s="56"/>
      <c r="O65" s="6"/>
      <c r="Q65" s="5"/>
    </row>
    <row r="66" spans="1:17" x14ac:dyDescent="0.2">
      <c r="A66" s="99" t="s">
        <v>112</v>
      </c>
      <c r="B66" s="100" t="s">
        <v>113</v>
      </c>
      <c r="C66" s="70">
        <f t="shared" si="0"/>
        <v>0</v>
      </c>
      <c r="D66" s="73"/>
      <c r="E66" s="72"/>
      <c r="F66" s="73"/>
      <c r="G66" s="73"/>
      <c r="H66" s="73"/>
      <c r="I66" s="13"/>
      <c r="J66" s="5"/>
      <c r="K66" s="5"/>
      <c r="N66" s="56"/>
      <c r="O66" s="6"/>
      <c r="Q66" s="5"/>
    </row>
    <row r="67" spans="1:17" ht="25.5" customHeight="1" x14ac:dyDescent="0.2">
      <c r="A67" s="99" t="s">
        <v>114</v>
      </c>
      <c r="B67" s="93" t="s">
        <v>115</v>
      </c>
      <c r="C67" s="70">
        <f t="shared" si="0"/>
        <v>0</v>
      </c>
      <c r="D67" s="73"/>
      <c r="E67" s="72"/>
      <c r="F67" s="73"/>
      <c r="G67" s="73"/>
      <c r="H67" s="73"/>
      <c r="I67" s="13"/>
      <c r="J67" s="5"/>
      <c r="K67" s="5"/>
      <c r="N67" s="56"/>
      <c r="O67" s="6"/>
      <c r="Q67" s="5"/>
    </row>
    <row r="68" spans="1:17" x14ac:dyDescent="0.2">
      <c r="A68" s="99" t="s">
        <v>116</v>
      </c>
      <c r="B68" s="100" t="s">
        <v>117</v>
      </c>
      <c r="C68" s="70">
        <f t="shared" si="0"/>
        <v>0</v>
      </c>
      <c r="D68" s="73"/>
      <c r="E68" s="72"/>
      <c r="F68" s="73"/>
      <c r="G68" s="73"/>
      <c r="H68" s="73"/>
      <c r="I68" s="13"/>
      <c r="J68" s="5"/>
      <c r="K68" s="5"/>
      <c r="N68" s="56"/>
      <c r="O68" s="6"/>
      <c r="Q68" s="5"/>
    </row>
    <row r="69" spans="1:17" x14ac:dyDescent="0.2">
      <c r="A69" s="99" t="s">
        <v>118</v>
      </c>
      <c r="B69" s="100" t="s">
        <v>119</v>
      </c>
      <c r="C69" s="70">
        <f t="shared" si="0"/>
        <v>0</v>
      </c>
      <c r="D69" s="73"/>
      <c r="E69" s="72"/>
      <c r="F69" s="73"/>
      <c r="G69" s="73"/>
      <c r="H69" s="73"/>
      <c r="I69" s="13"/>
      <c r="J69" s="5"/>
      <c r="K69" s="5"/>
      <c r="N69" s="56"/>
      <c r="O69" s="6"/>
      <c r="Q69" s="5"/>
    </row>
    <row r="70" spans="1:17" x14ac:dyDescent="0.2">
      <c r="A70" s="99" t="s">
        <v>120</v>
      </c>
      <c r="B70" s="100" t="s">
        <v>121</v>
      </c>
      <c r="C70" s="70">
        <f t="shared" si="0"/>
        <v>0</v>
      </c>
      <c r="D70" s="73"/>
      <c r="E70" s="72"/>
      <c r="F70" s="73"/>
      <c r="G70" s="73"/>
      <c r="H70" s="73"/>
      <c r="I70" s="13"/>
      <c r="J70" s="5"/>
      <c r="K70" s="5"/>
      <c r="N70" s="56"/>
      <c r="O70" s="6"/>
      <c r="Q70" s="5"/>
    </row>
    <row r="71" spans="1:17" x14ac:dyDescent="0.2">
      <c r="A71" s="99" t="s">
        <v>122</v>
      </c>
      <c r="B71" s="100" t="s">
        <v>123</v>
      </c>
      <c r="C71" s="70">
        <f t="shared" si="0"/>
        <v>0</v>
      </c>
      <c r="D71" s="73"/>
      <c r="E71" s="72"/>
      <c r="F71" s="73"/>
      <c r="G71" s="73"/>
      <c r="H71" s="73"/>
      <c r="I71" s="13"/>
      <c r="J71" s="5"/>
      <c r="K71" s="5"/>
      <c r="N71" s="56"/>
      <c r="O71" s="6"/>
      <c r="Q71" s="5"/>
    </row>
    <row r="72" spans="1:17" x14ac:dyDescent="0.2">
      <c r="A72" s="99" t="s">
        <v>124</v>
      </c>
      <c r="B72" s="100" t="s">
        <v>125</v>
      </c>
      <c r="C72" s="70">
        <f t="shared" si="0"/>
        <v>0</v>
      </c>
      <c r="D72" s="73"/>
      <c r="E72" s="72"/>
      <c r="F72" s="73"/>
      <c r="G72" s="73"/>
      <c r="H72" s="73"/>
      <c r="I72" s="13"/>
      <c r="J72" s="5"/>
      <c r="K72" s="5"/>
      <c r="N72" s="56"/>
      <c r="O72" s="6"/>
      <c r="Q72" s="5"/>
    </row>
    <row r="73" spans="1:17" x14ac:dyDescent="0.2">
      <c r="A73" s="99" t="s">
        <v>126</v>
      </c>
      <c r="B73" s="100" t="s">
        <v>127</v>
      </c>
      <c r="C73" s="70">
        <f t="shared" si="0"/>
        <v>0</v>
      </c>
      <c r="D73" s="73"/>
      <c r="E73" s="72"/>
      <c r="F73" s="73"/>
      <c r="G73" s="73"/>
      <c r="H73" s="73"/>
      <c r="I73" s="13"/>
      <c r="J73" s="5"/>
      <c r="K73" s="5"/>
      <c r="N73" s="56"/>
      <c r="O73" s="6"/>
      <c r="Q73" s="5"/>
    </row>
    <row r="74" spans="1:17" x14ac:dyDescent="0.2">
      <c r="A74" s="99" t="s">
        <v>128</v>
      </c>
      <c r="B74" s="100" t="s">
        <v>129</v>
      </c>
      <c r="C74" s="70">
        <f t="shared" si="0"/>
        <v>0</v>
      </c>
      <c r="D74" s="73"/>
      <c r="E74" s="72"/>
      <c r="F74" s="73"/>
      <c r="G74" s="73"/>
      <c r="H74" s="73"/>
      <c r="I74" s="13"/>
      <c r="J74" s="5"/>
      <c r="K74" s="5"/>
      <c r="N74" s="56"/>
      <c r="O74" s="6"/>
      <c r="Q74" s="5"/>
    </row>
    <row r="75" spans="1:17" x14ac:dyDescent="0.2">
      <c r="A75" s="99" t="s">
        <v>130</v>
      </c>
      <c r="B75" s="100" t="s">
        <v>131</v>
      </c>
      <c r="C75" s="70">
        <f t="shared" si="0"/>
        <v>0</v>
      </c>
      <c r="D75" s="73"/>
      <c r="E75" s="72"/>
      <c r="F75" s="73"/>
      <c r="G75" s="73"/>
      <c r="H75" s="73"/>
      <c r="I75" s="13"/>
      <c r="J75" s="5"/>
      <c r="K75" s="5"/>
      <c r="N75" s="56"/>
      <c r="O75" s="6"/>
      <c r="Q75" s="5"/>
    </row>
    <row r="76" spans="1:17" x14ac:dyDescent="0.2">
      <c r="A76" s="99" t="s">
        <v>132</v>
      </c>
      <c r="B76" s="100" t="s">
        <v>133</v>
      </c>
      <c r="C76" s="70">
        <f t="shared" si="0"/>
        <v>0</v>
      </c>
      <c r="D76" s="73"/>
      <c r="E76" s="72"/>
      <c r="F76" s="73"/>
      <c r="G76" s="73"/>
      <c r="H76" s="73"/>
      <c r="I76" s="13"/>
      <c r="J76" s="5"/>
      <c r="K76" s="5"/>
      <c r="N76" s="56"/>
      <c r="O76" s="6"/>
      <c r="Q76" s="5"/>
    </row>
    <row r="77" spans="1:17" x14ac:dyDescent="0.2">
      <c r="A77" s="99" t="s">
        <v>134</v>
      </c>
      <c r="B77" s="100" t="s">
        <v>135</v>
      </c>
      <c r="C77" s="70">
        <f t="shared" si="0"/>
        <v>0</v>
      </c>
      <c r="D77" s="73"/>
      <c r="E77" s="72"/>
      <c r="F77" s="73"/>
      <c r="G77" s="73"/>
      <c r="H77" s="73"/>
      <c r="I77" s="13"/>
      <c r="J77" s="5"/>
      <c r="K77" s="5"/>
      <c r="N77" s="56"/>
      <c r="O77" s="6"/>
      <c r="Q77" s="5"/>
    </row>
    <row r="78" spans="1:17" x14ac:dyDescent="0.2">
      <c r="A78" s="101" t="s">
        <v>136</v>
      </c>
      <c r="B78" s="102" t="s">
        <v>137</v>
      </c>
      <c r="C78" s="103">
        <f t="shared" si="0"/>
        <v>0</v>
      </c>
      <c r="D78" s="104"/>
      <c r="E78" s="105"/>
      <c r="F78" s="106"/>
      <c r="G78" s="104"/>
      <c r="H78" s="106"/>
      <c r="I78" s="13"/>
      <c r="J78" s="5"/>
      <c r="K78" s="5"/>
      <c r="N78" s="56"/>
      <c r="O78" s="6"/>
      <c r="Q78" s="5"/>
    </row>
    <row r="79" spans="1:17" x14ac:dyDescent="0.2">
      <c r="A79" s="59"/>
      <c r="B79" s="107"/>
      <c r="C79" s="15"/>
      <c r="D79" s="16"/>
      <c r="E79" s="16"/>
      <c r="F79" s="16"/>
      <c r="G79" s="16"/>
      <c r="H79" s="16"/>
      <c r="I79" s="13"/>
      <c r="J79" s="5"/>
      <c r="K79" s="5"/>
      <c r="N79" s="56"/>
      <c r="O79" s="6"/>
      <c r="Q79" s="5"/>
    </row>
    <row r="80" spans="1:17" x14ac:dyDescent="0.2">
      <c r="A80" s="211" t="s">
        <v>138</v>
      </c>
      <c r="B80" s="234"/>
      <c r="C80" s="63">
        <f t="shared" ref="C80:C145" si="1">+SUM(D80:F80)</f>
        <v>664</v>
      </c>
      <c r="D80" s="108">
        <f>+SUM(D81:D120)</f>
        <v>0</v>
      </c>
      <c r="E80" s="108">
        <f>+SUM(E81:E120)</f>
        <v>630</v>
      </c>
      <c r="F80" s="109">
        <f>+SUM(F81:F120)</f>
        <v>34</v>
      </c>
      <c r="G80" s="110">
        <f>+SUM(G81:G120)</f>
        <v>0</v>
      </c>
      <c r="H80" s="110">
        <f>+SUM(H81:H120)</f>
        <v>0</v>
      </c>
      <c r="I80" s="13"/>
      <c r="J80" s="5"/>
      <c r="K80" s="5"/>
      <c r="N80" s="56"/>
      <c r="O80" s="6"/>
      <c r="Q80" s="5"/>
    </row>
    <row r="81" spans="1:17" x14ac:dyDescent="0.2">
      <c r="A81" s="96" t="s">
        <v>139</v>
      </c>
      <c r="B81" s="111" t="s">
        <v>140</v>
      </c>
      <c r="C81" s="88">
        <f t="shared" si="1"/>
        <v>0</v>
      </c>
      <c r="D81" s="71"/>
      <c r="E81" s="71"/>
      <c r="F81" s="71"/>
      <c r="G81" s="71"/>
      <c r="H81" s="71"/>
      <c r="I81" s="13"/>
      <c r="J81" s="5"/>
      <c r="K81" s="5"/>
      <c r="N81" s="56"/>
      <c r="O81" s="6"/>
      <c r="Q81" s="5"/>
    </row>
    <row r="82" spans="1:17" x14ac:dyDescent="0.2">
      <c r="A82" s="99" t="s">
        <v>141</v>
      </c>
      <c r="B82" s="100" t="s">
        <v>142</v>
      </c>
      <c r="C82" s="70">
        <f t="shared" si="1"/>
        <v>105</v>
      </c>
      <c r="D82" s="71"/>
      <c r="E82" s="71">
        <v>105</v>
      </c>
      <c r="F82" s="71"/>
      <c r="G82" s="71"/>
      <c r="H82" s="71"/>
      <c r="I82" s="13"/>
      <c r="J82" s="5"/>
      <c r="K82" s="5"/>
      <c r="N82" s="56"/>
      <c r="O82" s="6"/>
      <c r="Q82" s="5"/>
    </row>
    <row r="83" spans="1:17" x14ac:dyDescent="0.2">
      <c r="A83" s="99" t="s">
        <v>143</v>
      </c>
      <c r="B83" s="100" t="s">
        <v>144</v>
      </c>
      <c r="C83" s="70">
        <f t="shared" si="1"/>
        <v>0</v>
      </c>
      <c r="D83" s="71"/>
      <c r="E83" s="71"/>
      <c r="F83" s="71"/>
      <c r="G83" s="71"/>
      <c r="H83" s="71"/>
      <c r="I83" s="13"/>
      <c r="J83" s="5"/>
      <c r="K83" s="5"/>
      <c r="N83" s="56"/>
      <c r="O83" s="6"/>
      <c r="Q83" s="5"/>
    </row>
    <row r="84" spans="1:17" x14ac:dyDescent="0.2">
      <c r="A84" s="99" t="s">
        <v>145</v>
      </c>
      <c r="B84" s="100" t="s">
        <v>146</v>
      </c>
      <c r="C84" s="70">
        <f t="shared" si="1"/>
        <v>0</v>
      </c>
      <c r="D84" s="71"/>
      <c r="E84" s="71"/>
      <c r="F84" s="71"/>
      <c r="G84" s="71"/>
      <c r="H84" s="71"/>
      <c r="I84" s="13"/>
      <c r="J84" s="5"/>
      <c r="K84" s="5"/>
      <c r="N84" s="56"/>
      <c r="O84" s="6"/>
      <c r="Q84" s="5"/>
    </row>
    <row r="85" spans="1:17" x14ac:dyDescent="0.2">
      <c r="A85" s="99" t="s">
        <v>147</v>
      </c>
      <c r="B85" s="100" t="s">
        <v>148</v>
      </c>
      <c r="C85" s="70">
        <f t="shared" si="1"/>
        <v>2</v>
      </c>
      <c r="D85" s="71"/>
      <c r="E85" s="71">
        <v>2</v>
      </c>
      <c r="F85" s="71"/>
      <c r="G85" s="71"/>
      <c r="H85" s="71"/>
      <c r="I85" s="13"/>
      <c r="J85" s="5"/>
      <c r="K85" s="5"/>
      <c r="N85" s="56"/>
      <c r="O85" s="6"/>
      <c r="Q85" s="5"/>
    </row>
    <row r="86" spans="1:17" x14ac:dyDescent="0.2">
      <c r="A86" s="99" t="s">
        <v>149</v>
      </c>
      <c r="B86" s="100" t="s">
        <v>150</v>
      </c>
      <c r="C86" s="70">
        <f t="shared" si="1"/>
        <v>1</v>
      </c>
      <c r="D86" s="71"/>
      <c r="E86" s="71">
        <v>1</v>
      </c>
      <c r="F86" s="71"/>
      <c r="G86" s="71"/>
      <c r="H86" s="71"/>
      <c r="I86" s="13"/>
      <c r="J86" s="5"/>
      <c r="K86" s="5"/>
      <c r="N86" s="56"/>
      <c r="O86" s="6"/>
      <c r="Q86" s="5"/>
    </row>
    <row r="87" spans="1:17" x14ac:dyDescent="0.2">
      <c r="A87" s="99" t="s">
        <v>151</v>
      </c>
      <c r="B87" s="100" t="s">
        <v>152</v>
      </c>
      <c r="C87" s="70">
        <f t="shared" si="1"/>
        <v>0</v>
      </c>
      <c r="D87" s="71"/>
      <c r="E87" s="71"/>
      <c r="F87" s="71"/>
      <c r="G87" s="71"/>
      <c r="H87" s="71"/>
      <c r="I87" s="13"/>
      <c r="J87" s="5"/>
      <c r="K87" s="5"/>
      <c r="N87" s="56"/>
      <c r="O87" s="6"/>
      <c r="Q87" s="5"/>
    </row>
    <row r="88" spans="1:17" x14ac:dyDescent="0.2">
      <c r="A88" s="99" t="s">
        <v>153</v>
      </c>
      <c r="B88" s="100" t="s">
        <v>154</v>
      </c>
      <c r="C88" s="70">
        <f t="shared" si="1"/>
        <v>0</v>
      </c>
      <c r="D88" s="71"/>
      <c r="E88" s="71"/>
      <c r="F88" s="71"/>
      <c r="G88" s="71"/>
      <c r="H88" s="71"/>
      <c r="I88" s="13"/>
      <c r="J88" s="5"/>
      <c r="K88" s="5"/>
      <c r="N88" s="56"/>
      <c r="O88" s="6"/>
      <c r="Q88" s="5"/>
    </row>
    <row r="89" spans="1:17" x14ac:dyDescent="0.2">
      <c r="A89" s="99" t="s">
        <v>155</v>
      </c>
      <c r="B89" s="100" t="s">
        <v>156</v>
      </c>
      <c r="C89" s="70">
        <f t="shared" si="1"/>
        <v>0</v>
      </c>
      <c r="D89" s="71"/>
      <c r="E89" s="71"/>
      <c r="F89" s="71"/>
      <c r="G89" s="71"/>
      <c r="H89" s="71"/>
      <c r="I89" s="13"/>
      <c r="J89" s="5"/>
      <c r="K89" s="5"/>
      <c r="N89" s="56"/>
      <c r="O89" s="6"/>
      <c r="Q89" s="5"/>
    </row>
    <row r="90" spans="1:17" x14ac:dyDescent="0.2">
      <c r="A90" s="99" t="s">
        <v>157</v>
      </c>
      <c r="B90" s="100" t="s">
        <v>158</v>
      </c>
      <c r="C90" s="70">
        <f t="shared" si="1"/>
        <v>24</v>
      </c>
      <c r="D90" s="71"/>
      <c r="E90" s="71">
        <v>24</v>
      </c>
      <c r="F90" s="71"/>
      <c r="G90" s="71"/>
      <c r="H90" s="71"/>
      <c r="I90" s="13"/>
      <c r="J90" s="5"/>
      <c r="K90" s="5"/>
      <c r="N90" s="56"/>
      <c r="O90" s="6"/>
      <c r="Q90" s="5"/>
    </row>
    <row r="91" spans="1:17" x14ac:dyDescent="0.2">
      <c r="A91" s="99" t="s">
        <v>159</v>
      </c>
      <c r="B91" s="100" t="s">
        <v>160</v>
      </c>
      <c r="C91" s="70">
        <f t="shared" si="1"/>
        <v>0</v>
      </c>
      <c r="D91" s="71"/>
      <c r="E91" s="71"/>
      <c r="F91" s="71"/>
      <c r="G91" s="71"/>
      <c r="H91" s="71"/>
      <c r="I91" s="13"/>
      <c r="J91" s="5"/>
      <c r="K91" s="5"/>
      <c r="N91" s="56"/>
      <c r="O91" s="6"/>
      <c r="Q91" s="5"/>
    </row>
    <row r="92" spans="1:17" x14ac:dyDescent="0.2">
      <c r="A92" s="99" t="s">
        <v>161</v>
      </c>
      <c r="B92" s="100" t="s">
        <v>162</v>
      </c>
      <c r="C92" s="70">
        <f t="shared" si="1"/>
        <v>0</v>
      </c>
      <c r="D92" s="71"/>
      <c r="E92" s="71"/>
      <c r="F92" s="71"/>
      <c r="G92" s="71"/>
      <c r="H92" s="71"/>
      <c r="I92" s="13"/>
      <c r="J92" s="5"/>
      <c r="K92" s="5"/>
      <c r="N92" s="56"/>
      <c r="O92" s="6"/>
      <c r="Q92" s="5"/>
    </row>
    <row r="93" spans="1:17" x14ac:dyDescent="0.2">
      <c r="A93" s="99" t="s">
        <v>163</v>
      </c>
      <c r="B93" s="100" t="s">
        <v>164</v>
      </c>
      <c r="C93" s="70">
        <f t="shared" si="1"/>
        <v>0</v>
      </c>
      <c r="D93" s="71"/>
      <c r="E93" s="71"/>
      <c r="F93" s="71"/>
      <c r="G93" s="71"/>
      <c r="H93" s="71"/>
      <c r="I93" s="13"/>
      <c r="J93" s="5"/>
      <c r="K93" s="5"/>
      <c r="N93" s="56"/>
      <c r="O93" s="6"/>
      <c r="Q93" s="5"/>
    </row>
    <row r="94" spans="1:17" x14ac:dyDescent="0.2">
      <c r="A94" s="99" t="s">
        <v>165</v>
      </c>
      <c r="B94" s="100" t="s">
        <v>166</v>
      </c>
      <c r="C94" s="70">
        <f t="shared" si="1"/>
        <v>0</v>
      </c>
      <c r="D94" s="71"/>
      <c r="E94" s="71"/>
      <c r="F94" s="71"/>
      <c r="G94" s="71"/>
      <c r="H94" s="71"/>
      <c r="I94" s="13"/>
      <c r="J94" s="5"/>
      <c r="K94" s="5"/>
      <c r="N94" s="56"/>
      <c r="O94" s="6"/>
      <c r="Q94" s="5"/>
    </row>
    <row r="95" spans="1:17" x14ac:dyDescent="0.2">
      <c r="A95" s="99" t="s">
        <v>167</v>
      </c>
      <c r="B95" s="100" t="s">
        <v>168</v>
      </c>
      <c r="C95" s="70">
        <f t="shared" si="1"/>
        <v>282</v>
      </c>
      <c r="D95" s="71"/>
      <c r="E95" s="71">
        <v>282</v>
      </c>
      <c r="F95" s="71"/>
      <c r="G95" s="71"/>
      <c r="H95" s="71"/>
      <c r="I95" s="13"/>
      <c r="J95" s="5"/>
      <c r="K95" s="5"/>
      <c r="N95" s="56"/>
      <c r="O95" s="6"/>
      <c r="Q95" s="5"/>
    </row>
    <row r="96" spans="1:17" x14ac:dyDescent="0.2">
      <c r="A96" s="99" t="s">
        <v>169</v>
      </c>
      <c r="B96" s="100" t="s">
        <v>170</v>
      </c>
      <c r="C96" s="70">
        <f t="shared" si="1"/>
        <v>23</v>
      </c>
      <c r="D96" s="71"/>
      <c r="E96" s="71">
        <v>23</v>
      </c>
      <c r="F96" s="71"/>
      <c r="G96" s="71"/>
      <c r="H96" s="71"/>
      <c r="I96" s="13"/>
      <c r="J96" s="5"/>
      <c r="K96" s="5"/>
      <c r="N96" s="56"/>
      <c r="O96" s="6"/>
      <c r="Q96" s="5"/>
    </row>
    <row r="97" spans="1:17" x14ac:dyDescent="0.2">
      <c r="A97" s="99" t="s">
        <v>171</v>
      </c>
      <c r="B97" s="100" t="s">
        <v>172</v>
      </c>
      <c r="C97" s="70">
        <f t="shared" si="1"/>
        <v>0</v>
      </c>
      <c r="D97" s="71"/>
      <c r="E97" s="71"/>
      <c r="F97" s="71"/>
      <c r="G97" s="71"/>
      <c r="H97" s="71"/>
      <c r="I97" s="13"/>
      <c r="J97" s="5"/>
      <c r="K97" s="5"/>
      <c r="N97" s="56"/>
      <c r="O97" s="6"/>
      <c r="Q97" s="5"/>
    </row>
    <row r="98" spans="1:17" x14ac:dyDescent="0.2">
      <c r="A98" s="99" t="s">
        <v>173</v>
      </c>
      <c r="B98" s="100" t="s">
        <v>174</v>
      </c>
      <c r="C98" s="70">
        <f t="shared" si="1"/>
        <v>0</v>
      </c>
      <c r="D98" s="71"/>
      <c r="E98" s="71"/>
      <c r="F98" s="71"/>
      <c r="G98" s="71"/>
      <c r="H98" s="71"/>
      <c r="I98" s="13"/>
      <c r="J98" s="5"/>
      <c r="K98" s="5"/>
      <c r="N98" s="56"/>
      <c r="O98" s="6"/>
      <c r="Q98" s="5"/>
    </row>
    <row r="99" spans="1:17" x14ac:dyDescent="0.2">
      <c r="A99" s="99" t="s">
        <v>175</v>
      </c>
      <c r="B99" s="100" t="s">
        <v>176</v>
      </c>
      <c r="C99" s="70">
        <f t="shared" si="1"/>
        <v>0</v>
      </c>
      <c r="D99" s="71"/>
      <c r="E99" s="71"/>
      <c r="F99" s="71"/>
      <c r="G99" s="71"/>
      <c r="H99" s="71"/>
      <c r="I99" s="13"/>
      <c r="J99" s="5"/>
      <c r="K99" s="5"/>
      <c r="N99" s="56"/>
      <c r="O99" s="6"/>
      <c r="Q99" s="5"/>
    </row>
    <row r="100" spans="1:17" x14ac:dyDescent="0.2">
      <c r="A100" s="99" t="s">
        <v>177</v>
      </c>
      <c r="B100" s="100" t="s">
        <v>178</v>
      </c>
      <c r="C100" s="70">
        <f t="shared" si="1"/>
        <v>181</v>
      </c>
      <c r="D100" s="71"/>
      <c r="E100" s="71">
        <v>181</v>
      </c>
      <c r="F100" s="71"/>
      <c r="G100" s="71"/>
      <c r="H100" s="71"/>
      <c r="I100" s="13"/>
      <c r="J100" s="5"/>
      <c r="K100" s="5"/>
      <c r="N100" s="56"/>
      <c r="O100" s="6"/>
      <c r="Q100" s="5"/>
    </row>
    <row r="101" spans="1:17" x14ac:dyDescent="0.2">
      <c r="A101" s="99" t="s">
        <v>179</v>
      </c>
      <c r="B101" s="100" t="s">
        <v>180</v>
      </c>
      <c r="C101" s="70">
        <f t="shared" si="1"/>
        <v>12</v>
      </c>
      <c r="D101" s="71"/>
      <c r="E101" s="71">
        <v>12</v>
      </c>
      <c r="F101" s="71"/>
      <c r="G101" s="71"/>
      <c r="H101" s="71"/>
      <c r="I101" s="13"/>
      <c r="J101" s="5"/>
      <c r="K101" s="5"/>
      <c r="N101" s="56"/>
      <c r="O101" s="6"/>
      <c r="Q101" s="5"/>
    </row>
    <row r="102" spans="1:17" x14ac:dyDescent="0.2">
      <c r="A102" s="99" t="s">
        <v>181</v>
      </c>
      <c r="B102" s="100" t="s">
        <v>182</v>
      </c>
      <c r="C102" s="70">
        <f t="shared" si="1"/>
        <v>0</v>
      </c>
      <c r="D102" s="71"/>
      <c r="E102" s="71"/>
      <c r="F102" s="71"/>
      <c r="G102" s="71"/>
      <c r="H102" s="71"/>
      <c r="I102" s="13"/>
      <c r="J102" s="5"/>
      <c r="K102" s="5"/>
      <c r="N102" s="56"/>
      <c r="O102" s="6"/>
      <c r="Q102" s="5"/>
    </row>
    <row r="103" spans="1:17" x14ac:dyDescent="0.2">
      <c r="A103" s="99" t="s">
        <v>183</v>
      </c>
      <c r="B103" s="100" t="s">
        <v>184</v>
      </c>
      <c r="C103" s="70">
        <f t="shared" si="1"/>
        <v>0</v>
      </c>
      <c r="D103" s="71"/>
      <c r="E103" s="71"/>
      <c r="F103" s="71"/>
      <c r="G103" s="71"/>
      <c r="H103" s="71"/>
      <c r="I103" s="13"/>
      <c r="J103" s="5"/>
      <c r="K103" s="5"/>
      <c r="N103" s="56"/>
      <c r="O103" s="6"/>
      <c r="Q103" s="5"/>
    </row>
    <row r="104" spans="1:17" x14ac:dyDescent="0.2">
      <c r="A104" s="99" t="s">
        <v>185</v>
      </c>
      <c r="B104" s="100" t="s">
        <v>186</v>
      </c>
      <c r="C104" s="70">
        <f t="shared" si="1"/>
        <v>0</v>
      </c>
      <c r="D104" s="71"/>
      <c r="E104" s="71"/>
      <c r="F104" s="71"/>
      <c r="G104" s="71"/>
      <c r="H104" s="71"/>
      <c r="I104" s="13"/>
      <c r="J104" s="5"/>
      <c r="K104" s="5"/>
      <c r="N104" s="56"/>
      <c r="O104" s="6"/>
      <c r="Q104" s="5"/>
    </row>
    <row r="105" spans="1:17" x14ac:dyDescent="0.2">
      <c r="A105" s="99" t="s">
        <v>187</v>
      </c>
      <c r="B105" s="100" t="s">
        <v>188</v>
      </c>
      <c r="C105" s="70">
        <f t="shared" si="1"/>
        <v>0</v>
      </c>
      <c r="D105" s="71"/>
      <c r="E105" s="71"/>
      <c r="F105" s="71"/>
      <c r="G105" s="71"/>
      <c r="H105" s="71"/>
      <c r="I105" s="13"/>
      <c r="J105" s="5"/>
      <c r="K105" s="5"/>
      <c r="N105" s="56"/>
      <c r="O105" s="6"/>
      <c r="Q105" s="5"/>
    </row>
    <row r="106" spans="1:17" x14ac:dyDescent="0.2">
      <c r="A106" s="99" t="s">
        <v>189</v>
      </c>
      <c r="B106" s="100" t="s">
        <v>190</v>
      </c>
      <c r="C106" s="70">
        <f t="shared" si="1"/>
        <v>33</v>
      </c>
      <c r="D106" s="71"/>
      <c r="E106" s="71"/>
      <c r="F106" s="71">
        <v>33</v>
      </c>
      <c r="G106" s="71"/>
      <c r="H106" s="71"/>
      <c r="I106" s="13"/>
      <c r="J106" s="5"/>
      <c r="K106" s="5"/>
      <c r="N106" s="56"/>
      <c r="O106" s="6"/>
      <c r="Q106" s="5"/>
    </row>
    <row r="107" spans="1:17" x14ac:dyDescent="0.2">
      <c r="A107" s="99" t="s">
        <v>191</v>
      </c>
      <c r="B107" s="100" t="s">
        <v>192</v>
      </c>
      <c r="C107" s="70">
        <f t="shared" si="1"/>
        <v>1</v>
      </c>
      <c r="D107" s="71"/>
      <c r="E107" s="71"/>
      <c r="F107" s="71">
        <v>1</v>
      </c>
      <c r="G107" s="71"/>
      <c r="H107" s="71"/>
      <c r="I107" s="13"/>
      <c r="J107" s="5"/>
      <c r="K107" s="5"/>
      <c r="N107" s="56"/>
      <c r="O107" s="6"/>
      <c r="Q107" s="5"/>
    </row>
    <row r="108" spans="1:17" x14ac:dyDescent="0.2">
      <c r="A108" s="99" t="s">
        <v>193</v>
      </c>
      <c r="B108" s="100" t="s">
        <v>194</v>
      </c>
      <c r="C108" s="70">
        <f t="shared" si="1"/>
        <v>0</v>
      </c>
      <c r="D108" s="71"/>
      <c r="E108" s="71"/>
      <c r="F108" s="71"/>
      <c r="G108" s="71"/>
      <c r="H108" s="71"/>
      <c r="I108" s="13"/>
      <c r="J108" s="5"/>
      <c r="K108" s="5"/>
      <c r="N108" s="56"/>
      <c r="O108" s="6"/>
      <c r="Q108" s="5"/>
    </row>
    <row r="109" spans="1:17" x14ac:dyDescent="0.2">
      <c r="A109" s="99" t="s">
        <v>195</v>
      </c>
      <c r="B109" s="100" t="s">
        <v>196</v>
      </c>
      <c r="C109" s="70">
        <f t="shared" si="1"/>
        <v>0</v>
      </c>
      <c r="D109" s="71"/>
      <c r="E109" s="71"/>
      <c r="F109" s="71"/>
      <c r="G109" s="71"/>
      <c r="H109" s="71"/>
      <c r="I109" s="13"/>
      <c r="J109" s="5"/>
      <c r="K109" s="5"/>
      <c r="N109" s="56"/>
      <c r="O109" s="6"/>
      <c r="Q109" s="5"/>
    </row>
    <row r="110" spans="1:17" x14ac:dyDescent="0.2">
      <c r="A110" s="99" t="s">
        <v>197</v>
      </c>
      <c r="B110" s="100" t="s">
        <v>198</v>
      </c>
      <c r="C110" s="70">
        <f t="shared" si="1"/>
        <v>0</v>
      </c>
      <c r="D110" s="71"/>
      <c r="E110" s="71"/>
      <c r="F110" s="71"/>
      <c r="G110" s="71"/>
      <c r="H110" s="71"/>
      <c r="I110" s="13"/>
      <c r="J110" s="5"/>
      <c r="K110" s="5"/>
      <c r="N110" s="56"/>
      <c r="O110" s="6"/>
      <c r="Q110" s="5"/>
    </row>
    <row r="111" spans="1:17" x14ac:dyDescent="0.2">
      <c r="A111" s="99" t="s">
        <v>199</v>
      </c>
      <c r="B111" s="100" t="s">
        <v>200</v>
      </c>
      <c r="C111" s="70">
        <f t="shared" si="1"/>
        <v>0</v>
      </c>
      <c r="D111" s="71"/>
      <c r="E111" s="71"/>
      <c r="F111" s="71"/>
      <c r="G111" s="71"/>
      <c r="H111" s="71"/>
      <c r="I111" s="13"/>
      <c r="J111" s="5"/>
      <c r="K111" s="5"/>
      <c r="N111" s="56"/>
      <c r="O111" s="6"/>
      <c r="Q111" s="5"/>
    </row>
    <row r="112" spans="1:17" x14ac:dyDescent="0.2">
      <c r="A112" s="99" t="s">
        <v>201</v>
      </c>
      <c r="B112" s="100" t="s">
        <v>202</v>
      </c>
      <c r="C112" s="70">
        <f t="shared" si="1"/>
        <v>0</v>
      </c>
      <c r="D112" s="71"/>
      <c r="E112" s="71"/>
      <c r="F112" s="71"/>
      <c r="G112" s="71"/>
      <c r="H112" s="71"/>
      <c r="I112" s="13"/>
      <c r="J112" s="5"/>
      <c r="K112" s="5"/>
      <c r="N112" s="56"/>
      <c r="O112" s="6"/>
      <c r="Q112" s="5"/>
    </row>
    <row r="113" spans="1:17" x14ac:dyDescent="0.2">
      <c r="A113" s="99" t="s">
        <v>203</v>
      </c>
      <c r="B113" s="100" t="s">
        <v>204</v>
      </c>
      <c r="C113" s="70">
        <f t="shared" si="1"/>
        <v>0</v>
      </c>
      <c r="D113" s="71"/>
      <c r="E113" s="71"/>
      <c r="F113" s="71"/>
      <c r="G113" s="71"/>
      <c r="H113" s="71"/>
      <c r="I113" s="13"/>
      <c r="J113" s="5"/>
      <c r="K113" s="5"/>
      <c r="N113" s="56"/>
      <c r="O113" s="6"/>
      <c r="Q113" s="5"/>
    </row>
    <row r="114" spans="1:17" x14ac:dyDescent="0.2">
      <c r="A114" s="99" t="s">
        <v>205</v>
      </c>
      <c r="B114" s="100" t="s">
        <v>206</v>
      </c>
      <c r="C114" s="70">
        <f t="shared" si="1"/>
        <v>0</v>
      </c>
      <c r="D114" s="71"/>
      <c r="E114" s="71"/>
      <c r="F114" s="71"/>
      <c r="G114" s="71"/>
      <c r="H114" s="71"/>
      <c r="I114" s="13"/>
      <c r="J114" s="5"/>
      <c r="K114" s="5"/>
      <c r="N114" s="56"/>
      <c r="O114" s="6"/>
      <c r="Q114" s="5"/>
    </row>
    <row r="115" spans="1:17" x14ac:dyDescent="0.2">
      <c r="A115" s="99" t="s">
        <v>207</v>
      </c>
      <c r="B115" s="100" t="s">
        <v>208</v>
      </c>
      <c r="C115" s="70">
        <f t="shared" si="1"/>
        <v>0</v>
      </c>
      <c r="D115" s="71"/>
      <c r="E115" s="71"/>
      <c r="F115" s="71"/>
      <c r="G115" s="71"/>
      <c r="H115" s="71"/>
      <c r="I115" s="13"/>
      <c r="J115" s="5"/>
      <c r="K115" s="5"/>
      <c r="N115" s="56"/>
      <c r="O115" s="6"/>
      <c r="Q115" s="5"/>
    </row>
    <row r="116" spans="1:17" x14ac:dyDescent="0.2">
      <c r="A116" s="99" t="s">
        <v>209</v>
      </c>
      <c r="B116" s="100" t="s">
        <v>210</v>
      </c>
      <c r="C116" s="70">
        <f t="shared" si="1"/>
        <v>0</v>
      </c>
      <c r="D116" s="71"/>
      <c r="E116" s="71"/>
      <c r="F116" s="71"/>
      <c r="G116" s="71"/>
      <c r="H116" s="71"/>
      <c r="I116" s="13"/>
      <c r="J116" s="5"/>
      <c r="K116" s="5"/>
      <c r="N116" s="56"/>
      <c r="O116" s="6"/>
      <c r="Q116" s="5"/>
    </row>
    <row r="117" spans="1:17" x14ac:dyDescent="0.2">
      <c r="A117" s="99" t="s">
        <v>211</v>
      </c>
      <c r="B117" s="100" t="s">
        <v>212</v>
      </c>
      <c r="C117" s="70">
        <f t="shared" si="1"/>
        <v>0</v>
      </c>
      <c r="D117" s="71"/>
      <c r="E117" s="71"/>
      <c r="F117" s="71"/>
      <c r="G117" s="71"/>
      <c r="H117" s="71"/>
      <c r="I117" s="13"/>
      <c r="J117" s="5"/>
      <c r="K117" s="5"/>
      <c r="N117" s="56"/>
      <c r="O117" s="6"/>
      <c r="Q117" s="5"/>
    </row>
    <row r="118" spans="1:17" x14ac:dyDescent="0.2">
      <c r="A118" s="99" t="s">
        <v>213</v>
      </c>
      <c r="B118" s="100" t="s">
        <v>214</v>
      </c>
      <c r="C118" s="70">
        <f>+SUM(D118:F118)</f>
        <v>0</v>
      </c>
      <c r="D118" s="71"/>
      <c r="E118" s="71"/>
      <c r="F118" s="71"/>
      <c r="G118" s="71"/>
      <c r="H118" s="71"/>
      <c r="I118" s="13"/>
      <c r="J118" s="5"/>
      <c r="K118" s="5"/>
      <c r="N118" s="56"/>
      <c r="O118" s="6"/>
      <c r="Q118" s="5"/>
    </row>
    <row r="119" spans="1:17" x14ac:dyDescent="0.2">
      <c r="A119" s="99" t="s">
        <v>141</v>
      </c>
      <c r="B119" s="100" t="s">
        <v>215</v>
      </c>
      <c r="C119" s="70">
        <f>+SUM(D119:F119)</f>
        <v>0</v>
      </c>
      <c r="D119" s="71"/>
      <c r="E119" s="71"/>
      <c r="F119" s="71"/>
      <c r="G119" s="71"/>
      <c r="H119" s="71"/>
      <c r="I119" s="13"/>
      <c r="J119" s="5"/>
      <c r="K119" s="5"/>
      <c r="N119" s="56"/>
      <c r="O119" s="6"/>
      <c r="Q119" s="5"/>
    </row>
    <row r="120" spans="1:17" x14ac:dyDescent="0.2">
      <c r="A120" s="101" t="s">
        <v>141</v>
      </c>
      <c r="B120" s="102" t="s">
        <v>216</v>
      </c>
      <c r="C120" s="103">
        <f t="shared" si="1"/>
        <v>0</v>
      </c>
      <c r="D120" s="71"/>
      <c r="E120" s="71"/>
      <c r="F120" s="71"/>
      <c r="G120" s="71"/>
      <c r="H120" s="71"/>
      <c r="I120" s="13"/>
      <c r="J120" s="5"/>
      <c r="K120" s="5"/>
      <c r="N120" s="56"/>
      <c r="O120" s="6"/>
      <c r="Q120" s="5"/>
    </row>
    <row r="121" spans="1:17" x14ac:dyDescent="0.2">
      <c r="A121" s="59"/>
      <c r="B121" s="107"/>
      <c r="C121" s="15"/>
      <c r="D121" s="16"/>
      <c r="E121" s="16"/>
      <c r="F121" s="16"/>
      <c r="G121" s="16"/>
      <c r="H121" s="16"/>
      <c r="I121" s="13"/>
      <c r="J121" s="5"/>
      <c r="K121" s="5"/>
      <c r="N121" s="56"/>
      <c r="O121" s="6"/>
      <c r="Q121" s="5"/>
    </row>
    <row r="122" spans="1:17" x14ac:dyDescent="0.2">
      <c r="A122" s="211" t="s">
        <v>217</v>
      </c>
      <c r="B122" s="234"/>
      <c r="C122" s="63">
        <f t="shared" si="1"/>
        <v>334</v>
      </c>
      <c r="D122" s="108">
        <f>+SUM(D123:D162)</f>
        <v>0</v>
      </c>
      <c r="E122" s="112">
        <f>+SUM(E123:E162)</f>
        <v>329</v>
      </c>
      <c r="F122" s="113">
        <f>+SUM(F123:F162)</f>
        <v>5</v>
      </c>
      <c r="G122" s="113">
        <f>+SUM(G123:G162)</f>
        <v>0</v>
      </c>
      <c r="H122" s="113">
        <f>+SUM(H123:H162)</f>
        <v>0</v>
      </c>
      <c r="I122" s="13"/>
      <c r="J122" s="5"/>
      <c r="K122" s="5"/>
      <c r="N122" s="56"/>
      <c r="O122" s="6"/>
      <c r="Q122" s="5"/>
    </row>
    <row r="123" spans="1:17" x14ac:dyDescent="0.2">
      <c r="A123" s="96" t="s">
        <v>218</v>
      </c>
      <c r="B123" s="111" t="s">
        <v>219</v>
      </c>
      <c r="C123" s="88">
        <f t="shared" si="1"/>
        <v>0</v>
      </c>
      <c r="D123" s="73"/>
      <c r="E123" s="90"/>
      <c r="F123" s="91"/>
      <c r="G123" s="73"/>
      <c r="H123" s="91"/>
      <c r="I123" s="13"/>
      <c r="J123" s="5"/>
      <c r="K123" s="5"/>
      <c r="N123" s="56"/>
      <c r="O123" s="6"/>
      <c r="Q123" s="5"/>
    </row>
    <row r="124" spans="1:17" x14ac:dyDescent="0.2">
      <c r="A124" s="99" t="s">
        <v>220</v>
      </c>
      <c r="B124" s="100" t="s">
        <v>221</v>
      </c>
      <c r="C124" s="70">
        <f t="shared" si="1"/>
        <v>0</v>
      </c>
      <c r="D124" s="73"/>
      <c r="E124" s="72"/>
      <c r="F124" s="73"/>
      <c r="G124" s="73"/>
      <c r="H124" s="73"/>
      <c r="I124" s="13"/>
      <c r="J124" s="5"/>
      <c r="K124" s="5"/>
      <c r="N124" s="56"/>
      <c r="O124" s="6"/>
      <c r="Q124" s="5"/>
    </row>
    <row r="125" spans="1:17" x14ac:dyDescent="0.2">
      <c r="A125" s="99" t="s">
        <v>222</v>
      </c>
      <c r="B125" s="100" t="s">
        <v>223</v>
      </c>
      <c r="C125" s="70">
        <f t="shared" si="1"/>
        <v>0</v>
      </c>
      <c r="D125" s="73"/>
      <c r="E125" s="72"/>
      <c r="F125" s="73"/>
      <c r="G125" s="73"/>
      <c r="H125" s="73"/>
      <c r="I125" s="13"/>
      <c r="J125" s="5"/>
      <c r="K125" s="5"/>
      <c r="N125" s="56"/>
      <c r="O125" s="6"/>
      <c r="Q125" s="5"/>
    </row>
    <row r="126" spans="1:17" x14ac:dyDescent="0.2">
      <c r="A126" s="99" t="s">
        <v>224</v>
      </c>
      <c r="B126" s="100" t="s">
        <v>225</v>
      </c>
      <c r="C126" s="70">
        <f t="shared" si="1"/>
        <v>0</v>
      </c>
      <c r="D126" s="73"/>
      <c r="E126" s="72"/>
      <c r="F126" s="73"/>
      <c r="G126" s="73"/>
      <c r="H126" s="73"/>
      <c r="I126" s="13"/>
      <c r="J126" s="5"/>
      <c r="K126" s="5"/>
      <c r="N126" s="56"/>
      <c r="O126" s="6"/>
      <c r="Q126" s="5"/>
    </row>
    <row r="127" spans="1:17" x14ac:dyDescent="0.2">
      <c r="A127" s="99" t="s">
        <v>226</v>
      </c>
      <c r="B127" s="100" t="s">
        <v>227</v>
      </c>
      <c r="C127" s="70">
        <f t="shared" si="1"/>
        <v>0</v>
      </c>
      <c r="D127" s="73"/>
      <c r="E127" s="72"/>
      <c r="F127" s="73"/>
      <c r="G127" s="73"/>
      <c r="H127" s="73"/>
      <c r="I127" s="13"/>
      <c r="J127" s="5"/>
      <c r="K127" s="5"/>
      <c r="N127" s="56"/>
      <c r="O127" s="6"/>
      <c r="Q127" s="5"/>
    </row>
    <row r="128" spans="1:17" x14ac:dyDescent="0.2">
      <c r="A128" s="99" t="s">
        <v>228</v>
      </c>
      <c r="B128" s="100" t="s">
        <v>229</v>
      </c>
      <c r="C128" s="70">
        <f t="shared" si="1"/>
        <v>0</v>
      </c>
      <c r="D128" s="73"/>
      <c r="E128" s="72"/>
      <c r="F128" s="73"/>
      <c r="G128" s="73"/>
      <c r="H128" s="73"/>
      <c r="I128" s="13"/>
      <c r="J128" s="5"/>
      <c r="K128" s="5"/>
      <c r="N128" s="56"/>
      <c r="O128" s="6"/>
      <c r="Q128" s="5"/>
    </row>
    <row r="129" spans="1:17" x14ac:dyDescent="0.2">
      <c r="A129" s="99" t="s">
        <v>230</v>
      </c>
      <c r="B129" s="100" t="s">
        <v>231</v>
      </c>
      <c r="C129" s="70">
        <f t="shared" si="1"/>
        <v>0</v>
      </c>
      <c r="D129" s="73"/>
      <c r="E129" s="72"/>
      <c r="F129" s="73"/>
      <c r="G129" s="73"/>
      <c r="H129" s="73"/>
      <c r="I129" s="13"/>
      <c r="J129" s="5"/>
      <c r="K129" s="5"/>
      <c r="N129" s="56"/>
      <c r="O129" s="6"/>
      <c r="Q129" s="5"/>
    </row>
    <row r="130" spans="1:17" x14ac:dyDescent="0.2">
      <c r="A130" s="99" t="s">
        <v>232</v>
      </c>
      <c r="B130" s="100" t="s">
        <v>233</v>
      </c>
      <c r="C130" s="70">
        <f t="shared" si="1"/>
        <v>33</v>
      </c>
      <c r="D130" s="73"/>
      <c r="E130" s="72">
        <v>33</v>
      </c>
      <c r="F130" s="73"/>
      <c r="G130" s="73"/>
      <c r="H130" s="73"/>
      <c r="I130" s="13"/>
      <c r="J130" s="5"/>
      <c r="K130" s="5"/>
      <c r="N130" s="56"/>
      <c r="O130" s="6"/>
      <c r="Q130" s="5"/>
    </row>
    <row r="131" spans="1:17" x14ac:dyDescent="0.2">
      <c r="A131" s="99" t="s">
        <v>234</v>
      </c>
      <c r="B131" s="100" t="s">
        <v>235</v>
      </c>
      <c r="C131" s="70">
        <f t="shared" si="1"/>
        <v>202</v>
      </c>
      <c r="D131" s="73"/>
      <c r="E131" s="72">
        <v>202</v>
      </c>
      <c r="F131" s="73"/>
      <c r="G131" s="73"/>
      <c r="H131" s="73"/>
      <c r="I131" s="13"/>
      <c r="J131" s="5"/>
      <c r="K131" s="5"/>
      <c r="N131" s="56"/>
      <c r="O131" s="6"/>
      <c r="Q131" s="5"/>
    </row>
    <row r="132" spans="1:17" x14ac:dyDescent="0.2">
      <c r="A132" s="99" t="s">
        <v>236</v>
      </c>
      <c r="B132" s="100" t="s">
        <v>237</v>
      </c>
      <c r="C132" s="70">
        <f t="shared" si="1"/>
        <v>6</v>
      </c>
      <c r="D132" s="73"/>
      <c r="E132" s="72">
        <v>6</v>
      </c>
      <c r="F132" s="73"/>
      <c r="G132" s="73"/>
      <c r="H132" s="73"/>
      <c r="I132" s="13"/>
      <c r="J132" s="5"/>
      <c r="K132" s="5"/>
      <c r="N132" s="56"/>
      <c r="O132" s="6"/>
      <c r="Q132" s="5"/>
    </row>
    <row r="133" spans="1:17" x14ac:dyDescent="0.2">
      <c r="A133" s="99" t="s">
        <v>238</v>
      </c>
      <c r="B133" s="100" t="s">
        <v>239</v>
      </c>
      <c r="C133" s="70">
        <f t="shared" si="1"/>
        <v>0</v>
      </c>
      <c r="D133" s="73"/>
      <c r="E133" s="72"/>
      <c r="F133" s="73"/>
      <c r="G133" s="73"/>
      <c r="H133" s="73"/>
      <c r="I133" s="13"/>
      <c r="J133" s="5"/>
      <c r="K133" s="5"/>
      <c r="N133" s="56"/>
      <c r="O133" s="6"/>
      <c r="Q133" s="5"/>
    </row>
    <row r="134" spans="1:17" x14ac:dyDescent="0.2">
      <c r="A134" s="99" t="s">
        <v>240</v>
      </c>
      <c r="B134" s="100" t="s">
        <v>241</v>
      </c>
      <c r="C134" s="70">
        <f t="shared" si="1"/>
        <v>9</v>
      </c>
      <c r="D134" s="73"/>
      <c r="E134" s="72">
        <v>9</v>
      </c>
      <c r="F134" s="73"/>
      <c r="G134" s="73"/>
      <c r="H134" s="73"/>
      <c r="I134" s="13"/>
      <c r="J134" s="5"/>
      <c r="K134" s="5"/>
      <c r="N134" s="56"/>
      <c r="O134" s="6"/>
      <c r="Q134" s="5"/>
    </row>
    <row r="135" spans="1:17" x14ac:dyDescent="0.2">
      <c r="A135" s="99" t="s">
        <v>242</v>
      </c>
      <c r="B135" s="100" t="s">
        <v>243</v>
      </c>
      <c r="C135" s="70">
        <f t="shared" si="1"/>
        <v>0</v>
      </c>
      <c r="D135" s="73"/>
      <c r="E135" s="72"/>
      <c r="F135" s="73"/>
      <c r="G135" s="73"/>
      <c r="H135" s="73"/>
      <c r="I135" s="13"/>
      <c r="J135" s="5"/>
      <c r="K135" s="5"/>
      <c r="N135" s="56"/>
      <c r="O135" s="6"/>
      <c r="Q135" s="5"/>
    </row>
    <row r="136" spans="1:17" x14ac:dyDescent="0.2">
      <c r="A136" s="99" t="s">
        <v>244</v>
      </c>
      <c r="B136" s="100" t="s">
        <v>245</v>
      </c>
      <c r="C136" s="70">
        <f t="shared" si="1"/>
        <v>0</v>
      </c>
      <c r="D136" s="73"/>
      <c r="E136" s="72"/>
      <c r="F136" s="73"/>
      <c r="G136" s="73"/>
      <c r="H136" s="73"/>
      <c r="I136" s="13"/>
      <c r="J136" s="5"/>
      <c r="K136" s="5"/>
      <c r="N136" s="56"/>
      <c r="O136" s="6"/>
      <c r="Q136" s="5"/>
    </row>
    <row r="137" spans="1:17" x14ac:dyDescent="0.2">
      <c r="A137" s="99" t="s">
        <v>246</v>
      </c>
      <c r="B137" s="100" t="s">
        <v>247</v>
      </c>
      <c r="C137" s="70">
        <f t="shared" si="1"/>
        <v>0</v>
      </c>
      <c r="D137" s="73"/>
      <c r="E137" s="72"/>
      <c r="F137" s="73"/>
      <c r="G137" s="73"/>
      <c r="H137" s="73"/>
      <c r="I137" s="13"/>
      <c r="J137" s="5"/>
      <c r="K137" s="5"/>
      <c r="N137" s="56"/>
      <c r="O137" s="6"/>
      <c r="Q137" s="5"/>
    </row>
    <row r="138" spans="1:17" x14ac:dyDescent="0.2">
      <c r="A138" s="99" t="s">
        <v>248</v>
      </c>
      <c r="B138" s="100" t="s">
        <v>249</v>
      </c>
      <c r="C138" s="70">
        <f t="shared" si="1"/>
        <v>0</v>
      </c>
      <c r="D138" s="73"/>
      <c r="E138" s="72"/>
      <c r="F138" s="73"/>
      <c r="G138" s="73"/>
      <c r="H138" s="73"/>
      <c r="I138" s="13"/>
      <c r="J138" s="5"/>
      <c r="K138" s="5"/>
      <c r="N138" s="56"/>
      <c r="O138" s="6"/>
      <c r="Q138" s="5"/>
    </row>
    <row r="139" spans="1:17" x14ac:dyDescent="0.2">
      <c r="A139" s="99" t="s">
        <v>250</v>
      </c>
      <c r="B139" s="100" t="s">
        <v>251</v>
      </c>
      <c r="C139" s="70">
        <f t="shared" si="1"/>
        <v>0</v>
      </c>
      <c r="D139" s="73"/>
      <c r="E139" s="72"/>
      <c r="F139" s="73"/>
      <c r="G139" s="73"/>
      <c r="H139" s="73"/>
      <c r="I139" s="13"/>
      <c r="J139" s="5"/>
      <c r="K139" s="5"/>
      <c r="N139" s="56"/>
      <c r="O139" s="6"/>
      <c r="Q139" s="5"/>
    </row>
    <row r="140" spans="1:17" x14ac:dyDescent="0.2">
      <c r="A140" s="99" t="s">
        <v>252</v>
      </c>
      <c r="B140" s="100" t="s">
        <v>253</v>
      </c>
      <c r="C140" s="70">
        <f t="shared" si="1"/>
        <v>9</v>
      </c>
      <c r="D140" s="73"/>
      <c r="E140" s="72">
        <v>9</v>
      </c>
      <c r="F140" s="73"/>
      <c r="G140" s="73"/>
      <c r="H140" s="73"/>
      <c r="I140" s="13"/>
      <c r="J140" s="5"/>
      <c r="K140" s="5"/>
      <c r="N140" s="56"/>
      <c r="O140" s="6"/>
      <c r="Q140" s="5"/>
    </row>
    <row r="141" spans="1:17" x14ac:dyDescent="0.2">
      <c r="A141" s="99" t="s">
        <v>254</v>
      </c>
      <c r="B141" s="100" t="s">
        <v>255</v>
      </c>
      <c r="C141" s="70">
        <f t="shared" si="1"/>
        <v>0</v>
      </c>
      <c r="D141" s="73"/>
      <c r="E141" s="72"/>
      <c r="F141" s="73"/>
      <c r="G141" s="73"/>
      <c r="H141" s="73"/>
      <c r="I141" s="13"/>
      <c r="J141" s="5"/>
      <c r="K141" s="5"/>
      <c r="N141" s="56"/>
      <c r="O141" s="6"/>
      <c r="Q141" s="5"/>
    </row>
    <row r="142" spans="1:17" x14ac:dyDescent="0.2">
      <c r="A142" s="99" t="s">
        <v>256</v>
      </c>
      <c r="B142" s="100" t="s">
        <v>257</v>
      </c>
      <c r="C142" s="70">
        <f t="shared" si="1"/>
        <v>2</v>
      </c>
      <c r="D142" s="73"/>
      <c r="E142" s="72"/>
      <c r="F142" s="73">
        <v>2</v>
      </c>
      <c r="G142" s="73"/>
      <c r="H142" s="73"/>
      <c r="I142" s="13"/>
      <c r="J142" s="5"/>
      <c r="K142" s="5"/>
      <c r="N142" s="56"/>
      <c r="O142" s="6"/>
      <c r="Q142" s="5"/>
    </row>
    <row r="143" spans="1:17" x14ac:dyDescent="0.2">
      <c r="A143" s="99" t="s">
        <v>258</v>
      </c>
      <c r="B143" s="100" t="s">
        <v>259</v>
      </c>
      <c r="C143" s="70">
        <f t="shared" si="1"/>
        <v>0</v>
      </c>
      <c r="D143" s="73"/>
      <c r="E143" s="72"/>
      <c r="F143" s="73"/>
      <c r="G143" s="73"/>
      <c r="H143" s="73"/>
      <c r="I143" s="13"/>
      <c r="J143" s="5"/>
      <c r="K143" s="5"/>
      <c r="N143" s="56"/>
      <c r="O143" s="6"/>
      <c r="Q143" s="5"/>
    </row>
    <row r="144" spans="1:17" x14ac:dyDescent="0.2">
      <c r="A144" s="99" t="s">
        <v>260</v>
      </c>
      <c r="B144" s="100" t="s">
        <v>261</v>
      </c>
      <c r="C144" s="70">
        <f t="shared" si="1"/>
        <v>0</v>
      </c>
      <c r="D144" s="73"/>
      <c r="E144" s="72"/>
      <c r="F144" s="73"/>
      <c r="G144" s="73"/>
      <c r="H144" s="73"/>
      <c r="I144" s="13"/>
      <c r="J144" s="5"/>
      <c r="K144" s="5"/>
      <c r="N144" s="56"/>
      <c r="O144" s="6"/>
      <c r="Q144" s="5"/>
    </row>
    <row r="145" spans="1:17" x14ac:dyDescent="0.2">
      <c r="A145" s="99" t="s">
        <v>262</v>
      </c>
      <c r="B145" s="100" t="s">
        <v>263</v>
      </c>
      <c r="C145" s="70">
        <f t="shared" si="1"/>
        <v>1</v>
      </c>
      <c r="D145" s="73"/>
      <c r="E145" s="72">
        <v>1</v>
      </c>
      <c r="F145" s="73"/>
      <c r="G145" s="73"/>
      <c r="H145" s="73"/>
      <c r="I145" s="13"/>
      <c r="J145" s="5"/>
      <c r="K145" s="5"/>
      <c r="N145" s="56"/>
      <c r="O145" s="6"/>
      <c r="Q145" s="5"/>
    </row>
    <row r="146" spans="1:17" x14ac:dyDescent="0.2">
      <c r="A146" s="99" t="s">
        <v>264</v>
      </c>
      <c r="B146" s="100" t="s">
        <v>265</v>
      </c>
      <c r="C146" s="70">
        <f t="shared" ref="C146:C209" si="2">+SUM(D146:F146)</f>
        <v>0</v>
      </c>
      <c r="D146" s="73"/>
      <c r="E146" s="72"/>
      <c r="F146" s="73"/>
      <c r="G146" s="73"/>
      <c r="H146" s="73"/>
      <c r="I146" s="13"/>
      <c r="J146" s="5"/>
      <c r="K146" s="5"/>
      <c r="N146" s="56"/>
      <c r="O146" s="6"/>
      <c r="Q146" s="5"/>
    </row>
    <row r="147" spans="1:17" x14ac:dyDescent="0.2">
      <c r="A147" s="99" t="s">
        <v>266</v>
      </c>
      <c r="B147" s="100" t="s">
        <v>267</v>
      </c>
      <c r="C147" s="70">
        <f t="shared" si="2"/>
        <v>2</v>
      </c>
      <c r="D147" s="73"/>
      <c r="E147" s="72"/>
      <c r="F147" s="73">
        <v>2</v>
      </c>
      <c r="G147" s="73"/>
      <c r="H147" s="73"/>
      <c r="I147" s="13"/>
      <c r="J147" s="5"/>
      <c r="K147" s="5"/>
      <c r="N147" s="56"/>
      <c r="O147" s="6"/>
      <c r="Q147" s="5"/>
    </row>
    <row r="148" spans="1:17" x14ac:dyDescent="0.2">
      <c r="A148" s="99" t="s">
        <v>268</v>
      </c>
      <c r="B148" s="100" t="s">
        <v>269</v>
      </c>
      <c r="C148" s="70">
        <f t="shared" si="2"/>
        <v>0</v>
      </c>
      <c r="D148" s="73"/>
      <c r="E148" s="72"/>
      <c r="F148" s="73"/>
      <c r="G148" s="73"/>
      <c r="H148" s="73"/>
      <c r="I148" s="13"/>
      <c r="J148" s="5"/>
      <c r="K148" s="5"/>
      <c r="N148" s="56"/>
      <c r="O148" s="6"/>
      <c r="Q148" s="5"/>
    </row>
    <row r="149" spans="1:17" x14ac:dyDescent="0.2">
      <c r="A149" s="99" t="s">
        <v>270</v>
      </c>
      <c r="B149" s="100" t="s">
        <v>271</v>
      </c>
      <c r="C149" s="70">
        <f t="shared" si="2"/>
        <v>0</v>
      </c>
      <c r="D149" s="73"/>
      <c r="E149" s="72"/>
      <c r="F149" s="73"/>
      <c r="G149" s="73"/>
      <c r="H149" s="73"/>
      <c r="I149" s="13"/>
      <c r="J149" s="5"/>
      <c r="K149" s="5"/>
      <c r="N149" s="56"/>
      <c r="O149" s="6"/>
      <c r="Q149" s="5"/>
    </row>
    <row r="150" spans="1:17" x14ac:dyDescent="0.2">
      <c r="A150" s="99" t="s">
        <v>272</v>
      </c>
      <c r="B150" s="100" t="s">
        <v>273</v>
      </c>
      <c r="C150" s="70">
        <f t="shared" si="2"/>
        <v>0</v>
      </c>
      <c r="D150" s="73"/>
      <c r="E150" s="72"/>
      <c r="F150" s="73"/>
      <c r="G150" s="73"/>
      <c r="H150" s="73"/>
      <c r="I150" s="13"/>
      <c r="J150" s="5"/>
      <c r="K150" s="5"/>
      <c r="N150" s="56"/>
      <c r="O150" s="6"/>
      <c r="Q150" s="5"/>
    </row>
    <row r="151" spans="1:17" x14ac:dyDescent="0.2">
      <c r="A151" s="99" t="s">
        <v>274</v>
      </c>
      <c r="B151" s="100" t="s">
        <v>275</v>
      </c>
      <c r="C151" s="70">
        <f t="shared" si="2"/>
        <v>0</v>
      </c>
      <c r="D151" s="73"/>
      <c r="E151" s="72"/>
      <c r="F151" s="73"/>
      <c r="G151" s="73"/>
      <c r="H151" s="73"/>
      <c r="I151" s="13"/>
      <c r="J151" s="5"/>
      <c r="K151" s="5"/>
      <c r="N151" s="56"/>
      <c r="O151" s="6"/>
      <c r="Q151" s="5"/>
    </row>
    <row r="152" spans="1:17" x14ac:dyDescent="0.2">
      <c r="A152" s="99" t="s">
        <v>276</v>
      </c>
      <c r="B152" s="100" t="s">
        <v>277</v>
      </c>
      <c r="C152" s="70">
        <f t="shared" si="2"/>
        <v>0</v>
      </c>
      <c r="D152" s="73"/>
      <c r="E152" s="72"/>
      <c r="F152" s="73"/>
      <c r="G152" s="73"/>
      <c r="H152" s="73"/>
      <c r="I152" s="13"/>
      <c r="J152" s="5"/>
      <c r="K152" s="5"/>
      <c r="N152" s="56"/>
      <c r="O152" s="6"/>
      <c r="Q152" s="5"/>
    </row>
    <row r="153" spans="1:17" x14ac:dyDescent="0.2">
      <c r="A153" s="99" t="s">
        <v>278</v>
      </c>
      <c r="B153" s="100" t="s">
        <v>279</v>
      </c>
      <c r="C153" s="70">
        <f t="shared" si="2"/>
        <v>1</v>
      </c>
      <c r="D153" s="73"/>
      <c r="E153" s="72">
        <v>1</v>
      </c>
      <c r="F153" s="73"/>
      <c r="G153" s="73"/>
      <c r="H153" s="73"/>
      <c r="I153" s="13"/>
      <c r="J153" s="5"/>
      <c r="K153" s="5"/>
      <c r="N153" s="56"/>
      <c r="O153" s="6"/>
      <c r="Q153" s="5"/>
    </row>
    <row r="154" spans="1:17" x14ac:dyDescent="0.2">
      <c r="A154" s="99" t="s">
        <v>280</v>
      </c>
      <c r="B154" s="100" t="s">
        <v>281</v>
      </c>
      <c r="C154" s="70">
        <f t="shared" si="2"/>
        <v>0</v>
      </c>
      <c r="D154" s="73"/>
      <c r="E154" s="72"/>
      <c r="F154" s="73"/>
      <c r="G154" s="73"/>
      <c r="H154" s="73"/>
      <c r="I154" s="13"/>
      <c r="J154" s="5"/>
      <c r="K154" s="5"/>
      <c r="N154" s="56"/>
      <c r="O154" s="6"/>
      <c r="Q154" s="5"/>
    </row>
    <row r="155" spans="1:17" x14ac:dyDescent="0.2">
      <c r="A155" s="99" t="s">
        <v>282</v>
      </c>
      <c r="B155" s="100" t="s">
        <v>277</v>
      </c>
      <c r="C155" s="70">
        <f t="shared" si="2"/>
        <v>0</v>
      </c>
      <c r="D155" s="73"/>
      <c r="E155" s="72"/>
      <c r="F155" s="73"/>
      <c r="G155" s="73"/>
      <c r="H155" s="73"/>
      <c r="I155" s="13"/>
      <c r="J155" s="5"/>
      <c r="K155" s="5"/>
      <c r="N155" s="56"/>
      <c r="O155" s="6"/>
      <c r="Q155" s="5"/>
    </row>
    <row r="156" spans="1:17" x14ac:dyDescent="0.2">
      <c r="A156" s="99" t="s">
        <v>283</v>
      </c>
      <c r="B156" s="100" t="s">
        <v>275</v>
      </c>
      <c r="C156" s="70">
        <f t="shared" si="2"/>
        <v>1</v>
      </c>
      <c r="D156" s="73"/>
      <c r="E156" s="72"/>
      <c r="F156" s="73">
        <v>1</v>
      </c>
      <c r="G156" s="73"/>
      <c r="H156" s="73"/>
      <c r="I156" s="13"/>
      <c r="J156" s="5"/>
      <c r="K156" s="5"/>
      <c r="N156" s="56"/>
      <c r="O156" s="6"/>
      <c r="Q156" s="5"/>
    </row>
    <row r="157" spans="1:17" x14ac:dyDescent="0.2">
      <c r="A157" s="99" t="s">
        <v>284</v>
      </c>
      <c r="B157" s="100" t="s">
        <v>285</v>
      </c>
      <c r="C157" s="70">
        <f t="shared" si="2"/>
        <v>0</v>
      </c>
      <c r="D157" s="73"/>
      <c r="E157" s="72"/>
      <c r="F157" s="73"/>
      <c r="G157" s="73"/>
      <c r="H157" s="73"/>
      <c r="I157" s="13"/>
      <c r="J157" s="5"/>
      <c r="K157" s="5"/>
      <c r="N157" s="56"/>
      <c r="O157" s="6"/>
      <c r="Q157" s="5"/>
    </row>
    <row r="158" spans="1:17" x14ac:dyDescent="0.2">
      <c r="A158" s="99" t="s">
        <v>286</v>
      </c>
      <c r="B158" s="100" t="s">
        <v>287</v>
      </c>
      <c r="C158" s="70">
        <f t="shared" si="2"/>
        <v>0</v>
      </c>
      <c r="D158" s="73"/>
      <c r="E158" s="72"/>
      <c r="F158" s="73"/>
      <c r="G158" s="73"/>
      <c r="H158" s="73"/>
      <c r="I158" s="13"/>
      <c r="J158" s="5"/>
      <c r="K158" s="5"/>
      <c r="N158" s="56"/>
      <c r="O158" s="6"/>
      <c r="Q158" s="5"/>
    </row>
    <row r="159" spans="1:17" x14ac:dyDescent="0.2">
      <c r="A159" s="99" t="s">
        <v>288</v>
      </c>
      <c r="B159" s="100" t="s">
        <v>289</v>
      </c>
      <c r="C159" s="70">
        <f t="shared" si="2"/>
        <v>7</v>
      </c>
      <c r="D159" s="73"/>
      <c r="E159" s="72">
        <v>7</v>
      </c>
      <c r="F159" s="73"/>
      <c r="G159" s="73"/>
      <c r="H159" s="73"/>
      <c r="I159" s="13"/>
      <c r="J159" s="5"/>
      <c r="K159" s="5"/>
      <c r="N159" s="56"/>
      <c r="O159" s="6"/>
      <c r="Q159" s="5"/>
    </row>
    <row r="160" spans="1:17" x14ac:dyDescent="0.2">
      <c r="A160" s="99" t="s">
        <v>290</v>
      </c>
      <c r="B160" s="100" t="s">
        <v>291</v>
      </c>
      <c r="C160" s="70">
        <f t="shared" si="2"/>
        <v>39</v>
      </c>
      <c r="D160" s="73"/>
      <c r="E160" s="72">
        <v>39</v>
      </c>
      <c r="F160" s="73"/>
      <c r="G160" s="73"/>
      <c r="H160" s="73"/>
      <c r="I160" s="13"/>
      <c r="J160" s="5"/>
      <c r="K160" s="5"/>
      <c r="N160" s="56"/>
      <c r="O160" s="6"/>
      <c r="Q160" s="5"/>
    </row>
    <row r="161" spans="1:17" x14ac:dyDescent="0.2">
      <c r="A161" s="99" t="s">
        <v>292</v>
      </c>
      <c r="B161" s="93" t="s">
        <v>293</v>
      </c>
      <c r="C161" s="70">
        <f t="shared" si="2"/>
        <v>13</v>
      </c>
      <c r="D161" s="73"/>
      <c r="E161" s="72">
        <v>13</v>
      </c>
      <c r="F161" s="83"/>
      <c r="G161" s="73"/>
      <c r="H161" s="73"/>
      <c r="I161" s="13"/>
      <c r="J161" s="5"/>
      <c r="K161" s="5"/>
      <c r="N161" s="56"/>
      <c r="O161" s="6"/>
      <c r="Q161" s="5"/>
    </row>
    <row r="162" spans="1:17" x14ac:dyDescent="0.2">
      <c r="A162" s="101" t="s">
        <v>294</v>
      </c>
      <c r="B162" s="114" t="s">
        <v>295</v>
      </c>
      <c r="C162" s="103">
        <f t="shared" si="2"/>
        <v>9</v>
      </c>
      <c r="D162" s="104"/>
      <c r="E162" s="105">
        <v>9</v>
      </c>
      <c r="F162" s="106"/>
      <c r="G162" s="104"/>
      <c r="H162" s="106"/>
      <c r="I162" s="13"/>
      <c r="J162" s="5"/>
      <c r="K162" s="5"/>
      <c r="N162" s="56"/>
      <c r="O162" s="6"/>
      <c r="Q162" s="5"/>
    </row>
    <row r="163" spans="1:17" x14ac:dyDescent="0.2">
      <c r="A163" s="115"/>
      <c r="B163" s="116"/>
      <c r="C163" s="15"/>
      <c r="D163" s="16"/>
      <c r="E163" s="16"/>
      <c r="F163" s="16"/>
      <c r="G163" s="16"/>
      <c r="H163" s="16"/>
      <c r="I163" s="13"/>
      <c r="J163" s="5"/>
      <c r="K163" s="5"/>
      <c r="N163" s="56"/>
      <c r="O163" s="6"/>
      <c r="Q163" s="5"/>
    </row>
    <row r="164" spans="1:17" ht="15" customHeight="1" x14ac:dyDescent="0.2">
      <c r="A164" s="213" t="s">
        <v>296</v>
      </c>
      <c r="B164" s="250"/>
      <c r="C164" s="63">
        <f t="shared" si="2"/>
        <v>51</v>
      </c>
      <c r="D164" s="108">
        <f>+SUM(D165:D179)</f>
        <v>51</v>
      </c>
      <c r="E164" s="112">
        <f>+SUM(E165:E179)</f>
        <v>0</v>
      </c>
      <c r="F164" s="113">
        <f>+SUM(F165:F179)</f>
        <v>0</v>
      </c>
      <c r="G164" s="113">
        <f>+SUM(G165:G179)</f>
        <v>0</v>
      </c>
      <c r="H164" s="113">
        <f>+SUM(H165:H179)</f>
        <v>0</v>
      </c>
      <c r="I164" s="13"/>
      <c r="J164" s="5"/>
      <c r="K164" s="5"/>
      <c r="N164" s="56"/>
      <c r="O164" s="6"/>
      <c r="Q164" s="5"/>
    </row>
    <row r="165" spans="1:17" x14ac:dyDescent="0.2">
      <c r="A165" s="96" t="s">
        <v>297</v>
      </c>
      <c r="B165" s="111" t="s">
        <v>298</v>
      </c>
      <c r="C165" s="88">
        <f t="shared" si="2"/>
        <v>0</v>
      </c>
      <c r="D165" s="89"/>
      <c r="E165" s="90"/>
      <c r="F165" s="91"/>
      <c r="G165" s="117"/>
      <c r="H165" s="91"/>
      <c r="I165" s="13"/>
      <c r="J165" s="5"/>
      <c r="K165" s="5"/>
      <c r="N165" s="56"/>
      <c r="O165" s="6"/>
      <c r="Q165" s="5"/>
    </row>
    <row r="166" spans="1:17" x14ac:dyDescent="0.2">
      <c r="A166" s="99" t="s">
        <v>299</v>
      </c>
      <c r="B166" s="118" t="s">
        <v>300</v>
      </c>
      <c r="C166" s="70">
        <f t="shared" si="2"/>
        <v>0</v>
      </c>
      <c r="D166" s="71"/>
      <c r="E166" s="72"/>
      <c r="F166" s="73"/>
      <c r="G166" s="86"/>
      <c r="H166" s="73"/>
      <c r="I166" s="13"/>
      <c r="J166" s="5"/>
      <c r="K166" s="5"/>
      <c r="N166" s="56"/>
      <c r="O166" s="6"/>
      <c r="Q166" s="5"/>
    </row>
    <row r="167" spans="1:17" x14ac:dyDescent="0.2">
      <c r="A167" s="99" t="s">
        <v>301</v>
      </c>
      <c r="B167" s="93" t="s">
        <v>302</v>
      </c>
      <c r="C167" s="70">
        <f t="shared" si="2"/>
        <v>49</v>
      </c>
      <c r="D167" s="71">
        <v>49</v>
      </c>
      <c r="E167" s="72"/>
      <c r="F167" s="73"/>
      <c r="G167" s="86"/>
      <c r="H167" s="73"/>
      <c r="I167" s="13"/>
      <c r="J167" s="5"/>
      <c r="K167" s="5"/>
      <c r="N167" s="56"/>
      <c r="O167" s="6"/>
      <c r="Q167" s="5"/>
    </row>
    <row r="168" spans="1:17" x14ac:dyDescent="0.2">
      <c r="A168" s="119" t="s">
        <v>303</v>
      </c>
      <c r="B168" s="93" t="s">
        <v>304</v>
      </c>
      <c r="C168" s="70">
        <f t="shared" si="2"/>
        <v>0</v>
      </c>
      <c r="D168" s="71"/>
      <c r="E168" s="72"/>
      <c r="F168" s="73"/>
      <c r="G168" s="86"/>
      <c r="H168" s="73"/>
      <c r="I168" s="13"/>
      <c r="J168" s="5"/>
      <c r="K168" s="5"/>
      <c r="N168" s="56"/>
      <c r="O168" s="6"/>
      <c r="Q168" s="5"/>
    </row>
    <row r="169" spans="1:17" x14ac:dyDescent="0.2">
      <c r="A169" s="99" t="s">
        <v>305</v>
      </c>
      <c r="B169" s="100" t="s">
        <v>306</v>
      </c>
      <c r="C169" s="70">
        <f t="shared" si="2"/>
        <v>2</v>
      </c>
      <c r="D169" s="71">
        <v>2</v>
      </c>
      <c r="E169" s="72"/>
      <c r="F169" s="73"/>
      <c r="G169" s="86"/>
      <c r="H169" s="73"/>
      <c r="I169" s="13"/>
      <c r="J169" s="5"/>
      <c r="K169" s="5"/>
      <c r="N169" s="56"/>
      <c r="O169" s="6"/>
      <c r="Q169" s="5"/>
    </row>
    <row r="170" spans="1:17" x14ac:dyDescent="0.2">
      <c r="A170" s="99" t="s">
        <v>307</v>
      </c>
      <c r="B170" s="100" t="s">
        <v>308</v>
      </c>
      <c r="C170" s="70">
        <f t="shared" si="2"/>
        <v>0</v>
      </c>
      <c r="D170" s="71"/>
      <c r="E170" s="72"/>
      <c r="F170" s="73"/>
      <c r="G170" s="86"/>
      <c r="H170" s="73"/>
      <c r="I170" s="13"/>
      <c r="J170" s="5"/>
      <c r="K170" s="5"/>
      <c r="N170" s="56"/>
      <c r="O170" s="6"/>
      <c r="Q170" s="5"/>
    </row>
    <row r="171" spans="1:17" x14ac:dyDescent="0.2">
      <c r="A171" s="99" t="s">
        <v>309</v>
      </c>
      <c r="B171" s="100" t="s">
        <v>310</v>
      </c>
      <c r="C171" s="70">
        <f t="shared" si="2"/>
        <v>0</v>
      </c>
      <c r="D171" s="71"/>
      <c r="E171" s="72"/>
      <c r="F171" s="73"/>
      <c r="G171" s="86"/>
      <c r="H171" s="73"/>
      <c r="I171" s="13"/>
      <c r="J171" s="5"/>
      <c r="K171" s="5"/>
      <c r="N171" s="56"/>
      <c r="O171" s="6"/>
      <c r="Q171" s="5"/>
    </row>
    <row r="172" spans="1:17" x14ac:dyDescent="0.2">
      <c r="A172" s="99" t="s">
        <v>311</v>
      </c>
      <c r="B172" s="100" t="s">
        <v>312</v>
      </c>
      <c r="C172" s="70">
        <f t="shared" si="2"/>
        <v>0</v>
      </c>
      <c r="D172" s="71"/>
      <c r="E172" s="72"/>
      <c r="F172" s="73"/>
      <c r="G172" s="86"/>
      <c r="H172" s="73"/>
      <c r="I172" s="13"/>
      <c r="J172" s="5"/>
      <c r="K172" s="5"/>
      <c r="N172" s="56"/>
      <c r="O172" s="6"/>
      <c r="Q172" s="5"/>
    </row>
    <row r="173" spans="1:17" x14ac:dyDescent="0.2">
      <c r="A173" s="99" t="s">
        <v>313</v>
      </c>
      <c r="B173" s="100" t="s">
        <v>314</v>
      </c>
      <c r="C173" s="70">
        <f t="shared" si="2"/>
        <v>0</v>
      </c>
      <c r="D173" s="71"/>
      <c r="E173" s="72"/>
      <c r="F173" s="73"/>
      <c r="G173" s="86"/>
      <c r="H173" s="73"/>
      <c r="I173" s="13"/>
      <c r="J173" s="5"/>
      <c r="K173" s="5"/>
      <c r="N173" s="56"/>
      <c r="O173" s="6"/>
      <c r="Q173" s="5"/>
    </row>
    <row r="174" spans="1:17" x14ac:dyDescent="0.2">
      <c r="A174" s="99" t="s">
        <v>315</v>
      </c>
      <c r="B174" s="100" t="s">
        <v>316</v>
      </c>
      <c r="C174" s="70">
        <f t="shared" si="2"/>
        <v>0</v>
      </c>
      <c r="D174" s="71"/>
      <c r="E174" s="72"/>
      <c r="F174" s="73"/>
      <c r="G174" s="86"/>
      <c r="H174" s="73"/>
      <c r="I174" s="13"/>
      <c r="J174" s="5"/>
      <c r="K174" s="5"/>
      <c r="N174" s="56"/>
      <c r="O174" s="6"/>
      <c r="Q174" s="5"/>
    </row>
    <row r="175" spans="1:17" x14ac:dyDescent="0.2">
      <c r="A175" s="99" t="s">
        <v>317</v>
      </c>
      <c r="B175" s="100" t="s">
        <v>318</v>
      </c>
      <c r="C175" s="70">
        <f t="shared" si="2"/>
        <v>0</v>
      </c>
      <c r="D175" s="71"/>
      <c r="E175" s="72"/>
      <c r="F175" s="73"/>
      <c r="G175" s="86"/>
      <c r="H175" s="73"/>
      <c r="I175" s="13"/>
      <c r="J175" s="5"/>
      <c r="K175" s="5"/>
      <c r="N175" s="56"/>
      <c r="O175" s="6"/>
      <c r="Q175" s="5"/>
    </row>
    <row r="176" spans="1:17" x14ac:dyDescent="0.2">
      <c r="A176" s="99" t="s">
        <v>319</v>
      </c>
      <c r="B176" s="100" t="s">
        <v>320</v>
      </c>
      <c r="C176" s="70">
        <f t="shared" si="2"/>
        <v>0</v>
      </c>
      <c r="D176" s="71"/>
      <c r="E176" s="72"/>
      <c r="F176" s="73"/>
      <c r="G176" s="86"/>
      <c r="H176" s="73"/>
      <c r="I176" s="13"/>
      <c r="J176" s="5"/>
      <c r="K176" s="5"/>
      <c r="N176" s="56"/>
      <c r="O176" s="6"/>
      <c r="Q176" s="5"/>
    </row>
    <row r="177" spans="1:17" x14ac:dyDescent="0.2">
      <c r="A177" s="99" t="s">
        <v>321</v>
      </c>
      <c r="B177" s="100" t="s">
        <v>322</v>
      </c>
      <c r="C177" s="70">
        <f t="shared" si="2"/>
        <v>0</v>
      </c>
      <c r="D177" s="71"/>
      <c r="E177" s="72"/>
      <c r="F177" s="73"/>
      <c r="G177" s="86"/>
      <c r="H177" s="73"/>
      <c r="I177" s="13"/>
      <c r="J177" s="5"/>
      <c r="K177" s="5"/>
      <c r="N177" s="56"/>
      <c r="O177" s="6"/>
      <c r="Q177" s="5"/>
    </row>
    <row r="178" spans="1:17" x14ac:dyDescent="0.2">
      <c r="A178" s="99" t="s">
        <v>323</v>
      </c>
      <c r="B178" s="100" t="s">
        <v>324</v>
      </c>
      <c r="C178" s="70">
        <f t="shared" si="2"/>
        <v>0</v>
      </c>
      <c r="D178" s="71"/>
      <c r="E178" s="72"/>
      <c r="F178" s="73"/>
      <c r="G178" s="86"/>
      <c r="H178" s="73"/>
      <c r="I178" s="13"/>
      <c r="J178" s="5"/>
      <c r="K178" s="5"/>
      <c r="N178" s="56"/>
      <c r="O178" s="6"/>
      <c r="Q178" s="5"/>
    </row>
    <row r="179" spans="1:17" x14ac:dyDescent="0.2">
      <c r="A179" s="120" t="s">
        <v>325</v>
      </c>
      <c r="B179" s="121" t="s">
        <v>326</v>
      </c>
      <c r="C179" s="103">
        <f t="shared" si="2"/>
        <v>0</v>
      </c>
      <c r="D179" s="122"/>
      <c r="E179" s="105"/>
      <c r="F179" s="106"/>
      <c r="G179" s="104"/>
      <c r="H179" s="106"/>
      <c r="I179" s="13"/>
      <c r="J179" s="5"/>
      <c r="K179" s="5"/>
      <c r="N179" s="56"/>
      <c r="O179" s="6"/>
      <c r="Q179" s="5"/>
    </row>
    <row r="180" spans="1:17" x14ac:dyDescent="0.2">
      <c r="A180" s="59"/>
      <c r="B180" s="107"/>
      <c r="C180" s="15"/>
      <c r="D180" s="16"/>
      <c r="E180" s="16"/>
      <c r="F180" s="16"/>
      <c r="G180" s="16"/>
      <c r="H180" s="16"/>
      <c r="I180" s="13"/>
      <c r="J180" s="5"/>
      <c r="K180" s="5"/>
      <c r="N180" s="56"/>
      <c r="O180" s="6"/>
      <c r="Q180" s="5"/>
    </row>
    <row r="181" spans="1:17" x14ac:dyDescent="0.2">
      <c r="A181" s="211" t="s">
        <v>327</v>
      </c>
      <c r="B181" s="234"/>
      <c r="C181" s="63">
        <f t="shared" si="2"/>
        <v>15030</v>
      </c>
      <c r="D181" s="123">
        <f>+SUM(D182:D250)</f>
        <v>14325</v>
      </c>
      <c r="E181" s="65">
        <f>+SUM(E182:E250)</f>
        <v>324</v>
      </c>
      <c r="F181" s="124">
        <f>+SUM(F182:F250)</f>
        <v>381</v>
      </c>
      <c r="G181" s="63">
        <f>+SUM(G182:G250)</f>
        <v>0</v>
      </c>
      <c r="H181" s="63">
        <f>+SUM(H182:H250)</f>
        <v>0</v>
      </c>
      <c r="I181" s="13"/>
      <c r="J181" s="5"/>
      <c r="K181" s="5"/>
      <c r="N181" s="56"/>
      <c r="O181" s="6"/>
      <c r="Q181" s="5"/>
    </row>
    <row r="182" spans="1:17" x14ac:dyDescent="0.2">
      <c r="A182" s="99" t="s">
        <v>328</v>
      </c>
      <c r="B182" s="125" t="s">
        <v>329</v>
      </c>
      <c r="C182" s="70">
        <f t="shared" si="2"/>
        <v>0</v>
      </c>
      <c r="D182" s="71"/>
      <c r="E182" s="72"/>
      <c r="F182" s="73"/>
      <c r="G182" s="117"/>
      <c r="H182" s="73"/>
      <c r="I182" s="13"/>
      <c r="J182" s="5"/>
      <c r="K182" s="5"/>
      <c r="N182" s="56"/>
      <c r="O182" s="6"/>
      <c r="Q182" s="5"/>
    </row>
    <row r="183" spans="1:17" x14ac:dyDescent="0.2">
      <c r="A183" s="99" t="s">
        <v>330</v>
      </c>
      <c r="B183" s="126" t="s">
        <v>331</v>
      </c>
      <c r="C183" s="70">
        <f t="shared" si="2"/>
        <v>0</v>
      </c>
      <c r="D183" s="71"/>
      <c r="E183" s="72"/>
      <c r="F183" s="73"/>
      <c r="G183" s="86"/>
      <c r="H183" s="73"/>
      <c r="I183" s="13"/>
      <c r="J183" s="5"/>
      <c r="K183" s="5"/>
      <c r="N183" s="56"/>
      <c r="O183" s="6"/>
      <c r="Q183" s="5"/>
    </row>
    <row r="184" spans="1:17" x14ac:dyDescent="0.2">
      <c r="A184" s="99" t="s">
        <v>332</v>
      </c>
      <c r="B184" s="126" t="s">
        <v>333</v>
      </c>
      <c r="C184" s="70">
        <f t="shared" si="2"/>
        <v>0</v>
      </c>
      <c r="D184" s="71"/>
      <c r="E184" s="72"/>
      <c r="F184" s="73"/>
      <c r="G184" s="86"/>
      <c r="H184" s="73"/>
      <c r="I184" s="13"/>
      <c r="J184" s="5"/>
      <c r="K184" s="5"/>
      <c r="N184" s="56"/>
      <c r="O184" s="6"/>
      <c r="Q184" s="5"/>
    </row>
    <row r="185" spans="1:17" ht="13.5" customHeight="1" x14ac:dyDescent="0.2">
      <c r="A185" s="99" t="s">
        <v>334</v>
      </c>
      <c r="B185" s="126" t="s">
        <v>335</v>
      </c>
      <c r="C185" s="70">
        <f t="shared" si="2"/>
        <v>3</v>
      </c>
      <c r="D185" s="71">
        <v>1</v>
      </c>
      <c r="E185" s="72">
        <v>2</v>
      </c>
      <c r="F185" s="73"/>
      <c r="G185" s="86"/>
      <c r="H185" s="73"/>
      <c r="I185" s="13"/>
      <c r="J185" s="5"/>
      <c r="K185" s="5"/>
      <c r="N185" s="56"/>
      <c r="O185" s="6"/>
      <c r="Q185" s="5"/>
    </row>
    <row r="186" spans="1:17" x14ac:dyDescent="0.2">
      <c r="A186" s="99" t="s">
        <v>336</v>
      </c>
      <c r="B186" s="100" t="s">
        <v>337</v>
      </c>
      <c r="C186" s="70">
        <f t="shared" si="2"/>
        <v>1686</v>
      </c>
      <c r="D186" s="71">
        <v>1686</v>
      </c>
      <c r="E186" s="72"/>
      <c r="F186" s="73"/>
      <c r="G186" s="86"/>
      <c r="H186" s="73"/>
      <c r="I186" s="13"/>
      <c r="J186" s="5"/>
      <c r="K186" s="5"/>
      <c r="N186" s="56"/>
      <c r="O186" s="6"/>
      <c r="Q186" s="5"/>
    </row>
    <row r="187" spans="1:17" x14ac:dyDescent="0.2">
      <c r="A187" s="99" t="s">
        <v>338</v>
      </c>
      <c r="B187" s="100" t="s">
        <v>339</v>
      </c>
      <c r="C187" s="70">
        <f t="shared" si="2"/>
        <v>3</v>
      </c>
      <c r="D187" s="71">
        <v>3</v>
      </c>
      <c r="E187" s="72"/>
      <c r="F187" s="73"/>
      <c r="G187" s="86"/>
      <c r="H187" s="73"/>
      <c r="I187" s="13"/>
      <c r="J187" s="5"/>
      <c r="K187" s="5"/>
      <c r="N187" s="56"/>
      <c r="O187" s="6"/>
      <c r="Q187" s="5"/>
    </row>
    <row r="188" spans="1:17" x14ac:dyDescent="0.2">
      <c r="A188" s="99" t="s">
        <v>340</v>
      </c>
      <c r="B188" s="100" t="s">
        <v>341</v>
      </c>
      <c r="C188" s="70">
        <f t="shared" si="2"/>
        <v>6</v>
      </c>
      <c r="D188" s="71">
        <v>6</v>
      </c>
      <c r="E188" s="72"/>
      <c r="F188" s="73"/>
      <c r="G188" s="86"/>
      <c r="H188" s="73"/>
      <c r="I188" s="13"/>
      <c r="J188" s="5"/>
      <c r="K188" s="5"/>
      <c r="N188" s="56"/>
      <c r="O188" s="6"/>
      <c r="Q188" s="5"/>
    </row>
    <row r="189" spans="1:17" x14ac:dyDescent="0.2">
      <c r="A189" s="99" t="s">
        <v>342</v>
      </c>
      <c r="B189" s="100" t="s">
        <v>343</v>
      </c>
      <c r="C189" s="70">
        <f t="shared" si="2"/>
        <v>0</v>
      </c>
      <c r="D189" s="71"/>
      <c r="E189" s="72"/>
      <c r="F189" s="73"/>
      <c r="G189" s="86"/>
      <c r="H189" s="73"/>
      <c r="I189" s="13"/>
      <c r="J189" s="5"/>
      <c r="K189" s="5"/>
      <c r="N189" s="56"/>
      <c r="O189" s="6"/>
      <c r="Q189" s="5"/>
    </row>
    <row r="190" spans="1:17" x14ac:dyDescent="0.2">
      <c r="A190" s="99" t="s">
        <v>344</v>
      </c>
      <c r="B190" s="100" t="s">
        <v>345</v>
      </c>
      <c r="C190" s="70">
        <f t="shared" si="2"/>
        <v>0</v>
      </c>
      <c r="D190" s="71"/>
      <c r="E190" s="72"/>
      <c r="F190" s="73"/>
      <c r="G190" s="86"/>
      <c r="H190" s="73"/>
      <c r="I190" s="13"/>
      <c r="J190" s="5"/>
      <c r="K190" s="5"/>
      <c r="N190" s="56"/>
      <c r="O190" s="6"/>
      <c r="Q190" s="5"/>
    </row>
    <row r="191" spans="1:17" x14ac:dyDescent="0.2">
      <c r="A191" s="99" t="s">
        <v>346</v>
      </c>
      <c r="B191" s="100" t="s">
        <v>347</v>
      </c>
      <c r="C191" s="70">
        <f t="shared" si="2"/>
        <v>0</v>
      </c>
      <c r="D191" s="71"/>
      <c r="E191" s="72"/>
      <c r="F191" s="73"/>
      <c r="G191" s="86"/>
      <c r="H191" s="73"/>
      <c r="I191" s="13"/>
      <c r="J191" s="5"/>
      <c r="K191" s="5"/>
      <c r="N191" s="56"/>
      <c r="O191" s="6"/>
      <c r="Q191" s="5"/>
    </row>
    <row r="192" spans="1:17" x14ac:dyDescent="0.2">
      <c r="A192" s="99" t="s">
        <v>348</v>
      </c>
      <c r="B192" s="100" t="s">
        <v>349</v>
      </c>
      <c r="C192" s="70">
        <f t="shared" si="2"/>
        <v>0</v>
      </c>
      <c r="D192" s="71"/>
      <c r="E192" s="72"/>
      <c r="F192" s="73"/>
      <c r="G192" s="86"/>
      <c r="H192" s="73"/>
      <c r="I192" s="13"/>
      <c r="J192" s="5"/>
      <c r="K192" s="5"/>
      <c r="N192" s="56"/>
      <c r="O192" s="6"/>
      <c r="Q192" s="5"/>
    </row>
    <row r="193" spans="1:17" x14ac:dyDescent="0.2">
      <c r="A193" s="99" t="s">
        <v>350</v>
      </c>
      <c r="B193" s="100" t="s">
        <v>351</v>
      </c>
      <c r="C193" s="70">
        <f t="shared" si="2"/>
        <v>0</v>
      </c>
      <c r="D193" s="71"/>
      <c r="E193" s="72"/>
      <c r="F193" s="73"/>
      <c r="G193" s="86"/>
      <c r="H193" s="73"/>
      <c r="I193" s="13"/>
      <c r="J193" s="5"/>
      <c r="K193" s="5"/>
      <c r="N193" s="56"/>
      <c r="O193" s="6"/>
      <c r="Q193" s="5"/>
    </row>
    <row r="194" spans="1:17" x14ac:dyDescent="0.2">
      <c r="A194" s="99" t="s">
        <v>352</v>
      </c>
      <c r="B194" s="100" t="s">
        <v>353</v>
      </c>
      <c r="C194" s="70">
        <f t="shared" si="2"/>
        <v>0</v>
      </c>
      <c r="D194" s="71"/>
      <c r="E194" s="72"/>
      <c r="F194" s="73"/>
      <c r="G194" s="86"/>
      <c r="H194" s="73"/>
      <c r="I194" s="13"/>
      <c r="J194" s="5"/>
      <c r="K194" s="5"/>
      <c r="N194" s="56"/>
      <c r="O194" s="6"/>
      <c r="Q194" s="5"/>
    </row>
    <row r="195" spans="1:17" ht="23.25" x14ac:dyDescent="0.2">
      <c r="A195" s="99" t="s">
        <v>354</v>
      </c>
      <c r="B195" s="93" t="s">
        <v>355</v>
      </c>
      <c r="C195" s="70">
        <f t="shared" si="2"/>
        <v>0</v>
      </c>
      <c r="D195" s="71"/>
      <c r="E195" s="72"/>
      <c r="F195" s="73"/>
      <c r="G195" s="86"/>
      <c r="H195" s="73"/>
      <c r="I195" s="13"/>
      <c r="J195" s="5"/>
      <c r="K195" s="5"/>
      <c r="N195" s="56"/>
      <c r="O195" s="6"/>
      <c r="Q195" s="5"/>
    </row>
    <row r="196" spans="1:17" x14ac:dyDescent="0.2">
      <c r="A196" s="99" t="s">
        <v>356</v>
      </c>
      <c r="B196" s="93" t="s">
        <v>357</v>
      </c>
      <c r="C196" s="70">
        <f t="shared" si="2"/>
        <v>0</v>
      </c>
      <c r="D196" s="71"/>
      <c r="E196" s="72"/>
      <c r="F196" s="73"/>
      <c r="G196" s="86"/>
      <c r="H196" s="73"/>
      <c r="I196" s="13"/>
      <c r="J196" s="5"/>
      <c r="K196" s="5"/>
      <c r="N196" s="56"/>
      <c r="O196" s="6"/>
      <c r="Q196" s="5"/>
    </row>
    <row r="197" spans="1:17" x14ac:dyDescent="0.2">
      <c r="A197" s="99" t="s">
        <v>358</v>
      </c>
      <c r="B197" s="100" t="s">
        <v>359</v>
      </c>
      <c r="C197" s="70">
        <f t="shared" si="2"/>
        <v>0</v>
      </c>
      <c r="D197" s="71"/>
      <c r="E197" s="72"/>
      <c r="F197" s="73"/>
      <c r="G197" s="86"/>
      <c r="H197" s="73"/>
      <c r="I197" s="13"/>
      <c r="J197" s="5"/>
      <c r="K197" s="5"/>
      <c r="N197" s="56"/>
      <c r="O197" s="6"/>
      <c r="Q197" s="5"/>
    </row>
    <row r="198" spans="1:17" x14ac:dyDescent="0.2">
      <c r="A198" s="99" t="s">
        <v>360</v>
      </c>
      <c r="B198" s="100" t="s">
        <v>361</v>
      </c>
      <c r="C198" s="70">
        <f t="shared" si="2"/>
        <v>0</v>
      </c>
      <c r="D198" s="71"/>
      <c r="E198" s="72"/>
      <c r="F198" s="73"/>
      <c r="G198" s="86"/>
      <c r="H198" s="73"/>
      <c r="I198" s="13"/>
      <c r="J198" s="5"/>
      <c r="K198" s="5"/>
      <c r="N198" s="56"/>
      <c r="O198" s="6"/>
      <c r="Q198" s="5"/>
    </row>
    <row r="199" spans="1:17" x14ac:dyDescent="0.2">
      <c r="A199" s="99" t="s">
        <v>362</v>
      </c>
      <c r="B199" s="100" t="s">
        <v>363</v>
      </c>
      <c r="C199" s="70">
        <f t="shared" si="2"/>
        <v>2</v>
      </c>
      <c r="D199" s="71">
        <v>2</v>
      </c>
      <c r="E199" s="72"/>
      <c r="F199" s="73"/>
      <c r="G199" s="86"/>
      <c r="H199" s="73"/>
      <c r="I199" s="13"/>
      <c r="J199" s="5"/>
      <c r="K199" s="5"/>
      <c r="N199" s="56"/>
      <c r="O199" s="6"/>
      <c r="Q199" s="5"/>
    </row>
    <row r="200" spans="1:17" x14ac:dyDescent="0.2">
      <c r="A200" s="99" t="s">
        <v>364</v>
      </c>
      <c r="B200" s="100" t="s">
        <v>365</v>
      </c>
      <c r="C200" s="70">
        <f t="shared" si="2"/>
        <v>8</v>
      </c>
      <c r="D200" s="71">
        <v>8</v>
      </c>
      <c r="E200" s="72"/>
      <c r="F200" s="73"/>
      <c r="G200" s="86"/>
      <c r="H200" s="73"/>
      <c r="I200" s="13"/>
      <c r="J200" s="5"/>
      <c r="K200" s="5"/>
      <c r="N200" s="56"/>
      <c r="O200" s="6"/>
      <c r="Q200" s="5"/>
    </row>
    <row r="201" spans="1:17" x14ac:dyDescent="0.2">
      <c r="A201" s="99" t="s">
        <v>366</v>
      </c>
      <c r="B201" s="100" t="s">
        <v>367</v>
      </c>
      <c r="C201" s="70">
        <f t="shared" si="2"/>
        <v>23</v>
      </c>
      <c r="D201" s="71">
        <v>23</v>
      </c>
      <c r="E201" s="72"/>
      <c r="F201" s="73"/>
      <c r="G201" s="86"/>
      <c r="H201" s="73"/>
      <c r="I201" s="13"/>
      <c r="J201" s="5"/>
      <c r="K201" s="5"/>
      <c r="N201" s="56"/>
      <c r="O201" s="6"/>
      <c r="Q201" s="5"/>
    </row>
    <row r="202" spans="1:17" x14ac:dyDescent="0.2">
      <c r="A202" s="99" t="s">
        <v>368</v>
      </c>
      <c r="B202" s="100" t="s">
        <v>369</v>
      </c>
      <c r="C202" s="70">
        <f t="shared" si="2"/>
        <v>0</v>
      </c>
      <c r="D202" s="71"/>
      <c r="E202" s="72"/>
      <c r="F202" s="73"/>
      <c r="G202" s="86"/>
      <c r="H202" s="73"/>
      <c r="I202" s="13"/>
      <c r="J202" s="5"/>
      <c r="K202" s="5"/>
      <c r="N202" s="56"/>
      <c r="O202" s="6"/>
      <c r="Q202" s="5"/>
    </row>
    <row r="203" spans="1:17" x14ac:dyDescent="0.2">
      <c r="A203" s="99" t="s">
        <v>370</v>
      </c>
      <c r="B203" s="100" t="s">
        <v>371</v>
      </c>
      <c r="C203" s="70">
        <f t="shared" si="2"/>
        <v>0</v>
      </c>
      <c r="D203" s="71"/>
      <c r="E203" s="72"/>
      <c r="F203" s="73"/>
      <c r="G203" s="86"/>
      <c r="H203" s="73"/>
      <c r="I203" s="13"/>
      <c r="J203" s="5"/>
      <c r="K203" s="5"/>
      <c r="N203" s="56"/>
      <c r="O203" s="6"/>
      <c r="Q203" s="5"/>
    </row>
    <row r="204" spans="1:17" x14ac:dyDescent="0.2">
      <c r="A204" s="99" t="s">
        <v>372</v>
      </c>
      <c r="B204" s="100" t="s">
        <v>373</v>
      </c>
      <c r="C204" s="70">
        <f t="shared" si="2"/>
        <v>0</v>
      </c>
      <c r="D204" s="71"/>
      <c r="E204" s="72"/>
      <c r="F204" s="73"/>
      <c r="G204" s="86"/>
      <c r="H204" s="73"/>
      <c r="I204" s="13"/>
      <c r="J204" s="5"/>
      <c r="K204" s="5"/>
      <c r="N204" s="56"/>
      <c r="O204" s="6"/>
      <c r="Q204" s="5"/>
    </row>
    <row r="205" spans="1:17" x14ac:dyDescent="0.2">
      <c r="A205" s="99" t="s">
        <v>374</v>
      </c>
      <c r="B205" s="100" t="s">
        <v>375</v>
      </c>
      <c r="C205" s="70">
        <f t="shared" si="2"/>
        <v>0</v>
      </c>
      <c r="D205" s="71"/>
      <c r="E205" s="72"/>
      <c r="F205" s="73"/>
      <c r="G205" s="86"/>
      <c r="H205" s="73"/>
      <c r="I205" s="13"/>
      <c r="J205" s="5"/>
      <c r="K205" s="5"/>
      <c r="N205" s="56"/>
      <c r="O205" s="6"/>
      <c r="Q205" s="5"/>
    </row>
    <row r="206" spans="1:17" x14ac:dyDescent="0.2">
      <c r="A206" s="99" t="s">
        <v>376</v>
      </c>
      <c r="B206" s="100" t="s">
        <v>377</v>
      </c>
      <c r="C206" s="70">
        <f t="shared" si="2"/>
        <v>0</v>
      </c>
      <c r="D206" s="71"/>
      <c r="E206" s="72"/>
      <c r="F206" s="73"/>
      <c r="G206" s="86"/>
      <c r="H206" s="73"/>
      <c r="I206" s="13"/>
      <c r="J206" s="5"/>
      <c r="K206" s="5"/>
      <c r="N206" s="56"/>
      <c r="O206" s="6"/>
      <c r="Q206" s="5"/>
    </row>
    <row r="207" spans="1:17" x14ac:dyDescent="0.2">
      <c r="A207" s="99" t="s">
        <v>378</v>
      </c>
      <c r="B207" s="100" t="s">
        <v>379</v>
      </c>
      <c r="C207" s="70">
        <f t="shared" si="2"/>
        <v>0</v>
      </c>
      <c r="D207" s="71"/>
      <c r="E207" s="72"/>
      <c r="F207" s="73"/>
      <c r="G207" s="86"/>
      <c r="H207" s="73"/>
      <c r="I207" s="13"/>
      <c r="J207" s="5"/>
      <c r="K207" s="5"/>
      <c r="N207" s="56"/>
      <c r="O207" s="6"/>
      <c r="Q207" s="5"/>
    </row>
    <row r="208" spans="1:17" x14ac:dyDescent="0.2">
      <c r="A208" s="99" t="s">
        <v>380</v>
      </c>
      <c r="B208" s="93" t="s">
        <v>381</v>
      </c>
      <c r="C208" s="70">
        <f t="shared" si="2"/>
        <v>0</v>
      </c>
      <c r="D208" s="71"/>
      <c r="E208" s="72"/>
      <c r="F208" s="73"/>
      <c r="G208" s="86"/>
      <c r="H208" s="73"/>
      <c r="I208" s="13"/>
      <c r="J208" s="5"/>
      <c r="K208" s="5"/>
      <c r="N208" s="56"/>
      <c r="O208" s="6"/>
      <c r="Q208" s="5"/>
    </row>
    <row r="209" spans="1:17" x14ac:dyDescent="0.2">
      <c r="A209" s="99" t="s">
        <v>382</v>
      </c>
      <c r="B209" s="100" t="s">
        <v>383</v>
      </c>
      <c r="C209" s="70">
        <f t="shared" si="2"/>
        <v>9</v>
      </c>
      <c r="D209" s="71"/>
      <c r="E209" s="72">
        <v>9</v>
      </c>
      <c r="F209" s="73"/>
      <c r="G209" s="86"/>
      <c r="H209" s="73"/>
      <c r="I209" s="13"/>
      <c r="J209" s="5"/>
      <c r="K209" s="5"/>
      <c r="N209" s="56"/>
      <c r="O209" s="6"/>
      <c r="Q209" s="5"/>
    </row>
    <row r="210" spans="1:17" x14ac:dyDescent="0.2">
      <c r="A210" s="99" t="s">
        <v>384</v>
      </c>
      <c r="B210" s="100" t="s">
        <v>385</v>
      </c>
      <c r="C210" s="70">
        <f t="shared" ref="C210:C273" si="3">+SUM(D210:F210)</f>
        <v>0</v>
      </c>
      <c r="D210" s="71"/>
      <c r="E210" s="72"/>
      <c r="F210" s="73"/>
      <c r="G210" s="86"/>
      <c r="H210" s="73"/>
      <c r="I210" s="13"/>
      <c r="J210" s="5"/>
      <c r="K210" s="5"/>
      <c r="N210" s="56"/>
      <c r="O210" s="6"/>
      <c r="Q210" s="5"/>
    </row>
    <row r="211" spans="1:17" x14ac:dyDescent="0.2">
      <c r="A211" s="99" t="s">
        <v>386</v>
      </c>
      <c r="B211" s="100" t="s">
        <v>387</v>
      </c>
      <c r="C211" s="70">
        <f t="shared" si="3"/>
        <v>0</v>
      </c>
      <c r="D211" s="71"/>
      <c r="E211" s="72"/>
      <c r="F211" s="73"/>
      <c r="G211" s="86"/>
      <c r="H211" s="73"/>
      <c r="I211" s="13"/>
      <c r="J211" s="5"/>
      <c r="K211" s="5"/>
      <c r="N211" s="56"/>
      <c r="O211" s="6"/>
      <c r="Q211" s="5"/>
    </row>
    <row r="212" spans="1:17" x14ac:dyDescent="0.2">
      <c r="A212" s="99" t="s">
        <v>388</v>
      </c>
      <c r="B212" s="100" t="s">
        <v>389</v>
      </c>
      <c r="C212" s="70">
        <f t="shared" si="3"/>
        <v>0</v>
      </c>
      <c r="D212" s="71"/>
      <c r="E212" s="72"/>
      <c r="F212" s="73"/>
      <c r="G212" s="86"/>
      <c r="H212" s="73"/>
      <c r="I212" s="13"/>
      <c r="J212" s="5"/>
      <c r="K212" s="5"/>
      <c r="N212" s="56"/>
      <c r="O212" s="6"/>
      <c r="Q212" s="5"/>
    </row>
    <row r="213" spans="1:17" ht="23.25" x14ac:dyDescent="0.2">
      <c r="A213" s="99" t="s">
        <v>390</v>
      </c>
      <c r="B213" s="93" t="s">
        <v>391</v>
      </c>
      <c r="C213" s="70">
        <f t="shared" si="3"/>
        <v>0</v>
      </c>
      <c r="D213" s="71"/>
      <c r="E213" s="72"/>
      <c r="F213" s="73"/>
      <c r="G213" s="86"/>
      <c r="H213" s="73"/>
      <c r="I213" s="13"/>
      <c r="J213" s="5"/>
      <c r="K213" s="5"/>
      <c r="N213" s="56"/>
      <c r="O213" s="6"/>
      <c r="Q213" s="5"/>
    </row>
    <row r="214" spans="1:17" x14ac:dyDescent="0.2">
      <c r="A214" s="99" t="s">
        <v>392</v>
      </c>
      <c r="B214" s="100" t="s">
        <v>393</v>
      </c>
      <c r="C214" s="70">
        <f t="shared" si="3"/>
        <v>0</v>
      </c>
      <c r="D214" s="71"/>
      <c r="E214" s="72"/>
      <c r="F214" s="73"/>
      <c r="G214" s="86"/>
      <c r="H214" s="73"/>
      <c r="I214" s="13"/>
      <c r="J214" s="5"/>
      <c r="K214" s="5"/>
      <c r="N214" s="56"/>
      <c r="O214" s="6"/>
      <c r="Q214" s="5"/>
    </row>
    <row r="215" spans="1:17" x14ac:dyDescent="0.2">
      <c r="A215" s="99" t="s">
        <v>394</v>
      </c>
      <c r="B215" s="100" t="s">
        <v>395</v>
      </c>
      <c r="C215" s="70">
        <f t="shared" si="3"/>
        <v>0</v>
      </c>
      <c r="D215" s="71"/>
      <c r="E215" s="72"/>
      <c r="F215" s="73"/>
      <c r="G215" s="86"/>
      <c r="H215" s="73"/>
      <c r="I215" s="13"/>
      <c r="J215" s="5"/>
      <c r="K215" s="5"/>
      <c r="N215" s="56"/>
      <c r="O215" s="6"/>
      <c r="Q215" s="5"/>
    </row>
    <row r="216" spans="1:17" x14ac:dyDescent="0.2">
      <c r="A216" s="99" t="s">
        <v>396</v>
      </c>
      <c r="B216" s="100" t="s">
        <v>397</v>
      </c>
      <c r="C216" s="70">
        <f t="shared" si="3"/>
        <v>0</v>
      </c>
      <c r="D216" s="71"/>
      <c r="E216" s="72"/>
      <c r="F216" s="73"/>
      <c r="G216" s="86"/>
      <c r="H216" s="73"/>
      <c r="I216" s="13"/>
      <c r="J216" s="5"/>
      <c r="K216" s="5"/>
      <c r="N216" s="56"/>
      <c r="O216" s="6"/>
      <c r="Q216" s="5"/>
    </row>
    <row r="217" spans="1:17" x14ac:dyDescent="0.2">
      <c r="A217" s="99" t="s">
        <v>398</v>
      </c>
      <c r="B217" s="100" t="s">
        <v>399</v>
      </c>
      <c r="C217" s="70">
        <f t="shared" si="3"/>
        <v>0</v>
      </c>
      <c r="D217" s="71"/>
      <c r="E217" s="72"/>
      <c r="F217" s="73"/>
      <c r="G217" s="86"/>
      <c r="H217" s="73"/>
      <c r="I217" s="13"/>
      <c r="J217" s="5"/>
      <c r="K217" s="5"/>
      <c r="N217" s="56"/>
      <c r="O217" s="6"/>
      <c r="Q217" s="5"/>
    </row>
    <row r="218" spans="1:17" x14ac:dyDescent="0.2">
      <c r="A218" s="99" t="s">
        <v>400</v>
      </c>
      <c r="B218" s="100" t="s">
        <v>401</v>
      </c>
      <c r="C218" s="70">
        <f t="shared" si="3"/>
        <v>0</v>
      </c>
      <c r="D218" s="71"/>
      <c r="E218" s="72"/>
      <c r="F218" s="73"/>
      <c r="G218" s="86"/>
      <c r="H218" s="73"/>
      <c r="I218" s="13"/>
      <c r="J218" s="5"/>
      <c r="K218" s="5"/>
      <c r="N218" s="56"/>
      <c r="O218" s="6"/>
      <c r="Q218" s="5"/>
    </row>
    <row r="219" spans="1:17" x14ac:dyDescent="0.2">
      <c r="A219" s="99" t="s">
        <v>402</v>
      </c>
      <c r="B219" s="100" t="s">
        <v>403</v>
      </c>
      <c r="C219" s="70">
        <f t="shared" si="3"/>
        <v>0</v>
      </c>
      <c r="D219" s="71"/>
      <c r="E219" s="72"/>
      <c r="F219" s="73"/>
      <c r="G219" s="86"/>
      <c r="H219" s="73"/>
      <c r="I219" s="13"/>
      <c r="J219" s="5"/>
      <c r="K219" s="5"/>
      <c r="N219" s="56"/>
      <c r="O219" s="6"/>
      <c r="Q219" s="5"/>
    </row>
    <row r="220" spans="1:17" x14ac:dyDescent="0.2">
      <c r="A220" s="99" t="s">
        <v>404</v>
      </c>
      <c r="B220" s="100" t="s">
        <v>405</v>
      </c>
      <c r="C220" s="70">
        <f t="shared" si="3"/>
        <v>0</v>
      </c>
      <c r="D220" s="71"/>
      <c r="E220" s="72"/>
      <c r="F220" s="73"/>
      <c r="G220" s="86"/>
      <c r="H220" s="73"/>
      <c r="I220" s="13"/>
      <c r="J220" s="5"/>
      <c r="K220" s="5"/>
      <c r="N220" s="56"/>
      <c r="O220" s="6"/>
      <c r="Q220" s="5"/>
    </row>
    <row r="221" spans="1:17" x14ac:dyDescent="0.2">
      <c r="A221" s="99" t="s">
        <v>406</v>
      </c>
      <c r="B221" s="100" t="s">
        <v>407</v>
      </c>
      <c r="C221" s="70">
        <f t="shared" si="3"/>
        <v>0</v>
      </c>
      <c r="D221" s="71"/>
      <c r="E221" s="72"/>
      <c r="F221" s="73"/>
      <c r="G221" s="86"/>
      <c r="H221" s="73"/>
      <c r="I221" s="13"/>
      <c r="J221" s="5"/>
      <c r="K221" s="5"/>
      <c r="N221" s="56"/>
      <c r="O221" s="6"/>
      <c r="Q221" s="5"/>
    </row>
    <row r="222" spans="1:17" x14ac:dyDescent="0.2">
      <c r="A222" s="99" t="s">
        <v>408</v>
      </c>
      <c r="B222" s="100" t="s">
        <v>409</v>
      </c>
      <c r="C222" s="70">
        <f t="shared" si="3"/>
        <v>0</v>
      </c>
      <c r="D222" s="71"/>
      <c r="E222" s="72"/>
      <c r="F222" s="73"/>
      <c r="G222" s="86"/>
      <c r="H222" s="73"/>
      <c r="I222" s="13"/>
      <c r="J222" s="5"/>
      <c r="K222" s="5"/>
      <c r="N222" s="56"/>
      <c r="O222" s="6"/>
      <c r="Q222" s="5"/>
    </row>
    <row r="223" spans="1:17" x14ac:dyDescent="0.2">
      <c r="A223" s="99" t="s">
        <v>410</v>
      </c>
      <c r="B223" s="100" t="s">
        <v>411</v>
      </c>
      <c r="C223" s="70">
        <f t="shared" si="3"/>
        <v>0</v>
      </c>
      <c r="D223" s="71"/>
      <c r="E223" s="72"/>
      <c r="F223" s="73"/>
      <c r="G223" s="86"/>
      <c r="H223" s="73"/>
      <c r="I223" s="13"/>
      <c r="J223" s="5"/>
      <c r="K223" s="5"/>
      <c r="N223" s="56"/>
      <c r="O223" s="6"/>
      <c r="Q223" s="5"/>
    </row>
    <row r="224" spans="1:17" x14ac:dyDescent="0.2">
      <c r="A224" s="99" t="s">
        <v>412</v>
      </c>
      <c r="B224" s="100" t="s">
        <v>413</v>
      </c>
      <c r="C224" s="70">
        <f t="shared" si="3"/>
        <v>0</v>
      </c>
      <c r="D224" s="71"/>
      <c r="E224" s="72"/>
      <c r="F224" s="73"/>
      <c r="G224" s="86"/>
      <c r="H224" s="73"/>
      <c r="I224" s="13"/>
      <c r="J224" s="5"/>
      <c r="K224" s="5"/>
      <c r="N224" s="56"/>
      <c r="O224" s="6"/>
      <c r="Q224" s="5"/>
    </row>
    <row r="225" spans="1:17" x14ac:dyDescent="0.2">
      <c r="A225" s="99" t="s">
        <v>414</v>
      </c>
      <c r="B225" s="100" t="s">
        <v>415</v>
      </c>
      <c r="C225" s="70">
        <f t="shared" si="3"/>
        <v>0</v>
      </c>
      <c r="D225" s="71"/>
      <c r="E225" s="72"/>
      <c r="F225" s="73"/>
      <c r="G225" s="86"/>
      <c r="H225" s="73"/>
      <c r="I225" s="13"/>
      <c r="J225" s="5"/>
      <c r="K225" s="5"/>
      <c r="N225" s="56"/>
      <c r="O225" s="6"/>
      <c r="Q225" s="5"/>
    </row>
    <row r="226" spans="1:17" x14ac:dyDescent="0.2">
      <c r="A226" s="99" t="s">
        <v>416</v>
      </c>
      <c r="B226" s="100" t="s">
        <v>417</v>
      </c>
      <c r="C226" s="70">
        <f t="shared" si="3"/>
        <v>0</v>
      </c>
      <c r="D226" s="71"/>
      <c r="E226" s="72"/>
      <c r="F226" s="73"/>
      <c r="G226" s="86"/>
      <c r="H226" s="73"/>
      <c r="I226" s="13"/>
      <c r="J226" s="5"/>
      <c r="K226" s="5"/>
      <c r="N226" s="56"/>
      <c r="O226" s="6"/>
      <c r="Q226" s="5"/>
    </row>
    <row r="227" spans="1:17" x14ac:dyDescent="0.2">
      <c r="A227" s="99" t="s">
        <v>418</v>
      </c>
      <c r="B227" s="100" t="s">
        <v>419</v>
      </c>
      <c r="C227" s="70">
        <f t="shared" si="3"/>
        <v>0</v>
      </c>
      <c r="D227" s="71"/>
      <c r="E227" s="72"/>
      <c r="F227" s="73"/>
      <c r="G227" s="86"/>
      <c r="H227" s="73"/>
      <c r="I227" s="13"/>
      <c r="J227" s="5"/>
      <c r="K227" s="5"/>
      <c r="N227" s="56"/>
      <c r="O227" s="6"/>
      <c r="Q227" s="5"/>
    </row>
    <row r="228" spans="1:17" x14ac:dyDescent="0.2">
      <c r="A228" s="99" t="s">
        <v>420</v>
      </c>
      <c r="B228" s="100" t="s">
        <v>421</v>
      </c>
      <c r="C228" s="70">
        <f t="shared" si="3"/>
        <v>0</v>
      </c>
      <c r="D228" s="71"/>
      <c r="E228" s="72"/>
      <c r="F228" s="73"/>
      <c r="G228" s="86"/>
      <c r="H228" s="73"/>
      <c r="I228" s="13"/>
      <c r="J228" s="5"/>
      <c r="K228" s="5"/>
      <c r="N228" s="56"/>
      <c r="O228" s="6"/>
      <c r="Q228" s="5"/>
    </row>
    <row r="229" spans="1:17" x14ac:dyDescent="0.2">
      <c r="A229" s="99" t="s">
        <v>422</v>
      </c>
      <c r="B229" s="100" t="s">
        <v>423</v>
      </c>
      <c r="C229" s="70">
        <f t="shared" si="3"/>
        <v>0</v>
      </c>
      <c r="D229" s="71"/>
      <c r="E229" s="72"/>
      <c r="F229" s="73"/>
      <c r="G229" s="86"/>
      <c r="H229" s="73"/>
      <c r="I229" s="13"/>
      <c r="J229" s="5"/>
      <c r="K229" s="5"/>
      <c r="N229" s="56"/>
      <c r="O229" s="6"/>
      <c r="Q229" s="5"/>
    </row>
    <row r="230" spans="1:17" ht="23.25" x14ac:dyDescent="0.2">
      <c r="A230" s="99" t="s">
        <v>424</v>
      </c>
      <c r="B230" s="93" t="s">
        <v>425</v>
      </c>
      <c r="C230" s="70">
        <f t="shared" si="3"/>
        <v>0</v>
      </c>
      <c r="D230" s="71"/>
      <c r="E230" s="72"/>
      <c r="F230" s="73"/>
      <c r="G230" s="86"/>
      <c r="H230" s="73"/>
      <c r="I230" s="13"/>
      <c r="J230" s="5"/>
      <c r="K230" s="5"/>
      <c r="N230" s="56"/>
      <c r="O230" s="6"/>
      <c r="Q230" s="5"/>
    </row>
    <row r="231" spans="1:17" x14ac:dyDescent="0.2">
      <c r="A231" s="99" t="s">
        <v>426</v>
      </c>
      <c r="B231" s="100" t="s">
        <v>427</v>
      </c>
      <c r="C231" s="70">
        <f t="shared" si="3"/>
        <v>0</v>
      </c>
      <c r="D231" s="71"/>
      <c r="E231" s="72"/>
      <c r="F231" s="73"/>
      <c r="G231" s="86"/>
      <c r="H231" s="73"/>
      <c r="I231" s="13"/>
      <c r="J231" s="5"/>
      <c r="K231" s="5"/>
      <c r="N231" s="56"/>
      <c r="O231" s="6"/>
      <c r="Q231" s="5"/>
    </row>
    <row r="232" spans="1:17" x14ac:dyDescent="0.2">
      <c r="A232" s="99" t="s">
        <v>428</v>
      </c>
      <c r="B232" s="100" t="s">
        <v>429</v>
      </c>
      <c r="C232" s="70">
        <f t="shared" si="3"/>
        <v>0</v>
      </c>
      <c r="D232" s="71"/>
      <c r="E232" s="72"/>
      <c r="F232" s="73"/>
      <c r="G232" s="86"/>
      <c r="H232" s="73"/>
      <c r="I232" s="13"/>
      <c r="J232" s="5"/>
      <c r="K232" s="5"/>
      <c r="N232" s="56"/>
      <c r="O232" s="6"/>
      <c r="Q232" s="5"/>
    </row>
    <row r="233" spans="1:17" x14ac:dyDescent="0.2">
      <c r="A233" s="99" t="s">
        <v>430</v>
      </c>
      <c r="B233" s="100" t="s">
        <v>431</v>
      </c>
      <c r="C233" s="70">
        <f t="shared" si="3"/>
        <v>0</v>
      </c>
      <c r="D233" s="71"/>
      <c r="E233" s="72"/>
      <c r="F233" s="73"/>
      <c r="G233" s="86"/>
      <c r="H233" s="73"/>
      <c r="I233" s="13"/>
      <c r="J233" s="5"/>
      <c r="K233" s="5"/>
      <c r="N233" s="56"/>
      <c r="O233" s="6"/>
      <c r="Q233" s="5"/>
    </row>
    <row r="234" spans="1:17" x14ac:dyDescent="0.2">
      <c r="A234" s="99" t="s">
        <v>432</v>
      </c>
      <c r="B234" s="100" t="s">
        <v>433</v>
      </c>
      <c r="C234" s="70">
        <f t="shared" si="3"/>
        <v>0</v>
      </c>
      <c r="D234" s="71"/>
      <c r="E234" s="72"/>
      <c r="F234" s="73"/>
      <c r="G234" s="86"/>
      <c r="H234" s="73"/>
      <c r="I234" s="13"/>
      <c r="J234" s="5"/>
      <c r="K234" s="5"/>
      <c r="N234" s="56"/>
      <c r="O234" s="6"/>
      <c r="Q234" s="5"/>
    </row>
    <row r="235" spans="1:17" x14ac:dyDescent="0.2">
      <c r="A235" s="99" t="s">
        <v>434</v>
      </c>
      <c r="B235" s="100" t="s">
        <v>435</v>
      </c>
      <c r="C235" s="70">
        <f t="shared" si="3"/>
        <v>102</v>
      </c>
      <c r="D235" s="71">
        <v>102</v>
      </c>
      <c r="E235" s="72"/>
      <c r="F235" s="73"/>
      <c r="G235" s="86"/>
      <c r="H235" s="73"/>
      <c r="I235" s="13"/>
      <c r="J235" s="5"/>
      <c r="K235" s="5"/>
      <c r="N235" s="56"/>
      <c r="O235" s="6"/>
      <c r="Q235" s="5"/>
    </row>
    <row r="236" spans="1:17" x14ac:dyDescent="0.2">
      <c r="A236" s="99" t="s">
        <v>436</v>
      </c>
      <c r="B236" s="100" t="s">
        <v>437</v>
      </c>
      <c r="C236" s="70">
        <f t="shared" si="3"/>
        <v>0</v>
      </c>
      <c r="D236" s="71"/>
      <c r="E236" s="72"/>
      <c r="F236" s="73"/>
      <c r="G236" s="86"/>
      <c r="H236" s="73"/>
      <c r="I236" s="13"/>
      <c r="J236" s="5"/>
      <c r="K236" s="5"/>
      <c r="N236" s="56"/>
      <c r="O236" s="6"/>
      <c r="Q236" s="5"/>
    </row>
    <row r="237" spans="1:17" x14ac:dyDescent="0.2">
      <c r="A237" s="99" t="s">
        <v>438</v>
      </c>
      <c r="B237" s="100" t="s">
        <v>439</v>
      </c>
      <c r="C237" s="70">
        <f t="shared" si="3"/>
        <v>7507</v>
      </c>
      <c r="D237" s="71">
        <v>7170</v>
      </c>
      <c r="E237" s="72">
        <v>313</v>
      </c>
      <c r="F237" s="73">
        <v>24</v>
      </c>
      <c r="G237" s="86"/>
      <c r="H237" s="73"/>
      <c r="I237" s="13"/>
      <c r="J237" s="5"/>
      <c r="K237" s="5"/>
      <c r="N237" s="56"/>
      <c r="O237" s="6"/>
      <c r="Q237" s="5"/>
    </row>
    <row r="238" spans="1:17" x14ac:dyDescent="0.2">
      <c r="A238" s="99" t="s">
        <v>440</v>
      </c>
      <c r="B238" s="100" t="s">
        <v>441</v>
      </c>
      <c r="C238" s="70">
        <f t="shared" si="3"/>
        <v>141</v>
      </c>
      <c r="D238" s="71">
        <v>141</v>
      </c>
      <c r="E238" s="72"/>
      <c r="F238" s="73"/>
      <c r="G238" s="86"/>
      <c r="H238" s="73"/>
      <c r="I238" s="13"/>
      <c r="J238" s="5"/>
      <c r="K238" s="5"/>
      <c r="N238" s="56"/>
      <c r="O238" s="6"/>
      <c r="Q238" s="5"/>
    </row>
    <row r="239" spans="1:17" ht="23.25" x14ac:dyDescent="0.2">
      <c r="A239" s="99" t="s">
        <v>442</v>
      </c>
      <c r="B239" s="93" t="s">
        <v>443</v>
      </c>
      <c r="C239" s="70">
        <f t="shared" si="3"/>
        <v>0</v>
      </c>
      <c r="D239" s="71"/>
      <c r="E239" s="72"/>
      <c r="F239" s="73"/>
      <c r="G239" s="86"/>
      <c r="H239" s="73"/>
      <c r="I239" s="13"/>
      <c r="J239" s="5"/>
      <c r="K239" s="5"/>
      <c r="N239" s="56"/>
      <c r="O239" s="6"/>
      <c r="Q239" s="5"/>
    </row>
    <row r="240" spans="1:17" x14ac:dyDescent="0.2">
      <c r="A240" s="99" t="s">
        <v>444</v>
      </c>
      <c r="B240" s="100" t="s">
        <v>445</v>
      </c>
      <c r="C240" s="70">
        <f t="shared" si="3"/>
        <v>64</v>
      </c>
      <c r="D240" s="71">
        <v>19</v>
      </c>
      <c r="E240" s="72"/>
      <c r="F240" s="73">
        <v>45</v>
      </c>
      <c r="G240" s="86"/>
      <c r="H240" s="73"/>
      <c r="I240" s="13"/>
      <c r="J240" s="5"/>
      <c r="K240" s="5"/>
      <c r="N240" s="56"/>
      <c r="O240" s="6"/>
      <c r="Q240" s="5"/>
    </row>
    <row r="241" spans="1:17" x14ac:dyDescent="0.2">
      <c r="A241" s="99" t="s">
        <v>446</v>
      </c>
      <c r="B241" s="93" t="s">
        <v>447</v>
      </c>
      <c r="C241" s="70">
        <f t="shared" si="3"/>
        <v>5229</v>
      </c>
      <c r="D241" s="71">
        <v>4921</v>
      </c>
      <c r="E241" s="72"/>
      <c r="F241" s="73">
        <v>308</v>
      </c>
      <c r="G241" s="86"/>
      <c r="H241" s="73"/>
      <c r="I241" s="13"/>
      <c r="J241" s="5"/>
      <c r="K241" s="5"/>
      <c r="N241" s="56"/>
      <c r="O241" s="6"/>
      <c r="Q241" s="5"/>
    </row>
    <row r="242" spans="1:17" x14ac:dyDescent="0.2">
      <c r="A242" s="99" t="s">
        <v>448</v>
      </c>
      <c r="B242" s="100" t="s">
        <v>449</v>
      </c>
      <c r="C242" s="70">
        <f t="shared" si="3"/>
        <v>0</v>
      </c>
      <c r="D242" s="71"/>
      <c r="E242" s="72"/>
      <c r="F242" s="73"/>
      <c r="G242" s="86"/>
      <c r="H242" s="73"/>
      <c r="I242" s="13"/>
      <c r="J242" s="5"/>
      <c r="K242" s="5"/>
      <c r="N242" s="56"/>
      <c r="O242" s="6"/>
      <c r="Q242" s="5"/>
    </row>
    <row r="243" spans="1:17" x14ac:dyDescent="0.2">
      <c r="A243" s="99" t="s">
        <v>450</v>
      </c>
      <c r="B243" s="100" t="s">
        <v>451</v>
      </c>
      <c r="C243" s="70">
        <f t="shared" si="3"/>
        <v>0</v>
      </c>
      <c r="D243" s="71"/>
      <c r="E243" s="72"/>
      <c r="F243" s="73"/>
      <c r="G243" s="86"/>
      <c r="H243" s="73"/>
      <c r="I243" s="13"/>
      <c r="J243" s="5"/>
      <c r="K243" s="5"/>
      <c r="N243" s="56"/>
      <c r="O243" s="6"/>
      <c r="Q243" s="5"/>
    </row>
    <row r="244" spans="1:17" x14ac:dyDescent="0.2">
      <c r="A244" s="99" t="s">
        <v>452</v>
      </c>
      <c r="B244" s="100" t="s">
        <v>453</v>
      </c>
      <c r="C244" s="70">
        <f t="shared" si="3"/>
        <v>0</v>
      </c>
      <c r="D244" s="71"/>
      <c r="E244" s="72"/>
      <c r="F244" s="73"/>
      <c r="G244" s="86"/>
      <c r="H244" s="73"/>
      <c r="I244" s="13"/>
      <c r="J244" s="5"/>
      <c r="K244" s="5"/>
      <c r="N244" s="56"/>
      <c r="O244" s="6"/>
      <c r="Q244" s="5"/>
    </row>
    <row r="245" spans="1:17" x14ac:dyDescent="0.2">
      <c r="A245" s="99" t="s">
        <v>454</v>
      </c>
      <c r="B245" s="100" t="s">
        <v>455</v>
      </c>
      <c r="C245" s="70">
        <f t="shared" si="3"/>
        <v>0</v>
      </c>
      <c r="D245" s="71"/>
      <c r="E245" s="72"/>
      <c r="F245" s="73"/>
      <c r="G245" s="86"/>
      <c r="H245" s="73"/>
      <c r="I245" s="13"/>
      <c r="J245" s="5"/>
      <c r="K245" s="5"/>
      <c r="N245" s="56"/>
      <c r="O245" s="6"/>
      <c r="Q245" s="5"/>
    </row>
    <row r="246" spans="1:17" x14ac:dyDescent="0.2">
      <c r="A246" s="99" t="s">
        <v>456</v>
      </c>
      <c r="B246" s="100" t="s">
        <v>457</v>
      </c>
      <c r="C246" s="70">
        <f t="shared" si="3"/>
        <v>0</v>
      </c>
      <c r="D246" s="71"/>
      <c r="E246" s="72"/>
      <c r="F246" s="73"/>
      <c r="G246" s="86"/>
      <c r="H246" s="73"/>
      <c r="I246" s="13"/>
      <c r="J246" s="5"/>
      <c r="K246" s="5"/>
      <c r="N246" s="56"/>
      <c r="O246" s="6"/>
      <c r="Q246" s="5"/>
    </row>
    <row r="247" spans="1:17" x14ac:dyDescent="0.2">
      <c r="A247" s="99" t="s">
        <v>458</v>
      </c>
      <c r="B247" s="100" t="s">
        <v>459</v>
      </c>
      <c r="C247" s="70">
        <f t="shared" si="3"/>
        <v>36</v>
      </c>
      <c r="D247" s="71">
        <v>32</v>
      </c>
      <c r="E247" s="72"/>
      <c r="F247" s="73">
        <v>4</v>
      </c>
      <c r="G247" s="86"/>
      <c r="H247" s="73"/>
      <c r="I247" s="13"/>
      <c r="J247" s="5"/>
      <c r="K247" s="5"/>
      <c r="N247" s="56"/>
      <c r="O247" s="6"/>
      <c r="Q247" s="5"/>
    </row>
    <row r="248" spans="1:17" x14ac:dyDescent="0.2">
      <c r="A248" s="99" t="s">
        <v>460</v>
      </c>
      <c r="B248" s="100" t="s">
        <v>461</v>
      </c>
      <c r="C248" s="70">
        <f t="shared" si="3"/>
        <v>206</v>
      </c>
      <c r="D248" s="71">
        <v>206</v>
      </c>
      <c r="E248" s="72"/>
      <c r="F248" s="73"/>
      <c r="G248" s="86"/>
      <c r="H248" s="73"/>
      <c r="I248" s="13"/>
      <c r="J248" s="5"/>
      <c r="K248" s="5"/>
      <c r="N248" s="56"/>
      <c r="O248" s="6"/>
      <c r="Q248" s="5"/>
    </row>
    <row r="249" spans="1:17" x14ac:dyDescent="0.2">
      <c r="A249" s="99" t="s">
        <v>462</v>
      </c>
      <c r="B249" s="100" t="s">
        <v>463</v>
      </c>
      <c r="C249" s="70">
        <f t="shared" si="3"/>
        <v>0</v>
      </c>
      <c r="D249" s="71"/>
      <c r="E249" s="72"/>
      <c r="F249" s="73"/>
      <c r="G249" s="86"/>
      <c r="H249" s="73"/>
      <c r="I249" s="13"/>
      <c r="J249" s="5"/>
      <c r="K249" s="5"/>
      <c r="N249" s="56"/>
      <c r="O249" s="6"/>
      <c r="Q249" s="5"/>
    </row>
    <row r="250" spans="1:17" x14ac:dyDescent="0.2">
      <c r="A250" s="101" t="s">
        <v>464</v>
      </c>
      <c r="B250" s="114" t="s">
        <v>465</v>
      </c>
      <c r="C250" s="103">
        <f t="shared" si="3"/>
        <v>5</v>
      </c>
      <c r="D250" s="122">
        <v>5</v>
      </c>
      <c r="E250" s="105"/>
      <c r="F250" s="106"/>
      <c r="G250" s="104"/>
      <c r="H250" s="106"/>
      <c r="I250" s="13"/>
      <c r="J250" s="5"/>
      <c r="K250" s="5"/>
      <c r="N250" s="56"/>
      <c r="O250" s="6"/>
      <c r="Q250" s="5"/>
    </row>
    <row r="251" spans="1:17" x14ac:dyDescent="0.2">
      <c r="A251" s="127"/>
      <c r="B251" s="128"/>
      <c r="C251" s="129"/>
      <c r="D251" s="129"/>
      <c r="E251" s="129"/>
      <c r="F251" s="129"/>
      <c r="G251" s="129"/>
      <c r="H251" s="129"/>
      <c r="I251" s="13"/>
      <c r="J251" s="5"/>
      <c r="K251" s="5"/>
      <c r="N251" s="56"/>
      <c r="O251" s="6"/>
      <c r="Q251" s="5"/>
    </row>
    <row r="252" spans="1:17" x14ac:dyDescent="0.2">
      <c r="A252" s="209" t="s">
        <v>466</v>
      </c>
      <c r="B252" s="249"/>
      <c r="C252" s="63">
        <f t="shared" si="3"/>
        <v>206</v>
      </c>
      <c r="D252" s="123">
        <f>+SUM(D253:D290)</f>
        <v>170</v>
      </c>
      <c r="E252" s="65">
        <f>+SUM(E253:E290)</f>
        <v>32</v>
      </c>
      <c r="F252" s="124">
        <f>+SUM(F253:F290)</f>
        <v>4</v>
      </c>
      <c r="G252" s="63">
        <f>+SUM(G253:G290)</f>
        <v>0</v>
      </c>
      <c r="H252" s="63">
        <f>+SUM(H253:H290)</f>
        <v>0</v>
      </c>
      <c r="I252" s="13"/>
      <c r="J252" s="5"/>
      <c r="K252" s="5"/>
      <c r="N252" s="56"/>
      <c r="O252" s="6"/>
      <c r="Q252" s="5"/>
    </row>
    <row r="253" spans="1:17" x14ac:dyDescent="0.2">
      <c r="A253" s="96" t="s">
        <v>467</v>
      </c>
      <c r="B253" s="111" t="s">
        <v>468</v>
      </c>
      <c r="C253" s="70">
        <f t="shared" si="3"/>
        <v>0</v>
      </c>
      <c r="D253" s="71"/>
      <c r="E253" s="72"/>
      <c r="F253" s="73"/>
      <c r="G253" s="73"/>
      <c r="H253" s="73"/>
      <c r="I253" s="13"/>
      <c r="J253" s="5"/>
      <c r="K253" s="5"/>
      <c r="N253" s="56"/>
      <c r="O253" s="6"/>
      <c r="Q253" s="5"/>
    </row>
    <row r="254" spans="1:17" x14ac:dyDescent="0.2">
      <c r="A254" s="99" t="s">
        <v>469</v>
      </c>
      <c r="B254" s="100" t="s">
        <v>470</v>
      </c>
      <c r="C254" s="70">
        <f t="shared" si="3"/>
        <v>0</v>
      </c>
      <c r="D254" s="71"/>
      <c r="E254" s="72"/>
      <c r="F254" s="73"/>
      <c r="G254" s="73"/>
      <c r="H254" s="73"/>
      <c r="I254" s="13"/>
      <c r="J254" s="5"/>
      <c r="K254" s="5"/>
      <c r="N254" s="56"/>
      <c r="O254" s="6"/>
      <c r="Q254" s="5"/>
    </row>
    <row r="255" spans="1:17" x14ac:dyDescent="0.2">
      <c r="A255" s="99" t="s">
        <v>471</v>
      </c>
      <c r="B255" s="100" t="s">
        <v>472</v>
      </c>
      <c r="C255" s="70">
        <f t="shared" si="3"/>
        <v>12</v>
      </c>
      <c r="D255" s="71">
        <v>2</v>
      </c>
      <c r="E255" s="72">
        <v>10</v>
      </c>
      <c r="F255" s="73"/>
      <c r="G255" s="73"/>
      <c r="H255" s="73"/>
      <c r="I255" s="13"/>
      <c r="J255" s="5"/>
      <c r="K255" s="5"/>
      <c r="N255" s="56"/>
      <c r="O255" s="6"/>
      <c r="Q255" s="5"/>
    </row>
    <row r="256" spans="1:17" x14ac:dyDescent="0.2">
      <c r="A256" s="99" t="s">
        <v>473</v>
      </c>
      <c r="B256" s="100" t="s">
        <v>474</v>
      </c>
      <c r="C256" s="70">
        <f t="shared" si="3"/>
        <v>0</v>
      </c>
      <c r="D256" s="71"/>
      <c r="E256" s="72"/>
      <c r="F256" s="73"/>
      <c r="G256" s="73"/>
      <c r="H256" s="73"/>
      <c r="I256" s="13"/>
      <c r="J256" s="5"/>
      <c r="K256" s="5"/>
      <c r="N256" s="56"/>
      <c r="O256" s="6"/>
      <c r="Q256" s="5"/>
    </row>
    <row r="257" spans="1:17" x14ac:dyDescent="0.2">
      <c r="A257" s="99" t="s">
        <v>475</v>
      </c>
      <c r="B257" s="100" t="s">
        <v>476</v>
      </c>
      <c r="C257" s="70">
        <f t="shared" si="3"/>
        <v>0</v>
      </c>
      <c r="D257" s="71"/>
      <c r="E257" s="72"/>
      <c r="F257" s="73"/>
      <c r="G257" s="73"/>
      <c r="H257" s="73"/>
      <c r="I257" s="13"/>
      <c r="J257" s="5"/>
      <c r="K257" s="5"/>
      <c r="N257" s="56"/>
      <c r="O257" s="6"/>
      <c r="Q257" s="5"/>
    </row>
    <row r="258" spans="1:17" x14ac:dyDescent="0.2">
      <c r="A258" s="99" t="s">
        <v>477</v>
      </c>
      <c r="B258" s="100" t="s">
        <v>478</v>
      </c>
      <c r="C258" s="70">
        <f t="shared" si="3"/>
        <v>0</v>
      </c>
      <c r="D258" s="71"/>
      <c r="E258" s="72"/>
      <c r="F258" s="73"/>
      <c r="G258" s="73"/>
      <c r="H258" s="73"/>
      <c r="I258" s="13"/>
      <c r="J258" s="5"/>
      <c r="K258" s="5"/>
      <c r="N258" s="56"/>
      <c r="O258" s="6"/>
      <c r="Q258" s="5"/>
    </row>
    <row r="259" spans="1:17" x14ac:dyDescent="0.2">
      <c r="A259" s="99" t="s">
        <v>479</v>
      </c>
      <c r="B259" s="100" t="s">
        <v>480</v>
      </c>
      <c r="C259" s="70">
        <f t="shared" si="3"/>
        <v>0</v>
      </c>
      <c r="D259" s="71"/>
      <c r="E259" s="72"/>
      <c r="F259" s="73"/>
      <c r="G259" s="73"/>
      <c r="H259" s="73"/>
      <c r="I259" s="13"/>
      <c r="J259" s="5"/>
      <c r="K259" s="5"/>
      <c r="N259" s="56"/>
      <c r="O259" s="6"/>
      <c r="Q259" s="5"/>
    </row>
    <row r="260" spans="1:17" x14ac:dyDescent="0.2">
      <c r="A260" s="99" t="s">
        <v>481</v>
      </c>
      <c r="B260" s="100" t="s">
        <v>482</v>
      </c>
      <c r="C260" s="70">
        <f t="shared" si="3"/>
        <v>0</v>
      </c>
      <c r="D260" s="71"/>
      <c r="E260" s="72"/>
      <c r="F260" s="73"/>
      <c r="G260" s="73"/>
      <c r="H260" s="73"/>
      <c r="I260" s="13"/>
      <c r="J260" s="5"/>
      <c r="K260" s="5"/>
      <c r="N260" s="56"/>
      <c r="O260" s="6"/>
      <c r="Q260" s="5"/>
    </row>
    <row r="261" spans="1:17" x14ac:dyDescent="0.2">
      <c r="A261" s="99" t="s">
        <v>483</v>
      </c>
      <c r="B261" s="100" t="s">
        <v>484</v>
      </c>
      <c r="C261" s="70">
        <f t="shared" si="3"/>
        <v>0</v>
      </c>
      <c r="D261" s="71"/>
      <c r="E261" s="72"/>
      <c r="F261" s="73"/>
      <c r="G261" s="73"/>
      <c r="H261" s="73"/>
      <c r="I261" s="13"/>
      <c r="J261" s="5"/>
      <c r="K261" s="5"/>
      <c r="N261" s="56"/>
      <c r="O261" s="6"/>
      <c r="Q261" s="5"/>
    </row>
    <row r="262" spans="1:17" x14ac:dyDescent="0.2">
      <c r="A262" s="99" t="s">
        <v>485</v>
      </c>
      <c r="B262" s="100" t="s">
        <v>486</v>
      </c>
      <c r="C262" s="70">
        <f t="shared" si="3"/>
        <v>0</v>
      </c>
      <c r="D262" s="71"/>
      <c r="E262" s="72"/>
      <c r="F262" s="73"/>
      <c r="G262" s="73"/>
      <c r="H262" s="73"/>
      <c r="I262" s="13"/>
      <c r="J262" s="5"/>
      <c r="K262" s="5"/>
      <c r="N262" s="56"/>
      <c r="O262" s="6"/>
      <c r="Q262" s="5"/>
    </row>
    <row r="263" spans="1:17" x14ac:dyDescent="0.2">
      <c r="A263" s="99" t="s">
        <v>487</v>
      </c>
      <c r="B263" s="100" t="s">
        <v>488</v>
      </c>
      <c r="C263" s="70">
        <f t="shared" si="3"/>
        <v>0</v>
      </c>
      <c r="D263" s="71"/>
      <c r="E263" s="72"/>
      <c r="F263" s="73"/>
      <c r="G263" s="73"/>
      <c r="H263" s="73"/>
      <c r="I263" s="13"/>
      <c r="J263" s="5"/>
      <c r="K263" s="5"/>
      <c r="N263" s="56"/>
      <c r="O263" s="6"/>
      <c r="Q263" s="5"/>
    </row>
    <row r="264" spans="1:17" x14ac:dyDescent="0.2">
      <c r="A264" s="99" t="s">
        <v>489</v>
      </c>
      <c r="B264" s="100" t="s">
        <v>490</v>
      </c>
      <c r="C264" s="70">
        <f t="shared" si="3"/>
        <v>18</v>
      </c>
      <c r="D264" s="71">
        <v>18</v>
      </c>
      <c r="E264" s="72"/>
      <c r="F264" s="73"/>
      <c r="G264" s="73"/>
      <c r="H264" s="73"/>
      <c r="I264" s="13"/>
      <c r="J264" s="5"/>
      <c r="K264" s="5"/>
      <c r="N264" s="56"/>
      <c r="O264" s="6"/>
      <c r="Q264" s="5"/>
    </row>
    <row r="265" spans="1:17" x14ac:dyDescent="0.2">
      <c r="A265" s="99" t="s">
        <v>491</v>
      </c>
      <c r="B265" s="100" t="s">
        <v>492</v>
      </c>
      <c r="C265" s="70">
        <f t="shared" si="3"/>
        <v>24</v>
      </c>
      <c r="D265" s="71">
        <v>2</v>
      </c>
      <c r="E265" s="72">
        <v>22</v>
      </c>
      <c r="F265" s="73"/>
      <c r="G265" s="73"/>
      <c r="H265" s="73"/>
      <c r="I265" s="13"/>
      <c r="J265" s="5"/>
      <c r="K265" s="5"/>
      <c r="N265" s="56"/>
      <c r="O265" s="6"/>
      <c r="Q265" s="5"/>
    </row>
    <row r="266" spans="1:17" x14ac:dyDescent="0.2">
      <c r="A266" s="99" t="s">
        <v>493</v>
      </c>
      <c r="B266" s="100" t="s">
        <v>494</v>
      </c>
      <c r="C266" s="70">
        <f t="shared" si="3"/>
        <v>0</v>
      </c>
      <c r="D266" s="71"/>
      <c r="E266" s="72"/>
      <c r="F266" s="73"/>
      <c r="G266" s="73"/>
      <c r="H266" s="73"/>
      <c r="I266" s="13"/>
      <c r="J266" s="5"/>
      <c r="K266" s="5"/>
      <c r="N266" s="56"/>
      <c r="O266" s="6"/>
      <c r="Q266" s="5"/>
    </row>
    <row r="267" spans="1:17" ht="23.25" x14ac:dyDescent="0.2">
      <c r="A267" s="99" t="s">
        <v>495</v>
      </c>
      <c r="B267" s="93" t="s">
        <v>496</v>
      </c>
      <c r="C267" s="70">
        <f t="shared" si="3"/>
        <v>1</v>
      </c>
      <c r="D267" s="71">
        <v>1</v>
      </c>
      <c r="E267" s="72"/>
      <c r="F267" s="73"/>
      <c r="G267" s="73"/>
      <c r="H267" s="73"/>
      <c r="I267" s="13"/>
      <c r="J267" s="5"/>
      <c r="K267" s="5"/>
      <c r="N267" s="56"/>
      <c r="O267" s="6"/>
      <c r="Q267" s="5"/>
    </row>
    <row r="268" spans="1:17" x14ac:dyDescent="0.2">
      <c r="A268" s="99" t="s">
        <v>497</v>
      </c>
      <c r="B268" s="100" t="s">
        <v>498</v>
      </c>
      <c r="C268" s="70">
        <f t="shared" si="3"/>
        <v>0</v>
      </c>
      <c r="D268" s="71"/>
      <c r="E268" s="72"/>
      <c r="F268" s="73"/>
      <c r="G268" s="73"/>
      <c r="H268" s="73"/>
      <c r="I268" s="13"/>
      <c r="J268" s="5"/>
      <c r="K268" s="5"/>
      <c r="N268" s="56"/>
      <c r="O268" s="6"/>
      <c r="Q268" s="5"/>
    </row>
    <row r="269" spans="1:17" x14ac:dyDescent="0.2">
      <c r="A269" s="99" t="s">
        <v>499</v>
      </c>
      <c r="B269" s="100" t="s">
        <v>500</v>
      </c>
      <c r="C269" s="70">
        <f t="shared" si="3"/>
        <v>0</v>
      </c>
      <c r="D269" s="71"/>
      <c r="E269" s="72"/>
      <c r="F269" s="73"/>
      <c r="G269" s="73"/>
      <c r="H269" s="73"/>
      <c r="I269" s="13"/>
      <c r="J269" s="5"/>
      <c r="K269" s="5"/>
      <c r="N269" s="56"/>
      <c r="O269" s="6"/>
      <c r="Q269" s="5"/>
    </row>
    <row r="270" spans="1:17" x14ac:dyDescent="0.2">
      <c r="A270" s="99" t="s">
        <v>501</v>
      </c>
      <c r="B270" s="100" t="s">
        <v>502</v>
      </c>
      <c r="C270" s="70">
        <f t="shared" si="3"/>
        <v>0</v>
      </c>
      <c r="D270" s="71"/>
      <c r="E270" s="72"/>
      <c r="F270" s="73"/>
      <c r="G270" s="73"/>
      <c r="H270" s="73"/>
      <c r="I270" s="13"/>
      <c r="J270" s="5"/>
      <c r="K270" s="5"/>
      <c r="N270" s="56"/>
      <c r="O270" s="6"/>
      <c r="Q270" s="5"/>
    </row>
    <row r="271" spans="1:17" x14ac:dyDescent="0.2">
      <c r="A271" s="99" t="s">
        <v>503</v>
      </c>
      <c r="B271" s="100" t="s">
        <v>504</v>
      </c>
      <c r="C271" s="70">
        <f t="shared" si="3"/>
        <v>0</v>
      </c>
      <c r="D271" s="71"/>
      <c r="E271" s="72"/>
      <c r="F271" s="73"/>
      <c r="G271" s="73"/>
      <c r="H271" s="73"/>
      <c r="I271" s="13"/>
      <c r="J271" s="5"/>
      <c r="K271" s="5"/>
      <c r="N271" s="56"/>
      <c r="O271" s="6"/>
      <c r="Q271" s="5"/>
    </row>
    <row r="272" spans="1:17" x14ac:dyDescent="0.2">
      <c r="A272" s="99" t="s">
        <v>505</v>
      </c>
      <c r="B272" s="100" t="s">
        <v>506</v>
      </c>
      <c r="C272" s="70">
        <f t="shared" si="3"/>
        <v>126</v>
      </c>
      <c r="D272" s="71">
        <v>122</v>
      </c>
      <c r="E272" s="72"/>
      <c r="F272" s="73">
        <v>4</v>
      </c>
      <c r="G272" s="73"/>
      <c r="H272" s="73"/>
      <c r="I272" s="13"/>
      <c r="J272" s="5"/>
      <c r="K272" s="5"/>
      <c r="N272" s="56"/>
      <c r="O272" s="6"/>
      <c r="Q272" s="5"/>
    </row>
    <row r="273" spans="1:17" x14ac:dyDescent="0.2">
      <c r="A273" s="99" t="s">
        <v>507</v>
      </c>
      <c r="B273" s="100" t="s">
        <v>508</v>
      </c>
      <c r="C273" s="70">
        <f t="shared" si="3"/>
        <v>0</v>
      </c>
      <c r="D273" s="71"/>
      <c r="E273" s="72"/>
      <c r="F273" s="73"/>
      <c r="G273" s="73"/>
      <c r="H273" s="73"/>
      <c r="I273" s="13"/>
      <c r="J273" s="5"/>
      <c r="K273" s="5"/>
      <c r="N273" s="56"/>
      <c r="O273" s="6"/>
      <c r="Q273" s="5"/>
    </row>
    <row r="274" spans="1:17" x14ac:dyDescent="0.2">
      <c r="A274" s="99" t="s">
        <v>509</v>
      </c>
      <c r="B274" s="100" t="s">
        <v>510</v>
      </c>
      <c r="C274" s="70">
        <f t="shared" ref="C274:C337" si="4">+SUM(D274:F274)</f>
        <v>0</v>
      </c>
      <c r="D274" s="71"/>
      <c r="E274" s="72"/>
      <c r="F274" s="73"/>
      <c r="G274" s="73"/>
      <c r="H274" s="73"/>
      <c r="I274" s="13"/>
      <c r="J274" s="5"/>
      <c r="K274" s="5"/>
      <c r="N274" s="56"/>
      <c r="O274" s="6"/>
      <c r="Q274" s="5"/>
    </row>
    <row r="275" spans="1:17" x14ac:dyDescent="0.2">
      <c r="A275" s="99" t="s">
        <v>511</v>
      </c>
      <c r="B275" s="100" t="s">
        <v>512</v>
      </c>
      <c r="C275" s="70">
        <f t="shared" si="4"/>
        <v>0</v>
      </c>
      <c r="D275" s="71"/>
      <c r="E275" s="72"/>
      <c r="F275" s="73"/>
      <c r="G275" s="73"/>
      <c r="H275" s="73"/>
      <c r="I275" s="13"/>
      <c r="J275" s="5"/>
      <c r="K275" s="5"/>
      <c r="N275" s="56"/>
      <c r="O275" s="6"/>
      <c r="Q275" s="5"/>
    </row>
    <row r="276" spans="1:17" x14ac:dyDescent="0.2">
      <c r="A276" s="99" t="s">
        <v>513</v>
      </c>
      <c r="B276" s="100" t="s">
        <v>514</v>
      </c>
      <c r="C276" s="70">
        <f t="shared" si="4"/>
        <v>0</v>
      </c>
      <c r="D276" s="71"/>
      <c r="E276" s="72"/>
      <c r="F276" s="73"/>
      <c r="G276" s="73"/>
      <c r="H276" s="73"/>
      <c r="I276" s="13"/>
      <c r="J276" s="5"/>
      <c r="K276" s="5"/>
      <c r="N276" s="56"/>
      <c r="O276" s="6"/>
      <c r="Q276" s="5"/>
    </row>
    <row r="277" spans="1:17" x14ac:dyDescent="0.2">
      <c r="A277" s="99" t="s">
        <v>515</v>
      </c>
      <c r="B277" s="100" t="s">
        <v>516</v>
      </c>
      <c r="C277" s="70">
        <f t="shared" si="4"/>
        <v>0</v>
      </c>
      <c r="D277" s="71"/>
      <c r="E277" s="72"/>
      <c r="F277" s="73"/>
      <c r="G277" s="73"/>
      <c r="H277" s="73"/>
      <c r="I277" s="13"/>
      <c r="J277" s="5"/>
      <c r="K277" s="5"/>
      <c r="N277" s="56"/>
      <c r="O277" s="6"/>
      <c r="Q277" s="5"/>
    </row>
    <row r="278" spans="1:17" x14ac:dyDescent="0.2">
      <c r="A278" s="99" t="s">
        <v>517</v>
      </c>
      <c r="B278" s="93" t="s">
        <v>518</v>
      </c>
      <c r="C278" s="70">
        <f t="shared" si="4"/>
        <v>0</v>
      </c>
      <c r="D278" s="71"/>
      <c r="E278" s="72"/>
      <c r="F278" s="73"/>
      <c r="G278" s="73"/>
      <c r="H278" s="73"/>
      <c r="I278" s="13"/>
      <c r="J278" s="5"/>
      <c r="K278" s="5"/>
      <c r="N278" s="56"/>
      <c r="O278" s="6"/>
      <c r="Q278" s="5"/>
    </row>
    <row r="279" spans="1:17" x14ac:dyDescent="0.2">
      <c r="A279" s="99" t="s">
        <v>519</v>
      </c>
      <c r="B279" s="100" t="s">
        <v>520</v>
      </c>
      <c r="C279" s="70">
        <f t="shared" si="4"/>
        <v>0</v>
      </c>
      <c r="D279" s="71"/>
      <c r="E279" s="72"/>
      <c r="F279" s="73"/>
      <c r="G279" s="73"/>
      <c r="H279" s="73"/>
      <c r="I279" s="13"/>
      <c r="J279" s="5"/>
      <c r="K279" s="5"/>
      <c r="N279" s="56"/>
      <c r="O279" s="6"/>
      <c r="Q279" s="5"/>
    </row>
    <row r="280" spans="1:17" x14ac:dyDescent="0.2">
      <c r="A280" s="99" t="s">
        <v>521</v>
      </c>
      <c r="B280" s="100" t="s">
        <v>522</v>
      </c>
      <c r="C280" s="70">
        <f t="shared" si="4"/>
        <v>0</v>
      </c>
      <c r="D280" s="71"/>
      <c r="E280" s="72"/>
      <c r="F280" s="73"/>
      <c r="G280" s="73"/>
      <c r="H280" s="73"/>
      <c r="I280" s="13"/>
      <c r="J280" s="5"/>
      <c r="K280" s="5"/>
      <c r="N280" s="56"/>
      <c r="O280" s="6"/>
      <c r="Q280" s="5"/>
    </row>
    <row r="281" spans="1:17" x14ac:dyDescent="0.2">
      <c r="A281" s="99" t="s">
        <v>523</v>
      </c>
      <c r="B281" s="100" t="s">
        <v>524</v>
      </c>
      <c r="C281" s="70">
        <f t="shared" si="4"/>
        <v>0</v>
      </c>
      <c r="D281" s="71"/>
      <c r="E281" s="72"/>
      <c r="F281" s="73"/>
      <c r="G281" s="73"/>
      <c r="H281" s="73"/>
      <c r="I281" s="13"/>
      <c r="J281" s="5"/>
      <c r="K281" s="5"/>
      <c r="N281" s="56"/>
      <c r="O281" s="6"/>
      <c r="Q281" s="5"/>
    </row>
    <row r="282" spans="1:17" ht="23.25" x14ac:dyDescent="0.2">
      <c r="A282" s="99" t="s">
        <v>525</v>
      </c>
      <c r="B282" s="93" t="s">
        <v>526</v>
      </c>
      <c r="C282" s="70">
        <f t="shared" si="4"/>
        <v>0</v>
      </c>
      <c r="D282" s="71"/>
      <c r="E282" s="72"/>
      <c r="F282" s="73"/>
      <c r="G282" s="73"/>
      <c r="H282" s="73"/>
      <c r="I282" s="13"/>
      <c r="J282" s="5"/>
      <c r="K282" s="5"/>
      <c r="N282" s="56"/>
      <c r="O282" s="6"/>
      <c r="Q282" s="5"/>
    </row>
    <row r="283" spans="1:17" x14ac:dyDescent="0.2">
      <c r="A283" s="99" t="s">
        <v>527</v>
      </c>
      <c r="B283" s="100" t="s">
        <v>528</v>
      </c>
      <c r="C283" s="70">
        <f t="shared" si="4"/>
        <v>0</v>
      </c>
      <c r="D283" s="71"/>
      <c r="E283" s="72"/>
      <c r="F283" s="73"/>
      <c r="G283" s="73"/>
      <c r="H283" s="73"/>
      <c r="I283" s="13"/>
      <c r="J283" s="5"/>
      <c r="K283" s="5"/>
      <c r="N283" s="56"/>
      <c r="O283" s="6"/>
      <c r="Q283" s="5"/>
    </row>
    <row r="284" spans="1:17" x14ac:dyDescent="0.2">
      <c r="A284" s="99" t="s">
        <v>529</v>
      </c>
      <c r="B284" s="100" t="s">
        <v>530</v>
      </c>
      <c r="C284" s="70">
        <f t="shared" si="4"/>
        <v>0</v>
      </c>
      <c r="D284" s="71"/>
      <c r="E284" s="72"/>
      <c r="F284" s="73"/>
      <c r="G284" s="73"/>
      <c r="H284" s="73"/>
      <c r="I284" s="13"/>
      <c r="J284" s="5"/>
      <c r="K284" s="5"/>
      <c r="N284" s="56"/>
      <c r="O284" s="6"/>
      <c r="Q284" s="5"/>
    </row>
    <row r="285" spans="1:17" x14ac:dyDescent="0.2">
      <c r="A285" s="99" t="s">
        <v>531</v>
      </c>
      <c r="B285" s="100" t="s">
        <v>532</v>
      </c>
      <c r="C285" s="70">
        <f t="shared" si="4"/>
        <v>0</v>
      </c>
      <c r="D285" s="71"/>
      <c r="E285" s="72"/>
      <c r="F285" s="73"/>
      <c r="G285" s="73"/>
      <c r="H285" s="73"/>
      <c r="I285" s="13"/>
      <c r="J285" s="5"/>
      <c r="K285" s="5"/>
      <c r="N285" s="56"/>
      <c r="O285" s="6"/>
      <c r="Q285" s="5"/>
    </row>
    <row r="286" spans="1:17" x14ac:dyDescent="0.2">
      <c r="A286" s="99" t="s">
        <v>533</v>
      </c>
      <c r="B286" s="100" t="s">
        <v>534</v>
      </c>
      <c r="C286" s="70">
        <f t="shared" si="4"/>
        <v>0</v>
      </c>
      <c r="D286" s="71"/>
      <c r="E286" s="72"/>
      <c r="F286" s="73"/>
      <c r="G286" s="73"/>
      <c r="H286" s="73"/>
      <c r="I286" s="13"/>
      <c r="J286" s="5"/>
      <c r="K286" s="5"/>
      <c r="N286" s="56"/>
      <c r="O286" s="6"/>
      <c r="Q286" s="5"/>
    </row>
    <row r="287" spans="1:17" ht="23.25" x14ac:dyDescent="0.2">
      <c r="A287" s="99" t="s">
        <v>535</v>
      </c>
      <c r="B287" s="93" t="s">
        <v>536</v>
      </c>
      <c r="C287" s="70">
        <f t="shared" si="4"/>
        <v>0</v>
      </c>
      <c r="D287" s="71"/>
      <c r="E287" s="72"/>
      <c r="F287" s="73"/>
      <c r="G287" s="73"/>
      <c r="H287" s="73"/>
      <c r="I287" s="13"/>
      <c r="J287" s="5"/>
      <c r="K287" s="5"/>
      <c r="N287" s="56"/>
      <c r="O287" s="6"/>
      <c r="Q287" s="5"/>
    </row>
    <row r="288" spans="1:17" ht="34.5" x14ac:dyDescent="0.2">
      <c r="A288" s="99" t="s">
        <v>537</v>
      </c>
      <c r="B288" s="93" t="s">
        <v>538</v>
      </c>
      <c r="C288" s="70">
        <f t="shared" si="4"/>
        <v>12</v>
      </c>
      <c r="D288" s="71">
        <v>12</v>
      </c>
      <c r="E288" s="72"/>
      <c r="F288" s="73"/>
      <c r="G288" s="73"/>
      <c r="H288" s="73"/>
      <c r="I288" s="13"/>
      <c r="J288" s="5"/>
      <c r="K288" s="5"/>
      <c r="N288" s="56"/>
      <c r="O288" s="6"/>
      <c r="Q288" s="5"/>
    </row>
    <row r="289" spans="1:17" x14ac:dyDescent="0.2">
      <c r="A289" s="99" t="s">
        <v>539</v>
      </c>
      <c r="B289" s="100" t="s">
        <v>540</v>
      </c>
      <c r="C289" s="70">
        <f t="shared" si="4"/>
        <v>13</v>
      </c>
      <c r="D289" s="71">
        <v>13</v>
      </c>
      <c r="E289" s="72"/>
      <c r="F289" s="83"/>
      <c r="G289" s="73"/>
      <c r="H289" s="73"/>
      <c r="I289" s="13"/>
      <c r="J289" s="5"/>
      <c r="K289" s="5"/>
      <c r="N289" s="56"/>
      <c r="O289" s="6"/>
      <c r="Q289" s="5"/>
    </row>
    <row r="290" spans="1:17" x14ac:dyDescent="0.2">
      <c r="A290" s="101" t="s">
        <v>541</v>
      </c>
      <c r="B290" s="102" t="s">
        <v>542</v>
      </c>
      <c r="C290" s="103">
        <f t="shared" si="4"/>
        <v>0</v>
      </c>
      <c r="D290" s="81"/>
      <c r="E290" s="82"/>
      <c r="F290" s="83"/>
      <c r="G290" s="83"/>
      <c r="H290" s="83"/>
      <c r="I290" s="13"/>
      <c r="J290" s="5"/>
      <c r="K290" s="5"/>
      <c r="N290" s="56"/>
      <c r="O290" s="6"/>
      <c r="Q290" s="5"/>
    </row>
    <row r="291" spans="1:17" x14ac:dyDescent="0.2">
      <c r="A291" s="59"/>
      <c r="B291" s="107"/>
      <c r="C291" s="17"/>
      <c r="D291" s="18"/>
      <c r="E291" s="18"/>
      <c r="F291" s="18"/>
      <c r="G291" s="18"/>
      <c r="H291" s="18"/>
      <c r="I291" s="13"/>
      <c r="J291" s="5"/>
      <c r="K291" s="5"/>
      <c r="N291" s="56"/>
      <c r="O291" s="6"/>
      <c r="Q291" s="5"/>
    </row>
    <row r="292" spans="1:17" x14ac:dyDescent="0.2">
      <c r="A292" s="211" t="s">
        <v>543</v>
      </c>
      <c r="B292" s="234"/>
      <c r="C292" s="63">
        <f t="shared" si="4"/>
        <v>177</v>
      </c>
      <c r="D292" s="110">
        <f>+SUM(D293:D313)</f>
        <v>120</v>
      </c>
      <c r="E292" s="110">
        <f>+SUM(E293:E313)</f>
        <v>20</v>
      </c>
      <c r="F292" s="110">
        <f>+SUM(F293:F313)</f>
        <v>37</v>
      </c>
      <c r="G292" s="110">
        <f>+SUM(G293:G313)</f>
        <v>0</v>
      </c>
      <c r="H292" s="110">
        <f>+SUM(H293:H313)</f>
        <v>0</v>
      </c>
      <c r="I292" s="13"/>
      <c r="J292" s="5"/>
      <c r="K292" s="5"/>
      <c r="N292" s="56"/>
      <c r="O292" s="6"/>
      <c r="Q292" s="5"/>
    </row>
    <row r="293" spans="1:17" x14ac:dyDescent="0.2">
      <c r="A293" s="96" t="s">
        <v>544</v>
      </c>
      <c r="B293" s="111" t="s">
        <v>545</v>
      </c>
      <c r="C293" s="88">
        <f t="shared" si="4"/>
        <v>0</v>
      </c>
      <c r="D293" s="89"/>
      <c r="E293" s="90"/>
      <c r="F293" s="91"/>
      <c r="G293" s="91"/>
      <c r="H293" s="91"/>
      <c r="I293" s="13"/>
      <c r="J293" s="5"/>
      <c r="K293" s="5"/>
      <c r="N293" s="56"/>
      <c r="O293" s="6"/>
      <c r="Q293" s="5"/>
    </row>
    <row r="294" spans="1:17" x14ac:dyDescent="0.2">
      <c r="A294" s="99" t="s">
        <v>546</v>
      </c>
      <c r="B294" s="100" t="s">
        <v>547</v>
      </c>
      <c r="C294" s="70">
        <f t="shared" si="4"/>
        <v>0</v>
      </c>
      <c r="D294" s="71"/>
      <c r="E294" s="72"/>
      <c r="F294" s="73"/>
      <c r="G294" s="73"/>
      <c r="H294" s="73"/>
      <c r="I294" s="13"/>
      <c r="J294" s="5"/>
      <c r="K294" s="5"/>
      <c r="N294" s="56"/>
      <c r="O294" s="6"/>
      <c r="Q294" s="5"/>
    </row>
    <row r="295" spans="1:17" x14ac:dyDescent="0.2">
      <c r="A295" s="99" t="s">
        <v>548</v>
      </c>
      <c r="B295" s="100" t="s">
        <v>549</v>
      </c>
      <c r="C295" s="70">
        <f t="shared" si="4"/>
        <v>14</v>
      </c>
      <c r="D295" s="71">
        <v>1</v>
      </c>
      <c r="E295" s="72">
        <v>13</v>
      </c>
      <c r="F295" s="73"/>
      <c r="G295" s="73"/>
      <c r="H295" s="73"/>
      <c r="I295" s="13"/>
      <c r="J295" s="5"/>
      <c r="K295" s="5"/>
      <c r="N295" s="56"/>
      <c r="O295" s="6"/>
      <c r="Q295" s="5"/>
    </row>
    <row r="296" spans="1:17" x14ac:dyDescent="0.2">
      <c r="A296" s="99" t="s">
        <v>550</v>
      </c>
      <c r="B296" s="100" t="s">
        <v>551</v>
      </c>
      <c r="C296" s="70">
        <f t="shared" si="4"/>
        <v>0</v>
      </c>
      <c r="D296" s="71"/>
      <c r="E296" s="72"/>
      <c r="F296" s="73"/>
      <c r="G296" s="73"/>
      <c r="H296" s="73"/>
      <c r="I296" s="13"/>
      <c r="J296" s="5"/>
      <c r="K296" s="5"/>
      <c r="N296" s="56"/>
      <c r="O296" s="6"/>
      <c r="Q296" s="5"/>
    </row>
    <row r="297" spans="1:17" x14ac:dyDescent="0.2">
      <c r="A297" s="99" t="s">
        <v>552</v>
      </c>
      <c r="B297" s="100" t="s">
        <v>553</v>
      </c>
      <c r="C297" s="70">
        <f t="shared" si="4"/>
        <v>2</v>
      </c>
      <c r="D297" s="71">
        <v>1</v>
      </c>
      <c r="E297" s="72">
        <v>1</v>
      </c>
      <c r="F297" s="73"/>
      <c r="G297" s="73"/>
      <c r="H297" s="73"/>
      <c r="I297" s="13"/>
      <c r="J297" s="5"/>
      <c r="K297" s="5"/>
      <c r="N297" s="56"/>
      <c r="O297" s="6"/>
      <c r="Q297" s="5"/>
    </row>
    <row r="298" spans="1:17" x14ac:dyDescent="0.2">
      <c r="A298" s="99" t="s">
        <v>554</v>
      </c>
      <c r="B298" s="100" t="s">
        <v>555</v>
      </c>
      <c r="C298" s="70">
        <f t="shared" si="4"/>
        <v>0</v>
      </c>
      <c r="D298" s="71"/>
      <c r="E298" s="72"/>
      <c r="F298" s="73"/>
      <c r="G298" s="73"/>
      <c r="H298" s="73"/>
      <c r="I298" s="13"/>
      <c r="J298" s="5"/>
      <c r="K298" s="5"/>
      <c r="N298" s="56"/>
      <c r="O298" s="6"/>
      <c r="Q298" s="5"/>
    </row>
    <row r="299" spans="1:17" x14ac:dyDescent="0.2">
      <c r="A299" s="99" t="s">
        <v>556</v>
      </c>
      <c r="B299" s="100" t="s">
        <v>557</v>
      </c>
      <c r="C299" s="70">
        <f t="shared" si="4"/>
        <v>0</v>
      </c>
      <c r="D299" s="71"/>
      <c r="E299" s="72"/>
      <c r="F299" s="73"/>
      <c r="G299" s="73"/>
      <c r="H299" s="73"/>
      <c r="I299" s="13"/>
      <c r="J299" s="5"/>
      <c r="K299" s="5"/>
      <c r="N299" s="56"/>
      <c r="O299" s="6"/>
      <c r="Q299" s="5"/>
    </row>
    <row r="300" spans="1:17" x14ac:dyDescent="0.2">
      <c r="A300" s="99" t="s">
        <v>558</v>
      </c>
      <c r="B300" s="100" t="s">
        <v>559</v>
      </c>
      <c r="C300" s="70">
        <f t="shared" si="4"/>
        <v>0</v>
      </c>
      <c r="D300" s="71"/>
      <c r="E300" s="72"/>
      <c r="F300" s="73"/>
      <c r="G300" s="73"/>
      <c r="H300" s="73"/>
      <c r="I300" s="13"/>
      <c r="J300" s="5"/>
      <c r="K300" s="5"/>
      <c r="N300" s="56"/>
      <c r="O300" s="6"/>
      <c r="Q300" s="5"/>
    </row>
    <row r="301" spans="1:17" x14ac:dyDescent="0.2">
      <c r="A301" s="99" t="s">
        <v>560</v>
      </c>
      <c r="B301" s="100" t="s">
        <v>561</v>
      </c>
      <c r="C301" s="70">
        <f t="shared" si="4"/>
        <v>0</v>
      </c>
      <c r="D301" s="71"/>
      <c r="E301" s="72"/>
      <c r="F301" s="73"/>
      <c r="G301" s="73"/>
      <c r="H301" s="73"/>
      <c r="I301" s="13"/>
      <c r="J301" s="5"/>
      <c r="K301" s="5"/>
      <c r="N301" s="56"/>
      <c r="O301" s="6"/>
      <c r="Q301" s="5"/>
    </row>
    <row r="302" spans="1:17" x14ac:dyDescent="0.2">
      <c r="A302" s="99" t="s">
        <v>562</v>
      </c>
      <c r="B302" s="100" t="s">
        <v>563</v>
      </c>
      <c r="C302" s="70">
        <f t="shared" si="4"/>
        <v>0</v>
      </c>
      <c r="D302" s="71"/>
      <c r="E302" s="72"/>
      <c r="F302" s="73"/>
      <c r="G302" s="73"/>
      <c r="H302" s="73"/>
      <c r="I302" s="13"/>
      <c r="J302" s="5"/>
      <c r="K302" s="5"/>
      <c r="N302" s="56"/>
      <c r="O302" s="6"/>
      <c r="Q302" s="5"/>
    </row>
    <row r="303" spans="1:17" x14ac:dyDescent="0.2">
      <c r="A303" s="99" t="s">
        <v>564</v>
      </c>
      <c r="B303" s="100" t="s">
        <v>565</v>
      </c>
      <c r="C303" s="70">
        <f t="shared" si="4"/>
        <v>0</v>
      </c>
      <c r="D303" s="71"/>
      <c r="E303" s="72"/>
      <c r="F303" s="73"/>
      <c r="G303" s="73"/>
      <c r="H303" s="73"/>
      <c r="I303" s="13"/>
      <c r="J303" s="5"/>
      <c r="K303" s="5"/>
      <c r="N303" s="56"/>
      <c r="O303" s="6"/>
      <c r="Q303" s="5"/>
    </row>
    <row r="304" spans="1:17" x14ac:dyDescent="0.2">
      <c r="A304" s="99" t="s">
        <v>566</v>
      </c>
      <c r="B304" s="100" t="s">
        <v>567</v>
      </c>
      <c r="C304" s="70">
        <f t="shared" si="4"/>
        <v>0</v>
      </c>
      <c r="D304" s="71"/>
      <c r="E304" s="72"/>
      <c r="F304" s="73"/>
      <c r="G304" s="73"/>
      <c r="H304" s="73"/>
      <c r="I304" s="13"/>
      <c r="J304" s="5"/>
      <c r="K304" s="5"/>
      <c r="N304" s="56"/>
      <c r="O304" s="6"/>
      <c r="Q304" s="5"/>
    </row>
    <row r="305" spans="1:17" x14ac:dyDescent="0.2">
      <c r="A305" s="99" t="s">
        <v>568</v>
      </c>
      <c r="B305" s="100" t="s">
        <v>569</v>
      </c>
      <c r="C305" s="70">
        <f t="shared" si="4"/>
        <v>0</v>
      </c>
      <c r="D305" s="71"/>
      <c r="E305" s="72"/>
      <c r="F305" s="73"/>
      <c r="G305" s="73"/>
      <c r="H305" s="73"/>
      <c r="I305" s="13"/>
      <c r="J305" s="5"/>
      <c r="K305" s="5"/>
      <c r="N305" s="56"/>
      <c r="O305" s="6"/>
      <c r="Q305" s="5"/>
    </row>
    <row r="306" spans="1:17" x14ac:dyDescent="0.2">
      <c r="A306" s="99" t="s">
        <v>570</v>
      </c>
      <c r="B306" s="100" t="s">
        <v>571</v>
      </c>
      <c r="C306" s="70">
        <f t="shared" si="4"/>
        <v>0</v>
      </c>
      <c r="D306" s="71"/>
      <c r="E306" s="72"/>
      <c r="F306" s="73"/>
      <c r="G306" s="73"/>
      <c r="H306" s="73"/>
      <c r="I306" s="13"/>
      <c r="J306" s="5"/>
      <c r="K306" s="5"/>
      <c r="N306" s="56"/>
      <c r="O306" s="6"/>
      <c r="Q306" s="5"/>
    </row>
    <row r="307" spans="1:17" x14ac:dyDescent="0.2">
      <c r="A307" s="99" t="s">
        <v>572</v>
      </c>
      <c r="B307" s="100" t="s">
        <v>573</v>
      </c>
      <c r="C307" s="70">
        <f t="shared" si="4"/>
        <v>0</v>
      </c>
      <c r="D307" s="71"/>
      <c r="E307" s="72"/>
      <c r="F307" s="73"/>
      <c r="G307" s="73"/>
      <c r="H307" s="73"/>
      <c r="I307" s="13"/>
      <c r="J307" s="5"/>
      <c r="K307" s="5"/>
      <c r="N307" s="56"/>
      <c r="O307" s="6"/>
      <c r="Q307" s="5"/>
    </row>
    <row r="308" spans="1:17" x14ac:dyDescent="0.2">
      <c r="A308" s="99" t="s">
        <v>574</v>
      </c>
      <c r="B308" s="100" t="s">
        <v>575</v>
      </c>
      <c r="C308" s="70">
        <f t="shared" si="4"/>
        <v>0</v>
      </c>
      <c r="D308" s="71"/>
      <c r="E308" s="72"/>
      <c r="F308" s="73"/>
      <c r="G308" s="73"/>
      <c r="H308" s="73"/>
      <c r="I308" s="13"/>
      <c r="J308" s="5"/>
      <c r="K308" s="5"/>
      <c r="N308" s="56"/>
      <c r="O308" s="6"/>
      <c r="Q308" s="5"/>
    </row>
    <row r="309" spans="1:17" x14ac:dyDescent="0.2">
      <c r="A309" s="99" t="s">
        <v>576</v>
      </c>
      <c r="B309" s="100" t="s">
        <v>577</v>
      </c>
      <c r="C309" s="70">
        <f t="shared" si="4"/>
        <v>0</v>
      </c>
      <c r="D309" s="71"/>
      <c r="E309" s="72"/>
      <c r="F309" s="73"/>
      <c r="G309" s="73"/>
      <c r="H309" s="73"/>
      <c r="I309" s="13"/>
      <c r="J309" s="5"/>
      <c r="K309" s="5"/>
      <c r="N309" s="56"/>
      <c r="O309" s="6"/>
      <c r="Q309" s="5"/>
    </row>
    <row r="310" spans="1:17" x14ac:dyDescent="0.2">
      <c r="A310" s="99" t="s">
        <v>578</v>
      </c>
      <c r="B310" s="100" t="s">
        <v>579</v>
      </c>
      <c r="C310" s="70">
        <f t="shared" si="4"/>
        <v>44</v>
      </c>
      <c r="D310" s="71">
        <v>44</v>
      </c>
      <c r="E310" s="72"/>
      <c r="F310" s="73"/>
      <c r="G310" s="73"/>
      <c r="H310" s="73"/>
      <c r="I310" s="13"/>
      <c r="J310" s="5"/>
      <c r="K310" s="5"/>
      <c r="N310" s="56"/>
      <c r="O310" s="6"/>
      <c r="Q310" s="5"/>
    </row>
    <row r="311" spans="1:17" x14ac:dyDescent="0.2">
      <c r="A311" s="99" t="s">
        <v>580</v>
      </c>
      <c r="B311" s="100" t="s">
        <v>581</v>
      </c>
      <c r="C311" s="70">
        <f t="shared" si="4"/>
        <v>0</v>
      </c>
      <c r="D311" s="71"/>
      <c r="E311" s="72"/>
      <c r="F311" s="73"/>
      <c r="G311" s="73"/>
      <c r="H311" s="73"/>
      <c r="I311" s="13"/>
      <c r="J311" s="5"/>
      <c r="K311" s="5"/>
      <c r="N311" s="56"/>
      <c r="O311" s="6"/>
      <c r="Q311" s="5"/>
    </row>
    <row r="312" spans="1:17" x14ac:dyDescent="0.2">
      <c r="A312" s="99" t="s">
        <v>582</v>
      </c>
      <c r="B312" s="100" t="s">
        <v>583</v>
      </c>
      <c r="C312" s="70">
        <f t="shared" si="4"/>
        <v>1</v>
      </c>
      <c r="D312" s="71"/>
      <c r="E312" s="72"/>
      <c r="F312" s="73">
        <v>1</v>
      </c>
      <c r="G312" s="73"/>
      <c r="H312" s="73"/>
      <c r="I312" s="13"/>
      <c r="J312" s="5"/>
      <c r="K312" s="5"/>
      <c r="N312" s="56"/>
      <c r="O312" s="6"/>
      <c r="Q312" s="5"/>
    </row>
    <row r="313" spans="1:17" x14ac:dyDescent="0.2">
      <c r="A313" s="101" t="s">
        <v>584</v>
      </c>
      <c r="B313" s="102" t="s">
        <v>585</v>
      </c>
      <c r="C313" s="103">
        <f t="shared" si="4"/>
        <v>116</v>
      </c>
      <c r="D313" s="122">
        <v>74</v>
      </c>
      <c r="E313" s="105">
        <v>6</v>
      </c>
      <c r="F313" s="106">
        <v>36</v>
      </c>
      <c r="G313" s="106"/>
      <c r="H313" s="106"/>
      <c r="I313" s="13"/>
      <c r="J313" s="5"/>
      <c r="K313" s="5"/>
      <c r="N313" s="56"/>
      <c r="O313" s="6"/>
      <c r="Q313" s="5"/>
    </row>
    <row r="314" spans="1:17" x14ac:dyDescent="0.2">
      <c r="A314" s="130"/>
      <c r="B314" s="107"/>
      <c r="C314" s="131"/>
      <c r="D314" s="16"/>
      <c r="E314" s="16"/>
      <c r="F314" s="16"/>
      <c r="G314" s="16"/>
      <c r="H314" s="16"/>
      <c r="I314" s="13"/>
      <c r="J314" s="5"/>
      <c r="K314" s="5"/>
      <c r="N314" s="56"/>
      <c r="O314" s="6"/>
      <c r="Q314" s="5"/>
    </row>
    <row r="315" spans="1:17" x14ac:dyDescent="0.2">
      <c r="A315" s="211" t="s">
        <v>586</v>
      </c>
      <c r="B315" s="234"/>
      <c r="C315" s="63">
        <f t="shared" si="4"/>
        <v>96</v>
      </c>
      <c r="D315" s="123">
        <f>+SUM(D316:D331)</f>
        <v>2</v>
      </c>
      <c r="E315" s="65">
        <f>+SUM(E316:E331)</f>
        <v>94</v>
      </c>
      <c r="F315" s="124">
        <f>+SUM(F316:F331)</f>
        <v>0</v>
      </c>
      <c r="G315" s="63">
        <f>+SUM(G316:G331)</f>
        <v>0</v>
      </c>
      <c r="H315" s="63">
        <f>+SUM(H316:H331)</f>
        <v>0</v>
      </c>
      <c r="I315" s="13"/>
      <c r="J315" s="5"/>
      <c r="K315" s="5"/>
      <c r="N315" s="56"/>
      <c r="O315" s="6"/>
      <c r="Q315" s="5"/>
    </row>
    <row r="316" spans="1:17" x14ac:dyDescent="0.2">
      <c r="A316" s="132" t="s">
        <v>587</v>
      </c>
      <c r="B316" s="133" t="s">
        <v>588</v>
      </c>
      <c r="C316" s="88">
        <f t="shared" si="4"/>
        <v>24</v>
      </c>
      <c r="D316" s="71"/>
      <c r="E316" s="72">
        <v>24</v>
      </c>
      <c r="F316" s="73"/>
      <c r="G316" s="73"/>
      <c r="H316" s="73"/>
      <c r="I316" s="13"/>
      <c r="J316" s="5"/>
      <c r="K316" s="5"/>
      <c r="N316" s="56"/>
      <c r="O316" s="6"/>
      <c r="Q316" s="5"/>
    </row>
    <row r="317" spans="1:17" ht="23.25" x14ac:dyDescent="0.2">
      <c r="A317" s="99" t="s">
        <v>589</v>
      </c>
      <c r="B317" s="93" t="s">
        <v>590</v>
      </c>
      <c r="C317" s="70">
        <f t="shared" si="4"/>
        <v>0</v>
      </c>
      <c r="D317" s="71"/>
      <c r="E317" s="72"/>
      <c r="F317" s="73"/>
      <c r="G317" s="73"/>
      <c r="H317" s="73"/>
      <c r="I317" s="13"/>
      <c r="J317" s="5"/>
      <c r="K317" s="5"/>
      <c r="N317" s="56"/>
      <c r="O317" s="6"/>
      <c r="Q317" s="5"/>
    </row>
    <row r="318" spans="1:17" x14ac:dyDescent="0.2">
      <c r="A318" s="99" t="s">
        <v>591</v>
      </c>
      <c r="B318" s="100" t="s">
        <v>592</v>
      </c>
      <c r="C318" s="70">
        <f t="shared" si="4"/>
        <v>0</v>
      </c>
      <c r="D318" s="71"/>
      <c r="E318" s="72"/>
      <c r="F318" s="73"/>
      <c r="G318" s="73"/>
      <c r="H318" s="73"/>
      <c r="I318" s="13"/>
      <c r="J318" s="5"/>
      <c r="K318" s="5"/>
      <c r="N318" s="56"/>
      <c r="O318" s="6"/>
      <c r="Q318" s="5"/>
    </row>
    <row r="319" spans="1:17" x14ac:dyDescent="0.2">
      <c r="A319" s="99" t="s">
        <v>593</v>
      </c>
      <c r="B319" s="100" t="s">
        <v>594</v>
      </c>
      <c r="C319" s="70">
        <f t="shared" si="4"/>
        <v>1</v>
      </c>
      <c r="D319" s="71"/>
      <c r="E319" s="72">
        <v>1</v>
      </c>
      <c r="F319" s="73"/>
      <c r="G319" s="73"/>
      <c r="H319" s="73"/>
      <c r="I319" s="13"/>
      <c r="J319" s="5"/>
      <c r="K319" s="5"/>
      <c r="N319" s="56"/>
      <c r="O319" s="6"/>
      <c r="Q319" s="5"/>
    </row>
    <row r="320" spans="1:17" x14ac:dyDescent="0.2">
      <c r="A320" s="99" t="s">
        <v>595</v>
      </c>
      <c r="B320" s="100" t="s">
        <v>596</v>
      </c>
      <c r="C320" s="70">
        <f t="shared" si="4"/>
        <v>0</v>
      </c>
      <c r="D320" s="71"/>
      <c r="E320" s="72"/>
      <c r="F320" s="73"/>
      <c r="G320" s="73"/>
      <c r="H320" s="73"/>
      <c r="I320" s="13"/>
      <c r="J320" s="5"/>
      <c r="K320" s="5"/>
      <c r="N320" s="56"/>
      <c r="O320" s="6"/>
      <c r="Q320" s="5"/>
    </row>
    <row r="321" spans="1:17" x14ac:dyDescent="0.2">
      <c r="A321" s="99" t="s">
        <v>597</v>
      </c>
      <c r="B321" s="100" t="s">
        <v>598</v>
      </c>
      <c r="C321" s="70">
        <f t="shared" si="4"/>
        <v>0</v>
      </c>
      <c r="D321" s="71"/>
      <c r="E321" s="72"/>
      <c r="F321" s="73"/>
      <c r="G321" s="73"/>
      <c r="H321" s="73"/>
      <c r="I321" s="13"/>
      <c r="J321" s="5"/>
      <c r="K321" s="5"/>
      <c r="N321" s="56"/>
      <c r="O321" s="6"/>
      <c r="Q321" s="5"/>
    </row>
    <row r="322" spans="1:17" x14ac:dyDescent="0.2">
      <c r="A322" s="99" t="s">
        <v>599</v>
      </c>
      <c r="B322" s="100" t="s">
        <v>600</v>
      </c>
      <c r="C322" s="70">
        <f t="shared" si="4"/>
        <v>17</v>
      </c>
      <c r="D322" s="71"/>
      <c r="E322" s="72">
        <v>17</v>
      </c>
      <c r="F322" s="73"/>
      <c r="G322" s="73"/>
      <c r="H322" s="73"/>
      <c r="I322" s="13"/>
      <c r="J322" s="5"/>
      <c r="K322" s="5"/>
      <c r="N322" s="56"/>
      <c r="O322" s="6"/>
      <c r="Q322" s="5"/>
    </row>
    <row r="323" spans="1:17" x14ac:dyDescent="0.2">
      <c r="A323" s="99" t="s">
        <v>601</v>
      </c>
      <c r="B323" s="100" t="s">
        <v>602</v>
      </c>
      <c r="C323" s="70">
        <f t="shared" si="4"/>
        <v>3</v>
      </c>
      <c r="D323" s="71"/>
      <c r="E323" s="72">
        <v>3</v>
      </c>
      <c r="F323" s="73"/>
      <c r="G323" s="73"/>
      <c r="H323" s="73"/>
      <c r="I323" s="13"/>
      <c r="J323" s="5"/>
      <c r="K323" s="5"/>
      <c r="N323" s="56"/>
      <c r="O323" s="6"/>
      <c r="Q323" s="5"/>
    </row>
    <row r="324" spans="1:17" x14ac:dyDescent="0.2">
      <c r="A324" s="99" t="s">
        <v>603</v>
      </c>
      <c r="B324" s="100" t="s">
        <v>604</v>
      </c>
      <c r="C324" s="70">
        <f t="shared" si="4"/>
        <v>32</v>
      </c>
      <c r="D324" s="71">
        <v>2</v>
      </c>
      <c r="E324" s="72">
        <v>30</v>
      </c>
      <c r="F324" s="73"/>
      <c r="G324" s="73"/>
      <c r="H324" s="73"/>
      <c r="I324" s="13"/>
      <c r="J324" s="5"/>
      <c r="K324" s="5"/>
      <c r="N324" s="56"/>
      <c r="O324" s="6"/>
      <c r="Q324" s="5"/>
    </row>
    <row r="325" spans="1:17" x14ac:dyDescent="0.2">
      <c r="A325" s="99" t="s">
        <v>605</v>
      </c>
      <c r="B325" s="100" t="s">
        <v>606</v>
      </c>
      <c r="C325" s="70">
        <f t="shared" si="4"/>
        <v>19</v>
      </c>
      <c r="D325" s="71"/>
      <c r="E325" s="72">
        <v>19</v>
      </c>
      <c r="F325" s="73"/>
      <c r="G325" s="73"/>
      <c r="H325" s="73"/>
      <c r="I325" s="13"/>
      <c r="J325" s="5"/>
      <c r="K325" s="5"/>
      <c r="N325" s="56"/>
      <c r="O325" s="6"/>
      <c r="Q325" s="5"/>
    </row>
    <row r="326" spans="1:17" x14ac:dyDescent="0.2">
      <c r="A326" s="99" t="s">
        <v>607</v>
      </c>
      <c r="B326" s="100" t="s">
        <v>608</v>
      </c>
      <c r="C326" s="70">
        <f t="shared" si="4"/>
        <v>0</v>
      </c>
      <c r="D326" s="71"/>
      <c r="E326" s="72"/>
      <c r="F326" s="73"/>
      <c r="G326" s="73"/>
      <c r="H326" s="73"/>
      <c r="I326" s="13"/>
      <c r="J326" s="5"/>
      <c r="K326" s="5"/>
      <c r="N326" s="56"/>
      <c r="O326" s="6"/>
      <c r="Q326" s="5"/>
    </row>
    <row r="327" spans="1:17" x14ac:dyDescent="0.2">
      <c r="A327" s="99" t="s">
        <v>609</v>
      </c>
      <c r="B327" s="100" t="s">
        <v>610</v>
      </c>
      <c r="C327" s="70">
        <f t="shared" si="4"/>
        <v>0</v>
      </c>
      <c r="D327" s="71"/>
      <c r="E327" s="72"/>
      <c r="F327" s="73"/>
      <c r="G327" s="73"/>
      <c r="H327" s="73"/>
      <c r="I327" s="13"/>
      <c r="J327" s="5"/>
      <c r="K327" s="5"/>
      <c r="N327" s="56"/>
      <c r="O327" s="6"/>
      <c r="Q327" s="5"/>
    </row>
    <row r="328" spans="1:17" x14ac:dyDescent="0.2">
      <c r="A328" s="99" t="s">
        <v>611</v>
      </c>
      <c r="B328" s="100" t="s">
        <v>612</v>
      </c>
      <c r="C328" s="70">
        <f t="shared" si="4"/>
        <v>0</v>
      </c>
      <c r="D328" s="71"/>
      <c r="E328" s="72"/>
      <c r="F328" s="73"/>
      <c r="G328" s="73"/>
      <c r="H328" s="73"/>
      <c r="I328" s="13"/>
      <c r="J328" s="5"/>
      <c r="K328" s="5"/>
      <c r="N328" s="56"/>
      <c r="O328" s="6"/>
      <c r="Q328" s="5"/>
    </row>
    <row r="329" spans="1:17" x14ac:dyDescent="0.2">
      <c r="A329" s="99" t="s">
        <v>613</v>
      </c>
      <c r="B329" s="100" t="s">
        <v>614</v>
      </c>
      <c r="C329" s="70">
        <f t="shared" si="4"/>
        <v>0</v>
      </c>
      <c r="D329" s="71"/>
      <c r="E329" s="72"/>
      <c r="F329" s="73"/>
      <c r="G329" s="73"/>
      <c r="H329" s="73"/>
      <c r="I329" s="13"/>
      <c r="J329" s="5"/>
      <c r="K329" s="5"/>
      <c r="N329" s="56"/>
      <c r="O329" s="6"/>
      <c r="Q329" s="5"/>
    </row>
    <row r="330" spans="1:17" x14ac:dyDescent="0.2">
      <c r="A330" s="99" t="s">
        <v>615</v>
      </c>
      <c r="B330" s="100" t="s">
        <v>616</v>
      </c>
      <c r="C330" s="70">
        <f t="shared" si="4"/>
        <v>0</v>
      </c>
      <c r="D330" s="71"/>
      <c r="E330" s="72"/>
      <c r="F330" s="73"/>
      <c r="G330" s="73"/>
      <c r="H330" s="73"/>
      <c r="I330" s="13"/>
      <c r="J330" s="5"/>
      <c r="K330" s="5"/>
      <c r="N330" s="56"/>
      <c r="O330" s="6"/>
      <c r="Q330" s="5"/>
    </row>
    <row r="331" spans="1:17" x14ac:dyDescent="0.2">
      <c r="A331" s="120" t="s">
        <v>617</v>
      </c>
      <c r="B331" s="121" t="s">
        <v>618</v>
      </c>
      <c r="C331" s="103">
        <f t="shared" si="4"/>
        <v>0</v>
      </c>
      <c r="D331" s="122"/>
      <c r="E331" s="105"/>
      <c r="F331" s="106"/>
      <c r="G331" s="106"/>
      <c r="H331" s="106"/>
      <c r="I331" s="13"/>
      <c r="J331" s="5"/>
      <c r="K331" s="5"/>
      <c r="N331" s="56"/>
      <c r="O331" s="6"/>
      <c r="Q331" s="5"/>
    </row>
    <row r="332" spans="1:17" x14ac:dyDescent="0.2">
      <c r="A332" s="211" t="s">
        <v>619</v>
      </c>
      <c r="B332" s="234"/>
      <c r="C332" s="63">
        <f t="shared" si="4"/>
        <v>0</v>
      </c>
      <c r="D332" s="123">
        <f>+SUM(D333:D340)</f>
        <v>0</v>
      </c>
      <c r="E332" s="65">
        <f>+SUM(E333:E340)</f>
        <v>0</v>
      </c>
      <c r="F332" s="124">
        <f>+SUM(F333:F340)</f>
        <v>0</v>
      </c>
      <c r="G332" s="63">
        <f>+SUM(G333:G340)</f>
        <v>0</v>
      </c>
      <c r="H332" s="63">
        <f>+SUM(H333:H340)</f>
        <v>0</v>
      </c>
      <c r="I332" s="13"/>
      <c r="J332" s="5"/>
      <c r="K332" s="5"/>
      <c r="N332" s="56"/>
      <c r="O332" s="6"/>
      <c r="Q332" s="5"/>
    </row>
    <row r="333" spans="1:17" x14ac:dyDescent="0.2">
      <c r="A333" s="134" t="s">
        <v>620</v>
      </c>
      <c r="B333" s="94" t="s">
        <v>621</v>
      </c>
      <c r="C333" s="95">
        <f t="shared" si="4"/>
        <v>0</v>
      </c>
      <c r="D333" s="81"/>
      <c r="E333" s="82"/>
      <c r="F333" s="83"/>
      <c r="G333" s="83"/>
      <c r="H333" s="83"/>
      <c r="I333" s="13"/>
      <c r="J333" s="5"/>
      <c r="K333" s="5"/>
      <c r="N333" s="56"/>
      <c r="O333" s="6"/>
      <c r="Q333" s="5"/>
    </row>
    <row r="334" spans="1:17" x14ac:dyDescent="0.2">
      <c r="A334" s="134" t="s">
        <v>622</v>
      </c>
      <c r="B334" s="94" t="s">
        <v>623</v>
      </c>
      <c r="C334" s="95">
        <f t="shared" si="4"/>
        <v>0</v>
      </c>
      <c r="D334" s="81"/>
      <c r="E334" s="82"/>
      <c r="F334" s="83"/>
      <c r="G334" s="83"/>
      <c r="H334" s="83"/>
      <c r="I334" s="13"/>
      <c r="J334" s="5"/>
      <c r="K334" s="5"/>
      <c r="N334" s="56"/>
      <c r="O334" s="6"/>
      <c r="Q334" s="5"/>
    </row>
    <row r="335" spans="1:17" x14ac:dyDescent="0.2">
      <c r="A335" s="99" t="s">
        <v>624</v>
      </c>
      <c r="B335" s="93" t="s">
        <v>625</v>
      </c>
      <c r="C335" s="70">
        <f t="shared" si="4"/>
        <v>0</v>
      </c>
      <c r="D335" s="71"/>
      <c r="E335" s="72"/>
      <c r="F335" s="73"/>
      <c r="G335" s="73"/>
      <c r="H335" s="73"/>
      <c r="I335" s="13"/>
      <c r="J335" s="5"/>
      <c r="K335" s="5"/>
      <c r="N335" s="56"/>
      <c r="O335" s="6"/>
      <c r="Q335" s="5"/>
    </row>
    <row r="336" spans="1:17" x14ac:dyDescent="0.2">
      <c r="A336" s="135" t="s">
        <v>626</v>
      </c>
      <c r="B336" s="136" t="s">
        <v>627</v>
      </c>
      <c r="C336" s="88">
        <f t="shared" si="4"/>
        <v>0</v>
      </c>
      <c r="D336" s="89"/>
      <c r="E336" s="90"/>
      <c r="F336" s="91"/>
      <c r="G336" s="91"/>
      <c r="H336" s="91"/>
      <c r="I336" s="13"/>
      <c r="J336" s="5"/>
      <c r="K336" s="5"/>
      <c r="N336" s="56"/>
      <c r="O336" s="6"/>
      <c r="Q336" s="5"/>
    </row>
    <row r="337" spans="1:17" x14ac:dyDescent="0.2">
      <c r="A337" s="99" t="s">
        <v>628</v>
      </c>
      <c r="B337" s="93" t="s">
        <v>629</v>
      </c>
      <c r="C337" s="70">
        <f t="shared" si="4"/>
        <v>0</v>
      </c>
      <c r="D337" s="71"/>
      <c r="E337" s="72"/>
      <c r="F337" s="73"/>
      <c r="G337" s="73"/>
      <c r="H337" s="73"/>
      <c r="I337" s="13"/>
      <c r="J337" s="5"/>
      <c r="K337" s="5"/>
      <c r="N337" s="56"/>
      <c r="O337" s="6"/>
      <c r="Q337" s="5"/>
    </row>
    <row r="338" spans="1:17" x14ac:dyDescent="0.2">
      <c r="A338" s="99" t="s">
        <v>630</v>
      </c>
      <c r="B338" s="100" t="s">
        <v>631</v>
      </c>
      <c r="C338" s="70">
        <f t="shared" ref="C338:C401" si="5">+SUM(D338:F338)</f>
        <v>0</v>
      </c>
      <c r="D338" s="71"/>
      <c r="E338" s="72"/>
      <c r="F338" s="73"/>
      <c r="G338" s="73"/>
      <c r="H338" s="73"/>
      <c r="I338" s="13"/>
      <c r="J338" s="5"/>
      <c r="K338" s="5"/>
      <c r="N338" s="56"/>
      <c r="O338" s="6"/>
      <c r="Q338" s="5"/>
    </row>
    <row r="339" spans="1:17" x14ac:dyDescent="0.2">
      <c r="A339" s="99" t="s">
        <v>632</v>
      </c>
      <c r="B339" s="100" t="s">
        <v>633</v>
      </c>
      <c r="C339" s="70">
        <f t="shared" si="5"/>
        <v>0</v>
      </c>
      <c r="D339" s="71"/>
      <c r="E339" s="72"/>
      <c r="F339" s="73"/>
      <c r="G339" s="73"/>
      <c r="H339" s="73"/>
      <c r="I339" s="13"/>
      <c r="J339" s="5"/>
      <c r="K339" s="5"/>
      <c r="N339" s="56"/>
      <c r="O339" s="6"/>
      <c r="Q339" s="5"/>
    </row>
    <row r="340" spans="1:17" x14ac:dyDescent="0.2">
      <c r="A340" s="120" t="s">
        <v>634</v>
      </c>
      <c r="B340" s="121" t="s">
        <v>635</v>
      </c>
      <c r="C340" s="103">
        <f t="shared" si="5"/>
        <v>0</v>
      </c>
      <c r="D340" s="122"/>
      <c r="E340" s="105"/>
      <c r="F340" s="106"/>
      <c r="G340" s="106"/>
      <c r="H340" s="106"/>
      <c r="I340" s="13"/>
      <c r="J340" s="5"/>
      <c r="K340" s="5"/>
      <c r="N340" s="56"/>
      <c r="O340" s="6"/>
      <c r="Q340" s="5"/>
    </row>
    <row r="341" spans="1:17" x14ac:dyDescent="0.2">
      <c r="A341" s="137" t="s">
        <v>636</v>
      </c>
      <c r="B341" s="138"/>
      <c r="C341" s="63">
        <f t="shared" si="5"/>
        <v>14369</v>
      </c>
      <c r="D341" s="64">
        <f>+SUM(D342:D528)</f>
        <v>12018</v>
      </c>
      <c r="E341" s="123">
        <f>+SUM(E342:E528)</f>
        <v>2004</v>
      </c>
      <c r="F341" s="139">
        <f>+SUM(F342:F528)</f>
        <v>347</v>
      </c>
      <c r="G341" s="63">
        <f>+SUM(G342:G528)</f>
        <v>0</v>
      </c>
      <c r="H341" s="63">
        <f>+SUM(H342:H528)</f>
        <v>0</v>
      </c>
      <c r="I341" s="13"/>
      <c r="J341" s="5"/>
      <c r="K341" s="5"/>
      <c r="N341" s="56"/>
      <c r="O341" s="6"/>
      <c r="Q341" s="5"/>
    </row>
    <row r="342" spans="1:17" x14ac:dyDescent="0.2">
      <c r="A342" s="132" t="s">
        <v>637</v>
      </c>
      <c r="B342" s="136" t="s">
        <v>638</v>
      </c>
      <c r="C342" s="70">
        <f t="shared" si="5"/>
        <v>4986</v>
      </c>
      <c r="D342" s="71">
        <v>3607</v>
      </c>
      <c r="E342" s="72">
        <v>1324</v>
      </c>
      <c r="F342" s="73">
        <v>55</v>
      </c>
      <c r="G342" s="73"/>
      <c r="H342" s="73"/>
      <c r="I342" s="13"/>
      <c r="J342" s="5"/>
      <c r="K342" s="5"/>
      <c r="N342" s="56"/>
      <c r="O342" s="6"/>
      <c r="Q342" s="5"/>
    </row>
    <row r="343" spans="1:17" x14ac:dyDescent="0.2">
      <c r="A343" s="135" t="s">
        <v>639</v>
      </c>
      <c r="B343" s="136" t="s">
        <v>640</v>
      </c>
      <c r="C343" s="70">
        <f t="shared" si="5"/>
        <v>342</v>
      </c>
      <c r="D343" s="71">
        <v>251</v>
      </c>
      <c r="E343" s="72">
        <v>75</v>
      </c>
      <c r="F343" s="73">
        <v>16</v>
      </c>
      <c r="G343" s="73"/>
      <c r="H343" s="73"/>
      <c r="I343" s="13"/>
      <c r="J343" s="5"/>
      <c r="K343" s="5"/>
      <c r="N343" s="56"/>
      <c r="O343" s="6"/>
      <c r="Q343" s="5"/>
    </row>
    <row r="344" spans="1:17" x14ac:dyDescent="0.2">
      <c r="A344" s="135" t="s">
        <v>641</v>
      </c>
      <c r="B344" s="140" t="s">
        <v>642</v>
      </c>
      <c r="C344" s="70">
        <f t="shared" si="5"/>
        <v>57</v>
      </c>
      <c r="D344" s="71"/>
      <c r="E344" s="72">
        <v>57</v>
      </c>
      <c r="F344" s="73"/>
      <c r="G344" s="73"/>
      <c r="H344" s="73"/>
      <c r="I344" s="13"/>
      <c r="J344" s="5"/>
      <c r="K344" s="5"/>
      <c r="N344" s="56"/>
      <c r="O344" s="6"/>
      <c r="Q344" s="5"/>
    </row>
    <row r="345" spans="1:17" x14ac:dyDescent="0.2">
      <c r="A345" s="99" t="s">
        <v>643</v>
      </c>
      <c r="B345" s="141" t="s">
        <v>644</v>
      </c>
      <c r="C345" s="70">
        <f t="shared" si="5"/>
        <v>0</v>
      </c>
      <c r="D345" s="71"/>
      <c r="E345" s="72"/>
      <c r="F345" s="73"/>
      <c r="G345" s="73"/>
      <c r="H345" s="73"/>
      <c r="I345" s="13"/>
      <c r="J345" s="5"/>
      <c r="K345" s="5"/>
      <c r="N345" s="56"/>
      <c r="O345" s="6"/>
      <c r="Q345" s="5"/>
    </row>
    <row r="346" spans="1:17" x14ac:dyDescent="0.2">
      <c r="A346" s="99" t="s">
        <v>645</v>
      </c>
      <c r="B346" s="100" t="s">
        <v>646</v>
      </c>
      <c r="C346" s="70">
        <f t="shared" si="5"/>
        <v>0</v>
      </c>
      <c r="D346" s="71"/>
      <c r="E346" s="72"/>
      <c r="F346" s="73"/>
      <c r="G346" s="73"/>
      <c r="H346" s="73"/>
      <c r="I346" s="13"/>
      <c r="J346" s="5"/>
      <c r="K346" s="5"/>
      <c r="N346" s="56"/>
      <c r="O346" s="6"/>
      <c r="Q346" s="5"/>
    </row>
    <row r="347" spans="1:17" x14ac:dyDescent="0.2">
      <c r="A347" s="99" t="s">
        <v>647</v>
      </c>
      <c r="B347" s="100" t="s">
        <v>648</v>
      </c>
      <c r="C347" s="70">
        <f t="shared" si="5"/>
        <v>0</v>
      </c>
      <c r="D347" s="71"/>
      <c r="E347" s="72"/>
      <c r="F347" s="73"/>
      <c r="G347" s="73"/>
      <c r="H347" s="73"/>
      <c r="I347" s="13"/>
      <c r="J347" s="5"/>
      <c r="K347" s="5"/>
      <c r="N347" s="56"/>
      <c r="O347" s="6"/>
      <c r="Q347" s="5"/>
    </row>
    <row r="348" spans="1:17" x14ac:dyDescent="0.2">
      <c r="A348" s="99" t="s">
        <v>649</v>
      </c>
      <c r="B348" s="100" t="s">
        <v>650</v>
      </c>
      <c r="C348" s="70">
        <f t="shared" si="5"/>
        <v>0</v>
      </c>
      <c r="D348" s="71"/>
      <c r="E348" s="72"/>
      <c r="F348" s="73"/>
      <c r="G348" s="73"/>
      <c r="H348" s="73"/>
      <c r="I348" s="13"/>
      <c r="J348" s="5"/>
      <c r="K348" s="5"/>
      <c r="N348" s="56"/>
      <c r="O348" s="6"/>
      <c r="Q348" s="5"/>
    </row>
    <row r="349" spans="1:17" x14ac:dyDescent="0.2">
      <c r="A349" s="99" t="s">
        <v>651</v>
      </c>
      <c r="B349" s="100" t="s">
        <v>652</v>
      </c>
      <c r="C349" s="70">
        <f t="shared" si="5"/>
        <v>0</v>
      </c>
      <c r="D349" s="71"/>
      <c r="E349" s="72"/>
      <c r="F349" s="73"/>
      <c r="G349" s="73"/>
      <c r="H349" s="73"/>
      <c r="I349" s="13"/>
      <c r="J349" s="5"/>
      <c r="K349" s="5"/>
      <c r="N349" s="56"/>
      <c r="O349" s="6"/>
      <c r="Q349" s="5"/>
    </row>
    <row r="350" spans="1:17" x14ac:dyDescent="0.2">
      <c r="A350" s="134" t="s">
        <v>653</v>
      </c>
      <c r="B350" s="142" t="s">
        <v>654</v>
      </c>
      <c r="C350" s="95">
        <f t="shared" si="5"/>
        <v>0</v>
      </c>
      <c r="D350" s="81"/>
      <c r="E350" s="82"/>
      <c r="F350" s="83"/>
      <c r="G350" s="83"/>
      <c r="H350" s="83"/>
      <c r="I350" s="13"/>
      <c r="J350" s="5"/>
      <c r="K350" s="5"/>
      <c r="N350" s="56"/>
      <c r="O350" s="6"/>
      <c r="Q350" s="5"/>
    </row>
    <row r="351" spans="1:17" x14ac:dyDescent="0.2">
      <c r="A351" s="99" t="s">
        <v>655</v>
      </c>
      <c r="B351" s="142" t="s">
        <v>656</v>
      </c>
      <c r="C351" s="95">
        <f t="shared" si="5"/>
        <v>0</v>
      </c>
      <c r="D351" s="81"/>
      <c r="E351" s="82"/>
      <c r="F351" s="83"/>
      <c r="G351" s="83"/>
      <c r="H351" s="83"/>
      <c r="I351" s="13"/>
      <c r="J351" s="5"/>
      <c r="K351" s="5"/>
      <c r="N351" s="56"/>
      <c r="O351" s="6"/>
      <c r="Q351" s="5"/>
    </row>
    <row r="352" spans="1:17" x14ac:dyDescent="0.2">
      <c r="A352" s="99" t="s">
        <v>657</v>
      </c>
      <c r="B352" s="143" t="s">
        <v>658</v>
      </c>
      <c r="C352" s="70">
        <f t="shared" si="5"/>
        <v>0</v>
      </c>
      <c r="D352" s="71"/>
      <c r="E352" s="72"/>
      <c r="F352" s="73"/>
      <c r="G352" s="73"/>
      <c r="H352" s="73"/>
      <c r="I352" s="13"/>
      <c r="J352" s="5"/>
      <c r="K352" s="5"/>
      <c r="N352" s="56"/>
      <c r="O352" s="6"/>
      <c r="Q352" s="5"/>
    </row>
    <row r="353" spans="1:17" x14ac:dyDescent="0.2">
      <c r="A353" s="99" t="s">
        <v>659</v>
      </c>
      <c r="B353" s="143" t="s">
        <v>660</v>
      </c>
      <c r="C353" s="70">
        <f t="shared" si="5"/>
        <v>0</v>
      </c>
      <c r="D353" s="71"/>
      <c r="E353" s="72"/>
      <c r="F353" s="73"/>
      <c r="G353" s="73"/>
      <c r="H353" s="73"/>
      <c r="I353" s="13"/>
      <c r="J353" s="5"/>
      <c r="K353" s="5"/>
      <c r="N353" s="56"/>
      <c r="O353" s="6"/>
      <c r="Q353" s="5"/>
    </row>
    <row r="354" spans="1:17" x14ac:dyDescent="0.2">
      <c r="A354" s="99" t="s">
        <v>661</v>
      </c>
      <c r="B354" s="143" t="s">
        <v>662</v>
      </c>
      <c r="C354" s="70">
        <f t="shared" si="5"/>
        <v>0</v>
      </c>
      <c r="D354" s="71"/>
      <c r="E354" s="72"/>
      <c r="F354" s="73"/>
      <c r="G354" s="73"/>
      <c r="H354" s="73"/>
      <c r="I354" s="13"/>
      <c r="J354" s="5"/>
      <c r="K354" s="5"/>
      <c r="N354" s="56"/>
      <c r="O354" s="6"/>
      <c r="Q354" s="5"/>
    </row>
    <row r="355" spans="1:17" x14ac:dyDescent="0.2">
      <c r="A355" s="99" t="s">
        <v>663</v>
      </c>
      <c r="B355" s="143" t="s">
        <v>664</v>
      </c>
      <c r="C355" s="70">
        <f t="shared" si="5"/>
        <v>0</v>
      </c>
      <c r="D355" s="71"/>
      <c r="E355" s="72"/>
      <c r="F355" s="73"/>
      <c r="G355" s="73"/>
      <c r="H355" s="73"/>
      <c r="I355" s="13"/>
      <c r="J355" s="5"/>
      <c r="K355" s="5"/>
      <c r="N355" s="56"/>
      <c r="O355" s="6"/>
      <c r="Q355" s="5"/>
    </row>
    <row r="356" spans="1:17" x14ac:dyDescent="0.2">
      <c r="A356" s="99" t="s">
        <v>665</v>
      </c>
      <c r="B356" s="143" t="s">
        <v>666</v>
      </c>
      <c r="C356" s="70">
        <f t="shared" si="5"/>
        <v>0</v>
      </c>
      <c r="D356" s="71"/>
      <c r="E356" s="72"/>
      <c r="F356" s="73"/>
      <c r="G356" s="73"/>
      <c r="H356" s="73"/>
      <c r="I356" s="13"/>
      <c r="J356" s="5"/>
      <c r="K356" s="5"/>
      <c r="N356" s="56"/>
      <c r="O356" s="6"/>
      <c r="Q356" s="5"/>
    </row>
    <row r="357" spans="1:17" x14ac:dyDescent="0.2">
      <c r="A357" s="99" t="s">
        <v>667</v>
      </c>
      <c r="B357" s="143" t="s">
        <v>668</v>
      </c>
      <c r="C357" s="70">
        <f t="shared" si="5"/>
        <v>0</v>
      </c>
      <c r="D357" s="71"/>
      <c r="E357" s="72"/>
      <c r="F357" s="73"/>
      <c r="G357" s="73"/>
      <c r="H357" s="73"/>
      <c r="I357" s="13"/>
      <c r="J357" s="5"/>
      <c r="K357" s="5"/>
      <c r="N357" s="56"/>
      <c r="O357" s="6"/>
      <c r="Q357" s="5"/>
    </row>
    <row r="358" spans="1:17" x14ac:dyDescent="0.2">
      <c r="A358" s="99" t="s">
        <v>669</v>
      </c>
      <c r="B358" s="143" t="s">
        <v>670</v>
      </c>
      <c r="C358" s="70">
        <f t="shared" si="5"/>
        <v>2</v>
      </c>
      <c r="D358" s="71">
        <v>2</v>
      </c>
      <c r="E358" s="72"/>
      <c r="F358" s="73"/>
      <c r="G358" s="73"/>
      <c r="H358" s="73"/>
      <c r="I358" s="13"/>
      <c r="J358" s="5"/>
      <c r="K358" s="5"/>
      <c r="N358" s="56"/>
      <c r="O358" s="6"/>
      <c r="Q358" s="5"/>
    </row>
    <row r="359" spans="1:17" x14ac:dyDescent="0.2">
      <c r="A359" s="99" t="s">
        <v>671</v>
      </c>
      <c r="B359" s="143" t="s">
        <v>672</v>
      </c>
      <c r="C359" s="70">
        <f t="shared" si="5"/>
        <v>0</v>
      </c>
      <c r="D359" s="71"/>
      <c r="E359" s="72"/>
      <c r="F359" s="73"/>
      <c r="G359" s="73"/>
      <c r="H359" s="73"/>
      <c r="I359" s="13"/>
      <c r="J359" s="5"/>
      <c r="K359" s="5"/>
      <c r="N359" s="56"/>
      <c r="O359" s="6"/>
      <c r="Q359" s="5"/>
    </row>
    <row r="360" spans="1:17" x14ac:dyDescent="0.2">
      <c r="A360" s="99" t="s">
        <v>673</v>
      </c>
      <c r="B360" s="143" t="s">
        <v>674</v>
      </c>
      <c r="C360" s="70">
        <f t="shared" si="5"/>
        <v>0</v>
      </c>
      <c r="D360" s="71"/>
      <c r="E360" s="72"/>
      <c r="F360" s="73"/>
      <c r="G360" s="73"/>
      <c r="H360" s="73"/>
      <c r="I360" s="13"/>
      <c r="J360" s="5"/>
      <c r="K360" s="5"/>
      <c r="N360" s="56"/>
      <c r="O360" s="6"/>
      <c r="Q360" s="5"/>
    </row>
    <row r="361" spans="1:17" x14ac:dyDescent="0.2">
      <c r="A361" s="99" t="s">
        <v>675</v>
      </c>
      <c r="B361" s="143" t="s">
        <v>676</v>
      </c>
      <c r="C361" s="70">
        <f t="shared" si="5"/>
        <v>0</v>
      </c>
      <c r="D361" s="71"/>
      <c r="E361" s="72"/>
      <c r="F361" s="73"/>
      <c r="G361" s="73"/>
      <c r="H361" s="73"/>
      <c r="I361" s="13"/>
      <c r="J361" s="5"/>
      <c r="K361" s="5"/>
      <c r="N361" s="56"/>
      <c r="O361" s="6"/>
      <c r="Q361" s="5"/>
    </row>
    <row r="362" spans="1:17" s="6" customFormat="1" x14ac:dyDescent="0.2">
      <c r="A362" s="99" t="s">
        <v>677</v>
      </c>
      <c r="B362" s="100" t="s">
        <v>678</v>
      </c>
      <c r="C362" s="70">
        <f t="shared" si="5"/>
        <v>0</v>
      </c>
      <c r="D362" s="71"/>
      <c r="E362" s="72"/>
      <c r="F362" s="73"/>
      <c r="G362" s="73"/>
      <c r="H362" s="86"/>
      <c r="I362" s="14"/>
      <c r="N362" s="87"/>
    </row>
    <row r="363" spans="1:17" x14ac:dyDescent="0.2">
      <c r="A363" s="134" t="s">
        <v>679</v>
      </c>
      <c r="B363" s="100" t="s">
        <v>680</v>
      </c>
      <c r="C363" s="88">
        <f t="shared" si="5"/>
        <v>0</v>
      </c>
      <c r="D363" s="89"/>
      <c r="E363" s="90"/>
      <c r="F363" s="91"/>
      <c r="G363" s="91"/>
      <c r="H363" s="91"/>
      <c r="I363" s="13"/>
      <c r="J363" s="5"/>
      <c r="K363" s="5"/>
      <c r="N363" s="56"/>
      <c r="O363" s="6"/>
      <c r="Q363" s="5"/>
    </row>
    <row r="364" spans="1:17" x14ac:dyDescent="0.2">
      <c r="A364" s="99" t="s">
        <v>681</v>
      </c>
      <c r="B364" s="100" t="s">
        <v>682</v>
      </c>
      <c r="C364" s="70">
        <f t="shared" si="5"/>
        <v>0</v>
      </c>
      <c r="D364" s="71"/>
      <c r="E364" s="72"/>
      <c r="F364" s="73"/>
      <c r="G364" s="73"/>
      <c r="H364" s="73"/>
      <c r="I364" s="13"/>
      <c r="J364" s="5"/>
      <c r="K364" s="5"/>
      <c r="N364" s="56"/>
      <c r="O364" s="6"/>
      <c r="Q364" s="5"/>
    </row>
    <row r="365" spans="1:17" x14ac:dyDescent="0.2">
      <c r="A365" s="134" t="s">
        <v>683</v>
      </c>
      <c r="B365" s="100" t="s">
        <v>684</v>
      </c>
      <c r="C365" s="70">
        <f t="shared" si="5"/>
        <v>0</v>
      </c>
      <c r="D365" s="71"/>
      <c r="E365" s="72"/>
      <c r="F365" s="73"/>
      <c r="G365" s="73"/>
      <c r="H365" s="73"/>
      <c r="I365" s="13"/>
      <c r="J365" s="5"/>
      <c r="K365" s="5"/>
      <c r="N365" s="56"/>
      <c r="O365" s="6"/>
      <c r="Q365" s="5"/>
    </row>
    <row r="366" spans="1:17" x14ac:dyDescent="0.2">
      <c r="A366" s="99" t="s">
        <v>685</v>
      </c>
      <c r="B366" s="143" t="s">
        <v>686</v>
      </c>
      <c r="C366" s="70">
        <f t="shared" si="5"/>
        <v>0</v>
      </c>
      <c r="D366" s="71"/>
      <c r="E366" s="72"/>
      <c r="F366" s="73"/>
      <c r="G366" s="73"/>
      <c r="H366" s="73"/>
      <c r="I366" s="13"/>
      <c r="J366" s="5"/>
      <c r="K366" s="5"/>
      <c r="N366" s="56"/>
      <c r="O366" s="6"/>
      <c r="Q366" s="5"/>
    </row>
    <row r="367" spans="1:17" x14ac:dyDescent="0.2">
      <c r="A367" s="99" t="s">
        <v>687</v>
      </c>
      <c r="B367" s="143" t="s">
        <v>688</v>
      </c>
      <c r="C367" s="70">
        <f t="shared" si="5"/>
        <v>0</v>
      </c>
      <c r="D367" s="71"/>
      <c r="E367" s="72"/>
      <c r="F367" s="73"/>
      <c r="G367" s="73"/>
      <c r="H367" s="73"/>
      <c r="I367" s="13"/>
      <c r="J367" s="5"/>
      <c r="K367" s="5"/>
      <c r="N367" s="56"/>
      <c r="O367" s="6"/>
      <c r="Q367" s="5"/>
    </row>
    <row r="368" spans="1:17" x14ac:dyDescent="0.2">
      <c r="A368" s="99" t="s">
        <v>689</v>
      </c>
      <c r="B368" s="143" t="s">
        <v>690</v>
      </c>
      <c r="C368" s="70">
        <f t="shared" si="5"/>
        <v>0</v>
      </c>
      <c r="D368" s="71"/>
      <c r="E368" s="72"/>
      <c r="F368" s="73"/>
      <c r="G368" s="73"/>
      <c r="H368" s="73"/>
      <c r="I368" s="13"/>
      <c r="J368" s="5"/>
      <c r="K368" s="5"/>
      <c r="N368" s="56"/>
      <c r="O368" s="6"/>
      <c r="Q368" s="5"/>
    </row>
    <row r="369" spans="1:17" x14ac:dyDescent="0.2">
      <c r="A369" s="99" t="s">
        <v>691</v>
      </c>
      <c r="B369" s="143" t="s">
        <v>692</v>
      </c>
      <c r="C369" s="70">
        <f t="shared" si="5"/>
        <v>0</v>
      </c>
      <c r="D369" s="71"/>
      <c r="E369" s="72"/>
      <c r="F369" s="73"/>
      <c r="G369" s="73"/>
      <c r="H369" s="73"/>
      <c r="I369" s="13"/>
      <c r="J369" s="5"/>
      <c r="K369" s="5"/>
      <c r="N369" s="56"/>
      <c r="O369" s="6"/>
      <c r="Q369" s="5"/>
    </row>
    <row r="370" spans="1:17" x14ac:dyDescent="0.2">
      <c r="A370" s="99" t="s">
        <v>693</v>
      </c>
      <c r="B370" s="143" t="s">
        <v>694</v>
      </c>
      <c r="C370" s="70">
        <f t="shared" si="5"/>
        <v>0</v>
      </c>
      <c r="D370" s="71"/>
      <c r="E370" s="72"/>
      <c r="F370" s="73"/>
      <c r="G370" s="73"/>
      <c r="H370" s="73"/>
      <c r="I370" s="13"/>
      <c r="J370" s="5"/>
      <c r="K370" s="5"/>
      <c r="N370" s="56"/>
      <c r="O370" s="6"/>
      <c r="Q370" s="5"/>
    </row>
    <row r="371" spans="1:17" x14ac:dyDescent="0.2">
      <c r="A371" s="99" t="s">
        <v>695</v>
      </c>
      <c r="B371" s="143" t="s">
        <v>696</v>
      </c>
      <c r="C371" s="70">
        <f t="shared" si="5"/>
        <v>0</v>
      </c>
      <c r="D371" s="71"/>
      <c r="E371" s="72"/>
      <c r="F371" s="73"/>
      <c r="G371" s="73"/>
      <c r="H371" s="73"/>
      <c r="I371" s="13"/>
      <c r="J371" s="5"/>
      <c r="K371" s="5"/>
      <c r="N371" s="56"/>
      <c r="O371" s="6"/>
      <c r="Q371" s="5"/>
    </row>
    <row r="372" spans="1:17" x14ac:dyDescent="0.2">
      <c r="A372" s="99" t="s">
        <v>697</v>
      </c>
      <c r="B372" s="143" t="s">
        <v>698</v>
      </c>
      <c r="C372" s="70">
        <f t="shared" si="5"/>
        <v>0</v>
      </c>
      <c r="D372" s="71"/>
      <c r="E372" s="72"/>
      <c r="F372" s="73"/>
      <c r="G372" s="73"/>
      <c r="H372" s="73"/>
      <c r="I372" s="13"/>
      <c r="J372" s="5"/>
      <c r="K372" s="5"/>
      <c r="N372" s="56"/>
      <c r="O372" s="6"/>
      <c r="Q372" s="5"/>
    </row>
    <row r="373" spans="1:17" x14ac:dyDescent="0.2">
      <c r="A373" s="99" t="s">
        <v>699</v>
      </c>
      <c r="B373" s="143" t="s">
        <v>700</v>
      </c>
      <c r="C373" s="70">
        <f t="shared" si="5"/>
        <v>0</v>
      </c>
      <c r="D373" s="71"/>
      <c r="E373" s="72"/>
      <c r="F373" s="73"/>
      <c r="G373" s="73"/>
      <c r="H373" s="73"/>
      <c r="I373" s="13"/>
      <c r="J373" s="5"/>
      <c r="K373" s="5"/>
      <c r="N373" s="56"/>
      <c r="O373" s="6"/>
      <c r="Q373" s="5"/>
    </row>
    <row r="374" spans="1:17" x14ac:dyDescent="0.2">
      <c r="A374" s="99" t="s">
        <v>701</v>
      </c>
      <c r="B374" s="143" t="s">
        <v>702</v>
      </c>
      <c r="C374" s="70">
        <f t="shared" si="5"/>
        <v>0</v>
      </c>
      <c r="D374" s="71"/>
      <c r="E374" s="72"/>
      <c r="F374" s="73"/>
      <c r="G374" s="73"/>
      <c r="H374" s="73"/>
      <c r="I374" s="13"/>
      <c r="J374" s="5"/>
      <c r="K374" s="5"/>
      <c r="N374" s="56"/>
      <c r="O374" s="6"/>
      <c r="Q374" s="5"/>
    </row>
    <row r="375" spans="1:17" x14ac:dyDescent="0.2">
      <c r="A375" s="99" t="s">
        <v>703</v>
      </c>
      <c r="B375" s="143" t="s">
        <v>704</v>
      </c>
      <c r="C375" s="70">
        <f t="shared" si="5"/>
        <v>0</v>
      </c>
      <c r="D375" s="71"/>
      <c r="E375" s="72"/>
      <c r="F375" s="73"/>
      <c r="G375" s="73"/>
      <c r="H375" s="73"/>
      <c r="I375" s="13"/>
      <c r="J375" s="5"/>
      <c r="K375" s="5"/>
      <c r="N375" s="56"/>
      <c r="O375" s="6"/>
      <c r="Q375" s="5"/>
    </row>
    <row r="376" spans="1:17" x14ac:dyDescent="0.2">
      <c r="A376" s="99" t="s">
        <v>705</v>
      </c>
      <c r="B376" s="143" t="s">
        <v>706</v>
      </c>
      <c r="C376" s="70">
        <f t="shared" si="5"/>
        <v>0</v>
      </c>
      <c r="D376" s="71"/>
      <c r="E376" s="72"/>
      <c r="F376" s="73"/>
      <c r="G376" s="73"/>
      <c r="H376" s="73"/>
      <c r="I376" s="13"/>
      <c r="J376" s="5"/>
      <c r="K376" s="5"/>
      <c r="N376" s="56"/>
      <c r="O376" s="6"/>
      <c r="Q376" s="5"/>
    </row>
    <row r="377" spans="1:17" x14ac:dyDescent="0.2">
      <c r="A377" s="99" t="s">
        <v>707</v>
      </c>
      <c r="B377" s="143" t="s">
        <v>708</v>
      </c>
      <c r="C377" s="70">
        <f t="shared" si="5"/>
        <v>0</v>
      </c>
      <c r="D377" s="71"/>
      <c r="E377" s="72"/>
      <c r="F377" s="73"/>
      <c r="G377" s="73"/>
      <c r="H377" s="73"/>
      <c r="I377" s="13"/>
      <c r="J377" s="5"/>
      <c r="K377" s="5"/>
      <c r="N377" s="56"/>
      <c r="O377" s="6"/>
      <c r="Q377" s="5"/>
    </row>
    <row r="378" spans="1:17" x14ac:dyDescent="0.2">
      <c r="A378" s="99" t="s">
        <v>709</v>
      </c>
      <c r="B378" s="143" t="s">
        <v>710</v>
      </c>
      <c r="C378" s="70">
        <f t="shared" si="5"/>
        <v>0</v>
      </c>
      <c r="D378" s="71"/>
      <c r="E378" s="72"/>
      <c r="F378" s="73"/>
      <c r="G378" s="73"/>
      <c r="H378" s="73"/>
      <c r="I378" s="13"/>
      <c r="J378" s="5"/>
      <c r="K378" s="5"/>
      <c r="N378" s="56"/>
      <c r="O378" s="6"/>
      <c r="Q378" s="5"/>
    </row>
    <row r="379" spans="1:17" x14ac:dyDescent="0.2">
      <c r="A379" s="99" t="s">
        <v>711</v>
      </c>
      <c r="B379" s="143" t="s">
        <v>712</v>
      </c>
      <c r="C379" s="70">
        <f t="shared" si="5"/>
        <v>0</v>
      </c>
      <c r="D379" s="71"/>
      <c r="E379" s="72"/>
      <c r="F379" s="73"/>
      <c r="G379" s="73"/>
      <c r="H379" s="73"/>
      <c r="I379" s="13"/>
      <c r="J379" s="5"/>
      <c r="K379" s="5"/>
      <c r="N379" s="56"/>
      <c r="O379" s="6"/>
      <c r="Q379" s="5"/>
    </row>
    <row r="380" spans="1:17" x14ac:dyDescent="0.2">
      <c r="A380" s="99" t="s">
        <v>713</v>
      </c>
      <c r="B380" s="143" t="s">
        <v>714</v>
      </c>
      <c r="C380" s="70">
        <f t="shared" si="5"/>
        <v>0</v>
      </c>
      <c r="D380" s="71"/>
      <c r="E380" s="72"/>
      <c r="F380" s="73"/>
      <c r="G380" s="73"/>
      <c r="H380" s="73"/>
      <c r="I380" s="13"/>
      <c r="J380" s="5"/>
      <c r="K380" s="5"/>
      <c r="N380" s="56"/>
      <c r="O380" s="6"/>
      <c r="Q380" s="5"/>
    </row>
    <row r="381" spans="1:17" x14ac:dyDescent="0.2">
      <c r="A381" s="99" t="s">
        <v>715</v>
      </c>
      <c r="B381" s="143" t="s">
        <v>716</v>
      </c>
      <c r="C381" s="70">
        <f t="shared" si="5"/>
        <v>0</v>
      </c>
      <c r="D381" s="71"/>
      <c r="E381" s="72"/>
      <c r="F381" s="73"/>
      <c r="G381" s="73"/>
      <c r="H381" s="73"/>
      <c r="I381" s="13"/>
      <c r="J381" s="5"/>
      <c r="K381" s="5"/>
      <c r="N381" s="56"/>
      <c r="O381" s="6"/>
      <c r="Q381" s="5"/>
    </row>
    <row r="382" spans="1:17" x14ac:dyDescent="0.2">
      <c r="A382" s="99" t="s">
        <v>717</v>
      </c>
      <c r="B382" s="143" t="s">
        <v>718</v>
      </c>
      <c r="C382" s="70">
        <f t="shared" si="5"/>
        <v>0</v>
      </c>
      <c r="D382" s="71"/>
      <c r="E382" s="72"/>
      <c r="F382" s="73"/>
      <c r="G382" s="73"/>
      <c r="H382" s="73"/>
      <c r="I382" s="13"/>
      <c r="J382" s="5"/>
      <c r="K382" s="5"/>
      <c r="N382" s="56"/>
      <c r="O382" s="6"/>
      <c r="Q382" s="5"/>
    </row>
    <row r="383" spans="1:17" x14ac:dyDescent="0.2">
      <c r="A383" s="99" t="s">
        <v>719</v>
      </c>
      <c r="B383" s="143" t="s">
        <v>720</v>
      </c>
      <c r="C383" s="70">
        <f t="shared" si="5"/>
        <v>0</v>
      </c>
      <c r="D383" s="71"/>
      <c r="E383" s="72"/>
      <c r="F383" s="73"/>
      <c r="G383" s="73"/>
      <c r="H383" s="73"/>
      <c r="I383" s="13"/>
      <c r="J383" s="5"/>
      <c r="K383" s="5"/>
      <c r="N383" s="56"/>
      <c r="O383" s="6"/>
      <c r="Q383" s="5"/>
    </row>
    <row r="384" spans="1:17" x14ac:dyDescent="0.2">
      <c r="A384" s="99" t="s">
        <v>721</v>
      </c>
      <c r="B384" s="143" t="s">
        <v>722</v>
      </c>
      <c r="C384" s="70">
        <f t="shared" si="5"/>
        <v>0</v>
      </c>
      <c r="D384" s="71"/>
      <c r="E384" s="72"/>
      <c r="F384" s="73"/>
      <c r="G384" s="73"/>
      <c r="H384" s="73"/>
      <c r="I384" s="13"/>
      <c r="J384" s="5"/>
      <c r="K384" s="5"/>
      <c r="N384" s="56"/>
      <c r="O384" s="6"/>
      <c r="Q384" s="5"/>
    </row>
    <row r="385" spans="1:17" x14ac:dyDescent="0.2">
      <c r="A385" s="99" t="s">
        <v>723</v>
      </c>
      <c r="B385" s="143" t="s">
        <v>724</v>
      </c>
      <c r="C385" s="70">
        <f t="shared" si="5"/>
        <v>0</v>
      </c>
      <c r="D385" s="71"/>
      <c r="E385" s="72"/>
      <c r="F385" s="73"/>
      <c r="G385" s="73"/>
      <c r="H385" s="73"/>
      <c r="I385" s="13"/>
      <c r="J385" s="5"/>
      <c r="K385" s="5"/>
      <c r="N385" s="56"/>
      <c r="O385" s="6"/>
      <c r="Q385" s="5"/>
    </row>
    <row r="386" spans="1:17" x14ac:dyDescent="0.2">
      <c r="A386" s="99" t="s">
        <v>725</v>
      </c>
      <c r="B386" s="143" t="s">
        <v>726</v>
      </c>
      <c r="C386" s="70">
        <f t="shared" si="5"/>
        <v>0</v>
      </c>
      <c r="D386" s="71"/>
      <c r="E386" s="72"/>
      <c r="F386" s="73"/>
      <c r="G386" s="73"/>
      <c r="H386" s="73"/>
      <c r="I386" s="13"/>
      <c r="J386" s="5"/>
      <c r="K386" s="5"/>
      <c r="N386" s="56"/>
      <c r="O386" s="6"/>
      <c r="Q386" s="5"/>
    </row>
    <row r="387" spans="1:17" x14ac:dyDescent="0.2">
      <c r="A387" s="99" t="s">
        <v>727</v>
      </c>
      <c r="B387" s="143" t="s">
        <v>728</v>
      </c>
      <c r="C387" s="70">
        <f t="shared" si="5"/>
        <v>0</v>
      </c>
      <c r="D387" s="71"/>
      <c r="E387" s="72"/>
      <c r="F387" s="73"/>
      <c r="G387" s="73"/>
      <c r="H387" s="73"/>
      <c r="I387" s="13"/>
      <c r="J387" s="5"/>
      <c r="K387" s="5"/>
      <c r="N387" s="56"/>
      <c r="O387" s="6"/>
      <c r="Q387" s="5"/>
    </row>
    <row r="388" spans="1:17" x14ac:dyDescent="0.2">
      <c r="A388" s="99" t="s">
        <v>729</v>
      </c>
      <c r="B388" s="143" t="s">
        <v>730</v>
      </c>
      <c r="C388" s="70">
        <f t="shared" si="5"/>
        <v>0</v>
      </c>
      <c r="D388" s="71"/>
      <c r="E388" s="72"/>
      <c r="F388" s="73"/>
      <c r="G388" s="73"/>
      <c r="H388" s="73"/>
      <c r="I388" s="13"/>
      <c r="J388" s="5"/>
      <c r="K388" s="5"/>
      <c r="N388" s="56"/>
      <c r="O388" s="6"/>
      <c r="Q388" s="5"/>
    </row>
    <row r="389" spans="1:17" x14ac:dyDescent="0.2">
      <c r="A389" s="99" t="s">
        <v>731</v>
      </c>
      <c r="B389" s="143" t="s">
        <v>732</v>
      </c>
      <c r="C389" s="70">
        <f t="shared" si="5"/>
        <v>0</v>
      </c>
      <c r="D389" s="71"/>
      <c r="E389" s="72"/>
      <c r="F389" s="73"/>
      <c r="G389" s="73"/>
      <c r="H389" s="73"/>
      <c r="I389" s="13"/>
      <c r="J389" s="5"/>
      <c r="K389" s="5"/>
      <c r="N389" s="56"/>
      <c r="O389" s="6"/>
      <c r="Q389" s="5"/>
    </row>
    <row r="390" spans="1:17" x14ac:dyDescent="0.2">
      <c r="A390" s="99" t="s">
        <v>733</v>
      </c>
      <c r="B390" s="143" t="s">
        <v>734</v>
      </c>
      <c r="C390" s="70">
        <f t="shared" si="5"/>
        <v>0</v>
      </c>
      <c r="D390" s="71"/>
      <c r="E390" s="72"/>
      <c r="F390" s="73"/>
      <c r="G390" s="73"/>
      <c r="H390" s="73"/>
      <c r="I390" s="13"/>
      <c r="J390" s="5"/>
      <c r="K390" s="5"/>
      <c r="N390" s="56"/>
      <c r="O390" s="6"/>
      <c r="Q390" s="5"/>
    </row>
    <row r="391" spans="1:17" x14ac:dyDescent="0.2">
      <c r="A391" s="99" t="s">
        <v>735</v>
      </c>
      <c r="B391" s="143" t="s">
        <v>736</v>
      </c>
      <c r="C391" s="70">
        <f t="shared" si="5"/>
        <v>0</v>
      </c>
      <c r="D391" s="71"/>
      <c r="E391" s="72"/>
      <c r="F391" s="73"/>
      <c r="G391" s="73"/>
      <c r="H391" s="73"/>
      <c r="I391" s="13"/>
      <c r="J391" s="5"/>
      <c r="K391" s="5"/>
      <c r="N391" s="56"/>
      <c r="O391" s="6"/>
      <c r="Q391" s="5"/>
    </row>
    <row r="392" spans="1:17" x14ac:dyDescent="0.2">
      <c r="A392" s="99" t="s">
        <v>737</v>
      </c>
      <c r="B392" s="143" t="s">
        <v>738</v>
      </c>
      <c r="C392" s="70">
        <f t="shared" si="5"/>
        <v>0</v>
      </c>
      <c r="D392" s="71"/>
      <c r="E392" s="72"/>
      <c r="F392" s="73"/>
      <c r="G392" s="73"/>
      <c r="H392" s="73"/>
      <c r="I392" s="13"/>
      <c r="J392" s="5"/>
      <c r="K392" s="5"/>
      <c r="N392" s="56"/>
      <c r="O392" s="6"/>
      <c r="Q392" s="5"/>
    </row>
    <row r="393" spans="1:17" x14ac:dyDescent="0.2">
      <c r="A393" s="99" t="s">
        <v>739</v>
      </c>
      <c r="B393" s="143" t="s">
        <v>740</v>
      </c>
      <c r="C393" s="70">
        <f t="shared" si="5"/>
        <v>0</v>
      </c>
      <c r="D393" s="71"/>
      <c r="E393" s="72"/>
      <c r="F393" s="73"/>
      <c r="G393" s="73"/>
      <c r="H393" s="73"/>
      <c r="I393" s="13"/>
      <c r="J393" s="5"/>
      <c r="K393" s="5"/>
      <c r="N393" s="56"/>
      <c r="O393" s="6"/>
      <c r="Q393" s="5"/>
    </row>
    <row r="394" spans="1:17" x14ac:dyDescent="0.2">
      <c r="A394" s="99" t="s">
        <v>741</v>
      </c>
      <c r="B394" s="143" t="s">
        <v>742</v>
      </c>
      <c r="C394" s="70">
        <f t="shared" si="5"/>
        <v>0</v>
      </c>
      <c r="D394" s="71"/>
      <c r="E394" s="72"/>
      <c r="F394" s="73"/>
      <c r="G394" s="73"/>
      <c r="H394" s="73"/>
      <c r="I394" s="13"/>
      <c r="J394" s="5"/>
      <c r="K394" s="5"/>
      <c r="N394" s="56"/>
      <c r="O394" s="6"/>
      <c r="Q394" s="5"/>
    </row>
    <row r="395" spans="1:17" x14ac:dyDescent="0.2">
      <c r="A395" s="99" t="s">
        <v>743</v>
      </c>
      <c r="B395" s="143" t="s">
        <v>744</v>
      </c>
      <c r="C395" s="70">
        <f t="shared" si="5"/>
        <v>0</v>
      </c>
      <c r="D395" s="71"/>
      <c r="E395" s="72"/>
      <c r="F395" s="73"/>
      <c r="G395" s="73"/>
      <c r="H395" s="73"/>
      <c r="I395" s="13"/>
      <c r="J395" s="5"/>
      <c r="K395" s="5"/>
      <c r="N395" s="56"/>
      <c r="O395" s="6"/>
      <c r="Q395" s="5"/>
    </row>
    <row r="396" spans="1:17" x14ac:dyDescent="0.2">
      <c r="A396" s="99" t="s">
        <v>745</v>
      </c>
      <c r="B396" s="100" t="s">
        <v>746</v>
      </c>
      <c r="C396" s="70">
        <f t="shared" si="5"/>
        <v>0</v>
      </c>
      <c r="D396" s="71"/>
      <c r="E396" s="72"/>
      <c r="F396" s="73"/>
      <c r="G396" s="73"/>
      <c r="H396" s="73"/>
      <c r="I396" s="13"/>
      <c r="J396" s="5"/>
      <c r="K396" s="5"/>
      <c r="N396" s="56"/>
      <c r="O396" s="6"/>
      <c r="Q396" s="5"/>
    </row>
    <row r="397" spans="1:17" x14ac:dyDescent="0.2">
      <c r="A397" s="134" t="s">
        <v>747</v>
      </c>
      <c r="B397" s="100" t="s">
        <v>748</v>
      </c>
      <c r="C397" s="70">
        <f t="shared" si="5"/>
        <v>0</v>
      </c>
      <c r="D397" s="71"/>
      <c r="E397" s="72"/>
      <c r="F397" s="73"/>
      <c r="G397" s="73"/>
      <c r="H397" s="73"/>
      <c r="I397" s="13"/>
      <c r="J397" s="5"/>
      <c r="K397" s="5"/>
      <c r="N397" s="56"/>
      <c r="O397" s="6"/>
      <c r="Q397" s="5"/>
    </row>
    <row r="398" spans="1:17" x14ac:dyDescent="0.2">
      <c r="A398" s="99" t="s">
        <v>749</v>
      </c>
      <c r="B398" s="100" t="s">
        <v>750</v>
      </c>
      <c r="C398" s="70">
        <f t="shared" si="5"/>
        <v>181</v>
      </c>
      <c r="D398" s="71"/>
      <c r="E398" s="72">
        <v>181</v>
      </c>
      <c r="F398" s="73"/>
      <c r="G398" s="73"/>
      <c r="H398" s="73"/>
      <c r="I398" s="13"/>
      <c r="J398" s="5"/>
      <c r="K398" s="5"/>
      <c r="N398" s="56"/>
      <c r="O398" s="6"/>
      <c r="Q398" s="5"/>
    </row>
    <row r="399" spans="1:17" x14ac:dyDescent="0.2">
      <c r="A399" s="134" t="s">
        <v>751</v>
      </c>
      <c r="B399" s="100" t="s">
        <v>752</v>
      </c>
      <c r="C399" s="95">
        <f t="shared" si="5"/>
        <v>181</v>
      </c>
      <c r="D399" s="81"/>
      <c r="E399" s="82">
        <v>181</v>
      </c>
      <c r="F399" s="83"/>
      <c r="G399" s="83"/>
      <c r="H399" s="83"/>
      <c r="I399" s="13"/>
      <c r="J399" s="5"/>
      <c r="K399" s="5"/>
      <c r="N399" s="56"/>
      <c r="O399" s="6"/>
      <c r="Q399" s="5"/>
    </row>
    <row r="400" spans="1:17" x14ac:dyDescent="0.2">
      <c r="A400" s="99" t="s">
        <v>753</v>
      </c>
      <c r="B400" s="100" t="s">
        <v>754</v>
      </c>
      <c r="C400" s="95">
        <f t="shared" si="5"/>
        <v>0</v>
      </c>
      <c r="D400" s="81"/>
      <c r="E400" s="82"/>
      <c r="F400" s="83"/>
      <c r="G400" s="83"/>
      <c r="H400" s="83"/>
      <c r="I400" s="13"/>
      <c r="J400" s="5"/>
      <c r="K400" s="5"/>
      <c r="N400" s="56"/>
      <c r="O400" s="6"/>
      <c r="Q400" s="5"/>
    </row>
    <row r="401" spans="1:17" x14ac:dyDescent="0.2">
      <c r="A401" s="99" t="s">
        <v>755</v>
      </c>
      <c r="B401" s="143" t="s">
        <v>756</v>
      </c>
      <c r="C401" s="70">
        <f t="shared" si="5"/>
        <v>0</v>
      </c>
      <c r="D401" s="71"/>
      <c r="E401" s="72"/>
      <c r="F401" s="73"/>
      <c r="G401" s="73"/>
      <c r="H401" s="73"/>
      <c r="I401" s="13"/>
      <c r="J401" s="5"/>
      <c r="K401" s="5"/>
      <c r="N401" s="56"/>
      <c r="O401" s="6"/>
      <c r="Q401" s="5"/>
    </row>
    <row r="402" spans="1:17" x14ac:dyDescent="0.2">
      <c r="A402" s="99" t="s">
        <v>757</v>
      </c>
      <c r="B402" s="143" t="s">
        <v>758</v>
      </c>
      <c r="C402" s="70">
        <f t="shared" ref="C402:C466" si="6">+SUM(D402:F402)</f>
        <v>0</v>
      </c>
      <c r="D402" s="71"/>
      <c r="E402" s="72"/>
      <c r="F402" s="73"/>
      <c r="G402" s="73"/>
      <c r="H402" s="73"/>
      <c r="I402" s="13"/>
      <c r="J402" s="5"/>
      <c r="K402" s="5"/>
      <c r="N402" s="56"/>
      <c r="O402" s="6"/>
      <c r="Q402" s="5"/>
    </row>
    <row r="403" spans="1:17" x14ac:dyDescent="0.2">
      <c r="A403" s="99" t="s">
        <v>759</v>
      </c>
      <c r="B403" s="143" t="s">
        <v>760</v>
      </c>
      <c r="C403" s="70">
        <f t="shared" si="6"/>
        <v>0</v>
      </c>
      <c r="D403" s="71"/>
      <c r="E403" s="72"/>
      <c r="F403" s="73"/>
      <c r="G403" s="73"/>
      <c r="H403" s="73"/>
      <c r="I403" s="13"/>
      <c r="J403" s="5"/>
      <c r="K403" s="5"/>
      <c r="N403" s="56"/>
      <c r="O403" s="6"/>
      <c r="Q403" s="5"/>
    </row>
    <row r="404" spans="1:17" x14ac:dyDescent="0.2">
      <c r="A404" s="99" t="s">
        <v>761</v>
      </c>
      <c r="B404" s="143" t="s">
        <v>762</v>
      </c>
      <c r="C404" s="70">
        <f t="shared" si="6"/>
        <v>0</v>
      </c>
      <c r="D404" s="71"/>
      <c r="E404" s="72"/>
      <c r="F404" s="73"/>
      <c r="G404" s="73"/>
      <c r="H404" s="73"/>
      <c r="I404" s="13"/>
      <c r="J404" s="5"/>
      <c r="K404" s="5"/>
      <c r="N404" s="56"/>
      <c r="O404" s="6"/>
      <c r="Q404" s="5"/>
    </row>
    <row r="405" spans="1:17" x14ac:dyDescent="0.2">
      <c r="A405" s="134" t="s">
        <v>763</v>
      </c>
      <c r="B405" s="100" t="s">
        <v>764</v>
      </c>
      <c r="C405" s="95">
        <f t="shared" si="6"/>
        <v>0</v>
      </c>
      <c r="D405" s="81"/>
      <c r="E405" s="82"/>
      <c r="F405" s="83"/>
      <c r="G405" s="83"/>
      <c r="H405" s="83"/>
      <c r="I405" s="13"/>
      <c r="J405" s="5"/>
      <c r="K405" s="5"/>
      <c r="N405" s="56"/>
      <c r="O405" s="6"/>
      <c r="Q405" s="5"/>
    </row>
    <row r="406" spans="1:17" x14ac:dyDescent="0.2">
      <c r="A406" s="99" t="s">
        <v>765</v>
      </c>
      <c r="B406" s="143" t="s">
        <v>766</v>
      </c>
      <c r="C406" s="70">
        <f t="shared" si="6"/>
        <v>0</v>
      </c>
      <c r="D406" s="71"/>
      <c r="E406" s="72"/>
      <c r="F406" s="73"/>
      <c r="G406" s="73"/>
      <c r="H406" s="73"/>
      <c r="I406" s="13"/>
      <c r="J406" s="5"/>
      <c r="K406" s="5"/>
      <c r="N406" s="56"/>
      <c r="O406" s="6"/>
      <c r="Q406" s="5"/>
    </row>
    <row r="407" spans="1:17" x14ac:dyDescent="0.2">
      <c r="A407" s="99" t="s">
        <v>767</v>
      </c>
      <c r="B407" s="142" t="s">
        <v>768</v>
      </c>
      <c r="C407" s="95">
        <f t="shared" si="6"/>
        <v>0</v>
      </c>
      <c r="D407" s="81"/>
      <c r="E407" s="82"/>
      <c r="F407" s="83"/>
      <c r="G407" s="83"/>
      <c r="H407" s="83"/>
      <c r="I407" s="13"/>
      <c r="J407" s="5"/>
      <c r="K407" s="5"/>
      <c r="N407" s="56"/>
      <c r="O407" s="6"/>
      <c r="Q407" s="5"/>
    </row>
    <row r="408" spans="1:17" x14ac:dyDescent="0.2">
      <c r="A408" s="134" t="s">
        <v>769</v>
      </c>
      <c r="B408" s="142" t="s">
        <v>770</v>
      </c>
      <c r="C408" s="95">
        <f t="shared" si="6"/>
        <v>0</v>
      </c>
      <c r="D408" s="81"/>
      <c r="E408" s="82"/>
      <c r="F408" s="83"/>
      <c r="G408" s="83"/>
      <c r="H408" s="83"/>
      <c r="I408" s="13"/>
      <c r="J408" s="5"/>
      <c r="K408" s="5"/>
      <c r="N408" s="56"/>
      <c r="O408" s="6"/>
      <c r="Q408" s="5"/>
    </row>
    <row r="409" spans="1:17" x14ac:dyDescent="0.2">
      <c r="A409" s="99" t="s">
        <v>771</v>
      </c>
      <c r="B409" s="143" t="s">
        <v>772</v>
      </c>
      <c r="C409" s="70">
        <f t="shared" si="6"/>
        <v>8</v>
      </c>
      <c r="D409" s="71">
        <v>8</v>
      </c>
      <c r="E409" s="72"/>
      <c r="F409" s="73"/>
      <c r="G409" s="73"/>
      <c r="H409" s="73"/>
      <c r="I409" s="13"/>
      <c r="J409" s="5"/>
      <c r="K409" s="5"/>
      <c r="N409" s="56"/>
      <c r="O409" s="6"/>
      <c r="Q409" s="5"/>
    </row>
    <row r="410" spans="1:17" x14ac:dyDescent="0.2">
      <c r="A410" s="134" t="s">
        <v>773</v>
      </c>
      <c r="B410" s="142" t="s">
        <v>774</v>
      </c>
      <c r="C410" s="95">
        <f t="shared" si="6"/>
        <v>0</v>
      </c>
      <c r="D410" s="81"/>
      <c r="E410" s="82"/>
      <c r="F410" s="83"/>
      <c r="G410" s="83"/>
      <c r="H410" s="83"/>
      <c r="I410" s="13"/>
      <c r="J410" s="5"/>
      <c r="K410" s="5"/>
      <c r="N410" s="56"/>
      <c r="O410" s="6"/>
      <c r="Q410" s="5"/>
    </row>
    <row r="411" spans="1:17" x14ac:dyDescent="0.2">
      <c r="A411" s="99" t="s">
        <v>775</v>
      </c>
      <c r="B411" s="143" t="s">
        <v>776</v>
      </c>
      <c r="C411" s="70">
        <f t="shared" si="6"/>
        <v>132</v>
      </c>
      <c r="D411" s="71">
        <v>132</v>
      </c>
      <c r="E411" s="72"/>
      <c r="F411" s="73"/>
      <c r="G411" s="73"/>
      <c r="H411" s="73"/>
      <c r="I411" s="13"/>
      <c r="J411" s="5"/>
      <c r="K411" s="5"/>
      <c r="N411" s="56"/>
      <c r="O411" s="6"/>
      <c r="Q411" s="5"/>
    </row>
    <row r="412" spans="1:17" x14ac:dyDescent="0.2">
      <c r="A412" s="99" t="s">
        <v>777</v>
      </c>
      <c r="B412" s="142" t="s">
        <v>778</v>
      </c>
      <c r="C412" s="95">
        <f t="shared" si="6"/>
        <v>0</v>
      </c>
      <c r="D412" s="81"/>
      <c r="E412" s="82"/>
      <c r="F412" s="83"/>
      <c r="G412" s="83"/>
      <c r="H412" s="83"/>
      <c r="I412" s="13"/>
      <c r="J412" s="5"/>
      <c r="K412" s="5"/>
      <c r="N412" s="56"/>
      <c r="O412" s="6"/>
      <c r="Q412" s="5"/>
    </row>
    <row r="413" spans="1:17" x14ac:dyDescent="0.2">
      <c r="A413" s="134" t="s">
        <v>779</v>
      </c>
      <c r="B413" s="142" t="s">
        <v>780</v>
      </c>
      <c r="C413" s="95">
        <f t="shared" si="6"/>
        <v>0</v>
      </c>
      <c r="D413" s="81"/>
      <c r="E413" s="82"/>
      <c r="F413" s="83"/>
      <c r="G413" s="83"/>
      <c r="H413" s="83"/>
      <c r="I413" s="13"/>
      <c r="J413" s="5"/>
      <c r="K413" s="5"/>
      <c r="N413" s="56"/>
      <c r="O413" s="6"/>
      <c r="Q413" s="5"/>
    </row>
    <row r="414" spans="1:17" x14ac:dyDescent="0.2">
      <c r="A414" s="99" t="s">
        <v>781</v>
      </c>
      <c r="B414" s="142" t="s">
        <v>782</v>
      </c>
      <c r="C414" s="95">
        <f t="shared" si="6"/>
        <v>1</v>
      </c>
      <c r="D414" s="81"/>
      <c r="E414" s="82">
        <v>1</v>
      </c>
      <c r="F414" s="83"/>
      <c r="G414" s="83"/>
      <c r="H414" s="83"/>
      <c r="I414" s="13"/>
      <c r="J414" s="5"/>
      <c r="K414" s="5"/>
      <c r="N414" s="56"/>
      <c r="O414" s="6"/>
      <c r="Q414" s="5"/>
    </row>
    <row r="415" spans="1:17" x14ac:dyDescent="0.2">
      <c r="A415" s="134" t="s">
        <v>783</v>
      </c>
      <c r="B415" s="142" t="s">
        <v>784</v>
      </c>
      <c r="C415" s="95">
        <f t="shared" si="6"/>
        <v>0</v>
      </c>
      <c r="D415" s="81"/>
      <c r="E415" s="82"/>
      <c r="F415" s="83"/>
      <c r="G415" s="83"/>
      <c r="H415" s="83"/>
      <c r="I415" s="13"/>
      <c r="J415" s="5"/>
      <c r="K415" s="5"/>
      <c r="N415" s="56"/>
      <c r="O415" s="6"/>
      <c r="Q415" s="5"/>
    </row>
    <row r="416" spans="1:17" x14ac:dyDescent="0.2">
      <c r="A416" s="99" t="s">
        <v>785</v>
      </c>
      <c r="B416" s="142" t="s">
        <v>786</v>
      </c>
      <c r="C416" s="95">
        <f t="shared" si="6"/>
        <v>0</v>
      </c>
      <c r="D416" s="81"/>
      <c r="E416" s="82"/>
      <c r="F416" s="83"/>
      <c r="G416" s="83"/>
      <c r="H416" s="83"/>
      <c r="I416" s="13"/>
      <c r="J416" s="5"/>
      <c r="K416" s="5"/>
      <c r="N416" s="56"/>
      <c r="O416" s="6"/>
      <c r="Q416" s="5"/>
    </row>
    <row r="417" spans="1:17" x14ac:dyDescent="0.2">
      <c r="A417" s="99" t="s">
        <v>787</v>
      </c>
      <c r="B417" s="94" t="s">
        <v>788</v>
      </c>
      <c r="C417" s="95">
        <f t="shared" si="6"/>
        <v>0</v>
      </c>
      <c r="D417" s="81"/>
      <c r="E417" s="82"/>
      <c r="F417" s="83"/>
      <c r="G417" s="83"/>
      <c r="H417" s="83"/>
      <c r="I417" s="13"/>
      <c r="J417" s="5"/>
      <c r="K417" s="5"/>
      <c r="N417" s="56"/>
      <c r="O417" s="6"/>
      <c r="Q417" s="5"/>
    </row>
    <row r="418" spans="1:17" ht="17.25" customHeight="1" x14ac:dyDescent="0.2">
      <c r="A418" s="134" t="s">
        <v>789</v>
      </c>
      <c r="B418" s="94" t="s">
        <v>790</v>
      </c>
      <c r="C418" s="95">
        <f t="shared" si="6"/>
        <v>0</v>
      </c>
      <c r="D418" s="81"/>
      <c r="E418" s="82"/>
      <c r="F418" s="83"/>
      <c r="G418" s="83"/>
      <c r="H418" s="83"/>
      <c r="I418" s="13"/>
      <c r="J418" s="5"/>
      <c r="K418" s="5"/>
      <c r="N418" s="56"/>
      <c r="O418" s="6"/>
      <c r="Q418" s="5"/>
    </row>
    <row r="419" spans="1:17" x14ac:dyDescent="0.2">
      <c r="A419" s="99" t="s">
        <v>791</v>
      </c>
      <c r="B419" s="94" t="s">
        <v>792</v>
      </c>
      <c r="C419" s="95">
        <f t="shared" si="6"/>
        <v>0</v>
      </c>
      <c r="D419" s="81"/>
      <c r="E419" s="82"/>
      <c r="F419" s="83"/>
      <c r="G419" s="83"/>
      <c r="H419" s="83"/>
      <c r="I419" s="13"/>
      <c r="J419" s="5"/>
      <c r="K419" s="5"/>
      <c r="N419" s="56"/>
      <c r="O419" s="6"/>
      <c r="Q419" s="5"/>
    </row>
    <row r="420" spans="1:17" x14ac:dyDescent="0.2">
      <c r="A420" s="134" t="s">
        <v>793</v>
      </c>
      <c r="B420" s="94" t="s">
        <v>794</v>
      </c>
      <c r="C420" s="95">
        <f t="shared" si="6"/>
        <v>0</v>
      </c>
      <c r="D420" s="81"/>
      <c r="E420" s="82"/>
      <c r="F420" s="83"/>
      <c r="G420" s="83"/>
      <c r="H420" s="83"/>
      <c r="I420" s="13"/>
      <c r="J420" s="5"/>
      <c r="K420" s="5"/>
      <c r="N420" s="56"/>
      <c r="O420" s="6"/>
      <c r="Q420" s="5"/>
    </row>
    <row r="421" spans="1:17" x14ac:dyDescent="0.2">
      <c r="A421" s="99" t="s">
        <v>795</v>
      </c>
      <c r="B421" s="142" t="s">
        <v>796</v>
      </c>
      <c r="C421" s="95">
        <f t="shared" si="6"/>
        <v>0</v>
      </c>
      <c r="D421" s="81"/>
      <c r="E421" s="82"/>
      <c r="F421" s="83"/>
      <c r="G421" s="83"/>
      <c r="H421" s="83"/>
      <c r="I421" s="13"/>
      <c r="J421" s="5"/>
      <c r="K421" s="5"/>
      <c r="N421" s="56"/>
      <c r="O421" s="6"/>
      <c r="Q421" s="5"/>
    </row>
    <row r="422" spans="1:17" x14ac:dyDescent="0.2">
      <c r="A422" s="134" t="s">
        <v>797</v>
      </c>
      <c r="B422" s="142" t="s">
        <v>798</v>
      </c>
      <c r="C422" s="95">
        <f t="shared" si="6"/>
        <v>0</v>
      </c>
      <c r="D422" s="81"/>
      <c r="E422" s="82"/>
      <c r="F422" s="83"/>
      <c r="G422" s="83"/>
      <c r="H422" s="83"/>
      <c r="I422" s="13"/>
      <c r="J422" s="5"/>
      <c r="K422" s="5"/>
      <c r="N422" s="56"/>
      <c r="O422" s="6"/>
      <c r="Q422" s="5"/>
    </row>
    <row r="423" spans="1:17" x14ac:dyDescent="0.2">
      <c r="A423" s="99" t="s">
        <v>799</v>
      </c>
      <c r="B423" s="94" t="s">
        <v>800</v>
      </c>
      <c r="C423" s="95">
        <f t="shared" si="6"/>
        <v>0</v>
      </c>
      <c r="D423" s="81"/>
      <c r="E423" s="82"/>
      <c r="F423" s="83"/>
      <c r="G423" s="83"/>
      <c r="H423" s="83"/>
      <c r="I423" s="13"/>
      <c r="J423" s="5"/>
      <c r="K423" s="5"/>
      <c r="N423" s="56"/>
      <c r="O423" s="6"/>
      <c r="Q423" s="5"/>
    </row>
    <row r="424" spans="1:17" x14ac:dyDescent="0.2">
      <c r="A424" s="134" t="s">
        <v>801</v>
      </c>
      <c r="B424" s="94" t="s">
        <v>802</v>
      </c>
      <c r="C424" s="95">
        <f t="shared" si="6"/>
        <v>0</v>
      </c>
      <c r="D424" s="81"/>
      <c r="E424" s="82"/>
      <c r="F424" s="83"/>
      <c r="G424" s="83"/>
      <c r="H424" s="83"/>
      <c r="I424" s="13"/>
      <c r="J424" s="5"/>
      <c r="K424" s="5"/>
      <c r="N424" s="56"/>
      <c r="O424" s="6"/>
      <c r="Q424" s="5"/>
    </row>
    <row r="425" spans="1:17" x14ac:dyDescent="0.2">
      <c r="A425" s="99" t="s">
        <v>803</v>
      </c>
      <c r="B425" s="94" t="s">
        <v>804</v>
      </c>
      <c r="C425" s="95">
        <f t="shared" si="6"/>
        <v>0</v>
      </c>
      <c r="D425" s="81"/>
      <c r="E425" s="82"/>
      <c r="F425" s="83"/>
      <c r="G425" s="83"/>
      <c r="H425" s="83"/>
      <c r="I425" s="13"/>
      <c r="J425" s="5"/>
      <c r="K425" s="5"/>
      <c r="N425" s="56"/>
      <c r="O425" s="6"/>
      <c r="Q425" s="5"/>
    </row>
    <row r="426" spans="1:17" x14ac:dyDescent="0.2">
      <c r="A426" s="134" t="s">
        <v>805</v>
      </c>
      <c r="B426" s="94" t="s">
        <v>806</v>
      </c>
      <c r="C426" s="95">
        <f t="shared" si="6"/>
        <v>0</v>
      </c>
      <c r="D426" s="81"/>
      <c r="E426" s="82"/>
      <c r="F426" s="83"/>
      <c r="G426" s="83"/>
      <c r="H426" s="83"/>
      <c r="I426" s="13"/>
      <c r="J426" s="5"/>
      <c r="K426" s="5"/>
      <c r="N426" s="56"/>
      <c r="O426" s="6"/>
      <c r="Q426" s="5"/>
    </row>
    <row r="427" spans="1:17" x14ac:dyDescent="0.2">
      <c r="A427" s="99" t="s">
        <v>807</v>
      </c>
      <c r="B427" s="94" t="s">
        <v>808</v>
      </c>
      <c r="C427" s="95">
        <f t="shared" si="6"/>
        <v>0</v>
      </c>
      <c r="D427" s="81"/>
      <c r="E427" s="82"/>
      <c r="F427" s="83"/>
      <c r="G427" s="83"/>
      <c r="H427" s="83"/>
      <c r="I427" s="13"/>
      <c r="J427" s="5"/>
      <c r="K427" s="5"/>
      <c r="N427" s="56"/>
      <c r="O427" s="6"/>
      <c r="Q427" s="5"/>
    </row>
    <row r="428" spans="1:17" ht="12.75" customHeight="1" x14ac:dyDescent="0.2">
      <c r="A428" s="134" t="s">
        <v>809</v>
      </c>
      <c r="B428" s="94" t="s">
        <v>810</v>
      </c>
      <c r="C428" s="95">
        <f t="shared" si="6"/>
        <v>0</v>
      </c>
      <c r="D428" s="81"/>
      <c r="E428" s="82"/>
      <c r="F428" s="83"/>
      <c r="G428" s="83"/>
      <c r="H428" s="83"/>
      <c r="I428" s="13"/>
      <c r="J428" s="5"/>
      <c r="K428" s="5"/>
      <c r="N428" s="56"/>
      <c r="O428" s="6"/>
      <c r="Q428" s="5"/>
    </row>
    <row r="429" spans="1:17" x14ac:dyDescent="0.2">
      <c r="A429" s="134" t="s">
        <v>811</v>
      </c>
      <c r="B429" s="142" t="s">
        <v>812</v>
      </c>
      <c r="C429" s="95">
        <f t="shared" si="6"/>
        <v>0</v>
      </c>
      <c r="D429" s="81"/>
      <c r="E429" s="82"/>
      <c r="F429" s="83"/>
      <c r="G429" s="83"/>
      <c r="H429" s="83"/>
      <c r="I429" s="13"/>
      <c r="J429" s="5"/>
      <c r="K429" s="5"/>
      <c r="N429" s="56"/>
      <c r="O429" s="6"/>
      <c r="Q429" s="5"/>
    </row>
    <row r="430" spans="1:17" x14ac:dyDescent="0.2">
      <c r="A430" s="99" t="s">
        <v>813</v>
      </c>
      <c r="B430" s="142" t="s">
        <v>814</v>
      </c>
      <c r="C430" s="95">
        <f t="shared" si="6"/>
        <v>0</v>
      </c>
      <c r="D430" s="81"/>
      <c r="E430" s="82"/>
      <c r="F430" s="83"/>
      <c r="G430" s="83"/>
      <c r="H430" s="83"/>
      <c r="I430" s="13"/>
      <c r="J430" s="5"/>
      <c r="K430" s="5"/>
      <c r="N430" s="56"/>
      <c r="O430" s="6"/>
      <c r="Q430" s="5"/>
    </row>
    <row r="431" spans="1:17" x14ac:dyDescent="0.2">
      <c r="A431" s="134" t="s">
        <v>815</v>
      </c>
      <c r="B431" s="142" t="s">
        <v>816</v>
      </c>
      <c r="C431" s="95">
        <f t="shared" si="6"/>
        <v>0</v>
      </c>
      <c r="D431" s="81"/>
      <c r="E431" s="82"/>
      <c r="F431" s="83"/>
      <c r="G431" s="83"/>
      <c r="H431" s="83"/>
      <c r="I431" s="13"/>
      <c r="J431" s="5"/>
      <c r="K431" s="5"/>
      <c r="N431" s="56"/>
      <c r="O431" s="6"/>
      <c r="Q431" s="5"/>
    </row>
    <row r="432" spans="1:17" x14ac:dyDescent="0.2">
      <c r="A432" s="99" t="s">
        <v>817</v>
      </c>
      <c r="B432" s="143" t="s">
        <v>818</v>
      </c>
      <c r="C432" s="70">
        <f t="shared" si="6"/>
        <v>0</v>
      </c>
      <c r="D432" s="71"/>
      <c r="E432" s="72"/>
      <c r="F432" s="73"/>
      <c r="G432" s="73"/>
      <c r="H432" s="73"/>
      <c r="I432" s="13"/>
      <c r="J432" s="5"/>
      <c r="K432" s="5"/>
      <c r="N432" s="56"/>
      <c r="O432" s="6"/>
      <c r="Q432" s="5"/>
    </row>
    <row r="433" spans="1:17" x14ac:dyDescent="0.2">
      <c r="A433" s="99" t="s">
        <v>819</v>
      </c>
      <c r="B433" s="143" t="s">
        <v>820</v>
      </c>
      <c r="C433" s="70">
        <f t="shared" si="6"/>
        <v>0</v>
      </c>
      <c r="D433" s="71"/>
      <c r="E433" s="72"/>
      <c r="F433" s="73"/>
      <c r="G433" s="73"/>
      <c r="H433" s="73"/>
      <c r="I433" s="13"/>
      <c r="J433" s="5"/>
      <c r="K433" s="5"/>
      <c r="N433" s="56"/>
      <c r="O433" s="6"/>
      <c r="Q433" s="5"/>
    </row>
    <row r="434" spans="1:17" x14ac:dyDescent="0.2">
      <c r="A434" s="99" t="s">
        <v>821</v>
      </c>
      <c r="B434" s="143" t="s">
        <v>822</v>
      </c>
      <c r="C434" s="70">
        <f t="shared" si="6"/>
        <v>0</v>
      </c>
      <c r="D434" s="71"/>
      <c r="E434" s="72"/>
      <c r="F434" s="73"/>
      <c r="G434" s="73"/>
      <c r="H434" s="73"/>
      <c r="I434" s="13"/>
      <c r="J434" s="5"/>
      <c r="K434" s="5"/>
      <c r="N434" s="56"/>
      <c r="O434" s="6"/>
      <c r="Q434" s="5"/>
    </row>
    <row r="435" spans="1:17" x14ac:dyDescent="0.2">
      <c r="A435" s="99" t="s">
        <v>823</v>
      </c>
      <c r="B435" s="143" t="s">
        <v>824</v>
      </c>
      <c r="C435" s="70">
        <f t="shared" si="6"/>
        <v>0</v>
      </c>
      <c r="D435" s="71"/>
      <c r="E435" s="72"/>
      <c r="F435" s="73"/>
      <c r="G435" s="73"/>
      <c r="H435" s="73"/>
      <c r="I435" s="13"/>
      <c r="J435" s="5"/>
      <c r="K435" s="5"/>
      <c r="N435" s="56"/>
      <c r="O435" s="6"/>
      <c r="Q435" s="5"/>
    </row>
    <row r="436" spans="1:17" x14ac:dyDescent="0.2">
      <c r="A436" s="99" t="s">
        <v>825</v>
      </c>
      <c r="B436" s="143" t="s">
        <v>826</v>
      </c>
      <c r="C436" s="70">
        <f t="shared" si="6"/>
        <v>0</v>
      </c>
      <c r="D436" s="71"/>
      <c r="E436" s="72"/>
      <c r="F436" s="73"/>
      <c r="G436" s="73"/>
      <c r="H436" s="73"/>
      <c r="I436" s="13"/>
      <c r="J436" s="5"/>
      <c r="K436" s="5"/>
      <c r="N436" s="56"/>
      <c r="O436" s="6"/>
      <c r="Q436" s="5"/>
    </row>
    <row r="437" spans="1:17" x14ac:dyDescent="0.2">
      <c r="A437" s="134" t="s">
        <v>827</v>
      </c>
      <c r="B437" s="142" t="s">
        <v>828</v>
      </c>
      <c r="C437" s="95">
        <f t="shared" si="6"/>
        <v>0</v>
      </c>
      <c r="D437" s="81"/>
      <c r="E437" s="82"/>
      <c r="F437" s="83"/>
      <c r="G437" s="83"/>
      <c r="H437" s="83"/>
      <c r="I437" s="13"/>
      <c r="J437" s="5"/>
      <c r="K437" s="5"/>
      <c r="N437" s="56"/>
      <c r="O437" s="6"/>
      <c r="Q437" s="5"/>
    </row>
    <row r="438" spans="1:17" x14ac:dyDescent="0.2">
      <c r="A438" s="99" t="s">
        <v>829</v>
      </c>
      <c r="B438" s="142" t="s">
        <v>830</v>
      </c>
      <c r="C438" s="95">
        <f t="shared" si="6"/>
        <v>0</v>
      </c>
      <c r="D438" s="81"/>
      <c r="E438" s="82"/>
      <c r="F438" s="83"/>
      <c r="G438" s="83"/>
      <c r="H438" s="83"/>
      <c r="I438" s="13"/>
      <c r="J438" s="5"/>
      <c r="K438" s="5"/>
      <c r="N438" s="56"/>
      <c r="O438" s="6"/>
      <c r="Q438" s="5"/>
    </row>
    <row r="439" spans="1:17" x14ac:dyDescent="0.2">
      <c r="A439" s="144" t="s">
        <v>831</v>
      </c>
      <c r="B439" s="145" t="s">
        <v>832</v>
      </c>
      <c r="C439" s="95">
        <f t="shared" si="6"/>
        <v>0</v>
      </c>
      <c r="D439" s="81"/>
      <c r="E439" s="82"/>
      <c r="F439" s="83"/>
      <c r="G439" s="83"/>
      <c r="H439" s="83"/>
      <c r="I439" s="13"/>
      <c r="J439" s="5"/>
      <c r="K439" s="5"/>
      <c r="N439" s="56"/>
      <c r="O439" s="6"/>
      <c r="Q439" s="5"/>
    </row>
    <row r="440" spans="1:17" x14ac:dyDescent="0.2">
      <c r="A440" s="99" t="s">
        <v>833</v>
      </c>
      <c r="B440" s="143" t="s">
        <v>834</v>
      </c>
      <c r="C440" s="95">
        <f t="shared" si="6"/>
        <v>7976</v>
      </c>
      <c r="D440" s="81">
        <v>7651</v>
      </c>
      <c r="E440" s="82">
        <v>51</v>
      </c>
      <c r="F440" s="83">
        <v>274</v>
      </c>
      <c r="G440" s="83"/>
      <c r="H440" s="83"/>
      <c r="I440" s="13"/>
      <c r="J440" s="5"/>
      <c r="K440" s="5"/>
      <c r="N440" s="56"/>
      <c r="O440" s="6"/>
      <c r="Q440" s="5"/>
    </row>
    <row r="441" spans="1:17" x14ac:dyDescent="0.2">
      <c r="A441" s="99" t="s">
        <v>835</v>
      </c>
      <c r="B441" s="143" t="s">
        <v>836</v>
      </c>
      <c r="C441" s="95">
        <f t="shared" si="6"/>
        <v>0</v>
      </c>
      <c r="D441" s="81"/>
      <c r="E441" s="82"/>
      <c r="F441" s="83"/>
      <c r="G441" s="83"/>
      <c r="H441" s="83"/>
      <c r="I441" s="13"/>
      <c r="J441" s="5"/>
      <c r="K441" s="5"/>
      <c r="N441" s="56"/>
      <c r="O441" s="6"/>
      <c r="Q441" s="5"/>
    </row>
    <row r="442" spans="1:17" x14ac:dyDescent="0.2">
      <c r="A442" s="99" t="s">
        <v>837</v>
      </c>
      <c r="B442" s="143" t="s">
        <v>838</v>
      </c>
      <c r="C442" s="95">
        <f t="shared" si="6"/>
        <v>0</v>
      </c>
      <c r="D442" s="81"/>
      <c r="E442" s="82"/>
      <c r="F442" s="83"/>
      <c r="G442" s="83"/>
      <c r="H442" s="83"/>
      <c r="I442" s="13"/>
      <c r="J442" s="5"/>
      <c r="K442" s="5"/>
      <c r="N442" s="56"/>
      <c r="O442" s="6"/>
      <c r="Q442" s="5"/>
    </row>
    <row r="443" spans="1:17" x14ac:dyDescent="0.2">
      <c r="A443" s="99" t="s">
        <v>839</v>
      </c>
      <c r="B443" s="143" t="s">
        <v>840</v>
      </c>
      <c r="C443" s="95">
        <f t="shared" si="6"/>
        <v>0</v>
      </c>
      <c r="D443" s="81"/>
      <c r="E443" s="82"/>
      <c r="F443" s="83"/>
      <c r="G443" s="83"/>
      <c r="H443" s="83"/>
      <c r="I443" s="13"/>
      <c r="J443" s="5"/>
      <c r="K443" s="5"/>
      <c r="N443" s="56"/>
      <c r="O443" s="6"/>
      <c r="Q443" s="5"/>
    </row>
    <row r="444" spans="1:17" x14ac:dyDescent="0.2">
      <c r="A444" s="99" t="s">
        <v>841</v>
      </c>
      <c r="B444" s="143" t="s">
        <v>842</v>
      </c>
      <c r="C444" s="95">
        <f t="shared" si="6"/>
        <v>0</v>
      </c>
      <c r="D444" s="81"/>
      <c r="E444" s="82"/>
      <c r="F444" s="83"/>
      <c r="G444" s="83"/>
      <c r="H444" s="83"/>
      <c r="I444" s="13"/>
      <c r="J444" s="5"/>
      <c r="K444" s="5"/>
      <c r="N444" s="56"/>
      <c r="O444" s="6"/>
      <c r="Q444" s="5"/>
    </row>
    <row r="445" spans="1:17" x14ac:dyDescent="0.2">
      <c r="A445" s="99" t="s">
        <v>843</v>
      </c>
      <c r="B445" s="143" t="s">
        <v>844</v>
      </c>
      <c r="C445" s="95">
        <f t="shared" si="6"/>
        <v>17</v>
      </c>
      <c r="D445" s="81">
        <v>17</v>
      </c>
      <c r="E445" s="82"/>
      <c r="F445" s="83"/>
      <c r="G445" s="83"/>
      <c r="H445" s="83"/>
      <c r="I445" s="13"/>
      <c r="J445" s="5"/>
      <c r="K445" s="5"/>
      <c r="N445" s="56"/>
      <c r="O445" s="6"/>
      <c r="Q445" s="5"/>
    </row>
    <row r="446" spans="1:17" x14ac:dyDescent="0.2">
      <c r="A446" s="99" t="s">
        <v>845</v>
      </c>
      <c r="B446" s="143" t="s">
        <v>846</v>
      </c>
      <c r="C446" s="95">
        <f t="shared" si="6"/>
        <v>0</v>
      </c>
      <c r="D446" s="81"/>
      <c r="E446" s="82"/>
      <c r="F446" s="83"/>
      <c r="G446" s="83"/>
      <c r="H446" s="83"/>
      <c r="I446" s="13"/>
      <c r="J446" s="5"/>
      <c r="K446" s="5"/>
      <c r="N446" s="56"/>
      <c r="O446" s="6"/>
      <c r="Q446" s="5"/>
    </row>
    <row r="447" spans="1:17" x14ac:dyDescent="0.2">
      <c r="A447" s="99" t="s">
        <v>847</v>
      </c>
      <c r="B447" s="143" t="s">
        <v>848</v>
      </c>
      <c r="C447" s="95">
        <f t="shared" si="6"/>
        <v>0</v>
      </c>
      <c r="D447" s="81"/>
      <c r="E447" s="82"/>
      <c r="F447" s="83"/>
      <c r="G447" s="83"/>
      <c r="H447" s="83"/>
      <c r="I447" s="13"/>
      <c r="J447" s="5"/>
      <c r="K447" s="5"/>
      <c r="N447" s="56"/>
      <c r="O447" s="6"/>
      <c r="Q447" s="5"/>
    </row>
    <row r="448" spans="1:17" x14ac:dyDescent="0.2">
      <c r="A448" s="99" t="s">
        <v>849</v>
      </c>
      <c r="B448" s="143" t="s">
        <v>850</v>
      </c>
      <c r="C448" s="95">
        <f t="shared" si="6"/>
        <v>0</v>
      </c>
      <c r="D448" s="81"/>
      <c r="E448" s="82"/>
      <c r="F448" s="83"/>
      <c r="G448" s="83"/>
      <c r="H448" s="83"/>
      <c r="I448" s="13"/>
      <c r="J448" s="5"/>
      <c r="K448" s="5"/>
      <c r="N448" s="56"/>
      <c r="O448" s="6"/>
      <c r="Q448" s="5"/>
    </row>
    <row r="449" spans="1:17" x14ac:dyDescent="0.2">
      <c r="A449" s="99" t="s">
        <v>851</v>
      </c>
      <c r="B449" s="143" t="s">
        <v>852</v>
      </c>
      <c r="C449" s="95">
        <f t="shared" si="6"/>
        <v>473</v>
      </c>
      <c r="D449" s="81">
        <v>339</v>
      </c>
      <c r="E449" s="82">
        <v>134</v>
      </c>
      <c r="F449" s="83"/>
      <c r="G449" s="83"/>
      <c r="H449" s="83"/>
      <c r="I449" s="13"/>
      <c r="J449" s="5"/>
      <c r="K449" s="5"/>
      <c r="N449" s="56"/>
      <c r="O449" s="6"/>
      <c r="Q449" s="5"/>
    </row>
    <row r="450" spans="1:17" x14ac:dyDescent="0.2">
      <c r="A450" s="99" t="s">
        <v>853</v>
      </c>
      <c r="B450" s="143" t="s">
        <v>854</v>
      </c>
      <c r="C450" s="95">
        <f t="shared" si="6"/>
        <v>0</v>
      </c>
      <c r="D450" s="81"/>
      <c r="E450" s="82"/>
      <c r="F450" s="83"/>
      <c r="G450" s="83"/>
      <c r="H450" s="83"/>
      <c r="I450" s="13"/>
      <c r="J450" s="5"/>
      <c r="K450" s="5"/>
      <c r="N450" s="56"/>
      <c r="O450" s="6"/>
      <c r="Q450" s="5"/>
    </row>
    <row r="451" spans="1:17" x14ac:dyDescent="0.2">
      <c r="A451" s="99" t="s">
        <v>855</v>
      </c>
      <c r="B451" s="143" t="s">
        <v>856</v>
      </c>
      <c r="C451" s="95">
        <f t="shared" si="6"/>
        <v>0</v>
      </c>
      <c r="D451" s="81"/>
      <c r="E451" s="82"/>
      <c r="F451" s="83"/>
      <c r="G451" s="83"/>
      <c r="H451" s="83"/>
      <c r="I451" s="13"/>
      <c r="J451" s="5"/>
      <c r="K451" s="5"/>
      <c r="N451" s="56"/>
      <c r="O451" s="6"/>
      <c r="Q451" s="5"/>
    </row>
    <row r="452" spans="1:17" ht="15" customHeight="1" x14ac:dyDescent="0.2">
      <c r="A452" s="99" t="s">
        <v>857</v>
      </c>
      <c r="B452" s="143" t="s">
        <v>858</v>
      </c>
      <c r="C452" s="95">
        <f t="shared" si="6"/>
        <v>0</v>
      </c>
      <c r="D452" s="81"/>
      <c r="E452" s="82"/>
      <c r="F452" s="83"/>
      <c r="G452" s="83"/>
      <c r="H452" s="83"/>
      <c r="I452" s="13"/>
      <c r="J452" s="5"/>
      <c r="K452" s="5"/>
      <c r="N452" s="56"/>
      <c r="O452" s="6"/>
      <c r="Q452" s="5"/>
    </row>
    <row r="453" spans="1:17" ht="16.5" customHeight="1" x14ac:dyDescent="0.2">
      <c r="A453" s="134" t="s">
        <v>859</v>
      </c>
      <c r="B453" s="146" t="s">
        <v>1037</v>
      </c>
      <c r="C453" s="95">
        <f t="shared" si="6"/>
        <v>0</v>
      </c>
      <c r="D453" s="81"/>
      <c r="E453" s="82"/>
      <c r="F453" s="83"/>
      <c r="G453" s="83"/>
      <c r="H453" s="83"/>
      <c r="I453" s="13"/>
      <c r="J453" s="5"/>
      <c r="K453" s="5"/>
      <c r="N453" s="56"/>
      <c r="O453" s="6"/>
      <c r="Q453" s="5"/>
    </row>
    <row r="454" spans="1:17" x14ac:dyDescent="0.2">
      <c r="A454" s="144" t="s">
        <v>860</v>
      </c>
      <c r="B454" s="147" t="s">
        <v>861</v>
      </c>
      <c r="C454" s="95">
        <f>+SUM(D454:F454)</f>
        <v>0</v>
      </c>
      <c r="D454" s="81"/>
      <c r="E454" s="82"/>
      <c r="F454" s="83"/>
      <c r="G454" s="83"/>
      <c r="H454" s="83"/>
      <c r="I454" s="13"/>
      <c r="J454" s="5"/>
      <c r="K454" s="5"/>
      <c r="N454" s="56"/>
      <c r="O454" s="6"/>
      <c r="Q454" s="5"/>
    </row>
    <row r="455" spans="1:17" ht="13.5" customHeight="1" x14ac:dyDescent="0.2">
      <c r="A455" s="207" t="s">
        <v>1031</v>
      </c>
      <c r="B455" s="208" t="s">
        <v>1032</v>
      </c>
      <c r="C455" s="95">
        <f>+SUM(D455:F455)</f>
        <v>0</v>
      </c>
      <c r="D455" s="81"/>
      <c r="E455" s="82"/>
      <c r="F455" s="83"/>
      <c r="G455" s="83"/>
      <c r="H455" s="83"/>
      <c r="I455" s="13"/>
      <c r="J455" s="5"/>
      <c r="K455" s="5"/>
      <c r="N455" s="56"/>
      <c r="O455" s="6"/>
      <c r="Q455" s="5"/>
    </row>
    <row r="456" spans="1:17" x14ac:dyDescent="0.2">
      <c r="A456" s="99" t="s">
        <v>862</v>
      </c>
      <c r="B456" s="147" t="s">
        <v>863</v>
      </c>
      <c r="C456" s="95">
        <f t="shared" si="6"/>
        <v>0</v>
      </c>
      <c r="D456" s="81"/>
      <c r="E456" s="82"/>
      <c r="F456" s="83"/>
      <c r="G456" s="83"/>
      <c r="H456" s="83"/>
      <c r="I456" s="13"/>
      <c r="J456" s="5"/>
      <c r="K456" s="5"/>
      <c r="N456" s="56"/>
      <c r="O456" s="6"/>
      <c r="Q456" s="5"/>
    </row>
    <row r="457" spans="1:17" x14ac:dyDescent="0.2">
      <c r="A457" s="134" t="s">
        <v>864</v>
      </c>
      <c r="B457" s="147" t="s">
        <v>865</v>
      </c>
      <c r="C457" s="95">
        <f t="shared" si="6"/>
        <v>0</v>
      </c>
      <c r="D457" s="81"/>
      <c r="E457" s="82"/>
      <c r="F457" s="83"/>
      <c r="G457" s="83"/>
      <c r="H457" s="83"/>
      <c r="I457" s="13"/>
      <c r="J457" s="5"/>
      <c r="K457" s="5"/>
      <c r="N457" s="56"/>
      <c r="O457" s="6"/>
      <c r="Q457" s="5"/>
    </row>
    <row r="458" spans="1:17" x14ac:dyDescent="0.2">
      <c r="A458" s="144" t="s">
        <v>866</v>
      </c>
      <c r="B458" s="147" t="s">
        <v>867</v>
      </c>
      <c r="C458" s="95">
        <f t="shared" si="6"/>
        <v>0</v>
      </c>
      <c r="D458" s="81"/>
      <c r="E458" s="82"/>
      <c r="F458" s="83"/>
      <c r="G458" s="83"/>
      <c r="H458" s="83"/>
      <c r="I458" s="13"/>
      <c r="J458" s="5"/>
      <c r="K458" s="5"/>
      <c r="N458" s="56"/>
      <c r="O458" s="6"/>
      <c r="Q458" s="5"/>
    </row>
    <row r="459" spans="1:17" x14ac:dyDescent="0.2">
      <c r="A459" s="99" t="s">
        <v>868</v>
      </c>
      <c r="B459" s="147" t="s">
        <v>869</v>
      </c>
      <c r="C459" s="95">
        <f t="shared" si="6"/>
        <v>0</v>
      </c>
      <c r="D459" s="81"/>
      <c r="E459" s="82"/>
      <c r="F459" s="83"/>
      <c r="G459" s="83"/>
      <c r="H459" s="83"/>
      <c r="I459" s="13"/>
      <c r="J459" s="5"/>
      <c r="K459" s="5"/>
      <c r="N459" s="56"/>
      <c r="O459" s="6"/>
      <c r="Q459" s="5"/>
    </row>
    <row r="460" spans="1:17" x14ac:dyDescent="0.2">
      <c r="A460" s="134" t="s">
        <v>870</v>
      </c>
      <c r="B460" s="147" t="s">
        <v>871</v>
      </c>
      <c r="C460" s="95">
        <f t="shared" si="6"/>
        <v>0</v>
      </c>
      <c r="D460" s="81"/>
      <c r="E460" s="82"/>
      <c r="F460" s="83"/>
      <c r="G460" s="83"/>
      <c r="H460" s="83"/>
      <c r="I460" s="13"/>
      <c r="J460" s="5"/>
      <c r="K460" s="5"/>
      <c r="N460" s="56"/>
      <c r="O460" s="6"/>
      <c r="Q460" s="5"/>
    </row>
    <row r="461" spans="1:17" x14ac:dyDescent="0.2">
      <c r="A461" s="144" t="s">
        <v>872</v>
      </c>
      <c r="B461" s="147" t="s">
        <v>873</v>
      </c>
      <c r="C461" s="95">
        <f t="shared" si="6"/>
        <v>0</v>
      </c>
      <c r="D461" s="81"/>
      <c r="E461" s="82"/>
      <c r="F461" s="83"/>
      <c r="G461" s="83"/>
      <c r="H461" s="83"/>
      <c r="I461" s="13"/>
      <c r="J461" s="5"/>
      <c r="K461" s="5"/>
      <c r="N461" s="56"/>
      <c r="O461" s="6"/>
      <c r="Q461" s="5"/>
    </row>
    <row r="462" spans="1:17" x14ac:dyDescent="0.2">
      <c r="A462" s="99" t="s">
        <v>874</v>
      </c>
      <c r="B462" s="147" t="s">
        <v>875</v>
      </c>
      <c r="C462" s="95">
        <f t="shared" si="6"/>
        <v>0</v>
      </c>
      <c r="D462" s="81"/>
      <c r="E462" s="82"/>
      <c r="F462" s="83"/>
      <c r="G462" s="83"/>
      <c r="H462" s="83"/>
      <c r="I462" s="13"/>
      <c r="J462" s="5"/>
      <c r="K462" s="5"/>
      <c r="N462" s="56"/>
      <c r="O462" s="6"/>
      <c r="Q462" s="5"/>
    </row>
    <row r="463" spans="1:17" x14ac:dyDescent="0.2">
      <c r="A463" s="134" t="s">
        <v>876</v>
      </c>
      <c r="B463" s="147" t="s">
        <v>877</v>
      </c>
      <c r="C463" s="95">
        <f t="shared" si="6"/>
        <v>0</v>
      </c>
      <c r="D463" s="81"/>
      <c r="E463" s="82"/>
      <c r="F463" s="83"/>
      <c r="G463" s="83"/>
      <c r="H463" s="83"/>
      <c r="I463" s="13"/>
      <c r="J463" s="5"/>
      <c r="K463" s="5"/>
      <c r="N463" s="56"/>
      <c r="O463" s="6"/>
      <c r="Q463" s="5"/>
    </row>
    <row r="464" spans="1:17" x14ac:dyDescent="0.2">
      <c r="A464" s="144" t="s">
        <v>878</v>
      </c>
      <c r="B464" s="147" t="s">
        <v>879</v>
      </c>
      <c r="C464" s="95">
        <f t="shared" si="6"/>
        <v>0</v>
      </c>
      <c r="D464" s="81"/>
      <c r="E464" s="82"/>
      <c r="F464" s="83"/>
      <c r="G464" s="83"/>
      <c r="H464" s="83"/>
      <c r="I464" s="13"/>
      <c r="J464" s="5"/>
      <c r="K464" s="5"/>
      <c r="N464" s="56"/>
      <c r="O464" s="6"/>
      <c r="Q464" s="5"/>
    </row>
    <row r="465" spans="1:17" x14ac:dyDescent="0.2">
      <c r="A465" s="99" t="s">
        <v>880</v>
      </c>
      <c r="B465" s="147" t="s">
        <v>881</v>
      </c>
      <c r="C465" s="95">
        <f t="shared" si="6"/>
        <v>0</v>
      </c>
      <c r="D465" s="81"/>
      <c r="E465" s="82"/>
      <c r="F465" s="83"/>
      <c r="G465" s="83"/>
      <c r="H465" s="83"/>
      <c r="I465" s="13"/>
      <c r="J465" s="5"/>
      <c r="K465" s="5"/>
      <c r="N465" s="56"/>
      <c r="O465" s="6"/>
      <c r="Q465" s="5"/>
    </row>
    <row r="466" spans="1:17" ht="23.25" x14ac:dyDescent="0.2">
      <c r="A466" s="134" t="s">
        <v>882</v>
      </c>
      <c r="B466" s="147" t="s">
        <v>883</v>
      </c>
      <c r="C466" s="95">
        <f t="shared" si="6"/>
        <v>0</v>
      </c>
      <c r="D466" s="81"/>
      <c r="E466" s="82"/>
      <c r="F466" s="83"/>
      <c r="G466" s="83"/>
      <c r="H466" s="83"/>
      <c r="I466" s="13"/>
      <c r="J466" s="5"/>
      <c r="K466" s="5"/>
      <c r="N466" s="56"/>
      <c r="O466" s="6"/>
      <c r="Q466" s="5"/>
    </row>
    <row r="467" spans="1:17" x14ac:dyDescent="0.2">
      <c r="A467" s="144" t="s">
        <v>884</v>
      </c>
      <c r="B467" s="147" t="s">
        <v>885</v>
      </c>
      <c r="C467" s="95">
        <f t="shared" ref="C467:C528" si="7">+SUM(D467:F467)</f>
        <v>0</v>
      </c>
      <c r="D467" s="81"/>
      <c r="E467" s="82"/>
      <c r="F467" s="83"/>
      <c r="G467" s="83"/>
      <c r="H467" s="83"/>
      <c r="I467" s="13"/>
      <c r="J467" s="5"/>
      <c r="K467" s="5"/>
      <c r="N467" s="56"/>
      <c r="O467" s="6"/>
      <c r="Q467" s="5"/>
    </row>
    <row r="468" spans="1:17" x14ac:dyDescent="0.2">
      <c r="A468" s="99" t="s">
        <v>886</v>
      </c>
      <c r="B468" s="147" t="s">
        <v>887</v>
      </c>
      <c r="C468" s="95">
        <f t="shared" si="7"/>
        <v>10</v>
      </c>
      <c r="D468" s="81">
        <v>10</v>
      </c>
      <c r="E468" s="82"/>
      <c r="F468" s="83"/>
      <c r="G468" s="83"/>
      <c r="H468" s="83"/>
      <c r="I468" s="13"/>
      <c r="J468" s="5"/>
      <c r="K468" s="5"/>
      <c r="N468" s="56"/>
      <c r="O468" s="6"/>
      <c r="Q468" s="5"/>
    </row>
    <row r="469" spans="1:17" x14ac:dyDescent="0.2">
      <c r="A469" s="134" t="s">
        <v>888</v>
      </c>
      <c r="B469" s="147" t="s">
        <v>889</v>
      </c>
      <c r="C469" s="95">
        <f t="shared" si="7"/>
        <v>0</v>
      </c>
      <c r="D469" s="81"/>
      <c r="E469" s="82"/>
      <c r="F469" s="83"/>
      <c r="G469" s="83"/>
      <c r="H469" s="83"/>
      <c r="I469" s="13"/>
      <c r="J469" s="5"/>
      <c r="K469" s="5"/>
      <c r="N469" s="56"/>
      <c r="O469" s="6"/>
      <c r="Q469" s="5"/>
    </row>
    <row r="470" spans="1:17" x14ac:dyDescent="0.2">
      <c r="A470" s="144" t="s">
        <v>890</v>
      </c>
      <c r="B470" s="147" t="s">
        <v>891</v>
      </c>
      <c r="C470" s="95">
        <f t="shared" si="7"/>
        <v>3</v>
      </c>
      <c r="D470" s="81">
        <v>1</v>
      </c>
      <c r="E470" s="82"/>
      <c r="F470" s="83">
        <v>2</v>
      </c>
      <c r="G470" s="83"/>
      <c r="H470" s="83"/>
      <c r="I470" s="13"/>
      <c r="J470" s="5"/>
      <c r="K470" s="5"/>
      <c r="N470" s="56"/>
      <c r="O470" s="6"/>
      <c r="Q470" s="5"/>
    </row>
    <row r="471" spans="1:17" x14ac:dyDescent="0.2">
      <c r="A471" s="99" t="s">
        <v>892</v>
      </c>
      <c r="B471" s="147" t="s">
        <v>893</v>
      </c>
      <c r="C471" s="95">
        <f t="shared" si="7"/>
        <v>0</v>
      </c>
      <c r="D471" s="81"/>
      <c r="E471" s="82"/>
      <c r="F471" s="83"/>
      <c r="G471" s="83"/>
      <c r="H471" s="83"/>
      <c r="I471" s="13"/>
      <c r="J471" s="5"/>
      <c r="K471" s="5"/>
      <c r="N471" s="56"/>
      <c r="O471" s="6"/>
      <c r="Q471" s="5"/>
    </row>
    <row r="472" spans="1:17" x14ac:dyDescent="0.2">
      <c r="A472" s="134" t="s">
        <v>894</v>
      </c>
      <c r="B472" s="147" t="s">
        <v>895</v>
      </c>
      <c r="C472" s="95">
        <f t="shared" si="7"/>
        <v>0</v>
      </c>
      <c r="D472" s="81"/>
      <c r="E472" s="82"/>
      <c r="F472" s="83"/>
      <c r="G472" s="83"/>
      <c r="H472" s="83"/>
      <c r="I472" s="13"/>
      <c r="J472" s="5"/>
      <c r="K472" s="5"/>
      <c r="N472" s="56"/>
      <c r="O472" s="6"/>
      <c r="Q472" s="5"/>
    </row>
    <row r="473" spans="1:17" x14ac:dyDescent="0.2">
      <c r="A473" s="144" t="s">
        <v>896</v>
      </c>
      <c r="B473" s="147" t="s">
        <v>897</v>
      </c>
      <c r="C473" s="95">
        <f t="shared" si="7"/>
        <v>0</v>
      </c>
      <c r="D473" s="81"/>
      <c r="E473" s="82"/>
      <c r="F473" s="83"/>
      <c r="G473" s="83"/>
      <c r="H473" s="83"/>
      <c r="I473" s="13"/>
      <c r="J473" s="5"/>
      <c r="K473" s="5"/>
      <c r="N473" s="56"/>
      <c r="O473" s="6"/>
      <c r="Q473" s="5"/>
    </row>
    <row r="474" spans="1:17" x14ac:dyDescent="0.2">
      <c r="A474" s="99" t="s">
        <v>898</v>
      </c>
      <c r="B474" s="147" t="s">
        <v>899</v>
      </c>
      <c r="C474" s="95">
        <f t="shared" si="7"/>
        <v>0</v>
      </c>
      <c r="D474" s="81"/>
      <c r="E474" s="82"/>
      <c r="F474" s="83"/>
      <c r="G474" s="83"/>
      <c r="H474" s="83"/>
      <c r="I474" s="13"/>
      <c r="J474" s="5"/>
      <c r="K474" s="5"/>
      <c r="N474" s="56"/>
      <c r="O474" s="6"/>
      <c r="Q474" s="5"/>
    </row>
    <row r="475" spans="1:17" x14ac:dyDescent="0.2">
      <c r="A475" s="134" t="s">
        <v>900</v>
      </c>
      <c r="B475" s="147" t="s">
        <v>901</v>
      </c>
      <c r="C475" s="95">
        <f t="shared" si="7"/>
        <v>0</v>
      </c>
      <c r="D475" s="81"/>
      <c r="E475" s="82"/>
      <c r="F475" s="83"/>
      <c r="G475" s="83"/>
      <c r="H475" s="83"/>
      <c r="I475" s="13"/>
      <c r="J475" s="5"/>
      <c r="K475" s="5"/>
      <c r="N475" s="56"/>
      <c r="O475" s="6"/>
      <c r="Q475" s="5"/>
    </row>
    <row r="476" spans="1:17" x14ac:dyDescent="0.2">
      <c r="A476" s="144" t="s">
        <v>902</v>
      </c>
      <c r="B476" s="147" t="s">
        <v>903</v>
      </c>
      <c r="C476" s="95">
        <f t="shared" si="7"/>
        <v>0</v>
      </c>
      <c r="D476" s="81"/>
      <c r="E476" s="82"/>
      <c r="F476" s="83"/>
      <c r="G476" s="83"/>
      <c r="H476" s="83"/>
      <c r="I476" s="13"/>
      <c r="J476" s="5"/>
      <c r="K476" s="5"/>
      <c r="N476" s="56"/>
      <c r="O476" s="6"/>
      <c r="Q476" s="5"/>
    </row>
    <row r="477" spans="1:17" x14ac:dyDescent="0.2">
      <c r="A477" s="99" t="s">
        <v>904</v>
      </c>
      <c r="B477" s="147" t="s">
        <v>905</v>
      </c>
      <c r="C477" s="95">
        <f t="shared" si="7"/>
        <v>0</v>
      </c>
      <c r="D477" s="81"/>
      <c r="E477" s="82"/>
      <c r="F477" s="83"/>
      <c r="G477" s="83"/>
      <c r="H477" s="83"/>
      <c r="I477" s="13"/>
      <c r="J477" s="5"/>
      <c r="K477" s="5"/>
      <c r="N477" s="56"/>
      <c r="O477" s="6"/>
      <c r="Q477" s="5"/>
    </row>
    <row r="478" spans="1:17" x14ac:dyDescent="0.2">
      <c r="A478" s="134" t="s">
        <v>906</v>
      </c>
      <c r="B478" s="147" t="s">
        <v>907</v>
      </c>
      <c r="C478" s="95">
        <f t="shared" si="7"/>
        <v>0</v>
      </c>
      <c r="D478" s="81"/>
      <c r="E478" s="82"/>
      <c r="F478" s="83"/>
      <c r="G478" s="83"/>
      <c r="H478" s="83"/>
      <c r="I478" s="13"/>
      <c r="J478" s="5"/>
      <c r="K478" s="5"/>
      <c r="N478" s="56"/>
      <c r="O478" s="6"/>
      <c r="Q478" s="5"/>
    </row>
    <row r="479" spans="1:17" x14ac:dyDescent="0.2">
      <c r="A479" s="144" t="s">
        <v>908</v>
      </c>
      <c r="B479" s="147" t="s">
        <v>909</v>
      </c>
      <c r="C479" s="95">
        <f t="shared" si="7"/>
        <v>0</v>
      </c>
      <c r="D479" s="81"/>
      <c r="E479" s="82"/>
      <c r="F479" s="83"/>
      <c r="G479" s="83"/>
      <c r="H479" s="83"/>
      <c r="I479" s="13"/>
      <c r="J479" s="5"/>
      <c r="K479" s="5"/>
      <c r="N479" s="56"/>
      <c r="O479" s="6"/>
      <c r="Q479" s="5"/>
    </row>
    <row r="480" spans="1:17" x14ac:dyDescent="0.2">
      <c r="A480" s="99" t="s">
        <v>910</v>
      </c>
      <c r="B480" s="147" t="s">
        <v>911</v>
      </c>
      <c r="C480" s="95">
        <f t="shared" si="7"/>
        <v>0</v>
      </c>
      <c r="D480" s="81"/>
      <c r="E480" s="82"/>
      <c r="F480" s="83"/>
      <c r="G480" s="83"/>
      <c r="H480" s="83"/>
      <c r="I480" s="13"/>
      <c r="J480" s="5"/>
      <c r="K480" s="5"/>
      <c r="N480" s="56"/>
      <c r="O480" s="6"/>
      <c r="Q480" s="5"/>
    </row>
    <row r="481" spans="1:17" x14ac:dyDescent="0.2">
      <c r="A481" s="134" t="s">
        <v>912</v>
      </c>
      <c r="B481" s="147" t="s">
        <v>913</v>
      </c>
      <c r="C481" s="95">
        <f t="shared" si="7"/>
        <v>0</v>
      </c>
      <c r="D481" s="81"/>
      <c r="E481" s="82"/>
      <c r="F481" s="83"/>
      <c r="G481" s="83"/>
      <c r="H481" s="83"/>
      <c r="I481" s="13"/>
      <c r="J481" s="5"/>
      <c r="K481" s="5"/>
      <c r="N481" s="56"/>
      <c r="O481" s="6"/>
      <c r="Q481" s="5"/>
    </row>
    <row r="482" spans="1:17" x14ac:dyDescent="0.2">
      <c r="A482" s="144" t="s">
        <v>914</v>
      </c>
      <c r="B482" s="147" t="s">
        <v>915</v>
      </c>
      <c r="C482" s="95">
        <f t="shared" si="7"/>
        <v>0</v>
      </c>
      <c r="D482" s="81"/>
      <c r="E482" s="82"/>
      <c r="F482" s="83"/>
      <c r="G482" s="83"/>
      <c r="H482" s="83"/>
      <c r="I482" s="13"/>
      <c r="J482" s="5"/>
      <c r="K482" s="5"/>
      <c r="N482" s="56"/>
      <c r="O482" s="6"/>
      <c r="Q482" s="5"/>
    </row>
    <row r="483" spans="1:17" x14ac:dyDescent="0.2">
      <c r="A483" s="99" t="s">
        <v>916</v>
      </c>
      <c r="B483" s="147" t="s">
        <v>917</v>
      </c>
      <c r="C483" s="95">
        <f t="shared" si="7"/>
        <v>0</v>
      </c>
      <c r="D483" s="81"/>
      <c r="E483" s="82"/>
      <c r="F483" s="83"/>
      <c r="G483" s="83"/>
      <c r="H483" s="83"/>
      <c r="I483" s="13"/>
      <c r="J483" s="5"/>
      <c r="K483" s="5"/>
      <c r="N483" s="56"/>
      <c r="O483" s="6"/>
      <c r="Q483" s="5"/>
    </row>
    <row r="484" spans="1:17" x14ac:dyDescent="0.2">
      <c r="A484" s="134" t="s">
        <v>918</v>
      </c>
      <c r="B484" s="147" t="s">
        <v>919</v>
      </c>
      <c r="C484" s="95">
        <f t="shared" si="7"/>
        <v>0</v>
      </c>
      <c r="D484" s="81"/>
      <c r="E484" s="82"/>
      <c r="F484" s="83"/>
      <c r="G484" s="83"/>
      <c r="H484" s="83"/>
      <c r="I484" s="13"/>
      <c r="J484" s="5"/>
      <c r="K484" s="5"/>
      <c r="N484" s="56"/>
      <c r="O484" s="6"/>
      <c r="Q484" s="5"/>
    </row>
    <row r="485" spans="1:17" x14ac:dyDescent="0.2">
      <c r="A485" s="144" t="s">
        <v>920</v>
      </c>
      <c r="B485" s="147" t="s">
        <v>921</v>
      </c>
      <c r="C485" s="95">
        <f t="shared" si="7"/>
        <v>0</v>
      </c>
      <c r="D485" s="81"/>
      <c r="E485" s="82"/>
      <c r="F485" s="83"/>
      <c r="G485" s="83"/>
      <c r="H485" s="83"/>
      <c r="I485" s="13"/>
      <c r="J485" s="5"/>
      <c r="K485" s="5"/>
      <c r="N485" s="56"/>
      <c r="O485" s="6"/>
      <c r="Q485" s="5"/>
    </row>
    <row r="486" spans="1:17" x14ac:dyDescent="0.2">
      <c r="A486" s="99" t="s">
        <v>922</v>
      </c>
      <c r="B486" s="147" t="s">
        <v>923</v>
      </c>
      <c r="C486" s="95">
        <f t="shared" si="7"/>
        <v>0</v>
      </c>
      <c r="D486" s="81"/>
      <c r="E486" s="82"/>
      <c r="F486" s="83"/>
      <c r="G486" s="83"/>
      <c r="H486" s="83"/>
      <c r="I486" s="13"/>
      <c r="J486" s="5"/>
      <c r="K486" s="5"/>
      <c r="N486" s="56"/>
      <c r="O486" s="6"/>
      <c r="Q486" s="5"/>
    </row>
    <row r="487" spans="1:17" x14ac:dyDescent="0.2">
      <c r="A487" s="134" t="s">
        <v>924</v>
      </c>
      <c r="B487" s="147" t="s">
        <v>925</v>
      </c>
      <c r="C487" s="95">
        <f t="shared" si="7"/>
        <v>0</v>
      </c>
      <c r="D487" s="81"/>
      <c r="E487" s="82"/>
      <c r="F487" s="83"/>
      <c r="G487" s="83"/>
      <c r="H487" s="83"/>
      <c r="I487" s="13"/>
      <c r="J487" s="5"/>
      <c r="K487" s="5"/>
      <c r="N487" s="56"/>
      <c r="O487" s="6"/>
      <c r="Q487" s="5"/>
    </row>
    <row r="488" spans="1:17" x14ac:dyDescent="0.2">
      <c r="A488" s="144" t="s">
        <v>926</v>
      </c>
      <c r="B488" s="147" t="s">
        <v>927</v>
      </c>
      <c r="C488" s="95">
        <f t="shared" si="7"/>
        <v>0</v>
      </c>
      <c r="D488" s="81"/>
      <c r="E488" s="82"/>
      <c r="F488" s="83"/>
      <c r="G488" s="83"/>
      <c r="H488" s="83"/>
      <c r="I488" s="13"/>
      <c r="J488" s="5"/>
      <c r="K488" s="5"/>
      <c r="N488" s="56"/>
      <c r="O488" s="6"/>
      <c r="Q488" s="5"/>
    </row>
    <row r="489" spans="1:17" x14ac:dyDescent="0.2">
      <c r="A489" s="99" t="s">
        <v>928</v>
      </c>
      <c r="B489" s="147" t="s">
        <v>929</v>
      </c>
      <c r="C489" s="95">
        <f t="shared" si="7"/>
        <v>0</v>
      </c>
      <c r="D489" s="81"/>
      <c r="E489" s="82"/>
      <c r="F489" s="83"/>
      <c r="G489" s="83"/>
      <c r="H489" s="83"/>
      <c r="I489" s="13"/>
      <c r="J489" s="5"/>
      <c r="K489" s="5"/>
      <c r="N489" s="56"/>
      <c r="O489" s="6"/>
      <c r="Q489" s="5"/>
    </row>
    <row r="490" spans="1:17" x14ac:dyDescent="0.2">
      <c r="A490" s="134" t="s">
        <v>930</v>
      </c>
      <c r="B490" s="147" t="s">
        <v>931</v>
      </c>
      <c r="C490" s="95">
        <f t="shared" si="7"/>
        <v>0</v>
      </c>
      <c r="D490" s="81"/>
      <c r="E490" s="82"/>
      <c r="F490" s="83"/>
      <c r="G490" s="83"/>
      <c r="H490" s="83"/>
      <c r="I490" s="13"/>
      <c r="J490" s="5"/>
      <c r="K490" s="5"/>
      <c r="N490" s="56"/>
      <c r="O490" s="6"/>
      <c r="Q490" s="5"/>
    </row>
    <row r="491" spans="1:17" x14ac:dyDescent="0.2">
      <c r="A491" s="144" t="s">
        <v>932</v>
      </c>
      <c r="B491" s="147" t="s">
        <v>933</v>
      </c>
      <c r="C491" s="95">
        <f t="shared" si="7"/>
        <v>0</v>
      </c>
      <c r="D491" s="81"/>
      <c r="E491" s="82"/>
      <c r="F491" s="83"/>
      <c r="G491" s="83"/>
      <c r="H491" s="83"/>
      <c r="I491" s="13"/>
      <c r="J491" s="5"/>
      <c r="K491" s="5"/>
      <c r="N491" s="56"/>
      <c r="O491" s="6"/>
      <c r="Q491" s="5"/>
    </row>
    <row r="492" spans="1:17" x14ac:dyDescent="0.2">
      <c r="A492" s="99" t="s">
        <v>934</v>
      </c>
      <c r="B492" s="147" t="s">
        <v>935</v>
      </c>
      <c r="C492" s="95">
        <f t="shared" si="7"/>
        <v>0</v>
      </c>
      <c r="D492" s="81"/>
      <c r="E492" s="82"/>
      <c r="F492" s="83"/>
      <c r="G492" s="83"/>
      <c r="H492" s="83"/>
      <c r="I492" s="13"/>
      <c r="J492" s="5"/>
      <c r="K492" s="5"/>
      <c r="N492" s="56"/>
      <c r="O492" s="6"/>
      <c r="Q492" s="5"/>
    </row>
    <row r="493" spans="1:17" x14ac:dyDescent="0.2">
      <c r="A493" s="134" t="s">
        <v>936</v>
      </c>
      <c r="B493" s="147" t="s">
        <v>937</v>
      </c>
      <c r="C493" s="95">
        <f t="shared" si="7"/>
        <v>0</v>
      </c>
      <c r="D493" s="81"/>
      <c r="E493" s="82"/>
      <c r="F493" s="83"/>
      <c r="G493" s="83"/>
      <c r="H493" s="83"/>
      <c r="I493" s="13"/>
      <c r="J493" s="5"/>
      <c r="K493" s="5"/>
      <c r="N493" s="56"/>
      <c r="O493" s="6"/>
      <c r="Q493" s="5"/>
    </row>
    <row r="494" spans="1:17" x14ac:dyDescent="0.2">
      <c r="A494" s="144" t="s">
        <v>938</v>
      </c>
      <c r="B494" s="147" t="s">
        <v>939</v>
      </c>
      <c r="C494" s="95">
        <f t="shared" si="7"/>
        <v>0</v>
      </c>
      <c r="D494" s="81"/>
      <c r="E494" s="82"/>
      <c r="F494" s="83"/>
      <c r="G494" s="83"/>
      <c r="H494" s="83"/>
      <c r="I494" s="13"/>
      <c r="J494" s="5"/>
      <c r="K494" s="5"/>
      <c r="N494" s="56"/>
      <c r="O494" s="6"/>
      <c r="Q494" s="5"/>
    </row>
    <row r="495" spans="1:17" x14ac:dyDescent="0.2">
      <c r="A495" s="99" t="s">
        <v>940</v>
      </c>
      <c r="B495" s="147" t="s">
        <v>941</v>
      </c>
      <c r="C495" s="95">
        <f t="shared" si="7"/>
        <v>0</v>
      </c>
      <c r="D495" s="81"/>
      <c r="E495" s="82"/>
      <c r="F495" s="83"/>
      <c r="G495" s="83"/>
      <c r="H495" s="83"/>
      <c r="I495" s="13"/>
      <c r="J495" s="5"/>
      <c r="K495" s="5"/>
      <c r="N495" s="56"/>
      <c r="O495" s="6"/>
      <c r="Q495" s="5"/>
    </row>
    <row r="496" spans="1:17" x14ac:dyDescent="0.2">
      <c r="A496" s="134" t="s">
        <v>942</v>
      </c>
      <c r="B496" s="147" t="s">
        <v>943</v>
      </c>
      <c r="C496" s="95">
        <f t="shared" si="7"/>
        <v>0</v>
      </c>
      <c r="D496" s="81"/>
      <c r="E496" s="82"/>
      <c r="F496" s="83"/>
      <c r="G496" s="83"/>
      <c r="H496" s="83"/>
      <c r="I496" s="13"/>
      <c r="J496" s="5"/>
      <c r="K496" s="5"/>
      <c r="N496" s="56"/>
      <c r="O496" s="6"/>
      <c r="Q496" s="5"/>
    </row>
    <row r="497" spans="1:17" x14ac:dyDescent="0.2">
      <c r="A497" s="144" t="s">
        <v>944</v>
      </c>
      <c r="B497" s="147" t="s">
        <v>945</v>
      </c>
      <c r="C497" s="95">
        <f t="shared" si="7"/>
        <v>0</v>
      </c>
      <c r="D497" s="81"/>
      <c r="E497" s="82"/>
      <c r="F497" s="83"/>
      <c r="G497" s="83"/>
      <c r="H497" s="83"/>
      <c r="I497" s="13"/>
      <c r="J497" s="5"/>
      <c r="K497" s="5"/>
      <c r="N497" s="56"/>
      <c r="O497" s="6"/>
      <c r="Q497" s="5"/>
    </row>
    <row r="498" spans="1:17" x14ac:dyDescent="0.2">
      <c r="A498" s="99" t="s">
        <v>946</v>
      </c>
      <c r="B498" s="147" t="s">
        <v>947</v>
      </c>
      <c r="C498" s="95">
        <f t="shared" si="7"/>
        <v>0</v>
      </c>
      <c r="D498" s="81"/>
      <c r="E498" s="82"/>
      <c r="F498" s="83"/>
      <c r="G498" s="83"/>
      <c r="H498" s="83"/>
      <c r="I498" s="13"/>
      <c r="J498" s="5"/>
      <c r="K498" s="5"/>
      <c r="N498" s="56"/>
      <c r="O498" s="6"/>
      <c r="Q498" s="5"/>
    </row>
    <row r="499" spans="1:17" x14ac:dyDescent="0.2">
      <c r="A499" s="134" t="s">
        <v>948</v>
      </c>
      <c r="B499" s="147" t="s">
        <v>949</v>
      </c>
      <c r="C499" s="95">
        <f t="shared" si="7"/>
        <v>0</v>
      </c>
      <c r="D499" s="81"/>
      <c r="E499" s="82"/>
      <c r="F499" s="83"/>
      <c r="G499" s="83"/>
      <c r="H499" s="83"/>
      <c r="I499" s="13"/>
      <c r="J499" s="5"/>
      <c r="K499" s="5"/>
      <c r="N499" s="56"/>
      <c r="O499" s="6"/>
      <c r="Q499" s="5"/>
    </row>
    <row r="500" spans="1:17" x14ac:dyDescent="0.2">
      <c r="A500" s="144" t="s">
        <v>950</v>
      </c>
      <c r="B500" s="147" t="s">
        <v>951</v>
      </c>
      <c r="C500" s="95">
        <f t="shared" si="7"/>
        <v>0</v>
      </c>
      <c r="D500" s="81"/>
      <c r="E500" s="82"/>
      <c r="F500" s="83"/>
      <c r="G500" s="83"/>
      <c r="H500" s="83"/>
      <c r="I500" s="13"/>
      <c r="J500" s="5"/>
      <c r="K500" s="5"/>
      <c r="N500" s="56"/>
      <c r="O500" s="6"/>
      <c r="Q500" s="5"/>
    </row>
    <row r="501" spans="1:17" x14ac:dyDescent="0.2">
      <c r="A501" s="99" t="s">
        <v>952</v>
      </c>
      <c r="B501" s="147" t="s">
        <v>953</v>
      </c>
      <c r="C501" s="95">
        <f t="shared" si="7"/>
        <v>0</v>
      </c>
      <c r="D501" s="81"/>
      <c r="E501" s="82"/>
      <c r="F501" s="83"/>
      <c r="G501" s="83"/>
      <c r="H501" s="83"/>
      <c r="I501" s="13"/>
      <c r="J501" s="5"/>
      <c r="K501" s="5"/>
      <c r="N501" s="56"/>
      <c r="O501" s="6"/>
      <c r="Q501" s="5"/>
    </row>
    <row r="502" spans="1:17" x14ac:dyDescent="0.2">
      <c r="A502" s="134" t="s">
        <v>954</v>
      </c>
      <c r="B502" s="147" t="s">
        <v>955</v>
      </c>
      <c r="C502" s="95">
        <f t="shared" si="7"/>
        <v>0</v>
      </c>
      <c r="D502" s="81"/>
      <c r="E502" s="82"/>
      <c r="F502" s="83"/>
      <c r="G502" s="83"/>
      <c r="H502" s="83"/>
      <c r="I502" s="13"/>
      <c r="J502" s="5"/>
      <c r="K502" s="5"/>
      <c r="N502" s="56"/>
      <c r="O502" s="6"/>
      <c r="Q502" s="5"/>
    </row>
    <row r="503" spans="1:17" x14ac:dyDescent="0.2">
      <c r="A503" s="144" t="s">
        <v>956</v>
      </c>
      <c r="B503" s="147" t="s">
        <v>957</v>
      </c>
      <c r="C503" s="95">
        <f t="shared" si="7"/>
        <v>0</v>
      </c>
      <c r="D503" s="81"/>
      <c r="E503" s="82"/>
      <c r="F503" s="83"/>
      <c r="G503" s="83"/>
      <c r="H503" s="83"/>
      <c r="I503" s="13"/>
      <c r="J503" s="5"/>
      <c r="K503" s="5"/>
      <c r="N503" s="56"/>
      <c r="O503" s="6"/>
      <c r="Q503" s="5"/>
    </row>
    <row r="504" spans="1:17" x14ac:dyDescent="0.2">
      <c r="A504" s="99" t="s">
        <v>958</v>
      </c>
      <c r="B504" s="147" t="s">
        <v>959</v>
      </c>
      <c r="C504" s="95">
        <f t="shared" si="7"/>
        <v>0</v>
      </c>
      <c r="D504" s="81"/>
      <c r="E504" s="82"/>
      <c r="F504" s="83"/>
      <c r="G504" s="83"/>
      <c r="H504" s="83"/>
      <c r="I504" s="13"/>
      <c r="J504" s="5"/>
      <c r="K504" s="5"/>
      <c r="N504" s="56"/>
      <c r="O504" s="6"/>
      <c r="Q504" s="5"/>
    </row>
    <row r="505" spans="1:17" x14ac:dyDescent="0.2">
      <c r="A505" s="134" t="s">
        <v>960</v>
      </c>
      <c r="B505" s="143" t="s">
        <v>961</v>
      </c>
      <c r="C505" s="95">
        <f t="shared" si="7"/>
        <v>0</v>
      </c>
      <c r="D505" s="81"/>
      <c r="E505" s="82"/>
      <c r="F505" s="83"/>
      <c r="G505" s="83"/>
      <c r="H505" s="83"/>
      <c r="I505" s="13"/>
      <c r="J505" s="5"/>
      <c r="K505" s="5"/>
      <c r="N505" s="56"/>
      <c r="O505" s="6"/>
      <c r="Q505" s="5"/>
    </row>
    <row r="506" spans="1:17" x14ac:dyDescent="0.2">
      <c r="A506" s="144" t="s">
        <v>962</v>
      </c>
      <c r="B506" s="145" t="s">
        <v>963</v>
      </c>
      <c r="C506" s="95">
        <f t="shared" si="7"/>
        <v>0</v>
      </c>
      <c r="D506" s="81"/>
      <c r="E506" s="82"/>
      <c r="F506" s="83"/>
      <c r="G506" s="83"/>
      <c r="H506" s="83"/>
      <c r="I506" s="13"/>
      <c r="J506" s="5"/>
      <c r="K506" s="5"/>
      <c r="N506" s="56"/>
      <c r="O506" s="6"/>
      <c r="Q506" s="5"/>
    </row>
    <row r="507" spans="1:17" x14ac:dyDescent="0.2">
      <c r="A507" s="99" t="s">
        <v>964</v>
      </c>
      <c r="B507" s="143" t="s">
        <v>965</v>
      </c>
      <c r="C507" s="95">
        <f t="shared" si="7"/>
        <v>0</v>
      </c>
      <c r="D507" s="81"/>
      <c r="E507" s="82"/>
      <c r="F507" s="83"/>
      <c r="G507" s="83"/>
      <c r="H507" s="83"/>
      <c r="I507" s="13"/>
      <c r="J507" s="5"/>
      <c r="K507" s="5"/>
      <c r="N507" s="56"/>
      <c r="O507" s="6"/>
      <c r="Q507" s="5"/>
    </row>
    <row r="508" spans="1:17" x14ac:dyDescent="0.2">
      <c r="A508" s="134" t="s">
        <v>966</v>
      </c>
      <c r="B508" s="143" t="s">
        <v>967</v>
      </c>
      <c r="C508" s="95">
        <f t="shared" si="7"/>
        <v>0</v>
      </c>
      <c r="D508" s="81"/>
      <c r="E508" s="82"/>
      <c r="F508" s="83"/>
      <c r="G508" s="83"/>
      <c r="H508" s="83"/>
      <c r="I508" s="13"/>
      <c r="J508" s="5"/>
      <c r="K508" s="5"/>
      <c r="N508" s="56"/>
      <c r="O508" s="6"/>
      <c r="Q508" s="5"/>
    </row>
    <row r="509" spans="1:17" ht="23.25" x14ac:dyDescent="0.2">
      <c r="A509" s="144" t="s">
        <v>968</v>
      </c>
      <c r="B509" s="147" t="s">
        <v>969</v>
      </c>
      <c r="C509" s="95">
        <f t="shared" si="7"/>
        <v>0</v>
      </c>
      <c r="D509" s="81"/>
      <c r="E509" s="82"/>
      <c r="F509" s="83"/>
      <c r="G509" s="83"/>
      <c r="H509" s="83"/>
      <c r="I509" s="13"/>
      <c r="J509" s="5"/>
      <c r="K509" s="5"/>
      <c r="N509" s="56"/>
      <c r="O509" s="6"/>
      <c r="Q509" s="5"/>
    </row>
    <row r="510" spans="1:17" x14ac:dyDescent="0.2">
      <c r="A510" s="144" t="s">
        <v>970</v>
      </c>
      <c r="B510" s="143" t="s">
        <v>971</v>
      </c>
      <c r="C510" s="95">
        <f t="shared" si="7"/>
        <v>0</v>
      </c>
      <c r="D510" s="81"/>
      <c r="E510" s="82"/>
      <c r="F510" s="83"/>
      <c r="G510" s="83"/>
      <c r="H510" s="83"/>
      <c r="I510" s="13"/>
      <c r="J510" s="5"/>
      <c r="K510" s="5"/>
      <c r="N510" s="56"/>
      <c r="O510" s="6"/>
      <c r="Q510" s="5"/>
    </row>
    <row r="511" spans="1:17" x14ac:dyDescent="0.2">
      <c r="A511" s="144" t="s">
        <v>972</v>
      </c>
      <c r="B511" s="143" t="s">
        <v>973</v>
      </c>
      <c r="C511" s="95">
        <f t="shared" si="7"/>
        <v>0</v>
      </c>
      <c r="D511" s="81"/>
      <c r="E511" s="82"/>
      <c r="F511" s="83"/>
      <c r="G511" s="83"/>
      <c r="H511" s="83"/>
      <c r="I511" s="13"/>
      <c r="J511" s="5"/>
      <c r="K511" s="5"/>
      <c r="N511" s="56"/>
      <c r="O511" s="6"/>
      <c r="Q511" s="5"/>
    </row>
    <row r="512" spans="1:17" x14ac:dyDescent="0.2">
      <c r="A512" s="99" t="s">
        <v>974</v>
      </c>
      <c r="B512" s="143" t="s">
        <v>975</v>
      </c>
      <c r="C512" s="95">
        <f t="shared" si="7"/>
        <v>0</v>
      </c>
      <c r="D512" s="81"/>
      <c r="E512" s="82"/>
      <c r="F512" s="83"/>
      <c r="G512" s="83"/>
      <c r="H512" s="83"/>
      <c r="I512" s="13"/>
      <c r="J512" s="5"/>
      <c r="K512" s="5"/>
      <c r="N512" s="56"/>
      <c r="O512" s="6"/>
      <c r="Q512" s="5"/>
    </row>
    <row r="513" spans="1:17" x14ac:dyDescent="0.2">
      <c r="A513" s="134" t="s">
        <v>976</v>
      </c>
      <c r="B513" s="143" t="s">
        <v>977</v>
      </c>
      <c r="C513" s="95">
        <f t="shared" si="7"/>
        <v>0</v>
      </c>
      <c r="D513" s="81"/>
      <c r="E513" s="82"/>
      <c r="F513" s="83"/>
      <c r="G513" s="83"/>
      <c r="H513" s="83"/>
      <c r="I513" s="13"/>
      <c r="J513" s="5"/>
      <c r="K513" s="5"/>
      <c r="N513" s="56"/>
      <c r="O513" s="6"/>
      <c r="Q513" s="5"/>
    </row>
    <row r="514" spans="1:17" x14ac:dyDescent="0.2">
      <c r="A514" s="144" t="s">
        <v>978</v>
      </c>
      <c r="B514" s="143" t="s">
        <v>979</v>
      </c>
      <c r="C514" s="95">
        <f t="shared" si="7"/>
        <v>0</v>
      </c>
      <c r="D514" s="81"/>
      <c r="E514" s="82"/>
      <c r="F514" s="83"/>
      <c r="G514" s="83"/>
      <c r="H514" s="83"/>
      <c r="I514" s="13"/>
      <c r="J514" s="5"/>
      <c r="K514" s="5"/>
      <c r="N514" s="56"/>
      <c r="O514" s="6"/>
      <c r="Q514" s="5"/>
    </row>
    <row r="515" spans="1:17" x14ac:dyDescent="0.2">
      <c r="A515" s="99" t="s">
        <v>980</v>
      </c>
      <c r="B515" s="143" t="s">
        <v>981</v>
      </c>
      <c r="C515" s="95">
        <f t="shared" si="7"/>
        <v>0</v>
      </c>
      <c r="D515" s="81"/>
      <c r="E515" s="82"/>
      <c r="F515" s="83"/>
      <c r="G515" s="83"/>
      <c r="H515" s="83"/>
      <c r="I515" s="13"/>
      <c r="J515" s="5"/>
      <c r="K515" s="5"/>
      <c r="N515" s="56"/>
      <c r="O515" s="6"/>
      <c r="Q515" s="5"/>
    </row>
    <row r="516" spans="1:17" x14ac:dyDescent="0.2">
      <c r="A516" s="134" t="s">
        <v>982</v>
      </c>
      <c r="B516" s="143" t="s">
        <v>983</v>
      </c>
      <c r="C516" s="95">
        <f t="shared" si="7"/>
        <v>0</v>
      </c>
      <c r="D516" s="81"/>
      <c r="E516" s="82"/>
      <c r="F516" s="83"/>
      <c r="G516" s="83"/>
      <c r="H516" s="83"/>
      <c r="I516" s="13"/>
      <c r="J516" s="5"/>
      <c r="K516" s="5"/>
      <c r="N516" s="56"/>
      <c r="O516" s="6"/>
      <c r="Q516" s="5"/>
    </row>
    <row r="517" spans="1:17" x14ac:dyDescent="0.2">
      <c r="A517" s="144" t="s">
        <v>984</v>
      </c>
      <c r="B517" s="143" t="s">
        <v>985</v>
      </c>
      <c r="C517" s="95">
        <f t="shared" si="7"/>
        <v>0</v>
      </c>
      <c r="D517" s="81"/>
      <c r="E517" s="82"/>
      <c r="F517" s="83"/>
      <c r="G517" s="83"/>
      <c r="H517" s="83"/>
      <c r="I517" s="13"/>
      <c r="J517" s="5"/>
      <c r="K517" s="5"/>
      <c r="N517" s="56"/>
      <c r="O517" s="6"/>
      <c r="Q517" s="5"/>
    </row>
    <row r="518" spans="1:17" x14ac:dyDescent="0.2">
      <c r="A518" s="99" t="s">
        <v>986</v>
      </c>
      <c r="B518" s="143" t="s">
        <v>987</v>
      </c>
      <c r="C518" s="95">
        <f t="shared" si="7"/>
        <v>0</v>
      </c>
      <c r="D518" s="81"/>
      <c r="E518" s="82"/>
      <c r="F518" s="83"/>
      <c r="G518" s="83"/>
      <c r="H518" s="83"/>
      <c r="I518" s="13"/>
      <c r="J518" s="5"/>
      <c r="K518" s="5"/>
      <c r="N518" s="56"/>
      <c r="O518" s="6"/>
      <c r="Q518" s="5"/>
    </row>
    <row r="519" spans="1:17" x14ac:dyDescent="0.2">
      <c r="A519" s="134" t="s">
        <v>988</v>
      </c>
      <c r="B519" s="143" t="s">
        <v>989</v>
      </c>
      <c r="C519" s="95">
        <f t="shared" si="7"/>
        <v>0</v>
      </c>
      <c r="D519" s="81"/>
      <c r="E519" s="82"/>
      <c r="F519" s="83"/>
      <c r="G519" s="83"/>
      <c r="H519" s="83"/>
      <c r="I519" s="13"/>
      <c r="J519" s="5"/>
      <c r="K519" s="5"/>
      <c r="N519" s="56"/>
      <c r="O519" s="6"/>
      <c r="Q519" s="5"/>
    </row>
    <row r="520" spans="1:17" x14ac:dyDescent="0.2">
      <c r="A520" s="144" t="s">
        <v>990</v>
      </c>
      <c r="B520" s="143" t="s">
        <v>991</v>
      </c>
      <c r="C520" s="95">
        <f t="shared" si="7"/>
        <v>0</v>
      </c>
      <c r="D520" s="81"/>
      <c r="E520" s="82"/>
      <c r="F520" s="83"/>
      <c r="G520" s="83"/>
      <c r="H520" s="83"/>
      <c r="I520" s="13"/>
      <c r="J520" s="5"/>
      <c r="K520" s="5"/>
      <c r="N520" s="56"/>
      <c r="O520" s="6"/>
      <c r="Q520" s="5"/>
    </row>
    <row r="521" spans="1:17" x14ac:dyDescent="0.2">
      <c r="A521" s="144" t="s">
        <v>992</v>
      </c>
      <c r="B521" s="143" t="s">
        <v>993</v>
      </c>
      <c r="C521" s="95">
        <f t="shared" si="7"/>
        <v>0</v>
      </c>
      <c r="D521" s="81"/>
      <c r="E521" s="82"/>
      <c r="F521" s="83"/>
      <c r="G521" s="83"/>
      <c r="H521" s="83"/>
      <c r="I521" s="13"/>
      <c r="J521" s="5"/>
      <c r="K521" s="5"/>
      <c r="N521" s="56"/>
      <c r="O521" s="6"/>
      <c r="Q521" s="5"/>
    </row>
    <row r="522" spans="1:17" x14ac:dyDescent="0.2">
      <c r="A522" s="144" t="s">
        <v>994</v>
      </c>
      <c r="B522" s="143" t="s">
        <v>995</v>
      </c>
      <c r="C522" s="95">
        <f t="shared" si="7"/>
        <v>0</v>
      </c>
      <c r="D522" s="81"/>
      <c r="E522" s="82"/>
      <c r="F522" s="83"/>
      <c r="G522" s="83"/>
      <c r="H522" s="83"/>
      <c r="I522" s="13"/>
      <c r="J522" s="5"/>
      <c r="K522" s="5"/>
      <c r="N522" s="56"/>
      <c r="O522" s="6"/>
      <c r="Q522" s="5"/>
    </row>
    <row r="523" spans="1:17" x14ac:dyDescent="0.2">
      <c r="A523" s="99" t="s">
        <v>996</v>
      </c>
      <c r="B523" s="143" t="s">
        <v>997</v>
      </c>
      <c r="C523" s="95">
        <f t="shared" si="7"/>
        <v>0</v>
      </c>
      <c r="D523" s="81"/>
      <c r="E523" s="82"/>
      <c r="F523" s="83"/>
      <c r="G523" s="83"/>
      <c r="H523" s="83"/>
      <c r="I523" s="13"/>
      <c r="J523" s="5"/>
      <c r="K523" s="5"/>
      <c r="N523" s="56"/>
      <c r="O523" s="6"/>
      <c r="Q523" s="5"/>
    </row>
    <row r="524" spans="1:17" x14ac:dyDescent="0.2">
      <c r="A524" s="134" t="s">
        <v>998</v>
      </c>
      <c r="B524" s="143" t="s">
        <v>999</v>
      </c>
      <c r="C524" s="95">
        <f t="shared" si="7"/>
        <v>0</v>
      </c>
      <c r="D524" s="81"/>
      <c r="E524" s="82"/>
      <c r="F524" s="83"/>
      <c r="G524" s="83"/>
      <c r="H524" s="83"/>
      <c r="I524" s="13"/>
      <c r="J524" s="5"/>
      <c r="K524" s="5"/>
      <c r="N524" s="56"/>
      <c r="O524" s="6"/>
      <c r="Q524" s="5"/>
    </row>
    <row r="525" spans="1:17" x14ac:dyDescent="0.2">
      <c r="A525" s="144" t="s">
        <v>1000</v>
      </c>
      <c r="B525" s="143" t="s">
        <v>1001</v>
      </c>
      <c r="C525" s="95">
        <f t="shared" si="7"/>
        <v>0</v>
      </c>
      <c r="D525" s="81"/>
      <c r="E525" s="82"/>
      <c r="F525" s="83"/>
      <c r="G525" s="83"/>
      <c r="H525" s="83"/>
      <c r="I525" s="13"/>
      <c r="J525" s="5"/>
      <c r="K525" s="5"/>
      <c r="N525" s="56"/>
      <c r="O525" s="6"/>
      <c r="Q525" s="5"/>
    </row>
    <row r="526" spans="1:17" x14ac:dyDescent="0.2">
      <c r="A526" s="99" t="s">
        <v>1002</v>
      </c>
      <c r="B526" s="143" t="s">
        <v>1003</v>
      </c>
      <c r="C526" s="95">
        <f t="shared" si="7"/>
        <v>0</v>
      </c>
      <c r="D526" s="81"/>
      <c r="E526" s="82"/>
      <c r="F526" s="83"/>
      <c r="G526" s="83"/>
      <c r="H526" s="83"/>
      <c r="I526" s="13"/>
      <c r="J526" s="5"/>
      <c r="K526" s="5"/>
      <c r="N526" s="56"/>
      <c r="O526" s="6"/>
      <c r="Q526" s="5"/>
    </row>
    <row r="527" spans="1:17" x14ac:dyDescent="0.2">
      <c r="A527" s="134" t="s">
        <v>1004</v>
      </c>
      <c r="B527" s="143" t="s">
        <v>1005</v>
      </c>
      <c r="C527" s="95">
        <f t="shared" si="7"/>
        <v>0</v>
      </c>
      <c r="D527" s="81"/>
      <c r="E527" s="82"/>
      <c r="F527" s="83"/>
      <c r="G527" s="83"/>
      <c r="H527" s="83"/>
      <c r="I527" s="13"/>
      <c r="J527" s="5"/>
      <c r="K527" s="5"/>
      <c r="N527" s="56"/>
      <c r="O527" s="6"/>
      <c r="Q527" s="5"/>
    </row>
    <row r="528" spans="1:17" x14ac:dyDescent="0.2">
      <c r="A528" s="148" t="s">
        <v>1006</v>
      </c>
      <c r="B528" s="149" t="s">
        <v>1007</v>
      </c>
      <c r="C528" s="103">
        <f t="shared" si="7"/>
        <v>0</v>
      </c>
      <c r="D528" s="122"/>
      <c r="E528" s="105"/>
      <c r="F528" s="106"/>
      <c r="G528" s="106"/>
      <c r="H528" s="106"/>
      <c r="I528" s="13"/>
      <c r="J528" s="5"/>
      <c r="K528" s="5"/>
      <c r="N528" s="56"/>
      <c r="O528" s="6"/>
      <c r="Q528" s="5"/>
    </row>
    <row r="529" spans="1:17" x14ac:dyDescent="0.2">
      <c r="A529" s="150"/>
      <c r="B529" s="151"/>
      <c r="C529" s="87"/>
      <c r="D529" s="87"/>
      <c r="E529" s="87"/>
      <c r="F529" s="87"/>
      <c r="G529" s="87"/>
      <c r="H529" s="87"/>
      <c r="I529" s="12"/>
      <c r="J529" s="56"/>
      <c r="K529" s="56"/>
      <c r="L529" s="56"/>
      <c r="M529" s="56"/>
      <c r="N529" s="56"/>
      <c r="O529" s="6"/>
      <c r="Q529" s="5"/>
    </row>
    <row r="530" spans="1:17" x14ac:dyDescent="0.2">
      <c r="A530" s="224" t="s">
        <v>1008</v>
      </c>
      <c r="B530" s="225"/>
      <c r="C530" s="152" t="s">
        <v>1009</v>
      </c>
      <c r="D530" s="153"/>
      <c r="E530" s="154"/>
      <c r="F530" s="56"/>
      <c r="G530" s="87"/>
      <c r="H530" s="87"/>
      <c r="I530" s="12"/>
      <c r="J530" s="56"/>
      <c r="K530" s="56"/>
      <c r="L530" s="56"/>
      <c r="M530" s="56"/>
      <c r="N530" s="56"/>
      <c r="O530" s="6"/>
      <c r="Q530" s="5"/>
    </row>
    <row r="531" spans="1:17" x14ac:dyDescent="0.2">
      <c r="A531" s="232"/>
      <c r="B531" s="233"/>
      <c r="C531" s="222" t="s">
        <v>3</v>
      </c>
      <c r="D531" s="153" t="s">
        <v>1010</v>
      </c>
      <c r="E531" s="154"/>
      <c r="F531" s="56"/>
      <c r="G531" s="87"/>
      <c r="H531" s="87"/>
      <c r="I531" s="12"/>
      <c r="J531" s="56"/>
      <c r="K531" s="56"/>
      <c r="L531" s="56"/>
      <c r="M531" s="56"/>
      <c r="N531" s="56"/>
      <c r="O531" s="6"/>
      <c r="Q531" s="5"/>
    </row>
    <row r="532" spans="1:17" ht="33.75" customHeight="1" x14ac:dyDescent="0.2">
      <c r="A532" s="226"/>
      <c r="B532" s="227"/>
      <c r="C532" s="223"/>
      <c r="D532" s="155" t="s">
        <v>1011</v>
      </c>
      <c r="E532" s="156" t="s">
        <v>1012</v>
      </c>
      <c r="F532" s="56"/>
      <c r="G532" s="87"/>
      <c r="H532" s="87"/>
      <c r="I532" s="12"/>
      <c r="J532" s="56"/>
      <c r="K532" s="56"/>
      <c r="L532" s="56"/>
      <c r="M532" s="56"/>
      <c r="N532" s="56"/>
      <c r="O532" s="6"/>
      <c r="Q532" s="5"/>
    </row>
    <row r="533" spans="1:17" x14ac:dyDescent="0.2">
      <c r="A533" s="157" t="s">
        <v>1013</v>
      </c>
      <c r="B533" s="158" t="s">
        <v>1014</v>
      </c>
      <c r="C533" s="159">
        <f>+SUM(D533:E533)</f>
        <v>0</v>
      </c>
      <c r="D533" s="160"/>
      <c r="E533" s="161"/>
      <c r="F533" s="56"/>
      <c r="G533" s="87"/>
      <c r="H533" s="87"/>
      <c r="I533" s="12"/>
      <c r="J533" s="56"/>
      <c r="K533" s="56"/>
      <c r="L533" s="56"/>
      <c r="M533" s="56"/>
      <c r="N533" s="56"/>
      <c r="O533" s="6"/>
      <c r="Q533" s="5"/>
    </row>
    <row r="534" spans="1:17" x14ac:dyDescent="0.2">
      <c r="A534" s="157" t="s">
        <v>1015</v>
      </c>
      <c r="B534" s="158" t="s">
        <v>1016</v>
      </c>
      <c r="C534" s="162">
        <f>+SUM(D534:E534)</f>
        <v>0</v>
      </c>
      <c r="D534" s="160"/>
      <c r="E534" s="161"/>
      <c r="F534" s="56"/>
      <c r="G534" s="87"/>
      <c r="H534" s="87"/>
      <c r="I534" s="12"/>
      <c r="J534" s="56"/>
      <c r="K534" s="56"/>
      <c r="L534" s="56"/>
      <c r="M534" s="56"/>
      <c r="N534" s="56"/>
      <c r="O534" s="6"/>
      <c r="Q534" s="5"/>
    </row>
    <row r="535" spans="1:17" ht="18" customHeight="1" x14ac:dyDescent="0.2">
      <c r="A535" s="19"/>
      <c r="B535" s="20"/>
      <c r="C535" s="21"/>
    </row>
    <row r="536" spans="1:17" ht="24" customHeight="1" x14ac:dyDescent="0.2">
      <c r="A536" s="224" t="s">
        <v>1017</v>
      </c>
      <c r="B536" s="225"/>
      <c r="C536" s="222" t="s">
        <v>3</v>
      </c>
      <c r="D536" s="235" t="s">
        <v>1018</v>
      </c>
      <c r="E536" s="235" t="s">
        <v>1019</v>
      </c>
      <c r="F536" s="87"/>
      <c r="G536" s="6"/>
      <c r="H536" s="6"/>
      <c r="I536" s="7"/>
      <c r="J536" s="5"/>
      <c r="K536" s="5"/>
      <c r="O536" s="6"/>
      <c r="Q536" s="5"/>
    </row>
    <row r="537" spans="1:17" ht="19.5" customHeight="1" x14ac:dyDescent="0.2">
      <c r="A537" s="226"/>
      <c r="B537" s="227"/>
      <c r="C537" s="228"/>
      <c r="D537" s="235"/>
      <c r="E537" s="235"/>
      <c r="F537" s="87"/>
      <c r="G537" s="6"/>
      <c r="H537" s="6"/>
      <c r="I537" s="7"/>
      <c r="J537" s="5"/>
      <c r="K537" s="5"/>
      <c r="O537" s="6"/>
      <c r="Q537" s="5"/>
    </row>
    <row r="538" spans="1:17" ht="24.75" customHeight="1" x14ac:dyDescent="0.2">
      <c r="A538" s="230" t="s">
        <v>1020</v>
      </c>
      <c r="B538" s="231"/>
      <c r="C538" s="22"/>
      <c r="D538" s="23"/>
      <c r="E538" s="24"/>
      <c r="F538" s="87"/>
      <c r="G538" s="6"/>
      <c r="H538" s="6"/>
      <c r="I538" s="7"/>
      <c r="J538" s="5"/>
      <c r="K538" s="5"/>
      <c r="O538" s="6"/>
      <c r="Q538" s="5"/>
    </row>
    <row r="539" spans="1:17" ht="13.5" customHeight="1" x14ac:dyDescent="0.2">
      <c r="A539" s="25" t="s">
        <v>1021</v>
      </c>
      <c r="B539" s="26"/>
      <c r="C539" s="163">
        <f t="shared" ref="C539:C545" si="8">SUM(D539:E539)</f>
        <v>0</v>
      </c>
      <c r="D539" s="164"/>
      <c r="E539" s="165"/>
      <c r="F539" s="87"/>
      <c r="G539" s="6"/>
      <c r="H539" s="6"/>
      <c r="I539" s="7"/>
      <c r="J539" s="5"/>
      <c r="K539" s="5"/>
      <c r="O539" s="6"/>
      <c r="Q539" s="5"/>
    </row>
    <row r="540" spans="1:17" ht="13.5" customHeight="1" x14ac:dyDescent="0.2">
      <c r="A540" s="27" t="s">
        <v>1022</v>
      </c>
      <c r="B540" s="28"/>
      <c r="C540" s="166">
        <f t="shared" si="8"/>
        <v>0</v>
      </c>
      <c r="D540" s="167"/>
      <c r="E540" s="168"/>
      <c r="F540" s="87"/>
      <c r="G540" s="6"/>
      <c r="H540" s="6"/>
      <c r="I540" s="7"/>
      <c r="J540" s="5"/>
      <c r="K540" s="5"/>
      <c r="O540" s="6"/>
      <c r="Q540" s="5"/>
    </row>
    <row r="541" spans="1:17" s="32" customFormat="1" ht="13.5" customHeight="1" x14ac:dyDescent="0.2">
      <c r="A541" s="27" t="s">
        <v>1023</v>
      </c>
      <c r="B541" s="28"/>
      <c r="C541" s="166">
        <f t="shared" si="8"/>
        <v>0</v>
      </c>
      <c r="D541" s="29"/>
      <c r="E541" s="30"/>
      <c r="F541" s="31"/>
      <c r="G541" s="31"/>
    </row>
    <row r="542" spans="1:17" s="32" customFormat="1" x14ac:dyDescent="0.2">
      <c r="A542" s="27" t="s">
        <v>1024</v>
      </c>
      <c r="B542" s="28"/>
      <c r="C542" s="166">
        <f t="shared" si="8"/>
        <v>0</v>
      </c>
      <c r="D542" s="29"/>
      <c r="E542" s="30"/>
      <c r="F542" s="31"/>
      <c r="G542" s="31"/>
    </row>
    <row r="543" spans="1:17" s="32" customFormat="1" x14ac:dyDescent="0.2">
      <c r="A543" s="27" t="s">
        <v>1025</v>
      </c>
      <c r="B543" s="28"/>
      <c r="C543" s="166">
        <f t="shared" si="8"/>
        <v>0</v>
      </c>
      <c r="D543" s="29"/>
      <c r="E543" s="30"/>
      <c r="F543" s="31"/>
      <c r="G543" s="31"/>
    </row>
    <row r="544" spans="1:17" x14ac:dyDescent="0.2">
      <c r="A544" s="33" t="s">
        <v>1026</v>
      </c>
      <c r="B544" s="34"/>
      <c r="C544" s="35">
        <f t="shared" si="8"/>
        <v>0</v>
      </c>
      <c r="D544" s="36"/>
      <c r="E544" s="37"/>
      <c r="H544" s="6"/>
      <c r="J544" s="7"/>
      <c r="K544" s="5"/>
      <c r="P544" s="6"/>
      <c r="Q544" s="5"/>
    </row>
    <row r="545" spans="1:17" ht="19.5" customHeight="1" x14ac:dyDescent="0.2">
      <c r="A545" s="38" t="s">
        <v>1027</v>
      </c>
      <c r="B545" s="22"/>
      <c r="C545" s="39">
        <f t="shared" si="8"/>
        <v>0</v>
      </c>
      <c r="D545" s="40">
        <f>SUM(D539:D544)</f>
        <v>0</v>
      </c>
      <c r="E545" s="41">
        <f>SUM(E539:E544)</f>
        <v>0</v>
      </c>
      <c r="H545" s="6"/>
      <c r="J545" s="7"/>
      <c r="K545" s="5"/>
      <c r="P545" s="6"/>
      <c r="Q545" s="5"/>
    </row>
    <row r="546" spans="1:17" ht="24.75" customHeight="1" x14ac:dyDescent="0.2">
      <c r="A546" s="38" t="s">
        <v>1028</v>
      </c>
      <c r="B546" s="42"/>
      <c r="C546" s="22"/>
      <c r="D546" s="22"/>
      <c r="E546" s="43"/>
      <c r="F546" s="87"/>
      <c r="G546" s="6"/>
      <c r="H546" s="6"/>
      <c r="I546" s="7"/>
      <c r="J546" s="5"/>
      <c r="K546" s="5"/>
      <c r="O546" s="6"/>
      <c r="Q546" s="5"/>
    </row>
    <row r="547" spans="1:17" x14ac:dyDescent="0.2">
      <c r="A547" s="44" t="s">
        <v>1021</v>
      </c>
      <c r="B547" s="45"/>
      <c r="C547" s="163">
        <f t="shared" ref="C547:C553" si="9">SUM(D547:E547)</f>
        <v>0</v>
      </c>
      <c r="D547" s="164"/>
      <c r="E547" s="165"/>
      <c r="F547" s="87"/>
      <c r="G547" s="6"/>
      <c r="H547" s="6"/>
      <c r="I547" s="7"/>
      <c r="J547" s="5"/>
      <c r="K547" s="5"/>
      <c r="O547" s="6"/>
      <c r="Q547" s="5"/>
    </row>
    <row r="548" spans="1:17" x14ac:dyDescent="0.2">
      <c r="A548" s="46" t="s">
        <v>1022</v>
      </c>
      <c r="B548" s="47"/>
      <c r="C548" s="166">
        <f t="shared" si="9"/>
        <v>0</v>
      </c>
      <c r="D548" s="167"/>
      <c r="E548" s="168"/>
      <c r="F548" s="87"/>
      <c r="G548" s="6"/>
      <c r="H548" s="6"/>
      <c r="I548" s="7"/>
      <c r="J548" s="5"/>
      <c r="K548" s="5"/>
      <c r="O548" s="6"/>
      <c r="Q548" s="5"/>
    </row>
    <row r="549" spans="1:17" s="32" customFormat="1" x14ac:dyDescent="0.2">
      <c r="A549" s="46" t="s">
        <v>1023</v>
      </c>
      <c r="B549" s="47"/>
      <c r="C549" s="166">
        <f t="shared" si="9"/>
        <v>0</v>
      </c>
      <c r="D549" s="29"/>
      <c r="E549" s="30"/>
      <c r="F549" s="31"/>
      <c r="G549" s="31"/>
    </row>
    <row r="550" spans="1:17" s="32" customFormat="1" x14ac:dyDescent="0.2">
      <c r="A550" s="46" t="s">
        <v>1024</v>
      </c>
      <c r="B550" s="47"/>
      <c r="C550" s="166">
        <f t="shared" si="9"/>
        <v>0</v>
      </c>
      <c r="D550" s="29"/>
      <c r="E550" s="30"/>
      <c r="F550" s="31"/>
      <c r="G550" s="31"/>
    </row>
    <row r="551" spans="1:17" s="32" customFormat="1" x14ac:dyDescent="0.2">
      <c r="A551" s="46" t="s">
        <v>1025</v>
      </c>
      <c r="B551" s="47"/>
      <c r="C551" s="166">
        <f t="shared" si="9"/>
        <v>0</v>
      </c>
      <c r="D551" s="29"/>
      <c r="E551" s="30"/>
      <c r="F551" s="31"/>
      <c r="G551" s="31"/>
    </row>
    <row r="552" spans="1:17" x14ac:dyDescent="0.2">
      <c r="A552" s="48" t="s">
        <v>1026</v>
      </c>
      <c r="B552" s="49"/>
      <c r="C552" s="35">
        <f t="shared" si="9"/>
        <v>0</v>
      </c>
      <c r="D552" s="36"/>
      <c r="E552" s="37"/>
      <c r="H552" s="6"/>
      <c r="J552" s="7"/>
      <c r="K552" s="5"/>
      <c r="P552" s="6"/>
      <c r="Q552" s="5"/>
    </row>
    <row r="553" spans="1:17" ht="19.5" customHeight="1" x14ac:dyDescent="0.2">
      <c r="A553" s="50" t="s">
        <v>1029</v>
      </c>
      <c r="B553" s="23"/>
      <c r="C553" s="39">
        <f t="shared" si="9"/>
        <v>0</v>
      </c>
      <c r="D553" s="51">
        <f>SUM(D547:D552)</f>
        <v>0</v>
      </c>
      <c r="E553" s="52">
        <f>SUM(E547:E552)</f>
        <v>0</v>
      </c>
      <c r="H553" s="6"/>
      <c r="J553" s="7"/>
      <c r="K553" s="5"/>
      <c r="P553" s="6"/>
      <c r="Q553" s="5"/>
    </row>
  </sheetData>
  <mergeCells count="24">
    <mergeCell ref="A538:B538"/>
    <mergeCell ref="A292:B292"/>
    <mergeCell ref="A315:B315"/>
    <mergeCell ref="A332:B332"/>
    <mergeCell ref="A530:B532"/>
    <mergeCell ref="C531:C532"/>
    <mergeCell ref="A536:B537"/>
    <mergeCell ref="C536:C537"/>
    <mergeCell ref="D536:D537"/>
    <mergeCell ref="E536:E537"/>
    <mergeCell ref="A6:F7"/>
    <mergeCell ref="C10:C12"/>
    <mergeCell ref="D10:F10"/>
    <mergeCell ref="G10:G12"/>
    <mergeCell ref="A44:B44"/>
    <mergeCell ref="H10:H12"/>
    <mergeCell ref="D11:D12"/>
    <mergeCell ref="E11:E12"/>
    <mergeCell ref="F11:F12"/>
    <mergeCell ref="A252:B252"/>
    <mergeCell ref="A80:B80"/>
    <mergeCell ref="A122:B122"/>
    <mergeCell ref="A164:B164"/>
    <mergeCell ref="A181:B181"/>
  </mergeCells>
  <dataValidations count="2">
    <dataValidation type="whole" allowBlank="1" showInputMessage="1" showErrorMessage="1" errorTitle="Error" error="Por favor ingrese números enteros" sqref="B453:B455 IX453:IX455 ST453:ST455 ACP453:ACP455 AML453:AML455 AWH453:AWH455 BGD453:BGD455 BPZ453:BPZ455 BZV453:BZV455 CJR453:CJR455 CTN453:CTN455 DDJ453:DDJ455 DNF453:DNF455 DXB453:DXB455 EGX453:EGX455 EQT453:EQT455 FAP453:FAP455 FKL453:FKL455 FUH453:FUH455 GED453:GED455 GNZ453:GNZ455 GXV453:GXV455 HHR453:HHR455 HRN453:HRN455 IBJ453:IBJ455 ILF453:ILF455 IVB453:IVB455 JEX453:JEX455 JOT453:JOT455 JYP453:JYP455 KIL453:KIL455 KSH453:KSH455 LCD453:LCD455 LLZ453:LLZ455 LVV453:LVV455 MFR453:MFR455 MPN453:MPN455 MZJ453:MZJ455 NJF453:NJF455 NTB453:NTB455 OCX453:OCX455 OMT453:OMT455 OWP453:OWP455 PGL453:PGL455 PQH453:PQH455 QAD453:QAD455 QJZ453:QJZ455 QTV453:QTV455 RDR453:RDR455 RNN453:RNN455 RXJ453:RXJ455 SHF453:SHF455 SRB453:SRB455 TAX453:TAX455 TKT453:TKT455 TUP453:TUP455 UEL453:UEL455 UOH453:UOH455 UYD453:UYD455 VHZ453:VHZ455 VRV453:VRV455 WBR453:WBR455 WLN453:WLN455 WVJ453:WVJ455 B65989:B65991 IX65989:IX65991 ST65989:ST65991 ACP65989:ACP65991 AML65989:AML65991 AWH65989:AWH65991 BGD65989:BGD65991 BPZ65989:BPZ65991 BZV65989:BZV65991 CJR65989:CJR65991 CTN65989:CTN65991 DDJ65989:DDJ65991 DNF65989:DNF65991 DXB65989:DXB65991 EGX65989:EGX65991 EQT65989:EQT65991 FAP65989:FAP65991 FKL65989:FKL65991 FUH65989:FUH65991 GED65989:GED65991 GNZ65989:GNZ65991 GXV65989:GXV65991 HHR65989:HHR65991 HRN65989:HRN65991 IBJ65989:IBJ65991 ILF65989:ILF65991 IVB65989:IVB65991 JEX65989:JEX65991 JOT65989:JOT65991 JYP65989:JYP65991 KIL65989:KIL65991 KSH65989:KSH65991 LCD65989:LCD65991 LLZ65989:LLZ65991 LVV65989:LVV65991 MFR65989:MFR65991 MPN65989:MPN65991 MZJ65989:MZJ65991 NJF65989:NJF65991 NTB65989:NTB65991 OCX65989:OCX65991 OMT65989:OMT65991 OWP65989:OWP65991 PGL65989:PGL65991 PQH65989:PQH65991 QAD65989:QAD65991 QJZ65989:QJZ65991 QTV65989:QTV65991 RDR65989:RDR65991 RNN65989:RNN65991 RXJ65989:RXJ65991 SHF65989:SHF65991 SRB65989:SRB65991 TAX65989:TAX65991 TKT65989:TKT65991 TUP65989:TUP65991 UEL65989:UEL65991 UOH65989:UOH65991 UYD65989:UYD65991 VHZ65989:VHZ65991 VRV65989:VRV65991 WBR65989:WBR65991 WLN65989:WLN65991 WVJ65989:WVJ65991 B131525:B131527 IX131525:IX131527 ST131525:ST131527 ACP131525:ACP131527 AML131525:AML131527 AWH131525:AWH131527 BGD131525:BGD131527 BPZ131525:BPZ131527 BZV131525:BZV131527 CJR131525:CJR131527 CTN131525:CTN131527 DDJ131525:DDJ131527 DNF131525:DNF131527 DXB131525:DXB131527 EGX131525:EGX131527 EQT131525:EQT131527 FAP131525:FAP131527 FKL131525:FKL131527 FUH131525:FUH131527 GED131525:GED131527 GNZ131525:GNZ131527 GXV131525:GXV131527 HHR131525:HHR131527 HRN131525:HRN131527 IBJ131525:IBJ131527 ILF131525:ILF131527 IVB131525:IVB131527 JEX131525:JEX131527 JOT131525:JOT131527 JYP131525:JYP131527 KIL131525:KIL131527 KSH131525:KSH131527 LCD131525:LCD131527 LLZ131525:LLZ131527 LVV131525:LVV131527 MFR131525:MFR131527 MPN131525:MPN131527 MZJ131525:MZJ131527 NJF131525:NJF131527 NTB131525:NTB131527 OCX131525:OCX131527 OMT131525:OMT131527 OWP131525:OWP131527 PGL131525:PGL131527 PQH131525:PQH131527 QAD131525:QAD131527 QJZ131525:QJZ131527 QTV131525:QTV131527 RDR131525:RDR131527 RNN131525:RNN131527 RXJ131525:RXJ131527 SHF131525:SHF131527 SRB131525:SRB131527 TAX131525:TAX131527 TKT131525:TKT131527 TUP131525:TUP131527 UEL131525:UEL131527 UOH131525:UOH131527 UYD131525:UYD131527 VHZ131525:VHZ131527 VRV131525:VRV131527 WBR131525:WBR131527 WLN131525:WLN131527 WVJ131525:WVJ131527 B197061:B197063 IX197061:IX197063 ST197061:ST197063 ACP197061:ACP197063 AML197061:AML197063 AWH197061:AWH197063 BGD197061:BGD197063 BPZ197061:BPZ197063 BZV197061:BZV197063 CJR197061:CJR197063 CTN197061:CTN197063 DDJ197061:DDJ197063 DNF197061:DNF197063 DXB197061:DXB197063 EGX197061:EGX197063 EQT197061:EQT197063 FAP197061:FAP197063 FKL197061:FKL197063 FUH197061:FUH197063 GED197061:GED197063 GNZ197061:GNZ197063 GXV197061:GXV197063 HHR197061:HHR197063 HRN197061:HRN197063 IBJ197061:IBJ197063 ILF197061:ILF197063 IVB197061:IVB197063 JEX197061:JEX197063 JOT197061:JOT197063 JYP197061:JYP197063 KIL197061:KIL197063 KSH197061:KSH197063 LCD197061:LCD197063 LLZ197061:LLZ197063 LVV197061:LVV197063 MFR197061:MFR197063 MPN197061:MPN197063 MZJ197061:MZJ197063 NJF197061:NJF197063 NTB197061:NTB197063 OCX197061:OCX197063 OMT197061:OMT197063 OWP197061:OWP197063 PGL197061:PGL197063 PQH197061:PQH197063 QAD197061:QAD197063 QJZ197061:QJZ197063 QTV197061:QTV197063 RDR197061:RDR197063 RNN197061:RNN197063 RXJ197061:RXJ197063 SHF197061:SHF197063 SRB197061:SRB197063 TAX197061:TAX197063 TKT197061:TKT197063 TUP197061:TUP197063 UEL197061:UEL197063 UOH197061:UOH197063 UYD197061:UYD197063 VHZ197061:VHZ197063 VRV197061:VRV197063 WBR197061:WBR197063 WLN197061:WLN197063 WVJ197061:WVJ197063 B262597:B262599 IX262597:IX262599 ST262597:ST262599 ACP262597:ACP262599 AML262597:AML262599 AWH262597:AWH262599 BGD262597:BGD262599 BPZ262597:BPZ262599 BZV262597:BZV262599 CJR262597:CJR262599 CTN262597:CTN262599 DDJ262597:DDJ262599 DNF262597:DNF262599 DXB262597:DXB262599 EGX262597:EGX262599 EQT262597:EQT262599 FAP262597:FAP262599 FKL262597:FKL262599 FUH262597:FUH262599 GED262597:GED262599 GNZ262597:GNZ262599 GXV262597:GXV262599 HHR262597:HHR262599 HRN262597:HRN262599 IBJ262597:IBJ262599 ILF262597:ILF262599 IVB262597:IVB262599 JEX262597:JEX262599 JOT262597:JOT262599 JYP262597:JYP262599 KIL262597:KIL262599 KSH262597:KSH262599 LCD262597:LCD262599 LLZ262597:LLZ262599 LVV262597:LVV262599 MFR262597:MFR262599 MPN262597:MPN262599 MZJ262597:MZJ262599 NJF262597:NJF262599 NTB262597:NTB262599 OCX262597:OCX262599 OMT262597:OMT262599 OWP262597:OWP262599 PGL262597:PGL262599 PQH262597:PQH262599 QAD262597:QAD262599 QJZ262597:QJZ262599 QTV262597:QTV262599 RDR262597:RDR262599 RNN262597:RNN262599 RXJ262597:RXJ262599 SHF262597:SHF262599 SRB262597:SRB262599 TAX262597:TAX262599 TKT262597:TKT262599 TUP262597:TUP262599 UEL262597:UEL262599 UOH262597:UOH262599 UYD262597:UYD262599 VHZ262597:VHZ262599 VRV262597:VRV262599 WBR262597:WBR262599 WLN262597:WLN262599 WVJ262597:WVJ262599 B328133:B328135 IX328133:IX328135 ST328133:ST328135 ACP328133:ACP328135 AML328133:AML328135 AWH328133:AWH328135 BGD328133:BGD328135 BPZ328133:BPZ328135 BZV328133:BZV328135 CJR328133:CJR328135 CTN328133:CTN328135 DDJ328133:DDJ328135 DNF328133:DNF328135 DXB328133:DXB328135 EGX328133:EGX328135 EQT328133:EQT328135 FAP328133:FAP328135 FKL328133:FKL328135 FUH328133:FUH328135 GED328133:GED328135 GNZ328133:GNZ328135 GXV328133:GXV328135 HHR328133:HHR328135 HRN328133:HRN328135 IBJ328133:IBJ328135 ILF328133:ILF328135 IVB328133:IVB328135 JEX328133:JEX328135 JOT328133:JOT328135 JYP328133:JYP328135 KIL328133:KIL328135 KSH328133:KSH328135 LCD328133:LCD328135 LLZ328133:LLZ328135 LVV328133:LVV328135 MFR328133:MFR328135 MPN328133:MPN328135 MZJ328133:MZJ328135 NJF328133:NJF328135 NTB328133:NTB328135 OCX328133:OCX328135 OMT328133:OMT328135 OWP328133:OWP328135 PGL328133:PGL328135 PQH328133:PQH328135 QAD328133:QAD328135 QJZ328133:QJZ328135 QTV328133:QTV328135 RDR328133:RDR328135 RNN328133:RNN328135 RXJ328133:RXJ328135 SHF328133:SHF328135 SRB328133:SRB328135 TAX328133:TAX328135 TKT328133:TKT328135 TUP328133:TUP328135 UEL328133:UEL328135 UOH328133:UOH328135 UYD328133:UYD328135 VHZ328133:VHZ328135 VRV328133:VRV328135 WBR328133:WBR328135 WLN328133:WLN328135 WVJ328133:WVJ328135 B393669:B393671 IX393669:IX393671 ST393669:ST393671 ACP393669:ACP393671 AML393669:AML393671 AWH393669:AWH393671 BGD393669:BGD393671 BPZ393669:BPZ393671 BZV393669:BZV393671 CJR393669:CJR393671 CTN393669:CTN393671 DDJ393669:DDJ393671 DNF393669:DNF393671 DXB393669:DXB393671 EGX393669:EGX393671 EQT393669:EQT393671 FAP393669:FAP393671 FKL393669:FKL393671 FUH393669:FUH393671 GED393669:GED393671 GNZ393669:GNZ393671 GXV393669:GXV393671 HHR393669:HHR393671 HRN393669:HRN393671 IBJ393669:IBJ393671 ILF393669:ILF393671 IVB393669:IVB393671 JEX393669:JEX393671 JOT393669:JOT393671 JYP393669:JYP393671 KIL393669:KIL393671 KSH393669:KSH393671 LCD393669:LCD393671 LLZ393669:LLZ393671 LVV393669:LVV393671 MFR393669:MFR393671 MPN393669:MPN393671 MZJ393669:MZJ393671 NJF393669:NJF393671 NTB393669:NTB393671 OCX393669:OCX393671 OMT393669:OMT393671 OWP393669:OWP393671 PGL393669:PGL393671 PQH393669:PQH393671 QAD393669:QAD393671 QJZ393669:QJZ393671 QTV393669:QTV393671 RDR393669:RDR393671 RNN393669:RNN393671 RXJ393669:RXJ393671 SHF393669:SHF393671 SRB393669:SRB393671 TAX393669:TAX393671 TKT393669:TKT393671 TUP393669:TUP393671 UEL393669:UEL393671 UOH393669:UOH393671 UYD393669:UYD393671 VHZ393669:VHZ393671 VRV393669:VRV393671 WBR393669:WBR393671 WLN393669:WLN393671 WVJ393669:WVJ393671 B459205:B459207 IX459205:IX459207 ST459205:ST459207 ACP459205:ACP459207 AML459205:AML459207 AWH459205:AWH459207 BGD459205:BGD459207 BPZ459205:BPZ459207 BZV459205:BZV459207 CJR459205:CJR459207 CTN459205:CTN459207 DDJ459205:DDJ459207 DNF459205:DNF459207 DXB459205:DXB459207 EGX459205:EGX459207 EQT459205:EQT459207 FAP459205:FAP459207 FKL459205:FKL459207 FUH459205:FUH459207 GED459205:GED459207 GNZ459205:GNZ459207 GXV459205:GXV459207 HHR459205:HHR459207 HRN459205:HRN459207 IBJ459205:IBJ459207 ILF459205:ILF459207 IVB459205:IVB459207 JEX459205:JEX459207 JOT459205:JOT459207 JYP459205:JYP459207 KIL459205:KIL459207 KSH459205:KSH459207 LCD459205:LCD459207 LLZ459205:LLZ459207 LVV459205:LVV459207 MFR459205:MFR459207 MPN459205:MPN459207 MZJ459205:MZJ459207 NJF459205:NJF459207 NTB459205:NTB459207 OCX459205:OCX459207 OMT459205:OMT459207 OWP459205:OWP459207 PGL459205:PGL459207 PQH459205:PQH459207 QAD459205:QAD459207 QJZ459205:QJZ459207 QTV459205:QTV459207 RDR459205:RDR459207 RNN459205:RNN459207 RXJ459205:RXJ459207 SHF459205:SHF459207 SRB459205:SRB459207 TAX459205:TAX459207 TKT459205:TKT459207 TUP459205:TUP459207 UEL459205:UEL459207 UOH459205:UOH459207 UYD459205:UYD459207 VHZ459205:VHZ459207 VRV459205:VRV459207 WBR459205:WBR459207 WLN459205:WLN459207 WVJ459205:WVJ459207 B524741:B524743 IX524741:IX524743 ST524741:ST524743 ACP524741:ACP524743 AML524741:AML524743 AWH524741:AWH524743 BGD524741:BGD524743 BPZ524741:BPZ524743 BZV524741:BZV524743 CJR524741:CJR524743 CTN524741:CTN524743 DDJ524741:DDJ524743 DNF524741:DNF524743 DXB524741:DXB524743 EGX524741:EGX524743 EQT524741:EQT524743 FAP524741:FAP524743 FKL524741:FKL524743 FUH524741:FUH524743 GED524741:GED524743 GNZ524741:GNZ524743 GXV524741:GXV524743 HHR524741:HHR524743 HRN524741:HRN524743 IBJ524741:IBJ524743 ILF524741:ILF524743 IVB524741:IVB524743 JEX524741:JEX524743 JOT524741:JOT524743 JYP524741:JYP524743 KIL524741:KIL524743 KSH524741:KSH524743 LCD524741:LCD524743 LLZ524741:LLZ524743 LVV524741:LVV524743 MFR524741:MFR524743 MPN524741:MPN524743 MZJ524741:MZJ524743 NJF524741:NJF524743 NTB524741:NTB524743 OCX524741:OCX524743 OMT524741:OMT524743 OWP524741:OWP524743 PGL524741:PGL524743 PQH524741:PQH524743 QAD524741:QAD524743 QJZ524741:QJZ524743 QTV524741:QTV524743 RDR524741:RDR524743 RNN524741:RNN524743 RXJ524741:RXJ524743 SHF524741:SHF524743 SRB524741:SRB524743 TAX524741:TAX524743 TKT524741:TKT524743 TUP524741:TUP524743 UEL524741:UEL524743 UOH524741:UOH524743 UYD524741:UYD524743 VHZ524741:VHZ524743 VRV524741:VRV524743 WBR524741:WBR524743 WLN524741:WLN524743 WVJ524741:WVJ524743 B590277:B590279 IX590277:IX590279 ST590277:ST590279 ACP590277:ACP590279 AML590277:AML590279 AWH590277:AWH590279 BGD590277:BGD590279 BPZ590277:BPZ590279 BZV590277:BZV590279 CJR590277:CJR590279 CTN590277:CTN590279 DDJ590277:DDJ590279 DNF590277:DNF590279 DXB590277:DXB590279 EGX590277:EGX590279 EQT590277:EQT590279 FAP590277:FAP590279 FKL590277:FKL590279 FUH590277:FUH590279 GED590277:GED590279 GNZ590277:GNZ590279 GXV590277:GXV590279 HHR590277:HHR590279 HRN590277:HRN590279 IBJ590277:IBJ590279 ILF590277:ILF590279 IVB590277:IVB590279 JEX590277:JEX590279 JOT590277:JOT590279 JYP590277:JYP590279 KIL590277:KIL590279 KSH590277:KSH590279 LCD590277:LCD590279 LLZ590277:LLZ590279 LVV590277:LVV590279 MFR590277:MFR590279 MPN590277:MPN590279 MZJ590277:MZJ590279 NJF590277:NJF590279 NTB590277:NTB590279 OCX590277:OCX590279 OMT590277:OMT590279 OWP590277:OWP590279 PGL590277:PGL590279 PQH590277:PQH590279 QAD590277:QAD590279 QJZ590277:QJZ590279 QTV590277:QTV590279 RDR590277:RDR590279 RNN590277:RNN590279 RXJ590277:RXJ590279 SHF590277:SHF590279 SRB590277:SRB590279 TAX590277:TAX590279 TKT590277:TKT590279 TUP590277:TUP590279 UEL590277:UEL590279 UOH590277:UOH590279 UYD590277:UYD590279 VHZ590277:VHZ590279 VRV590277:VRV590279 WBR590277:WBR590279 WLN590277:WLN590279 WVJ590277:WVJ590279 B655813:B655815 IX655813:IX655815 ST655813:ST655815 ACP655813:ACP655815 AML655813:AML655815 AWH655813:AWH655815 BGD655813:BGD655815 BPZ655813:BPZ655815 BZV655813:BZV655815 CJR655813:CJR655815 CTN655813:CTN655815 DDJ655813:DDJ655815 DNF655813:DNF655815 DXB655813:DXB655815 EGX655813:EGX655815 EQT655813:EQT655815 FAP655813:FAP655815 FKL655813:FKL655815 FUH655813:FUH655815 GED655813:GED655815 GNZ655813:GNZ655815 GXV655813:GXV655815 HHR655813:HHR655815 HRN655813:HRN655815 IBJ655813:IBJ655815 ILF655813:ILF655815 IVB655813:IVB655815 JEX655813:JEX655815 JOT655813:JOT655815 JYP655813:JYP655815 KIL655813:KIL655815 KSH655813:KSH655815 LCD655813:LCD655815 LLZ655813:LLZ655815 LVV655813:LVV655815 MFR655813:MFR655815 MPN655813:MPN655815 MZJ655813:MZJ655815 NJF655813:NJF655815 NTB655813:NTB655815 OCX655813:OCX655815 OMT655813:OMT655815 OWP655813:OWP655815 PGL655813:PGL655815 PQH655813:PQH655815 QAD655813:QAD655815 QJZ655813:QJZ655815 QTV655813:QTV655815 RDR655813:RDR655815 RNN655813:RNN655815 RXJ655813:RXJ655815 SHF655813:SHF655815 SRB655813:SRB655815 TAX655813:TAX655815 TKT655813:TKT655815 TUP655813:TUP655815 UEL655813:UEL655815 UOH655813:UOH655815 UYD655813:UYD655815 VHZ655813:VHZ655815 VRV655813:VRV655815 WBR655813:WBR655815 WLN655813:WLN655815 WVJ655813:WVJ655815 B721349:B721351 IX721349:IX721351 ST721349:ST721351 ACP721349:ACP721351 AML721349:AML721351 AWH721349:AWH721351 BGD721349:BGD721351 BPZ721349:BPZ721351 BZV721349:BZV721351 CJR721349:CJR721351 CTN721349:CTN721351 DDJ721349:DDJ721351 DNF721349:DNF721351 DXB721349:DXB721351 EGX721349:EGX721351 EQT721349:EQT721351 FAP721349:FAP721351 FKL721349:FKL721351 FUH721349:FUH721351 GED721349:GED721351 GNZ721349:GNZ721351 GXV721349:GXV721351 HHR721349:HHR721351 HRN721349:HRN721351 IBJ721349:IBJ721351 ILF721349:ILF721351 IVB721349:IVB721351 JEX721349:JEX721351 JOT721349:JOT721351 JYP721349:JYP721351 KIL721349:KIL721351 KSH721349:KSH721351 LCD721349:LCD721351 LLZ721349:LLZ721351 LVV721349:LVV721351 MFR721349:MFR721351 MPN721349:MPN721351 MZJ721349:MZJ721351 NJF721349:NJF721351 NTB721349:NTB721351 OCX721349:OCX721351 OMT721349:OMT721351 OWP721349:OWP721351 PGL721349:PGL721351 PQH721349:PQH721351 QAD721349:QAD721351 QJZ721349:QJZ721351 QTV721349:QTV721351 RDR721349:RDR721351 RNN721349:RNN721351 RXJ721349:RXJ721351 SHF721349:SHF721351 SRB721349:SRB721351 TAX721349:TAX721351 TKT721349:TKT721351 TUP721349:TUP721351 UEL721349:UEL721351 UOH721349:UOH721351 UYD721349:UYD721351 VHZ721349:VHZ721351 VRV721349:VRV721351 WBR721349:WBR721351 WLN721349:WLN721351 WVJ721349:WVJ721351 B786885:B786887 IX786885:IX786887 ST786885:ST786887 ACP786885:ACP786887 AML786885:AML786887 AWH786885:AWH786887 BGD786885:BGD786887 BPZ786885:BPZ786887 BZV786885:BZV786887 CJR786885:CJR786887 CTN786885:CTN786887 DDJ786885:DDJ786887 DNF786885:DNF786887 DXB786885:DXB786887 EGX786885:EGX786887 EQT786885:EQT786887 FAP786885:FAP786887 FKL786885:FKL786887 FUH786885:FUH786887 GED786885:GED786887 GNZ786885:GNZ786887 GXV786885:GXV786887 HHR786885:HHR786887 HRN786885:HRN786887 IBJ786885:IBJ786887 ILF786885:ILF786887 IVB786885:IVB786887 JEX786885:JEX786887 JOT786885:JOT786887 JYP786885:JYP786887 KIL786885:KIL786887 KSH786885:KSH786887 LCD786885:LCD786887 LLZ786885:LLZ786887 LVV786885:LVV786887 MFR786885:MFR786887 MPN786885:MPN786887 MZJ786885:MZJ786887 NJF786885:NJF786887 NTB786885:NTB786887 OCX786885:OCX786887 OMT786885:OMT786887 OWP786885:OWP786887 PGL786885:PGL786887 PQH786885:PQH786887 QAD786885:QAD786887 QJZ786885:QJZ786887 QTV786885:QTV786887 RDR786885:RDR786887 RNN786885:RNN786887 RXJ786885:RXJ786887 SHF786885:SHF786887 SRB786885:SRB786887 TAX786885:TAX786887 TKT786885:TKT786887 TUP786885:TUP786887 UEL786885:UEL786887 UOH786885:UOH786887 UYD786885:UYD786887 VHZ786885:VHZ786887 VRV786885:VRV786887 WBR786885:WBR786887 WLN786885:WLN786887 WVJ786885:WVJ786887 B852421:B852423 IX852421:IX852423 ST852421:ST852423 ACP852421:ACP852423 AML852421:AML852423 AWH852421:AWH852423 BGD852421:BGD852423 BPZ852421:BPZ852423 BZV852421:BZV852423 CJR852421:CJR852423 CTN852421:CTN852423 DDJ852421:DDJ852423 DNF852421:DNF852423 DXB852421:DXB852423 EGX852421:EGX852423 EQT852421:EQT852423 FAP852421:FAP852423 FKL852421:FKL852423 FUH852421:FUH852423 GED852421:GED852423 GNZ852421:GNZ852423 GXV852421:GXV852423 HHR852421:HHR852423 HRN852421:HRN852423 IBJ852421:IBJ852423 ILF852421:ILF852423 IVB852421:IVB852423 JEX852421:JEX852423 JOT852421:JOT852423 JYP852421:JYP852423 KIL852421:KIL852423 KSH852421:KSH852423 LCD852421:LCD852423 LLZ852421:LLZ852423 LVV852421:LVV852423 MFR852421:MFR852423 MPN852421:MPN852423 MZJ852421:MZJ852423 NJF852421:NJF852423 NTB852421:NTB852423 OCX852421:OCX852423 OMT852421:OMT852423 OWP852421:OWP852423 PGL852421:PGL852423 PQH852421:PQH852423 QAD852421:QAD852423 QJZ852421:QJZ852423 QTV852421:QTV852423 RDR852421:RDR852423 RNN852421:RNN852423 RXJ852421:RXJ852423 SHF852421:SHF852423 SRB852421:SRB852423 TAX852421:TAX852423 TKT852421:TKT852423 TUP852421:TUP852423 UEL852421:UEL852423 UOH852421:UOH852423 UYD852421:UYD852423 VHZ852421:VHZ852423 VRV852421:VRV852423 WBR852421:WBR852423 WLN852421:WLN852423 WVJ852421:WVJ852423 B917957:B917959 IX917957:IX917959 ST917957:ST917959 ACP917957:ACP917959 AML917957:AML917959 AWH917957:AWH917959 BGD917957:BGD917959 BPZ917957:BPZ917959 BZV917957:BZV917959 CJR917957:CJR917959 CTN917957:CTN917959 DDJ917957:DDJ917959 DNF917957:DNF917959 DXB917957:DXB917959 EGX917957:EGX917959 EQT917957:EQT917959 FAP917957:FAP917959 FKL917957:FKL917959 FUH917957:FUH917959 GED917957:GED917959 GNZ917957:GNZ917959 GXV917957:GXV917959 HHR917957:HHR917959 HRN917957:HRN917959 IBJ917957:IBJ917959 ILF917957:ILF917959 IVB917957:IVB917959 JEX917957:JEX917959 JOT917957:JOT917959 JYP917957:JYP917959 KIL917957:KIL917959 KSH917957:KSH917959 LCD917957:LCD917959 LLZ917957:LLZ917959 LVV917957:LVV917959 MFR917957:MFR917959 MPN917957:MPN917959 MZJ917957:MZJ917959 NJF917957:NJF917959 NTB917957:NTB917959 OCX917957:OCX917959 OMT917957:OMT917959 OWP917957:OWP917959 PGL917957:PGL917959 PQH917957:PQH917959 QAD917957:QAD917959 QJZ917957:QJZ917959 QTV917957:QTV917959 RDR917957:RDR917959 RNN917957:RNN917959 RXJ917957:RXJ917959 SHF917957:SHF917959 SRB917957:SRB917959 TAX917957:TAX917959 TKT917957:TKT917959 TUP917957:TUP917959 UEL917957:UEL917959 UOH917957:UOH917959 UYD917957:UYD917959 VHZ917957:VHZ917959 VRV917957:VRV917959 WBR917957:WBR917959 WLN917957:WLN917959 WVJ917957:WVJ917959 B983493:B983495 IX983493:IX983495 ST983493:ST983495 ACP983493:ACP983495 AML983493:AML983495 AWH983493:AWH983495 BGD983493:BGD983495 BPZ983493:BPZ983495 BZV983493:BZV983495 CJR983493:CJR983495 CTN983493:CTN983495 DDJ983493:DDJ983495 DNF983493:DNF983495 DXB983493:DXB983495 EGX983493:EGX983495 EQT983493:EQT983495 FAP983493:FAP983495 FKL983493:FKL983495 FUH983493:FUH983495 GED983493:GED983495 GNZ983493:GNZ983495 GXV983493:GXV983495 HHR983493:HHR983495 HRN983493:HRN983495 IBJ983493:IBJ983495 ILF983493:ILF983495 IVB983493:IVB983495 JEX983493:JEX983495 JOT983493:JOT983495 JYP983493:JYP983495 KIL983493:KIL983495 KSH983493:KSH983495 LCD983493:LCD983495 LLZ983493:LLZ983495 LVV983493:LVV983495 MFR983493:MFR983495 MPN983493:MPN983495 MZJ983493:MZJ983495 NJF983493:NJF983495 NTB983493:NTB983495 OCX983493:OCX983495 OMT983493:OMT983495 OWP983493:OWP983495 PGL983493:PGL983495 PQH983493:PQH983495 QAD983493:QAD983495 QJZ983493:QJZ983495 QTV983493:QTV983495 RDR983493:RDR983495 RNN983493:RNN983495 RXJ983493:RXJ983495 SHF983493:SHF983495 SRB983493:SRB983495 TAX983493:TAX983495 TKT983493:TKT983495 TUP983493:TUP983495 UEL983493:UEL983495 UOH983493:UOH983495 UYD983493:UYD983495 VHZ983493:VHZ983495 VRV983493:VRV983495 WBR983493:WBR983495 WLN983493:WLN983495 WVJ983493:WVJ983495">
      <formula1>0</formula1>
      <formula2>1000000000</formula2>
    </dataValidation>
    <dataValidation type="whole" allowBlank="1" showInputMessage="1" showErrorMessage="1" errorTitle="Error" error="Por favor ingrese números enteros" sqref="A1:A1048576 B456:B65988 IX456:IX65988 ST456:ST65988 ACP456:ACP65988 AML456:AML65988 AWH456:AWH65988 BGD456:BGD65988 BPZ456:BPZ65988 BZV456:BZV65988 CJR456:CJR65988 CTN456:CTN65988 DDJ456:DDJ65988 DNF456:DNF65988 DXB456:DXB65988 EGX456:EGX65988 EQT456:EQT65988 FAP456:FAP65988 FKL456:FKL65988 FUH456:FUH65988 GED456:GED65988 GNZ456:GNZ65988 GXV456:GXV65988 HHR456:HHR65988 HRN456:HRN65988 IBJ456:IBJ65988 ILF456:ILF65988 IVB456:IVB65988 JEX456:JEX65988 JOT456:JOT65988 JYP456:JYP65988 KIL456:KIL65988 KSH456:KSH65988 LCD456:LCD65988 LLZ456:LLZ65988 LVV456:LVV65988 MFR456:MFR65988 MPN456:MPN65988 MZJ456:MZJ65988 NJF456:NJF65988 NTB456:NTB65988 OCX456:OCX65988 OMT456:OMT65988 OWP456:OWP65988 PGL456:PGL65988 PQH456:PQH65988 QAD456:QAD65988 QJZ456:QJZ65988 QTV456:QTV65988 RDR456:RDR65988 RNN456:RNN65988 RXJ456:RXJ65988 SHF456:SHF65988 SRB456:SRB65988 TAX456:TAX65988 TKT456:TKT65988 TUP456:TUP65988 UEL456:UEL65988 UOH456:UOH65988 UYD456:UYD65988 VHZ456:VHZ65988 VRV456:VRV65988 WBR456:WBR65988 WLN456:WLN65988 WVJ456:WVJ65988 B65992:B131524 IX65992:IX131524 ST65992:ST131524 ACP65992:ACP131524 AML65992:AML131524 AWH65992:AWH131524 BGD65992:BGD131524 BPZ65992:BPZ131524 BZV65992:BZV131524 CJR65992:CJR131524 CTN65992:CTN131524 DDJ65992:DDJ131524 DNF65992:DNF131524 DXB65992:DXB131524 EGX65992:EGX131524 EQT65992:EQT131524 FAP65992:FAP131524 FKL65992:FKL131524 FUH65992:FUH131524 GED65992:GED131524 GNZ65992:GNZ131524 GXV65992:GXV131524 HHR65992:HHR131524 HRN65992:HRN131524 IBJ65992:IBJ131524 ILF65992:ILF131524 IVB65992:IVB131524 JEX65992:JEX131524 JOT65992:JOT131524 JYP65992:JYP131524 KIL65992:KIL131524 KSH65992:KSH131524 LCD65992:LCD131524 LLZ65992:LLZ131524 LVV65992:LVV131524 MFR65992:MFR131524 MPN65992:MPN131524 MZJ65992:MZJ131524 NJF65992:NJF131524 NTB65992:NTB131524 OCX65992:OCX131524 OMT65992:OMT131524 OWP65992:OWP131524 PGL65992:PGL131524 PQH65992:PQH131524 QAD65992:QAD131524 QJZ65992:QJZ131524 QTV65992:QTV131524 RDR65992:RDR131524 RNN65992:RNN131524 RXJ65992:RXJ131524 SHF65992:SHF131524 SRB65992:SRB131524 TAX65992:TAX131524 TKT65992:TKT131524 TUP65992:TUP131524 UEL65992:UEL131524 UOH65992:UOH131524 UYD65992:UYD131524 VHZ65992:VHZ131524 VRV65992:VRV131524 WBR65992:WBR131524 WLN65992:WLN131524 WVJ65992:WVJ131524 B131528:B197060 IX131528:IX197060 ST131528:ST197060 ACP131528:ACP197060 AML131528:AML197060 AWH131528:AWH197060 BGD131528:BGD197060 BPZ131528:BPZ197060 BZV131528:BZV197060 CJR131528:CJR197060 CTN131528:CTN197060 DDJ131528:DDJ197060 DNF131528:DNF197060 DXB131528:DXB197060 EGX131528:EGX197060 EQT131528:EQT197060 FAP131528:FAP197060 FKL131528:FKL197060 FUH131528:FUH197060 GED131528:GED197060 GNZ131528:GNZ197060 GXV131528:GXV197060 HHR131528:HHR197060 HRN131528:HRN197060 IBJ131528:IBJ197060 ILF131528:ILF197060 IVB131528:IVB197060 JEX131528:JEX197060 JOT131528:JOT197060 JYP131528:JYP197060 KIL131528:KIL197060 KSH131528:KSH197060 LCD131528:LCD197060 LLZ131528:LLZ197060 LVV131528:LVV197060 MFR131528:MFR197060 MPN131528:MPN197060 MZJ131528:MZJ197060 NJF131528:NJF197060 NTB131528:NTB197060 OCX131528:OCX197060 OMT131528:OMT197060 OWP131528:OWP197060 PGL131528:PGL197060 PQH131528:PQH197060 QAD131528:QAD197060 QJZ131528:QJZ197060 QTV131528:QTV197060 RDR131528:RDR197060 RNN131528:RNN197060 RXJ131528:RXJ197060 SHF131528:SHF197060 SRB131528:SRB197060 TAX131528:TAX197060 TKT131528:TKT197060 TUP131528:TUP197060 UEL131528:UEL197060 UOH131528:UOH197060 UYD131528:UYD197060 VHZ131528:VHZ197060 VRV131528:VRV197060 WBR131528:WBR197060 WLN131528:WLN197060 WVJ131528:WVJ197060 B197064:B262596 IX197064:IX262596 ST197064:ST262596 ACP197064:ACP262596 AML197064:AML262596 AWH197064:AWH262596 BGD197064:BGD262596 BPZ197064:BPZ262596 BZV197064:BZV262596 CJR197064:CJR262596 CTN197064:CTN262596 DDJ197064:DDJ262596 DNF197064:DNF262596 DXB197064:DXB262596 EGX197064:EGX262596 EQT197064:EQT262596 FAP197064:FAP262596 FKL197064:FKL262596 FUH197064:FUH262596 GED197064:GED262596 GNZ197064:GNZ262596 GXV197064:GXV262596 HHR197064:HHR262596 HRN197064:HRN262596 IBJ197064:IBJ262596 ILF197064:ILF262596 IVB197064:IVB262596 JEX197064:JEX262596 JOT197064:JOT262596 JYP197064:JYP262596 KIL197064:KIL262596 KSH197064:KSH262596 LCD197064:LCD262596 LLZ197064:LLZ262596 LVV197064:LVV262596 MFR197064:MFR262596 MPN197064:MPN262596 MZJ197064:MZJ262596 NJF197064:NJF262596 NTB197064:NTB262596 OCX197064:OCX262596 OMT197064:OMT262596 OWP197064:OWP262596 PGL197064:PGL262596 PQH197064:PQH262596 QAD197064:QAD262596 QJZ197064:QJZ262596 QTV197064:QTV262596 RDR197064:RDR262596 RNN197064:RNN262596 RXJ197064:RXJ262596 SHF197064:SHF262596 SRB197064:SRB262596 TAX197064:TAX262596 TKT197064:TKT262596 TUP197064:TUP262596 UEL197064:UEL262596 UOH197064:UOH262596 UYD197064:UYD262596 VHZ197064:VHZ262596 VRV197064:VRV262596 WBR197064:WBR262596 WLN197064:WLN262596 WVJ197064:WVJ262596 B262600:B328132 IX262600:IX328132 ST262600:ST328132 ACP262600:ACP328132 AML262600:AML328132 AWH262600:AWH328132 BGD262600:BGD328132 BPZ262600:BPZ328132 BZV262600:BZV328132 CJR262600:CJR328132 CTN262600:CTN328132 DDJ262600:DDJ328132 DNF262600:DNF328132 DXB262600:DXB328132 EGX262600:EGX328132 EQT262600:EQT328132 FAP262600:FAP328132 FKL262600:FKL328132 FUH262600:FUH328132 GED262600:GED328132 GNZ262600:GNZ328132 GXV262600:GXV328132 HHR262600:HHR328132 HRN262600:HRN328132 IBJ262600:IBJ328132 ILF262600:ILF328132 IVB262600:IVB328132 JEX262600:JEX328132 JOT262600:JOT328132 JYP262600:JYP328132 KIL262600:KIL328132 KSH262600:KSH328132 LCD262600:LCD328132 LLZ262600:LLZ328132 LVV262600:LVV328132 MFR262600:MFR328132 MPN262600:MPN328132 MZJ262600:MZJ328132 NJF262600:NJF328132 NTB262600:NTB328132 OCX262600:OCX328132 OMT262600:OMT328132 OWP262600:OWP328132 PGL262600:PGL328132 PQH262600:PQH328132 QAD262600:QAD328132 QJZ262600:QJZ328132 QTV262600:QTV328132 RDR262600:RDR328132 RNN262600:RNN328132 RXJ262600:RXJ328132 SHF262600:SHF328132 SRB262600:SRB328132 TAX262600:TAX328132 TKT262600:TKT328132 TUP262600:TUP328132 UEL262600:UEL328132 UOH262600:UOH328132 UYD262600:UYD328132 VHZ262600:VHZ328132 VRV262600:VRV328132 WBR262600:WBR328132 WLN262600:WLN328132 WVJ262600:WVJ328132 B328136:B393668 IX328136:IX393668 ST328136:ST393668 ACP328136:ACP393668 AML328136:AML393668 AWH328136:AWH393668 BGD328136:BGD393668 BPZ328136:BPZ393668 BZV328136:BZV393668 CJR328136:CJR393668 CTN328136:CTN393668 DDJ328136:DDJ393668 DNF328136:DNF393668 DXB328136:DXB393668 EGX328136:EGX393668 EQT328136:EQT393668 FAP328136:FAP393668 FKL328136:FKL393668 FUH328136:FUH393668 GED328136:GED393668 GNZ328136:GNZ393668 GXV328136:GXV393668 HHR328136:HHR393668 HRN328136:HRN393668 IBJ328136:IBJ393668 ILF328136:ILF393668 IVB328136:IVB393668 JEX328136:JEX393668 JOT328136:JOT393668 JYP328136:JYP393668 KIL328136:KIL393668 KSH328136:KSH393668 LCD328136:LCD393668 LLZ328136:LLZ393668 LVV328136:LVV393668 MFR328136:MFR393668 MPN328136:MPN393668 MZJ328136:MZJ393668 NJF328136:NJF393668 NTB328136:NTB393668 OCX328136:OCX393668 OMT328136:OMT393668 OWP328136:OWP393668 PGL328136:PGL393668 PQH328136:PQH393668 QAD328136:QAD393668 QJZ328136:QJZ393668 QTV328136:QTV393668 RDR328136:RDR393668 RNN328136:RNN393668 RXJ328136:RXJ393668 SHF328136:SHF393668 SRB328136:SRB393668 TAX328136:TAX393668 TKT328136:TKT393668 TUP328136:TUP393668 UEL328136:UEL393668 UOH328136:UOH393668 UYD328136:UYD393668 VHZ328136:VHZ393668 VRV328136:VRV393668 WBR328136:WBR393668 WLN328136:WLN393668 WVJ328136:WVJ393668 B393672:B459204 IX393672:IX459204 ST393672:ST459204 ACP393672:ACP459204 AML393672:AML459204 AWH393672:AWH459204 BGD393672:BGD459204 BPZ393672:BPZ459204 BZV393672:BZV459204 CJR393672:CJR459204 CTN393672:CTN459204 DDJ393672:DDJ459204 DNF393672:DNF459204 DXB393672:DXB459204 EGX393672:EGX459204 EQT393672:EQT459204 FAP393672:FAP459204 FKL393672:FKL459204 FUH393672:FUH459204 GED393672:GED459204 GNZ393672:GNZ459204 GXV393672:GXV459204 HHR393672:HHR459204 HRN393672:HRN459204 IBJ393672:IBJ459204 ILF393672:ILF459204 IVB393672:IVB459204 JEX393672:JEX459204 JOT393672:JOT459204 JYP393672:JYP459204 KIL393672:KIL459204 KSH393672:KSH459204 LCD393672:LCD459204 LLZ393672:LLZ459204 LVV393672:LVV459204 MFR393672:MFR459204 MPN393672:MPN459204 MZJ393672:MZJ459204 NJF393672:NJF459204 NTB393672:NTB459204 OCX393672:OCX459204 OMT393672:OMT459204 OWP393672:OWP459204 PGL393672:PGL459204 PQH393672:PQH459204 QAD393672:QAD459204 QJZ393672:QJZ459204 QTV393672:QTV459204 RDR393672:RDR459204 RNN393672:RNN459204 RXJ393672:RXJ459204 SHF393672:SHF459204 SRB393672:SRB459204 TAX393672:TAX459204 TKT393672:TKT459204 TUP393672:TUP459204 UEL393672:UEL459204 UOH393672:UOH459204 UYD393672:UYD459204 VHZ393672:VHZ459204 VRV393672:VRV459204 WBR393672:WBR459204 WLN393672:WLN459204 WVJ393672:WVJ459204 B459208:B524740 IX459208:IX524740 ST459208:ST524740 ACP459208:ACP524740 AML459208:AML524740 AWH459208:AWH524740 BGD459208:BGD524740 BPZ459208:BPZ524740 BZV459208:BZV524740 CJR459208:CJR524740 CTN459208:CTN524740 DDJ459208:DDJ524740 DNF459208:DNF524740 DXB459208:DXB524740 EGX459208:EGX524740 EQT459208:EQT524740 FAP459208:FAP524740 FKL459208:FKL524740 FUH459208:FUH524740 GED459208:GED524740 GNZ459208:GNZ524740 GXV459208:GXV524740 HHR459208:HHR524740 HRN459208:HRN524740 IBJ459208:IBJ524740 ILF459208:ILF524740 IVB459208:IVB524740 JEX459208:JEX524740 JOT459208:JOT524740 JYP459208:JYP524740 KIL459208:KIL524740 KSH459208:KSH524740 LCD459208:LCD524740 LLZ459208:LLZ524740 LVV459208:LVV524740 MFR459208:MFR524740 MPN459208:MPN524740 MZJ459208:MZJ524740 NJF459208:NJF524740 NTB459208:NTB524740 OCX459208:OCX524740 OMT459208:OMT524740 OWP459208:OWP524740 PGL459208:PGL524740 PQH459208:PQH524740 QAD459208:QAD524740 QJZ459208:QJZ524740 QTV459208:QTV524740 RDR459208:RDR524740 RNN459208:RNN524740 RXJ459208:RXJ524740 SHF459208:SHF524740 SRB459208:SRB524740 TAX459208:TAX524740 TKT459208:TKT524740 TUP459208:TUP524740 UEL459208:UEL524740 UOH459208:UOH524740 UYD459208:UYD524740 VHZ459208:VHZ524740 VRV459208:VRV524740 WBR459208:WBR524740 WLN459208:WLN524740 WVJ459208:WVJ524740 B524744:B590276 IX524744:IX590276 ST524744:ST590276 ACP524744:ACP590276 AML524744:AML590276 AWH524744:AWH590276 BGD524744:BGD590276 BPZ524744:BPZ590276 BZV524744:BZV590276 CJR524744:CJR590276 CTN524744:CTN590276 DDJ524744:DDJ590276 DNF524744:DNF590276 DXB524744:DXB590276 EGX524744:EGX590276 EQT524744:EQT590276 FAP524744:FAP590276 FKL524744:FKL590276 FUH524744:FUH590276 GED524744:GED590276 GNZ524744:GNZ590276 GXV524744:GXV590276 HHR524744:HHR590276 HRN524744:HRN590276 IBJ524744:IBJ590276 ILF524744:ILF590276 IVB524744:IVB590276 JEX524744:JEX590276 JOT524744:JOT590276 JYP524744:JYP590276 KIL524744:KIL590276 KSH524744:KSH590276 LCD524744:LCD590276 LLZ524744:LLZ590276 LVV524744:LVV590276 MFR524744:MFR590276 MPN524744:MPN590276 MZJ524744:MZJ590276 NJF524744:NJF590276 NTB524744:NTB590276 OCX524744:OCX590276 OMT524744:OMT590276 OWP524744:OWP590276 PGL524744:PGL590276 PQH524744:PQH590276 QAD524744:QAD590276 QJZ524744:QJZ590276 QTV524744:QTV590276 RDR524744:RDR590276 RNN524744:RNN590276 RXJ524744:RXJ590276 SHF524744:SHF590276 SRB524744:SRB590276 TAX524744:TAX590276 TKT524744:TKT590276 TUP524744:TUP590276 UEL524744:UEL590276 UOH524744:UOH590276 UYD524744:UYD590276 VHZ524744:VHZ590276 VRV524744:VRV590276 WBR524744:WBR590276 WLN524744:WLN590276 WVJ524744:WVJ590276 B590280:B655812 IX590280:IX655812 ST590280:ST655812 ACP590280:ACP655812 AML590280:AML655812 AWH590280:AWH655812 BGD590280:BGD655812 BPZ590280:BPZ655812 BZV590280:BZV655812 CJR590280:CJR655812 CTN590280:CTN655812 DDJ590280:DDJ655812 DNF590280:DNF655812 DXB590280:DXB655812 EGX590280:EGX655812 EQT590280:EQT655812 FAP590280:FAP655812 FKL590280:FKL655812 FUH590280:FUH655812 GED590280:GED655812 GNZ590280:GNZ655812 GXV590280:GXV655812 HHR590280:HHR655812 HRN590280:HRN655812 IBJ590280:IBJ655812 ILF590280:ILF655812 IVB590280:IVB655812 JEX590280:JEX655812 JOT590280:JOT655812 JYP590280:JYP655812 KIL590280:KIL655812 KSH590280:KSH655812 LCD590280:LCD655812 LLZ590280:LLZ655812 LVV590280:LVV655812 MFR590280:MFR655812 MPN590280:MPN655812 MZJ590280:MZJ655812 NJF590280:NJF655812 NTB590280:NTB655812 OCX590280:OCX655812 OMT590280:OMT655812 OWP590280:OWP655812 PGL590280:PGL655812 PQH590280:PQH655812 QAD590280:QAD655812 QJZ590280:QJZ655812 QTV590280:QTV655812 RDR590280:RDR655812 RNN590280:RNN655812 RXJ590280:RXJ655812 SHF590280:SHF655812 SRB590280:SRB655812 TAX590280:TAX655812 TKT590280:TKT655812 TUP590280:TUP655812 UEL590280:UEL655812 UOH590280:UOH655812 UYD590280:UYD655812 VHZ590280:VHZ655812 VRV590280:VRV655812 WBR590280:WBR655812 WLN590280:WLN655812 WVJ590280:WVJ655812 B655816:B721348 IX655816:IX721348 ST655816:ST721348 ACP655816:ACP721348 AML655816:AML721348 AWH655816:AWH721348 BGD655816:BGD721348 BPZ655816:BPZ721348 BZV655816:BZV721348 CJR655816:CJR721348 CTN655816:CTN721348 DDJ655816:DDJ721348 DNF655816:DNF721348 DXB655816:DXB721348 EGX655816:EGX721348 EQT655816:EQT721348 FAP655816:FAP721348 FKL655816:FKL721348 FUH655816:FUH721348 GED655816:GED721348 GNZ655816:GNZ721348 GXV655816:GXV721348 HHR655816:HHR721348 HRN655816:HRN721348 IBJ655816:IBJ721348 ILF655816:ILF721348 IVB655816:IVB721348 JEX655816:JEX721348 JOT655816:JOT721348 JYP655816:JYP721348 KIL655816:KIL721348 KSH655816:KSH721348 LCD655816:LCD721348 LLZ655816:LLZ721348 LVV655816:LVV721348 MFR655816:MFR721348 MPN655816:MPN721348 MZJ655816:MZJ721348 NJF655816:NJF721348 NTB655816:NTB721348 OCX655816:OCX721348 OMT655816:OMT721348 OWP655816:OWP721348 PGL655816:PGL721348 PQH655816:PQH721348 QAD655816:QAD721348 QJZ655816:QJZ721348 QTV655816:QTV721348 RDR655816:RDR721348 RNN655816:RNN721348 RXJ655816:RXJ721348 SHF655816:SHF721348 SRB655816:SRB721348 TAX655816:TAX721348 TKT655816:TKT721348 TUP655816:TUP721348 UEL655816:UEL721348 UOH655816:UOH721348 UYD655816:UYD721348 VHZ655816:VHZ721348 VRV655816:VRV721348 WBR655816:WBR721348 WLN655816:WLN721348 WVJ655816:WVJ721348 B721352:B786884 IX721352:IX786884 ST721352:ST786884 ACP721352:ACP786884 AML721352:AML786884 AWH721352:AWH786884 BGD721352:BGD786884 BPZ721352:BPZ786884 BZV721352:BZV786884 CJR721352:CJR786884 CTN721352:CTN786884 DDJ721352:DDJ786884 DNF721352:DNF786884 DXB721352:DXB786884 EGX721352:EGX786884 EQT721352:EQT786884 FAP721352:FAP786884 FKL721352:FKL786884 FUH721352:FUH786884 GED721352:GED786884 GNZ721352:GNZ786884 GXV721352:GXV786884 HHR721352:HHR786884 HRN721352:HRN786884 IBJ721352:IBJ786884 ILF721352:ILF786884 IVB721352:IVB786884 JEX721352:JEX786884 JOT721352:JOT786884 JYP721352:JYP786884 KIL721352:KIL786884 KSH721352:KSH786884 LCD721352:LCD786884 LLZ721352:LLZ786884 LVV721352:LVV786884 MFR721352:MFR786884 MPN721352:MPN786884 MZJ721352:MZJ786884 NJF721352:NJF786884 NTB721352:NTB786884 OCX721352:OCX786884 OMT721352:OMT786884 OWP721352:OWP786884 PGL721352:PGL786884 PQH721352:PQH786884 QAD721352:QAD786884 QJZ721352:QJZ786884 QTV721352:QTV786884 RDR721352:RDR786884 RNN721352:RNN786884 RXJ721352:RXJ786884 SHF721352:SHF786884 SRB721352:SRB786884 TAX721352:TAX786884 TKT721352:TKT786884 TUP721352:TUP786884 UEL721352:UEL786884 UOH721352:UOH786884 UYD721352:UYD786884 VHZ721352:VHZ786884 VRV721352:VRV786884 WBR721352:WBR786884 WLN721352:WLN786884 WVJ721352:WVJ786884 B786888:B852420 IX786888:IX852420 ST786888:ST852420 ACP786888:ACP852420 AML786888:AML852420 AWH786888:AWH852420 BGD786888:BGD852420 BPZ786888:BPZ852420 BZV786888:BZV852420 CJR786888:CJR852420 CTN786888:CTN852420 DDJ786888:DDJ852420 DNF786888:DNF852420 DXB786888:DXB852420 EGX786888:EGX852420 EQT786888:EQT852420 FAP786888:FAP852420 FKL786888:FKL852420 FUH786888:FUH852420 GED786888:GED852420 GNZ786888:GNZ852420 GXV786888:GXV852420 HHR786888:HHR852420 HRN786888:HRN852420 IBJ786888:IBJ852420 ILF786888:ILF852420 IVB786888:IVB852420 JEX786888:JEX852420 JOT786888:JOT852420 JYP786888:JYP852420 KIL786888:KIL852420 KSH786888:KSH852420 LCD786888:LCD852420 LLZ786888:LLZ852420 LVV786888:LVV852420 MFR786888:MFR852420 MPN786888:MPN852420 MZJ786888:MZJ852420 NJF786888:NJF852420 NTB786888:NTB852420 OCX786888:OCX852420 OMT786888:OMT852420 OWP786888:OWP852420 PGL786888:PGL852420 PQH786888:PQH852420 QAD786888:QAD852420 QJZ786888:QJZ852420 QTV786888:QTV852420 RDR786888:RDR852420 RNN786888:RNN852420 RXJ786888:RXJ852420 SHF786888:SHF852420 SRB786888:SRB852420 TAX786888:TAX852420 TKT786888:TKT852420 TUP786888:TUP852420 UEL786888:UEL852420 UOH786888:UOH852420 UYD786888:UYD852420 VHZ786888:VHZ852420 VRV786888:VRV852420 WBR786888:WBR852420 WLN786888:WLN852420 WVJ786888:WVJ852420 B852424:B917956 IX852424:IX917956 ST852424:ST917956 ACP852424:ACP917956 AML852424:AML917956 AWH852424:AWH917956 BGD852424:BGD917956 BPZ852424:BPZ917956 BZV852424:BZV917956 CJR852424:CJR917956 CTN852424:CTN917956 DDJ852424:DDJ917956 DNF852424:DNF917956 DXB852424:DXB917956 EGX852424:EGX917956 EQT852424:EQT917956 FAP852424:FAP917956 FKL852424:FKL917956 FUH852424:FUH917956 GED852424:GED917956 GNZ852424:GNZ917956 GXV852424:GXV917956 HHR852424:HHR917956 HRN852424:HRN917956 IBJ852424:IBJ917956 ILF852424:ILF917956 IVB852424:IVB917956 JEX852424:JEX917956 JOT852424:JOT917956 JYP852424:JYP917956 KIL852424:KIL917956 KSH852424:KSH917956 LCD852424:LCD917956 LLZ852424:LLZ917956 LVV852424:LVV917956 MFR852424:MFR917956 MPN852424:MPN917956 MZJ852424:MZJ917956 NJF852424:NJF917956 NTB852424:NTB917956 OCX852424:OCX917956 OMT852424:OMT917956 OWP852424:OWP917956 PGL852424:PGL917956 PQH852424:PQH917956 QAD852424:QAD917956 QJZ852424:QJZ917956 QTV852424:QTV917956 RDR852424:RDR917956 RNN852424:RNN917956 RXJ852424:RXJ917956 SHF852424:SHF917956 SRB852424:SRB917956 TAX852424:TAX917956 TKT852424:TKT917956 TUP852424:TUP917956 UEL852424:UEL917956 UOH852424:UOH917956 UYD852424:UYD917956 VHZ852424:VHZ917956 VRV852424:VRV917956 WBR852424:WBR917956 WLN852424:WLN917956 WVJ852424:WVJ917956 B917960:B983492 IX917960:IX983492 ST917960:ST983492 ACP917960:ACP983492 AML917960:AML983492 AWH917960:AWH983492 BGD917960:BGD983492 BPZ917960:BPZ983492 BZV917960:BZV983492 CJR917960:CJR983492 CTN917960:CTN983492 DDJ917960:DDJ983492 DNF917960:DNF983492 DXB917960:DXB983492 EGX917960:EGX983492 EQT917960:EQT983492 FAP917960:FAP983492 FKL917960:FKL983492 FUH917960:FUH983492 GED917960:GED983492 GNZ917960:GNZ983492 GXV917960:GXV983492 HHR917960:HHR983492 HRN917960:HRN983492 IBJ917960:IBJ983492 ILF917960:ILF983492 IVB917960:IVB983492 JEX917960:JEX983492 JOT917960:JOT983492 JYP917960:JYP983492 KIL917960:KIL983492 KSH917960:KSH983492 LCD917960:LCD983492 LLZ917960:LLZ983492 LVV917960:LVV983492 MFR917960:MFR983492 MPN917960:MPN983492 MZJ917960:MZJ983492 NJF917960:NJF983492 NTB917960:NTB983492 OCX917960:OCX983492 OMT917960:OMT983492 OWP917960:OWP983492 PGL917960:PGL983492 PQH917960:PQH983492 QAD917960:QAD983492 QJZ917960:QJZ983492 QTV917960:QTV983492 RDR917960:RDR983492 RNN917960:RNN983492 RXJ917960:RXJ983492 SHF917960:SHF983492 SRB917960:SRB983492 TAX917960:TAX983492 TKT917960:TKT983492 TUP917960:TUP983492 UEL917960:UEL983492 UOH917960:UOH983492 UYD917960:UYD983492 VHZ917960:VHZ983492 VRV917960:VRV983492 WBR917960:WBR983492 WLN917960:WLN983492 WVJ917960:WVJ983492 B983496:B1048576 IX983496:IX1048576 ST983496:ST1048576 ACP983496:ACP1048576 AML983496:AML1048576 AWH983496:AWH1048576 BGD983496:BGD1048576 BPZ983496:BPZ1048576 BZV983496:BZV1048576 CJR983496:CJR1048576 CTN983496:CTN1048576 DDJ983496:DDJ1048576 DNF983496:DNF1048576 DXB983496:DXB1048576 EGX983496:EGX1048576 EQT983496:EQT1048576 FAP983496:FAP1048576 FKL983496:FKL1048576 FUH983496:FUH1048576 GED983496:GED1048576 GNZ983496:GNZ1048576 GXV983496:GXV1048576 HHR983496:HHR1048576 HRN983496:HRN1048576 IBJ983496:IBJ1048576 ILF983496:ILF1048576 IVB983496:IVB1048576 JEX983496:JEX1048576 JOT983496:JOT1048576 JYP983496:JYP1048576 KIL983496:KIL1048576 KSH983496:KSH1048576 LCD983496:LCD1048576 LLZ983496:LLZ1048576 LVV983496:LVV1048576 MFR983496:MFR1048576 MPN983496:MPN1048576 MZJ983496:MZJ1048576 NJF983496:NJF1048576 NTB983496:NTB1048576 OCX983496:OCX1048576 OMT983496:OMT1048576 OWP983496:OWP1048576 PGL983496:PGL1048576 PQH983496:PQH1048576 QAD983496:QAD1048576 QJZ983496:QJZ1048576 QTV983496:QTV1048576 RDR983496:RDR1048576 RNN983496:RNN1048576 RXJ983496:RXJ1048576 SHF983496:SHF1048576 SRB983496:SRB1048576 TAX983496:TAX1048576 TKT983496:TKT1048576 TUP983496:TUP1048576 UEL983496:UEL1048576 UOH983496:UOH1048576 UYD983496:UYD1048576 VHZ983496:VHZ1048576 VRV983496:VRV1048576 WBR983496:WBR1048576 WLN983496:WLN1048576 WVJ983496:WVJ1048576 B1:B452 IX1:IX452 ST1:ST452 ACP1:ACP452 AML1:AML452 AWH1:AWH452 BGD1:BGD452 BPZ1:BPZ452 BZV1:BZV452 CJR1:CJR452 CTN1:CTN452 DDJ1:DDJ452 DNF1:DNF452 DXB1:DXB452 EGX1:EGX452 EQT1:EQT452 FAP1:FAP452 FKL1:FKL452 FUH1:FUH452 GED1:GED452 GNZ1:GNZ452 GXV1:GXV452 HHR1:HHR452 HRN1:HRN452 IBJ1:IBJ452 ILF1:ILF452 IVB1:IVB452 JEX1:JEX452 JOT1:JOT452 JYP1:JYP452 KIL1:KIL452 KSH1:KSH452 LCD1:LCD452 LLZ1:LLZ452 LVV1:LVV452 MFR1:MFR452 MPN1:MPN452 MZJ1:MZJ452 NJF1:NJF452 NTB1:NTB452 OCX1:OCX452 OMT1:OMT452 OWP1:OWP452 PGL1:PGL452 PQH1:PQH452 QAD1:QAD452 QJZ1:QJZ452 QTV1:QTV452 RDR1:RDR452 RNN1:RNN452 RXJ1:RXJ452 SHF1:SHF452 SRB1:SRB452 TAX1:TAX452 TKT1:TKT452 TUP1:TUP452 UEL1:UEL452 UOH1:UOH452 UYD1:UYD452 VHZ1:VHZ452 VRV1:VRV452 WBR1:WBR452 WLN1:WLN452 WVJ1:WVJ452 C1:IW1048576 IY1:SS1048576 SU1:ACO1048576 ACQ1:AMK1048576 AMM1:AWG1048576 AWI1:BGC1048576 BGE1:BPY1048576 BQA1:BZU1048576 BZW1:CJQ1048576 CJS1:CTM1048576 CTO1:DDI1048576 DDK1:DNE1048576 DNG1:DXA1048576 DXC1:EGW1048576 EGY1:EQS1048576 EQU1:FAO1048576 FAQ1:FKK1048576 FKM1:FUG1048576 FUI1:GEC1048576 GEE1:GNY1048576 GOA1:GXU1048576 GXW1:HHQ1048576 HHS1:HRM1048576 HRO1:IBI1048576 IBK1:ILE1048576 ILG1:IVA1048576 IVC1:JEW1048576 JEY1:JOS1048576 JOU1:JYO1048576 JYQ1:KIK1048576 KIM1:KSG1048576 KSI1:LCC1048576 LCE1:LLY1048576 LMA1:LVU1048576 LVW1:MFQ1048576 MFS1:MPM1048576 MPO1:MZI1048576 MZK1:NJE1048576 NJG1:NTA1048576 NTC1:OCW1048576 OCY1:OMS1048576 OMU1:OWO1048576 OWQ1:PGK1048576 PGM1:PQG1048576 PQI1:QAC1048576 QAE1:QJY1048576 QKA1:QTU1048576 QTW1:RDQ1048576 RDS1:RNM1048576 RNO1:RXI1048576 RXK1:SHE1048576 SHG1:SRA1048576 SRC1:TAW1048576 TAY1:TKS1048576 TKU1:TUO1048576 TUQ1:UEK1048576 UEM1:UOG1048576 UOI1:UYC1048576 UYE1:VHY1048576 VIA1:VRU1048576 VRW1:WBQ1048576 WBS1:WLM1048576 WLO1:WVI1048576 WVK1:XFD1048576">
      <formula1>0</formula1>
      <formula2>100000000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3"/>
  <sheetViews>
    <sheetView workbookViewId="0">
      <selection activeCell="A6" sqref="A6:F7"/>
    </sheetView>
  </sheetViews>
  <sheetFormatPr baseColWidth="10" defaultRowHeight="12.75" x14ac:dyDescent="0.2"/>
  <cols>
    <col min="1" max="1" width="12.7109375" style="53" customWidth="1"/>
    <col min="2" max="2" width="93" style="2" customWidth="1"/>
    <col min="3" max="3" width="11.7109375" style="3" customWidth="1"/>
    <col min="4" max="4" width="14.7109375" style="4" customWidth="1"/>
    <col min="5" max="5" width="13.85546875" style="5" customWidth="1"/>
    <col min="6" max="6" width="14" style="5" customWidth="1"/>
    <col min="7" max="7" width="15.28515625" style="5" customWidth="1"/>
    <col min="8" max="8" width="14.5703125" style="5" customWidth="1"/>
    <col min="9" max="9" width="14" style="6" customWidth="1"/>
    <col min="10" max="10" width="16.28515625" style="6" customWidth="1"/>
    <col min="11" max="11" width="22.140625" style="7" customWidth="1"/>
    <col min="12" max="13" width="11.42578125" style="5"/>
    <col min="14" max="16" width="14.5703125" style="5" customWidth="1"/>
    <col min="17" max="17" width="11.42578125" style="6"/>
    <col min="18" max="256" width="11.42578125" style="5"/>
    <col min="257" max="257" width="12.7109375" style="5" customWidth="1"/>
    <col min="258" max="258" width="93" style="5" customWidth="1"/>
    <col min="259" max="259" width="11.7109375" style="5" customWidth="1"/>
    <col min="260" max="260" width="14.7109375" style="5" customWidth="1"/>
    <col min="261" max="261" width="13.85546875" style="5" customWidth="1"/>
    <col min="262" max="262" width="14" style="5" customWidth="1"/>
    <col min="263" max="263" width="15.28515625" style="5" customWidth="1"/>
    <col min="264" max="264" width="14.5703125" style="5" customWidth="1"/>
    <col min="265" max="265" width="14" style="5" customWidth="1"/>
    <col min="266" max="266" width="16.28515625" style="5" customWidth="1"/>
    <col min="267" max="267" width="22.140625" style="5" customWidth="1"/>
    <col min="268" max="269" width="11.42578125" style="5"/>
    <col min="270" max="272" width="14.5703125" style="5" customWidth="1"/>
    <col min="273" max="512" width="11.42578125" style="5"/>
    <col min="513" max="513" width="12.7109375" style="5" customWidth="1"/>
    <col min="514" max="514" width="93" style="5" customWidth="1"/>
    <col min="515" max="515" width="11.7109375" style="5" customWidth="1"/>
    <col min="516" max="516" width="14.7109375" style="5" customWidth="1"/>
    <col min="517" max="517" width="13.85546875" style="5" customWidth="1"/>
    <col min="518" max="518" width="14" style="5" customWidth="1"/>
    <col min="519" max="519" width="15.28515625" style="5" customWidth="1"/>
    <col min="520" max="520" width="14.5703125" style="5" customWidth="1"/>
    <col min="521" max="521" width="14" style="5" customWidth="1"/>
    <col min="522" max="522" width="16.28515625" style="5" customWidth="1"/>
    <col min="523" max="523" width="22.140625" style="5" customWidth="1"/>
    <col min="524" max="525" width="11.42578125" style="5"/>
    <col min="526" max="528" width="14.5703125" style="5" customWidth="1"/>
    <col min="529" max="768" width="11.42578125" style="5"/>
    <col min="769" max="769" width="12.7109375" style="5" customWidth="1"/>
    <col min="770" max="770" width="93" style="5" customWidth="1"/>
    <col min="771" max="771" width="11.7109375" style="5" customWidth="1"/>
    <col min="772" max="772" width="14.7109375" style="5" customWidth="1"/>
    <col min="773" max="773" width="13.85546875" style="5" customWidth="1"/>
    <col min="774" max="774" width="14" style="5" customWidth="1"/>
    <col min="775" max="775" width="15.28515625" style="5" customWidth="1"/>
    <col min="776" max="776" width="14.5703125" style="5" customWidth="1"/>
    <col min="777" max="777" width="14" style="5" customWidth="1"/>
    <col min="778" max="778" width="16.28515625" style="5" customWidth="1"/>
    <col min="779" max="779" width="22.140625" style="5" customWidth="1"/>
    <col min="780" max="781" width="11.42578125" style="5"/>
    <col min="782" max="784" width="14.5703125" style="5" customWidth="1"/>
    <col min="785" max="1024" width="11.42578125" style="5"/>
    <col min="1025" max="1025" width="12.7109375" style="5" customWidth="1"/>
    <col min="1026" max="1026" width="93" style="5" customWidth="1"/>
    <col min="1027" max="1027" width="11.7109375" style="5" customWidth="1"/>
    <col min="1028" max="1028" width="14.7109375" style="5" customWidth="1"/>
    <col min="1029" max="1029" width="13.85546875" style="5" customWidth="1"/>
    <col min="1030" max="1030" width="14" style="5" customWidth="1"/>
    <col min="1031" max="1031" width="15.28515625" style="5" customWidth="1"/>
    <col min="1032" max="1032" width="14.5703125" style="5" customWidth="1"/>
    <col min="1033" max="1033" width="14" style="5" customWidth="1"/>
    <col min="1034" max="1034" width="16.28515625" style="5" customWidth="1"/>
    <col min="1035" max="1035" width="22.140625" style="5" customWidth="1"/>
    <col min="1036" max="1037" width="11.42578125" style="5"/>
    <col min="1038" max="1040" width="14.5703125" style="5" customWidth="1"/>
    <col min="1041" max="1280" width="11.42578125" style="5"/>
    <col min="1281" max="1281" width="12.7109375" style="5" customWidth="1"/>
    <col min="1282" max="1282" width="93" style="5" customWidth="1"/>
    <col min="1283" max="1283" width="11.7109375" style="5" customWidth="1"/>
    <col min="1284" max="1284" width="14.7109375" style="5" customWidth="1"/>
    <col min="1285" max="1285" width="13.85546875" style="5" customWidth="1"/>
    <col min="1286" max="1286" width="14" style="5" customWidth="1"/>
    <col min="1287" max="1287" width="15.28515625" style="5" customWidth="1"/>
    <col min="1288" max="1288" width="14.5703125" style="5" customWidth="1"/>
    <col min="1289" max="1289" width="14" style="5" customWidth="1"/>
    <col min="1290" max="1290" width="16.28515625" style="5" customWidth="1"/>
    <col min="1291" max="1291" width="22.140625" style="5" customWidth="1"/>
    <col min="1292" max="1293" width="11.42578125" style="5"/>
    <col min="1294" max="1296" width="14.5703125" style="5" customWidth="1"/>
    <col min="1297" max="1536" width="11.42578125" style="5"/>
    <col min="1537" max="1537" width="12.7109375" style="5" customWidth="1"/>
    <col min="1538" max="1538" width="93" style="5" customWidth="1"/>
    <col min="1539" max="1539" width="11.7109375" style="5" customWidth="1"/>
    <col min="1540" max="1540" width="14.7109375" style="5" customWidth="1"/>
    <col min="1541" max="1541" width="13.85546875" style="5" customWidth="1"/>
    <col min="1542" max="1542" width="14" style="5" customWidth="1"/>
    <col min="1543" max="1543" width="15.28515625" style="5" customWidth="1"/>
    <col min="1544" max="1544" width="14.5703125" style="5" customWidth="1"/>
    <col min="1545" max="1545" width="14" style="5" customWidth="1"/>
    <col min="1546" max="1546" width="16.28515625" style="5" customWidth="1"/>
    <col min="1547" max="1547" width="22.140625" style="5" customWidth="1"/>
    <col min="1548" max="1549" width="11.42578125" style="5"/>
    <col min="1550" max="1552" width="14.5703125" style="5" customWidth="1"/>
    <col min="1553" max="1792" width="11.42578125" style="5"/>
    <col min="1793" max="1793" width="12.7109375" style="5" customWidth="1"/>
    <col min="1794" max="1794" width="93" style="5" customWidth="1"/>
    <col min="1795" max="1795" width="11.7109375" style="5" customWidth="1"/>
    <col min="1796" max="1796" width="14.7109375" style="5" customWidth="1"/>
    <col min="1797" max="1797" width="13.85546875" style="5" customWidth="1"/>
    <col min="1798" max="1798" width="14" style="5" customWidth="1"/>
    <col min="1799" max="1799" width="15.28515625" style="5" customWidth="1"/>
    <col min="1800" max="1800" width="14.5703125" style="5" customWidth="1"/>
    <col min="1801" max="1801" width="14" style="5" customWidth="1"/>
    <col min="1802" max="1802" width="16.28515625" style="5" customWidth="1"/>
    <col min="1803" max="1803" width="22.140625" style="5" customWidth="1"/>
    <col min="1804" max="1805" width="11.42578125" style="5"/>
    <col min="1806" max="1808" width="14.5703125" style="5" customWidth="1"/>
    <col min="1809" max="2048" width="11.42578125" style="5"/>
    <col min="2049" max="2049" width="12.7109375" style="5" customWidth="1"/>
    <col min="2050" max="2050" width="93" style="5" customWidth="1"/>
    <col min="2051" max="2051" width="11.7109375" style="5" customWidth="1"/>
    <col min="2052" max="2052" width="14.7109375" style="5" customWidth="1"/>
    <col min="2053" max="2053" width="13.85546875" style="5" customWidth="1"/>
    <col min="2054" max="2054" width="14" style="5" customWidth="1"/>
    <col min="2055" max="2055" width="15.28515625" style="5" customWidth="1"/>
    <col min="2056" max="2056" width="14.5703125" style="5" customWidth="1"/>
    <col min="2057" max="2057" width="14" style="5" customWidth="1"/>
    <col min="2058" max="2058" width="16.28515625" style="5" customWidth="1"/>
    <col min="2059" max="2059" width="22.140625" style="5" customWidth="1"/>
    <col min="2060" max="2061" width="11.42578125" style="5"/>
    <col min="2062" max="2064" width="14.5703125" style="5" customWidth="1"/>
    <col min="2065" max="2304" width="11.42578125" style="5"/>
    <col min="2305" max="2305" width="12.7109375" style="5" customWidth="1"/>
    <col min="2306" max="2306" width="93" style="5" customWidth="1"/>
    <col min="2307" max="2307" width="11.7109375" style="5" customWidth="1"/>
    <col min="2308" max="2308" width="14.7109375" style="5" customWidth="1"/>
    <col min="2309" max="2309" width="13.85546875" style="5" customWidth="1"/>
    <col min="2310" max="2310" width="14" style="5" customWidth="1"/>
    <col min="2311" max="2311" width="15.28515625" style="5" customWidth="1"/>
    <col min="2312" max="2312" width="14.5703125" style="5" customWidth="1"/>
    <col min="2313" max="2313" width="14" style="5" customWidth="1"/>
    <col min="2314" max="2314" width="16.28515625" style="5" customWidth="1"/>
    <col min="2315" max="2315" width="22.140625" style="5" customWidth="1"/>
    <col min="2316" max="2317" width="11.42578125" style="5"/>
    <col min="2318" max="2320" width="14.5703125" style="5" customWidth="1"/>
    <col min="2321" max="2560" width="11.42578125" style="5"/>
    <col min="2561" max="2561" width="12.7109375" style="5" customWidth="1"/>
    <col min="2562" max="2562" width="93" style="5" customWidth="1"/>
    <col min="2563" max="2563" width="11.7109375" style="5" customWidth="1"/>
    <col min="2564" max="2564" width="14.7109375" style="5" customWidth="1"/>
    <col min="2565" max="2565" width="13.85546875" style="5" customWidth="1"/>
    <col min="2566" max="2566" width="14" style="5" customWidth="1"/>
    <col min="2567" max="2567" width="15.28515625" style="5" customWidth="1"/>
    <col min="2568" max="2568" width="14.5703125" style="5" customWidth="1"/>
    <col min="2569" max="2569" width="14" style="5" customWidth="1"/>
    <col min="2570" max="2570" width="16.28515625" style="5" customWidth="1"/>
    <col min="2571" max="2571" width="22.140625" style="5" customWidth="1"/>
    <col min="2572" max="2573" width="11.42578125" style="5"/>
    <col min="2574" max="2576" width="14.5703125" style="5" customWidth="1"/>
    <col min="2577" max="2816" width="11.42578125" style="5"/>
    <col min="2817" max="2817" width="12.7109375" style="5" customWidth="1"/>
    <col min="2818" max="2818" width="93" style="5" customWidth="1"/>
    <col min="2819" max="2819" width="11.7109375" style="5" customWidth="1"/>
    <col min="2820" max="2820" width="14.7109375" style="5" customWidth="1"/>
    <col min="2821" max="2821" width="13.85546875" style="5" customWidth="1"/>
    <col min="2822" max="2822" width="14" style="5" customWidth="1"/>
    <col min="2823" max="2823" width="15.28515625" style="5" customWidth="1"/>
    <col min="2824" max="2824" width="14.5703125" style="5" customWidth="1"/>
    <col min="2825" max="2825" width="14" style="5" customWidth="1"/>
    <col min="2826" max="2826" width="16.28515625" style="5" customWidth="1"/>
    <col min="2827" max="2827" width="22.140625" style="5" customWidth="1"/>
    <col min="2828" max="2829" width="11.42578125" style="5"/>
    <col min="2830" max="2832" width="14.5703125" style="5" customWidth="1"/>
    <col min="2833" max="3072" width="11.42578125" style="5"/>
    <col min="3073" max="3073" width="12.7109375" style="5" customWidth="1"/>
    <col min="3074" max="3074" width="93" style="5" customWidth="1"/>
    <col min="3075" max="3075" width="11.7109375" style="5" customWidth="1"/>
    <col min="3076" max="3076" width="14.7109375" style="5" customWidth="1"/>
    <col min="3077" max="3077" width="13.85546875" style="5" customWidth="1"/>
    <col min="3078" max="3078" width="14" style="5" customWidth="1"/>
    <col min="3079" max="3079" width="15.28515625" style="5" customWidth="1"/>
    <col min="3080" max="3080" width="14.5703125" style="5" customWidth="1"/>
    <col min="3081" max="3081" width="14" style="5" customWidth="1"/>
    <col min="3082" max="3082" width="16.28515625" style="5" customWidth="1"/>
    <col min="3083" max="3083" width="22.140625" style="5" customWidth="1"/>
    <col min="3084" max="3085" width="11.42578125" style="5"/>
    <col min="3086" max="3088" width="14.5703125" style="5" customWidth="1"/>
    <col min="3089" max="3328" width="11.42578125" style="5"/>
    <col min="3329" max="3329" width="12.7109375" style="5" customWidth="1"/>
    <col min="3330" max="3330" width="93" style="5" customWidth="1"/>
    <col min="3331" max="3331" width="11.7109375" style="5" customWidth="1"/>
    <col min="3332" max="3332" width="14.7109375" style="5" customWidth="1"/>
    <col min="3333" max="3333" width="13.85546875" style="5" customWidth="1"/>
    <col min="3334" max="3334" width="14" style="5" customWidth="1"/>
    <col min="3335" max="3335" width="15.28515625" style="5" customWidth="1"/>
    <col min="3336" max="3336" width="14.5703125" style="5" customWidth="1"/>
    <col min="3337" max="3337" width="14" style="5" customWidth="1"/>
    <col min="3338" max="3338" width="16.28515625" style="5" customWidth="1"/>
    <col min="3339" max="3339" width="22.140625" style="5" customWidth="1"/>
    <col min="3340" max="3341" width="11.42578125" style="5"/>
    <col min="3342" max="3344" width="14.5703125" style="5" customWidth="1"/>
    <col min="3345" max="3584" width="11.42578125" style="5"/>
    <col min="3585" max="3585" width="12.7109375" style="5" customWidth="1"/>
    <col min="3586" max="3586" width="93" style="5" customWidth="1"/>
    <col min="3587" max="3587" width="11.7109375" style="5" customWidth="1"/>
    <col min="3588" max="3588" width="14.7109375" style="5" customWidth="1"/>
    <col min="3589" max="3589" width="13.85546875" style="5" customWidth="1"/>
    <col min="3590" max="3590" width="14" style="5" customWidth="1"/>
    <col min="3591" max="3591" width="15.28515625" style="5" customWidth="1"/>
    <col min="3592" max="3592" width="14.5703125" style="5" customWidth="1"/>
    <col min="3593" max="3593" width="14" style="5" customWidth="1"/>
    <col min="3594" max="3594" width="16.28515625" style="5" customWidth="1"/>
    <col min="3595" max="3595" width="22.140625" style="5" customWidth="1"/>
    <col min="3596" max="3597" width="11.42578125" style="5"/>
    <col min="3598" max="3600" width="14.5703125" style="5" customWidth="1"/>
    <col min="3601" max="3840" width="11.42578125" style="5"/>
    <col min="3841" max="3841" width="12.7109375" style="5" customWidth="1"/>
    <col min="3842" max="3842" width="93" style="5" customWidth="1"/>
    <col min="3843" max="3843" width="11.7109375" style="5" customWidth="1"/>
    <col min="3844" max="3844" width="14.7109375" style="5" customWidth="1"/>
    <col min="3845" max="3845" width="13.85546875" style="5" customWidth="1"/>
    <col min="3846" max="3846" width="14" style="5" customWidth="1"/>
    <col min="3847" max="3847" width="15.28515625" style="5" customWidth="1"/>
    <col min="3848" max="3848" width="14.5703125" style="5" customWidth="1"/>
    <col min="3849" max="3849" width="14" style="5" customWidth="1"/>
    <col min="3850" max="3850" width="16.28515625" style="5" customWidth="1"/>
    <col min="3851" max="3851" width="22.140625" style="5" customWidth="1"/>
    <col min="3852" max="3853" width="11.42578125" style="5"/>
    <col min="3854" max="3856" width="14.5703125" style="5" customWidth="1"/>
    <col min="3857" max="4096" width="11.42578125" style="5"/>
    <col min="4097" max="4097" width="12.7109375" style="5" customWidth="1"/>
    <col min="4098" max="4098" width="93" style="5" customWidth="1"/>
    <col min="4099" max="4099" width="11.7109375" style="5" customWidth="1"/>
    <col min="4100" max="4100" width="14.7109375" style="5" customWidth="1"/>
    <col min="4101" max="4101" width="13.85546875" style="5" customWidth="1"/>
    <col min="4102" max="4102" width="14" style="5" customWidth="1"/>
    <col min="4103" max="4103" width="15.28515625" style="5" customWidth="1"/>
    <col min="4104" max="4104" width="14.5703125" style="5" customWidth="1"/>
    <col min="4105" max="4105" width="14" style="5" customWidth="1"/>
    <col min="4106" max="4106" width="16.28515625" style="5" customWidth="1"/>
    <col min="4107" max="4107" width="22.140625" style="5" customWidth="1"/>
    <col min="4108" max="4109" width="11.42578125" style="5"/>
    <col min="4110" max="4112" width="14.5703125" style="5" customWidth="1"/>
    <col min="4113" max="4352" width="11.42578125" style="5"/>
    <col min="4353" max="4353" width="12.7109375" style="5" customWidth="1"/>
    <col min="4354" max="4354" width="93" style="5" customWidth="1"/>
    <col min="4355" max="4355" width="11.7109375" style="5" customWidth="1"/>
    <col min="4356" max="4356" width="14.7109375" style="5" customWidth="1"/>
    <col min="4357" max="4357" width="13.85546875" style="5" customWidth="1"/>
    <col min="4358" max="4358" width="14" style="5" customWidth="1"/>
    <col min="4359" max="4359" width="15.28515625" style="5" customWidth="1"/>
    <col min="4360" max="4360" width="14.5703125" style="5" customWidth="1"/>
    <col min="4361" max="4361" width="14" style="5" customWidth="1"/>
    <col min="4362" max="4362" width="16.28515625" style="5" customWidth="1"/>
    <col min="4363" max="4363" width="22.140625" style="5" customWidth="1"/>
    <col min="4364" max="4365" width="11.42578125" style="5"/>
    <col min="4366" max="4368" width="14.5703125" style="5" customWidth="1"/>
    <col min="4369" max="4608" width="11.42578125" style="5"/>
    <col min="4609" max="4609" width="12.7109375" style="5" customWidth="1"/>
    <col min="4610" max="4610" width="93" style="5" customWidth="1"/>
    <col min="4611" max="4611" width="11.7109375" style="5" customWidth="1"/>
    <col min="4612" max="4612" width="14.7109375" style="5" customWidth="1"/>
    <col min="4613" max="4613" width="13.85546875" style="5" customWidth="1"/>
    <col min="4614" max="4614" width="14" style="5" customWidth="1"/>
    <col min="4615" max="4615" width="15.28515625" style="5" customWidth="1"/>
    <col min="4616" max="4616" width="14.5703125" style="5" customWidth="1"/>
    <col min="4617" max="4617" width="14" style="5" customWidth="1"/>
    <col min="4618" max="4618" width="16.28515625" style="5" customWidth="1"/>
    <col min="4619" max="4619" width="22.140625" style="5" customWidth="1"/>
    <col min="4620" max="4621" width="11.42578125" style="5"/>
    <col min="4622" max="4624" width="14.5703125" style="5" customWidth="1"/>
    <col min="4625" max="4864" width="11.42578125" style="5"/>
    <col min="4865" max="4865" width="12.7109375" style="5" customWidth="1"/>
    <col min="4866" max="4866" width="93" style="5" customWidth="1"/>
    <col min="4867" max="4867" width="11.7109375" style="5" customWidth="1"/>
    <col min="4868" max="4868" width="14.7109375" style="5" customWidth="1"/>
    <col min="4869" max="4869" width="13.85546875" style="5" customWidth="1"/>
    <col min="4870" max="4870" width="14" style="5" customWidth="1"/>
    <col min="4871" max="4871" width="15.28515625" style="5" customWidth="1"/>
    <col min="4872" max="4872" width="14.5703125" style="5" customWidth="1"/>
    <col min="4873" max="4873" width="14" style="5" customWidth="1"/>
    <col min="4874" max="4874" width="16.28515625" style="5" customWidth="1"/>
    <col min="4875" max="4875" width="22.140625" style="5" customWidth="1"/>
    <col min="4876" max="4877" width="11.42578125" style="5"/>
    <col min="4878" max="4880" width="14.5703125" style="5" customWidth="1"/>
    <col min="4881" max="5120" width="11.42578125" style="5"/>
    <col min="5121" max="5121" width="12.7109375" style="5" customWidth="1"/>
    <col min="5122" max="5122" width="93" style="5" customWidth="1"/>
    <col min="5123" max="5123" width="11.7109375" style="5" customWidth="1"/>
    <col min="5124" max="5124" width="14.7109375" style="5" customWidth="1"/>
    <col min="5125" max="5125" width="13.85546875" style="5" customWidth="1"/>
    <col min="5126" max="5126" width="14" style="5" customWidth="1"/>
    <col min="5127" max="5127" width="15.28515625" style="5" customWidth="1"/>
    <col min="5128" max="5128" width="14.5703125" style="5" customWidth="1"/>
    <col min="5129" max="5129" width="14" style="5" customWidth="1"/>
    <col min="5130" max="5130" width="16.28515625" style="5" customWidth="1"/>
    <col min="5131" max="5131" width="22.140625" style="5" customWidth="1"/>
    <col min="5132" max="5133" width="11.42578125" style="5"/>
    <col min="5134" max="5136" width="14.5703125" style="5" customWidth="1"/>
    <col min="5137" max="5376" width="11.42578125" style="5"/>
    <col min="5377" max="5377" width="12.7109375" style="5" customWidth="1"/>
    <col min="5378" max="5378" width="93" style="5" customWidth="1"/>
    <col min="5379" max="5379" width="11.7109375" style="5" customWidth="1"/>
    <col min="5380" max="5380" width="14.7109375" style="5" customWidth="1"/>
    <col min="5381" max="5381" width="13.85546875" style="5" customWidth="1"/>
    <col min="5382" max="5382" width="14" style="5" customWidth="1"/>
    <col min="5383" max="5383" width="15.28515625" style="5" customWidth="1"/>
    <col min="5384" max="5384" width="14.5703125" style="5" customWidth="1"/>
    <col min="5385" max="5385" width="14" style="5" customWidth="1"/>
    <col min="5386" max="5386" width="16.28515625" style="5" customWidth="1"/>
    <col min="5387" max="5387" width="22.140625" style="5" customWidth="1"/>
    <col min="5388" max="5389" width="11.42578125" style="5"/>
    <col min="5390" max="5392" width="14.5703125" style="5" customWidth="1"/>
    <col min="5393" max="5632" width="11.42578125" style="5"/>
    <col min="5633" max="5633" width="12.7109375" style="5" customWidth="1"/>
    <col min="5634" max="5634" width="93" style="5" customWidth="1"/>
    <col min="5635" max="5635" width="11.7109375" style="5" customWidth="1"/>
    <col min="5636" max="5636" width="14.7109375" style="5" customWidth="1"/>
    <col min="5637" max="5637" width="13.85546875" style="5" customWidth="1"/>
    <col min="5638" max="5638" width="14" style="5" customWidth="1"/>
    <col min="5639" max="5639" width="15.28515625" style="5" customWidth="1"/>
    <col min="5640" max="5640" width="14.5703125" style="5" customWidth="1"/>
    <col min="5641" max="5641" width="14" style="5" customWidth="1"/>
    <col min="5642" max="5642" width="16.28515625" style="5" customWidth="1"/>
    <col min="5643" max="5643" width="22.140625" style="5" customWidth="1"/>
    <col min="5644" max="5645" width="11.42578125" style="5"/>
    <col min="5646" max="5648" width="14.5703125" style="5" customWidth="1"/>
    <col min="5649" max="5888" width="11.42578125" style="5"/>
    <col min="5889" max="5889" width="12.7109375" style="5" customWidth="1"/>
    <col min="5890" max="5890" width="93" style="5" customWidth="1"/>
    <col min="5891" max="5891" width="11.7109375" style="5" customWidth="1"/>
    <col min="5892" max="5892" width="14.7109375" style="5" customWidth="1"/>
    <col min="5893" max="5893" width="13.85546875" style="5" customWidth="1"/>
    <col min="5894" max="5894" width="14" style="5" customWidth="1"/>
    <col min="5895" max="5895" width="15.28515625" style="5" customWidth="1"/>
    <col min="5896" max="5896" width="14.5703125" style="5" customWidth="1"/>
    <col min="5897" max="5897" width="14" style="5" customWidth="1"/>
    <col min="5898" max="5898" width="16.28515625" style="5" customWidth="1"/>
    <col min="5899" max="5899" width="22.140625" style="5" customWidth="1"/>
    <col min="5900" max="5901" width="11.42578125" style="5"/>
    <col min="5902" max="5904" width="14.5703125" style="5" customWidth="1"/>
    <col min="5905" max="6144" width="11.42578125" style="5"/>
    <col min="6145" max="6145" width="12.7109375" style="5" customWidth="1"/>
    <col min="6146" max="6146" width="93" style="5" customWidth="1"/>
    <col min="6147" max="6147" width="11.7109375" style="5" customWidth="1"/>
    <col min="6148" max="6148" width="14.7109375" style="5" customWidth="1"/>
    <col min="6149" max="6149" width="13.85546875" style="5" customWidth="1"/>
    <col min="6150" max="6150" width="14" style="5" customWidth="1"/>
    <col min="6151" max="6151" width="15.28515625" style="5" customWidth="1"/>
    <col min="6152" max="6152" width="14.5703125" style="5" customWidth="1"/>
    <col min="6153" max="6153" width="14" style="5" customWidth="1"/>
    <col min="6154" max="6154" width="16.28515625" style="5" customWidth="1"/>
    <col min="6155" max="6155" width="22.140625" style="5" customWidth="1"/>
    <col min="6156" max="6157" width="11.42578125" style="5"/>
    <col min="6158" max="6160" width="14.5703125" style="5" customWidth="1"/>
    <col min="6161" max="6400" width="11.42578125" style="5"/>
    <col min="6401" max="6401" width="12.7109375" style="5" customWidth="1"/>
    <col min="6402" max="6402" width="93" style="5" customWidth="1"/>
    <col min="6403" max="6403" width="11.7109375" style="5" customWidth="1"/>
    <col min="6404" max="6404" width="14.7109375" style="5" customWidth="1"/>
    <col min="6405" max="6405" width="13.85546875" style="5" customWidth="1"/>
    <col min="6406" max="6406" width="14" style="5" customWidth="1"/>
    <col min="6407" max="6407" width="15.28515625" style="5" customWidth="1"/>
    <col min="6408" max="6408" width="14.5703125" style="5" customWidth="1"/>
    <col min="6409" max="6409" width="14" style="5" customWidth="1"/>
    <col min="6410" max="6410" width="16.28515625" style="5" customWidth="1"/>
    <col min="6411" max="6411" width="22.140625" style="5" customWidth="1"/>
    <col min="6412" max="6413" width="11.42578125" style="5"/>
    <col min="6414" max="6416" width="14.5703125" style="5" customWidth="1"/>
    <col min="6417" max="6656" width="11.42578125" style="5"/>
    <col min="6657" max="6657" width="12.7109375" style="5" customWidth="1"/>
    <col min="6658" max="6658" width="93" style="5" customWidth="1"/>
    <col min="6659" max="6659" width="11.7109375" style="5" customWidth="1"/>
    <col min="6660" max="6660" width="14.7109375" style="5" customWidth="1"/>
    <col min="6661" max="6661" width="13.85546875" style="5" customWidth="1"/>
    <col min="6662" max="6662" width="14" style="5" customWidth="1"/>
    <col min="6663" max="6663" width="15.28515625" style="5" customWidth="1"/>
    <col min="6664" max="6664" width="14.5703125" style="5" customWidth="1"/>
    <col min="6665" max="6665" width="14" style="5" customWidth="1"/>
    <col min="6666" max="6666" width="16.28515625" style="5" customWidth="1"/>
    <col min="6667" max="6667" width="22.140625" style="5" customWidth="1"/>
    <col min="6668" max="6669" width="11.42578125" style="5"/>
    <col min="6670" max="6672" width="14.5703125" style="5" customWidth="1"/>
    <col min="6673" max="6912" width="11.42578125" style="5"/>
    <col min="6913" max="6913" width="12.7109375" style="5" customWidth="1"/>
    <col min="6914" max="6914" width="93" style="5" customWidth="1"/>
    <col min="6915" max="6915" width="11.7109375" style="5" customWidth="1"/>
    <col min="6916" max="6916" width="14.7109375" style="5" customWidth="1"/>
    <col min="6917" max="6917" width="13.85546875" style="5" customWidth="1"/>
    <col min="6918" max="6918" width="14" style="5" customWidth="1"/>
    <col min="6919" max="6919" width="15.28515625" style="5" customWidth="1"/>
    <col min="6920" max="6920" width="14.5703125" style="5" customWidth="1"/>
    <col min="6921" max="6921" width="14" style="5" customWidth="1"/>
    <col min="6922" max="6922" width="16.28515625" style="5" customWidth="1"/>
    <col min="6923" max="6923" width="22.140625" style="5" customWidth="1"/>
    <col min="6924" max="6925" width="11.42578125" style="5"/>
    <col min="6926" max="6928" width="14.5703125" style="5" customWidth="1"/>
    <col min="6929" max="7168" width="11.42578125" style="5"/>
    <col min="7169" max="7169" width="12.7109375" style="5" customWidth="1"/>
    <col min="7170" max="7170" width="93" style="5" customWidth="1"/>
    <col min="7171" max="7171" width="11.7109375" style="5" customWidth="1"/>
    <col min="7172" max="7172" width="14.7109375" style="5" customWidth="1"/>
    <col min="7173" max="7173" width="13.85546875" style="5" customWidth="1"/>
    <col min="7174" max="7174" width="14" style="5" customWidth="1"/>
    <col min="7175" max="7175" width="15.28515625" style="5" customWidth="1"/>
    <col min="7176" max="7176" width="14.5703125" style="5" customWidth="1"/>
    <col min="7177" max="7177" width="14" style="5" customWidth="1"/>
    <col min="7178" max="7178" width="16.28515625" style="5" customWidth="1"/>
    <col min="7179" max="7179" width="22.140625" style="5" customWidth="1"/>
    <col min="7180" max="7181" width="11.42578125" style="5"/>
    <col min="7182" max="7184" width="14.5703125" style="5" customWidth="1"/>
    <col min="7185" max="7424" width="11.42578125" style="5"/>
    <col min="7425" max="7425" width="12.7109375" style="5" customWidth="1"/>
    <col min="7426" max="7426" width="93" style="5" customWidth="1"/>
    <col min="7427" max="7427" width="11.7109375" style="5" customWidth="1"/>
    <col min="7428" max="7428" width="14.7109375" style="5" customWidth="1"/>
    <col min="7429" max="7429" width="13.85546875" style="5" customWidth="1"/>
    <col min="7430" max="7430" width="14" style="5" customWidth="1"/>
    <col min="7431" max="7431" width="15.28515625" style="5" customWidth="1"/>
    <col min="7432" max="7432" width="14.5703125" style="5" customWidth="1"/>
    <col min="7433" max="7433" width="14" style="5" customWidth="1"/>
    <col min="7434" max="7434" width="16.28515625" style="5" customWidth="1"/>
    <col min="7435" max="7435" width="22.140625" style="5" customWidth="1"/>
    <col min="7436" max="7437" width="11.42578125" style="5"/>
    <col min="7438" max="7440" width="14.5703125" style="5" customWidth="1"/>
    <col min="7441" max="7680" width="11.42578125" style="5"/>
    <col min="7681" max="7681" width="12.7109375" style="5" customWidth="1"/>
    <col min="7682" max="7682" width="93" style="5" customWidth="1"/>
    <col min="7683" max="7683" width="11.7109375" style="5" customWidth="1"/>
    <col min="7684" max="7684" width="14.7109375" style="5" customWidth="1"/>
    <col min="7685" max="7685" width="13.85546875" style="5" customWidth="1"/>
    <col min="7686" max="7686" width="14" style="5" customWidth="1"/>
    <col min="7687" max="7687" width="15.28515625" style="5" customWidth="1"/>
    <col min="7688" max="7688" width="14.5703125" style="5" customWidth="1"/>
    <col min="7689" max="7689" width="14" style="5" customWidth="1"/>
    <col min="7690" max="7690" width="16.28515625" style="5" customWidth="1"/>
    <col min="7691" max="7691" width="22.140625" style="5" customWidth="1"/>
    <col min="7692" max="7693" width="11.42578125" style="5"/>
    <col min="7694" max="7696" width="14.5703125" style="5" customWidth="1"/>
    <col min="7697" max="7936" width="11.42578125" style="5"/>
    <col min="7937" max="7937" width="12.7109375" style="5" customWidth="1"/>
    <col min="7938" max="7938" width="93" style="5" customWidth="1"/>
    <col min="7939" max="7939" width="11.7109375" style="5" customWidth="1"/>
    <col min="7940" max="7940" width="14.7109375" style="5" customWidth="1"/>
    <col min="7941" max="7941" width="13.85546875" style="5" customWidth="1"/>
    <col min="7942" max="7942" width="14" style="5" customWidth="1"/>
    <col min="7943" max="7943" width="15.28515625" style="5" customWidth="1"/>
    <col min="7944" max="7944" width="14.5703125" style="5" customWidth="1"/>
    <col min="7945" max="7945" width="14" style="5" customWidth="1"/>
    <col min="7946" max="7946" width="16.28515625" style="5" customWidth="1"/>
    <col min="7947" max="7947" width="22.140625" style="5" customWidth="1"/>
    <col min="7948" max="7949" width="11.42578125" style="5"/>
    <col min="7950" max="7952" width="14.5703125" style="5" customWidth="1"/>
    <col min="7953" max="8192" width="11.42578125" style="5"/>
    <col min="8193" max="8193" width="12.7109375" style="5" customWidth="1"/>
    <col min="8194" max="8194" width="93" style="5" customWidth="1"/>
    <col min="8195" max="8195" width="11.7109375" style="5" customWidth="1"/>
    <col min="8196" max="8196" width="14.7109375" style="5" customWidth="1"/>
    <col min="8197" max="8197" width="13.85546875" style="5" customWidth="1"/>
    <col min="8198" max="8198" width="14" style="5" customWidth="1"/>
    <col min="8199" max="8199" width="15.28515625" style="5" customWidth="1"/>
    <col min="8200" max="8200" width="14.5703125" style="5" customWidth="1"/>
    <col min="8201" max="8201" width="14" style="5" customWidth="1"/>
    <col min="8202" max="8202" width="16.28515625" style="5" customWidth="1"/>
    <col min="8203" max="8203" width="22.140625" style="5" customWidth="1"/>
    <col min="8204" max="8205" width="11.42578125" style="5"/>
    <col min="8206" max="8208" width="14.5703125" style="5" customWidth="1"/>
    <col min="8209" max="8448" width="11.42578125" style="5"/>
    <col min="8449" max="8449" width="12.7109375" style="5" customWidth="1"/>
    <col min="8450" max="8450" width="93" style="5" customWidth="1"/>
    <col min="8451" max="8451" width="11.7109375" style="5" customWidth="1"/>
    <col min="8452" max="8452" width="14.7109375" style="5" customWidth="1"/>
    <col min="8453" max="8453" width="13.85546875" style="5" customWidth="1"/>
    <col min="8454" max="8454" width="14" style="5" customWidth="1"/>
    <col min="8455" max="8455" width="15.28515625" style="5" customWidth="1"/>
    <col min="8456" max="8456" width="14.5703125" style="5" customWidth="1"/>
    <col min="8457" max="8457" width="14" style="5" customWidth="1"/>
    <col min="8458" max="8458" width="16.28515625" style="5" customWidth="1"/>
    <col min="8459" max="8459" width="22.140625" style="5" customWidth="1"/>
    <col min="8460" max="8461" width="11.42578125" style="5"/>
    <col min="8462" max="8464" width="14.5703125" style="5" customWidth="1"/>
    <col min="8465" max="8704" width="11.42578125" style="5"/>
    <col min="8705" max="8705" width="12.7109375" style="5" customWidth="1"/>
    <col min="8706" max="8706" width="93" style="5" customWidth="1"/>
    <col min="8707" max="8707" width="11.7109375" style="5" customWidth="1"/>
    <col min="8708" max="8708" width="14.7109375" style="5" customWidth="1"/>
    <col min="8709" max="8709" width="13.85546875" style="5" customWidth="1"/>
    <col min="8710" max="8710" width="14" style="5" customWidth="1"/>
    <col min="8711" max="8711" width="15.28515625" style="5" customWidth="1"/>
    <col min="8712" max="8712" width="14.5703125" style="5" customWidth="1"/>
    <col min="8713" max="8713" width="14" style="5" customWidth="1"/>
    <col min="8714" max="8714" width="16.28515625" style="5" customWidth="1"/>
    <col min="8715" max="8715" width="22.140625" style="5" customWidth="1"/>
    <col min="8716" max="8717" width="11.42578125" style="5"/>
    <col min="8718" max="8720" width="14.5703125" style="5" customWidth="1"/>
    <col min="8721" max="8960" width="11.42578125" style="5"/>
    <col min="8961" max="8961" width="12.7109375" style="5" customWidth="1"/>
    <col min="8962" max="8962" width="93" style="5" customWidth="1"/>
    <col min="8963" max="8963" width="11.7109375" style="5" customWidth="1"/>
    <col min="8964" max="8964" width="14.7109375" style="5" customWidth="1"/>
    <col min="8965" max="8965" width="13.85546875" style="5" customWidth="1"/>
    <col min="8966" max="8966" width="14" style="5" customWidth="1"/>
    <col min="8967" max="8967" width="15.28515625" style="5" customWidth="1"/>
    <col min="8968" max="8968" width="14.5703125" style="5" customWidth="1"/>
    <col min="8969" max="8969" width="14" style="5" customWidth="1"/>
    <col min="8970" max="8970" width="16.28515625" style="5" customWidth="1"/>
    <col min="8971" max="8971" width="22.140625" style="5" customWidth="1"/>
    <col min="8972" max="8973" width="11.42578125" style="5"/>
    <col min="8974" max="8976" width="14.5703125" style="5" customWidth="1"/>
    <col min="8977" max="9216" width="11.42578125" style="5"/>
    <col min="9217" max="9217" width="12.7109375" style="5" customWidth="1"/>
    <col min="9218" max="9218" width="93" style="5" customWidth="1"/>
    <col min="9219" max="9219" width="11.7109375" style="5" customWidth="1"/>
    <col min="9220" max="9220" width="14.7109375" style="5" customWidth="1"/>
    <col min="9221" max="9221" width="13.85546875" style="5" customWidth="1"/>
    <col min="9222" max="9222" width="14" style="5" customWidth="1"/>
    <col min="9223" max="9223" width="15.28515625" style="5" customWidth="1"/>
    <col min="9224" max="9224" width="14.5703125" style="5" customWidth="1"/>
    <col min="9225" max="9225" width="14" style="5" customWidth="1"/>
    <col min="9226" max="9226" width="16.28515625" style="5" customWidth="1"/>
    <col min="9227" max="9227" width="22.140625" style="5" customWidth="1"/>
    <col min="9228" max="9229" width="11.42578125" style="5"/>
    <col min="9230" max="9232" width="14.5703125" style="5" customWidth="1"/>
    <col min="9233" max="9472" width="11.42578125" style="5"/>
    <col min="9473" max="9473" width="12.7109375" style="5" customWidth="1"/>
    <col min="9474" max="9474" width="93" style="5" customWidth="1"/>
    <col min="9475" max="9475" width="11.7109375" style="5" customWidth="1"/>
    <col min="9476" max="9476" width="14.7109375" style="5" customWidth="1"/>
    <col min="9477" max="9477" width="13.85546875" style="5" customWidth="1"/>
    <col min="9478" max="9478" width="14" style="5" customWidth="1"/>
    <col min="9479" max="9479" width="15.28515625" style="5" customWidth="1"/>
    <col min="9480" max="9480" width="14.5703125" style="5" customWidth="1"/>
    <col min="9481" max="9481" width="14" style="5" customWidth="1"/>
    <col min="9482" max="9482" width="16.28515625" style="5" customWidth="1"/>
    <col min="9483" max="9483" width="22.140625" style="5" customWidth="1"/>
    <col min="9484" max="9485" width="11.42578125" style="5"/>
    <col min="9486" max="9488" width="14.5703125" style="5" customWidth="1"/>
    <col min="9489" max="9728" width="11.42578125" style="5"/>
    <col min="9729" max="9729" width="12.7109375" style="5" customWidth="1"/>
    <col min="9730" max="9730" width="93" style="5" customWidth="1"/>
    <col min="9731" max="9731" width="11.7109375" style="5" customWidth="1"/>
    <col min="9732" max="9732" width="14.7109375" style="5" customWidth="1"/>
    <col min="9733" max="9733" width="13.85546875" style="5" customWidth="1"/>
    <col min="9734" max="9734" width="14" style="5" customWidth="1"/>
    <col min="9735" max="9735" width="15.28515625" style="5" customWidth="1"/>
    <col min="9736" max="9736" width="14.5703125" style="5" customWidth="1"/>
    <col min="9737" max="9737" width="14" style="5" customWidth="1"/>
    <col min="9738" max="9738" width="16.28515625" style="5" customWidth="1"/>
    <col min="9739" max="9739" width="22.140625" style="5" customWidth="1"/>
    <col min="9740" max="9741" width="11.42578125" style="5"/>
    <col min="9742" max="9744" width="14.5703125" style="5" customWidth="1"/>
    <col min="9745" max="9984" width="11.42578125" style="5"/>
    <col min="9985" max="9985" width="12.7109375" style="5" customWidth="1"/>
    <col min="9986" max="9986" width="93" style="5" customWidth="1"/>
    <col min="9987" max="9987" width="11.7109375" style="5" customWidth="1"/>
    <col min="9988" max="9988" width="14.7109375" style="5" customWidth="1"/>
    <col min="9989" max="9989" width="13.85546875" style="5" customWidth="1"/>
    <col min="9990" max="9990" width="14" style="5" customWidth="1"/>
    <col min="9991" max="9991" width="15.28515625" style="5" customWidth="1"/>
    <col min="9992" max="9992" width="14.5703125" style="5" customWidth="1"/>
    <col min="9993" max="9993" width="14" style="5" customWidth="1"/>
    <col min="9994" max="9994" width="16.28515625" style="5" customWidth="1"/>
    <col min="9995" max="9995" width="22.140625" style="5" customWidth="1"/>
    <col min="9996" max="9997" width="11.42578125" style="5"/>
    <col min="9998" max="10000" width="14.5703125" style="5" customWidth="1"/>
    <col min="10001" max="10240" width="11.42578125" style="5"/>
    <col min="10241" max="10241" width="12.7109375" style="5" customWidth="1"/>
    <col min="10242" max="10242" width="93" style="5" customWidth="1"/>
    <col min="10243" max="10243" width="11.7109375" style="5" customWidth="1"/>
    <col min="10244" max="10244" width="14.7109375" style="5" customWidth="1"/>
    <col min="10245" max="10245" width="13.85546875" style="5" customWidth="1"/>
    <col min="10246" max="10246" width="14" style="5" customWidth="1"/>
    <col min="10247" max="10247" width="15.28515625" style="5" customWidth="1"/>
    <col min="10248" max="10248" width="14.5703125" style="5" customWidth="1"/>
    <col min="10249" max="10249" width="14" style="5" customWidth="1"/>
    <col min="10250" max="10250" width="16.28515625" style="5" customWidth="1"/>
    <col min="10251" max="10251" width="22.140625" style="5" customWidth="1"/>
    <col min="10252" max="10253" width="11.42578125" style="5"/>
    <col min="10254" max="10256" width="14.5703125" style="5" customWidth="1"/>
    <col min="10257" max="10496" width="11.42578125" style="5"/>
    <col min="10497" max="10497" width="12.7109375" style="5" customWidth="1"/>
    <col min="10498" max="10498" width="93" style="5" customWidth="1"/>
    <col min="10499" max="10499" width="11.7109375" style="5" customWidth="1"/>
    <col min="10500" max="10500" width="14.7109375" style="5" customWidth="1"/>
    <col min="10501" max="10501" width="13.85546875" style="5" customWidth="1"/>
    <col min="10502" max="10502" width="14" style="5" customWidth="1"/>
    <col min="10503" max="10503" width="15.28515625" style="5" customWidth="1"/>
    <col min="10504" max="10504" width="14.5703125" style="5" customWidth="1"/>
    <col min="10505" max="10505" width="14" style="5" customWidth="1"/>
    <col min="10506" max="10506" width="16.28515625" style="5" customWidth="1"/>
    <col min="10507" max="10507" width="22.140625" style="5" customWidth="1"/>
    <col min="10508" max="10509" width="11.42578125" style="5"/>
    <col min="10510" max="10512" width="14.5703125" style="5" customWidth="1"/>
    <col min="10513" max="10752" width="11.42578125" style="5"/>
    <col min="10753" max="10753" width="12.7109375" style="5" customWidth="1"/>
    <col min="10754" max="10754" width="93" style="5" customWidth="1"/>
    <col min="10755" max="10755" width="11.7109375" style="5" customWidth="1"/>
    <col min="10756" max="10756" width="14.7109375" style="5" customWidth="1"/>
    <col min="10757" max="10757" width="13.85546875" style="5" customWidth="1"/>
    <col min="10758" max="10758" width="14" style="5" customWidth="1"/>
    <col min="10759" max="10759" width="15.28515625" style="5" customWidth="1"/>
    <col min="10760" max="10760" width="14.5703125" style="5" customWidth="1"/>
    <col min="10761" max="10761" width="14" style="5" customWidth="1"/>
    <col min="10762" max="10762" width="16.28515625" style="5" customWidth="1"/>
    <col min="10763" max="10763" width="22.140625" style="5" customWidth="1"/>
    <col min="10764" max="10765" width="11.42578125" style="5"/>
    <col min="10766" max="10768" width="14.5703125" style="5" customWidth="1"/>
    <col min="10769" max="11008" width="11.42578125" style="5"/>
    <col min="11009" max="11009" width="12.7109375" style="5" customWidth="1"/>
    <col min="11010" max="11010" width="93" style="5" customWidth="1"/>
    <col min="11011" max="11011" width="11.7109375" style="5" customWidth="1"/>
    <col min="11012" max="11012" width="14.7109375" style="5" customWidth="1"/>
    <col min="11013" max="11013" width="13.85546875" style="5" customWidth="1"/>
    <col min="11014" max="11014" width="14" style="5" customWidth="1"/>
    <col min="11015" max="11015" width="15.28515625" style="5" customWidth="1"/>
    <col min="11016" max="11016" width="14.5703125" style="5" customWidth="1"/>
    <col min="11017" max="11017" width="14" style="5" customWidth="1"/>
    <col min="11018" max="11018" width="16.28515625" style="5" customWidth="1"/>
    <col min="11019" max="11019" width="22.140625" style="5" customWidth="1"/>
    <col min="11020" max="11021" width="11.42578125" style="5"/>
    <col min="11022" max="11024" width="14.5703125" style="5" customWidth="1"/>
    <col min="11025" max="11264" width="11.42578125" style="5"/>
    <col min="11265" max="11265" width="12.7109375" style="5" customWidth="1"/>
    <col min="11266" max="11266" width="93" style="5" customWidth="1"/>
    <col min="11267" max="11267" width="11.7109375" style="5" customWidth="1"/>
    <col min="11268" max="11268" width="14.7109375" style="5" customWidth="1"/>
    <col min="11269" max="11269" width="13.85546875" style="5" customWidth="1"/>
    <col min="11270" max="11270" width="14" style="5" customWidth="1"/>
    <col min="11271" max="11271" width="15.28515625" style="5" customWidth="1"/>
    <col min="11272" max="11272" width="14.5703125" style="5" customWidth="1"/>
    <col min="11273" max="11273" width="14" style="5" customWidth="1"/>
    <col min="11274" max="11274" width="16.28515625" style="5" customWidth="1"/>
    <col min="11275" max="11275" width="22.140625" style="5" customWidth="1"/>
    <col min="11276" max="11277" width="11.42578125" style="5"/>
    <col min="11278" max="11280" width="14.5703125" style="5" customWidth="1"/>
    <col min="11281" max="11520" width="11.42578125" style="5"/>
    <col min="11521" max="11521" width="12.7109375" style="5" customWidth="1"/>
    <col min="11522" max="11522" width="93" style="5" customWidth="1"/>
    <col min="11523" max="11523" width="11.7109375" style="5" customWidth="1"/>
    <col min="11524" max="11524" width="14.7109375" style="5" customWidth="1"/>
    <col min="11525" max="11525" width="13.85546875" style="5" customWidth="1"/>
    <col min="11526" max="11526" width="14" style="5" customWidth="1"/>
    <col min="11527" max="11527" width="15.28515625" style="5" customWidth="1"/>
    <col min="11528" max="11528" width="14.5703125" style="5" customWidth="1"/>
    <col min="11529" max="11529" width="14" style="5" customWidth="1"/>
    <col min="11530" max="11530" width="16.28515625" style="5" customWidth="1"/>
    <col min="11531" max="11531" width="22.140625" style="5" customWidth="1"/>
    <col min="11532" max="11533" width="11.42578125" style="5"/>
    <col min="11534" max="11536" width="14.5703125" style="5" customWidth="1"/>
    <col min="11537" max="11776" width="11.42578125" style="5"/>
    <col min="11777" max="11777" width="12.7109375" style="5" customWidth="1"/>
    <col min="11778" max="11778" width="93" style="5" customWidth="1"/>
    <col min="11779" max="11779" width="11.7109375" style="5" customWidth="1"/>
    <col min="11780" max="11780" width="14.7109375" style="5" customWidth="1"/>
    <col min="11781" max="11781" width="13.85546875" style="5" customWidth="1"/>
    <col min="11782" max="11782" width="14" style="5" customWidth="1"/>
    <col min="11783" max="11783" width="15.28515625" style="5" customWidth="1"/>
    <col min="11784" max="11784" width="14.5703125" style="5" customWidth="1"/>
    <col min="11785" max="11785" width="14" style="5" customWidth="1"/>
    <col min="11786" max="11786" width="16.28515625" style="5" customWidth="1"/>
    <col min="11787" max="11787" width="22.140625" style="5" customWidth="1"/>
    <col min="11788" max="11789" width="11.42578125" style="5"/>
    <col min="11790" max="11792" width="14.5703125" style="5" customWidth="1"/>
    <col min="11793" max="12032" width="11.42578125" style="5"/>
    <col min="12033" max="12033" width="12.7109375" style="5" customWidth="1"/>
    <col min="12034" max="12034" width="93" style="5" customWidth="1"/>
    <col min="12035" max="12035" width="11.7109375" style="5" customWidth="1"/>
    <col min="12036" max="12036" width="14.7109375" style="5" customWidth="1"/>
    <col min="12037" max="12037" width="13.85546875" style="5" customWidth="1"/>
    <col min="12038" max="12038" width="14" style="5" customWidth="1"/>
    <col min="12039" max="12039" width="15.28515625" style="5" customWidth="1"/>
    <col min="12040" max="12040" width="14.5703125" style="5" customWidth="1"/>
    <col min="12041" max="12041" width="14" style="5" customWidth="1"/>
    <col min="12042" max="12042" width="16.28515625" style="5" customWidth="1"/>
    <col min="12043" max="12043" width="22.140625" style="5" customWidth="1"/>
    <col min="12044" max="12045" width="11.42578125" style="5"/>
    <col min="12046" max="12048" width="14.5703125" style="5" customWidth="1"/>
    <col min="12049" max="12288" width="11.42578125" style="5"/>
    <col min="12289" max="12289" width="12.7109375" style="5" customWidth="1"/>
    <col min="12290" max="12290" width="93" style="5" customWidth="1"/>
    <col min="12291" max="12291" width="11.7109375" style="5" customWidth="1"/>
    <col min="12292" max="12292" width="14.7109375" style="5" customWidth="1"/>
    <col min="12293" max="12293" width="13.85546875" style="5" customWidth="1"/>
    <col min="12294" max="12294" width="14" style="5" customWidth="1"/>
    <col min="12295" max="12295" width="15.28515625" style="5" customWidth="1"/>
    <col min="12296" max="12296" width="14.5703125" style="5" customWidth="1"/>
    <col min="12297" max="12297" width="14" style="5" customWidth="1"/>
    <col min="12298" max="12298" width="16.28515625" style="5" customWidth="1"/>
    <col min="12299" max="12299" width="22.140625" style="5" customWidth="1"/>
    <col min="12300" max="12301" width="11.42578125" style="5"/>
    <col min="12302" max="12304" width="14.5703125" style="5" customWidth="1"/>
    <col min="12305" max="12544" width="11.42578125" style="5"/>
    <col min="12545" max="12545" width="12.7109375" style="5" customWidth="1"/>
    <col min="12546" max="12546" width="93" style="5" customWidth="1"/>
    <col min="12547" max="12547" width="11.7109375" style="5" customWidth="1"/>
    <col min="12548" max="12548" width="14.7109375" style="5" customWidth="1"/>
    <col min="12549" max="12549" width="13.85546875" style="5" customWidth="1"/>
    <col min="12550" max="12550" width="14" style="5" customWidth="1"/>
    <col min="12551" max="12551" width="15.28515625" style="5" customWidth="1"/>
    <col min="12552" max="12552" width="14.5703125" style="5" customWidth="1"/>
    <col min="12553" max="12553" width="14" style="5" customWidth="1"/>
    <col min="12554" max="12554" width="16.28515625" style="5" customWidth="1"/>
    <col min="12555" max="12555" width="22.140625" style="5" customWidth="1"/>
    <col min="12556" max="12557" width="11.42578125" style="5"/>
    <col min="12558" max="12560" width="14.5703125" style="5" customWidth="1"/>
    <col min="12561" max="12800" width="11.42578125" style="5"/>
    <col min="12801" max="12801" width="12.7109375" style="5" customWidth="1"/>
    <col min="12802" max="12802" width="93" style="5" customWidth="1"/>
    <col min="12803" max="12803" width="11.7109375" style="5" customWidth="1"/>
    <col min="12804" max="12804" width="14.7109375" style="5" customWidth="1"/>
    <col min="12805" max="12805" width="13.85546875" style="5" customWidth="1"/>
    <col min="12806" max="12806" width="14" style="5" customWidth="1"/>
    <col min="12807" max="12807" width="15.28515625" style="5" customWidth="1"/>
    <col min="12808" max="12808" width="14.5703125" style="5" customWidth="1"/>
    <col min="12809" max="12809" width="14" style="5" customWidth="1"/>
    <col min="12810" max="12810" width="16.28515625" style="5" customWidth="1"/>
    <col min="12811" max="12811" width="22.140625" style="5" customWidth="1"/>
    <col min="12812" max="12813" width="11.42578125" style="5"/>
    <col min="12814" max="12816" width="14.5703125" style="5" customWidth="1"/>
    <col min="12817" max="13056" width="11.42578125" style="5"/>
    <col min="13057" max="13057" width="12.7109375" style="5" customWidth="1"/>
    <col min="13058" max="13058" width="93" style="5" customWidth="1"/>
    <col min="13059" max="13059" width="11.7109375" style="5" customWidth="1"/>
    <col min="13060" max="13060" width="14.7109375" style="5" customWidth="1"/>
    <col min="13061" max="13061" width="13.85546875" style="5" customWidth="1"/>
    <col min="13062" max="13062" width="14" style="5" customWidth="1"/>
    <col min="13063" max="13063" width="15.28515625" style="5" customWidth="1"/>
    <col min="13064" max="13064" width="14.5703125" style="5" customWidth="1"/>
    <col min="13065" max="13065" width="14" style="5" customWidth="1"/>
    <col min="13066" max="13066" width="16.28515625" style="5" customWidth="1"/>
    <col min="13067" max="13067" width="22.140625" style="5" customWidth="1"/>
    <col min="13068" max="13069" width="11.42578125" style="5"/>
    <col min="13070" max="13072" width="14.5703125" style="5" customWidth="1"/>
    <col min="13073" max="13312" width="11.42578125" style="5"/>
    <col min="13313" max="13313" width="12.7109375" style="5" customWidth="1"/>
    <col min="13314" max="13314" width="93" style="5" customWidth="1"/>
    <col min="13315" max="13315" width="11.7109375" style="5" customWidth="1"/>
    <col min="13316" max="13316" width="14.7109375" style="5" customWidth="1"/>
    <col min="13317" max="13317" width="13.85546875" style="5" customWidth="1"/>
    <col min="13318" max="13318" width="14" style="5" customWidth="1"/>
    <col min="13319" max="13319" width="15.28515625" style="5" customWidth="1"/>
    <col min="13320" max="13320" width="14.5703125" style="5" customWidth="1"/>
    <col min="13321" max="13321" width="14" style="5" customWidth="1"/>
    <col min="13322" max="13322" width="16.28515625" style="5" customWidth="1"/>
    <col min="13323" max="13323" width="22.140625" style="5" customWidth="1"/>
    <col min="13324" max="13325" width="11.42578125" style="5"/>
    <col min="13326" max="13328" width="14.5703125" style="5" customWidth="1"/>
    <col min="13329" max="13568" width="11.42578125" style="5"/>
    <col min="13569" max="13569" width="12.7109375" style="5" customWidth="1"/>
    <col min="13570" max="13570" width="93" style="5" customWidth="1"/>
    <col min="13571" max="13571" width="11.7109375" style="5" customWidth="1"/>
    <col min="13572" max="13572" width="14.7109375" style="5" customWidth="1"/>
    <col min="13573" max="13573" width="13.85546875" style="5" customWidth="1"/>
    <col min="13574" max="13574" width="14" style="5" customWidth="1"/>
    <col min="13575" max="13575" width="15.28515625" style="5" customWidth="1"/>
    <col min="13576" max="13576" width="14.5703125" style="5" customWidth="1"/>
    <col min="13577" max="13577" width="14" style="5" customWidth="1"/>
    <col min="13578" max="13578" width="16.28515625" style="5" customWidth="1"/>
    <col min="13579" max="13579" width="22.140625" style="5" customWidth="1"/>
    <col min="13580" max="13581" width="11.42578125" style="5"/>
    <col min="13582" max="13584" width="14.5703125" style="5" customWidth="1"/>
    <col min="13585" max="13824" width="11.42578125" style="5"/>
    <col min="13825" max="13825" width="12.7109375" style="5" customWidth="1"/>
    <col min="13826" max="13826" width="93" style="5" customWidth="1"/>
    <col min="13827" max="13827" width="11.7109375" style="5" customWidth="1"/>
    <col min="13828" max="13828" width="14.7109375" style="5" customWidth="1"/>
    <col min="13829" max="13829" width="13.85546875" style="5" customWidth="1"/>
    <col min="13830" max="13830" width="14" style="5" customWidth="1"/>
    <col min="13831" max="13831" width="15.28515625" style="5" customWidth="1"/>
    <col min="13832" max="13832" width="14.5703125" style="5" customWidth="1"/>
    <col min="13833" max="13833" width="14" style="5" customWidth="1"/>
    <col min="13834" max="13834" width="16.28515625" style="5" customWidth="1"/>
    <col min="13835" max="13835" width="22.140625" style="5" customWidth="1"/>
    <col min="13836" max="13837" width="11.42578125" style="5"/>
    <col min="13838" max="13840" width="14.5703125" style="5" customWidth="1"/>
    <col min="13841" max="14080" width="11.42578125" style="5"/>
    <col min="14081" max="14081" width="12.7109375" style="5" customWidth="1"/>
    <col min="14082" max="14082" width="93" style="5" customWidth="1"/>
    <col min="14083" max="14083" width="11.7109375" style="5" customWidth="1"/>
    <col min="14084" max="14084" width="14.7109375" style="5" customWidth="1"/>
    <col min="14085" max="14085" width="13.85546875" style="5" customWidth="1"/>
    <col min="14086" max="14086" width="14" style="5" customWidth="1"/>
    <col min="14087" max="14087" width="15.28515625" style="5" customWidth="1"/>
    <col min="14088" max="14088" width="14.5703125" style="5" customWidth="1"/>
    <col min="14089" max="14089" width="14" style="5" customWidth="1"/>
    <col min="14090" max="14090" width="16.28515625" style="5" customWidth="1"/>
    <col min="14091" max="14091" width="22.140625" style="5" customWidth="1"/>
    <col min="14092" max="14093" width="11.42578125" style="5"/>
    <col min="14094" max="14096" width="14.5703125" style="5" customWidth="1"/>
    <col min="14097" max="14336" width="11.42578125" style="5"/>
    <col min="14337" max="14337" width="12.7109375" style="5" customWidth="1"/>
    <col min="14338" max="14338" width="93" style="5" customWidth="1"/>
    <col min="14339" max="14339" width="11.7109375" style="5" customWidth="1"/>
    <col min="14340" max="14340" width="14.7109375" style="5" customWidth="1"/>
    <col min="14341" max="14341" width="13.85546875" style="5" customWidth="1"/>
    <col min="14342" max="14342" width="14" style="5" customWidth="1"/>
    <col min="14343" max="14343" width="15.28515625" style="5" customWidth="1"/>
    <col min="14344" max="14344" width="14.5703125" style="5" customWidth="1"/>
    <col min="14345" max="14345" width="14" style="5" customWidth="1"/>
    <col min="14346" max="14346" width="16.28515625" style="5" customWidth="1"/>
    <col min="14347" max="14347" width="22.140625" style="5" customWidth="1"/>
    <col min="14348" max="14349" width="11.42578125" style="5"/>
    <col min="14350" max="14352" width="14.5703125" style="5" customWidth="1"/>
    <col min="14353" max="14592" width="11.42578125" style="5"/>
    <col min="14593" max="14593" width="12.7109375" style="5" customWidth="1"/>
    <col min="14594" max="14594" width="93" style="5" customWidth="1"/>
    <col min="14595" max="14595" width="11.7109375" style="5" customWidth="1"/>
    <col min="14596" max="14596" width="14.7109375" style="5" customWidth="1"/>
    <col min="14597" max="14597" width="13.85546875" style="5" customWidth="1"/>
    <col min="14598" max="14598" width="14" style="5" customWidth="1"/>
    <col min="14599" max="14599" width="15.28515625" style="5" customWidth="1"/>
    <col min="14600" max="14600" width="14.5703125" style="5" customWidth="1"/>
    <col min="14601" max="14601" width="14" style="5" customWidth="1"/>
    <col min="14602" max="14602" width="16.28515625" style="5" customWidth="1"/>
    <col min="14603" max="14603" width="22.140625" style="5" customWidth="1"/>
    <col min="14604" max="14605" width="11.42578125" style="5"/>
    <col min="14606" max="14608" width="14.5703125" style="5" customWidth="1"/>
    <col min="14609" max="14848" width="11.42578125" style="5"/>
    <col min="14849" max="14849" width="12.7109375" style="5" customWidth="1"/>
    <col min="14850" max="14850" width="93" style="5" customWidth="1"/>
    <col min="14851" max="14851" width="11.7109375" style="5" customWidth="1"/>
    <col min="14852" max="14852" width="14.7109375" style="5" customWidth="1"/>
    <col min="14853" max="14853" width="13.85546875" style="5" customWidth="1"/>
    <col min="14854" max="14854" width="14" style="5" customWidth="1"/>
    <col min="14855" max="14855" width="15.28515625" style="5" customWidth="1"/>
    <col min="14856" max="14856" width="14.5703125" style="5" customWidth="1"/>
    <col min="14857" max="14857" width="14" style="5" customWidth="1"/>
    <col min="14858" max="14858" width="16.28515625" style="5" customWidth="1"/>
    <col min="14859" max="14859" width="22.140625" style="5" customWidth="1"/>
    <col min="14860" max="14861" width="11.42578125" style="5"/>
    <col min="14862" max="14864" width="14.5703125" style="5" customWidth="1"/>
    <col min="14865" max="15104" width="11.42578125" style="5"/>
    <col min="15105" max="15105" width="12.7109375" style="5" customWidth="1"/>
    <col min="15106" max="15106" width="93" style="5" customWidth="1"/>
    <col min="15107" max="15107" width="11.7109375" style="5" customWidth="1"/>
    <col min="15108" max="15108" width="14.7109375" style="5" customWidth="1"/>
    <col min="15109" max="15109" width="13.85546875" style="5" customWidth="1"/>
    <col min="15110" max="15110" width="14" style="5" customWidth="1"/>
    <col min="15111" max="15111" width="15.28515625" style="5" customWidth="1"/>
    <col min="15112" max="15112" width="14.5703125" style="5" customWidth="1"/>
    <col min="15113" max="15113" width="14" style="5" customWidth="1"/>
    <col min="15114" max="15114" width="16.28515625" style="5" customWidth="1"/>
    <col min="15115" max="15115" width="22.140625" style="5" customWidth="1"/>
    <col min="15116" max="15117" width="11.42578125" style="5"/>
    <col min="15118" max="15120" width="14.5703125" style="5" customWidth="1"/>
    <col min="15121" max="15360" width="11.42578125" style="5"/>
    <col min="15361" max="15361" width="12.7109375" style="5" customWidth="1"/>
    <col min="15362" max="15362" width="93" style="5" customWidth="1"/>
    <col min="15363" max="15363" width="11.7109375" style="5" customWidth="1"/>
    <col min="15364" max="15364" width="14.7109375" style="5" customWidth="1"/>
    <col min="15365" max="15365" width="13.85546875" style="5" customWidth="1"/>
    <col min="15366" max="15366" width="14" style="5" customWidth="1"/>
    <col min="15367" max="15367" width="15.28515625" style="5" customWidth="1"/>
    <col min="15368" max="15368" width="14.5703125" style="5" customWidth="1"/>
    <col min="15369" max="15369" width="14" style="5" customWidth="1"/>
    <col min="15370" max="15370" width="16.28515625" style="5" customWidth="1"/>
    <col min="15371" max="15371" width="22.140625" style="5" customWidth="1"/>
    <col min="15372" max="15373" width="11.42578125" style="5"/>
    <col min="15374" max="15376" width="14.5703125" style="5" customWidth="1"/>
    <col min="15377" max="15616" width="11.42578125" style="5"/>
    <col min="15617" max="15617" width="12.7109375" style="5" customWidth="1"/>
    <col min="15618" max="15618" width="93" style="5" customWidth="1"/>
    <col min="15619" max="15619" width="11.7109375" style="5" customWidth="1"/>
    <col min="15620" max="15620" width="14.7109375" style="5" customWidth="1"/>
    <col min="15621" max="15621" width="13.85546875" style="5" customWidth="1"/>
    <col min="15622" max="15622" width="14" style="5" customWidth="1"/>
    <col min="15623" max="15623" width="15.28515625" style="5" customWidth="1"/>
    <col min="15624" max="15624" width="14.5703125" style="5" customWidth="1"/>
    <col min="15625" max="15625" width="14" style="5" customWidth="1"/>
    <col min="15626" max="15626" width="16.28515625" style="5" customWidth="1"/>
    <col min="15627" max="15627" width="22.140625" style="5" customWidth="1"/>
    <col min="15628" max="15629" width="11.42578125" style="5"/>
    <col min="15630" max="15632" width="14.5703125" style="5" customWidth="1"/>
    <col min="15633" max="15872" width="11.42578125" style="5"/>
    <col min="15873" max="15873" width="12.7109375" style="5" customWidth="1"/>
    <col min="15874" max="15874" width="93" style="5" customWidth="1"/>
    <col min="15875" max="15875" width="11.7109375" style="5" customWidth="1"/>
    <col min="15876" max="15876" width="14.7109375" style="5" customWidth="1"/>
    <col min="15877" max="15877" width="13.85546875" style="5" customWidth="1"/>
    <col min="15878" max="15878" width="14" style="5" customWidth="1"/>
    <col min="15879" max="15879" width="15.28515625" style="5" customWidth="1"/>
    <col min="15880" max="15880" width="14.5703125" style="5" customWidth="1"/>
    <col min="15881" max="15881" width="14" style="5" customWidth="1"/>
    <col min="15882" max="15882" width="16.28515625" style="5" customWidth="1"/>
    <col min="15883" max="15883" width="22.140625" style="5" customWidth="1"/>
    <col min="15884" max="15885" width="11.42578125" style="5"/>
    <col min="15886" max="15888" width="14.5703125" style="5" customWidth="1"/>
    <col min="15889" max="16128" width="11.42578125" style="5"/>
    <col min="16129" max="16129" width="12.7109375" style="5" customWidth="1"/>
    <col min="16130" max="16130" width="93" style="5" customWidth="1"/>
    <col min="16131" max="16131" width="11.7109375" style="5" customWidth="1"/>
    <col min="16132" max="16132" width="14.7109375" style="5" customWidth="1"/>
    <col min="16133" max="16133" width="13.85546875" style="5" customWidth="1"/>
    <col min="16134" max="16134" width="14" style="5" customWidth="1"/>
    <col min="16135" max="16135" width="15.28515625" style="5" customWidth="1"/>
    <col min="16136" max="16136" width="14.5703125" style="5" customWidth="1"/>
    <col min="16137" max="16137" width="14" style="5" customWidth="1"/>
    <col min="16138" max="16138" width="16.28515625" style="5" customWidth="1"/>
    <col min="16139" max="16139" width="22.140625" style="5" customWidth="1"/>
    <col min="16140" max="16141" width="11.42578125" style="5"/>
    <col min="16142" max="16144" width="14.5703125" style="5" customWidth="1"/>
    <col min="16145" max="16384" width="11.42578125" style="5"/>
  </cols>
  <sheetData>
    <row r="1" spans="1:19" x14ac:dyDescent="0.2">
      <c r="A1" s="1" t="s">
        <v>0</v>
      </c>
      <c r="I1" s="5"/>
    </row>
    <row r="2" spans="1:19" x14ac:dyDescent="0.2">
      <c r="A2" s="1" t="str">
        <f>CONCATENATE("COMUNA: ",[12]NOMBRE!B2," - ","( ",[12]NOMBRE!C2,[12]NOMBRE!D2,[12]NOMBRE!E2,[12]NOMBRE!F2,[12]NOMBRE!G2," )")</f>
        <v>COMUNA: Linares - ( 07401 )</v>
      </c>
      <c r="I2" s="5"/>
    </row>
    <row r="3" spans="1:19" x14ac:dyDescent="0.2">
      <c r="A3" s="1" t="str">
        <f>CONCATENATE("ESTABLECIMIENTO/ESTRATEGIA: ",[12]NOMBRE!B3," - ","( ",[12]NOMBRE!C3,[12]NOMBRE!D3,[12]NOMBRE!E3,[12]NOMBRE!F3,[12]NOMBRE!G3,[12]NOMBRE!H3," )")</f>
        <v>ESTABLECIMIENTO/ESTRATEGIA: Hospital Presidente Carlos Ibáñez del Campo - ( 116108 )</v>
      </c>
      <c r="I3" s="8"/>
    </row>
    <row r="4" spans="1:19" x14ac:dyDescent="0.2">
      <c r="A4" s="1" t="str">
        <f>CONCATENATE("MES: ",[12]NOMBRE!B6," - ","( ",[12]NOMBRE!C6,[12]NOMBRE!D6," )")</f>
        <v>MES: NOVIEMBRE - ( 11 )</v>
      </c>
      <c r="I4" s="9"/>
    </row>
    <row r="5" spans="1:19" ht="12.75" customHeight="1" x14ac:dyDescent="0.2">
      <c r="A5" s="1" t="str">
        <f>CONCATENATE("AÑO: ",[12]NOMBRE!B7)</f>
        <v>AÑO: 2016</v>
      </c>
      <c r="I5" s="5"/>
    </row>
    <row r="6" spans="1:19" ht="12.75" customHeight="1" x14ac:dyDescent="0.15">
      <c r="A6" s="215" t="s">
        <v>1</v>
      </c>
      <c r="B6" s="215"/>
      <c r="C6" s="215"/>
      <c r="D6" s="215"/>
      <c r="E6" s="215"/>
      <c r="F6" s="215"/>
      <c r="I6" s="5"/>
    </row>
    <row r="7" spans="1:19" ht="12.75" customHeight="1" x14ac:dyDescent="0.15">
      <c r="A7" s="215"/>
      <c r="B7" s="215"/>
      <c r="C7" s="215"/>
      <c r="D7" s="215"/>
      <c r="E7" s="215"/>
      <c r="F7" s="215"/>
      <c r="I7" s="5"/>
    </row>
    <row r="8" spans="1:19" ht="12.75" customHeight="1" x14ac:dyDescent="0.2">
      <c r="A8" s="10"/>
      <c r="B8" s="10"/>
      <c r="C8" s="10"/>
      <c r="D8" s="10"/>
      <c r="E8" s="10"/>
      <c r="F8" s="10"/>
      <c r="I8" s="5"/>
    </row>
    <row r="9" spans="1:19" x14ac:dyDescent="0.2">
      <c r="A9" s="11"/>
      <c r="B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19" ht="12.75" customHeight="1" x14ac:dyDescent="0.2">
      <c r="A10" s="54" t="s">
        <v>2</v>
      </c>
      <c r="B10" s="55"/>
      <c r="C10" s="219" t="s">
        <v>3</v>
      </c>
      <c r="D10" s="236" t="s">
        <v>1033</v>
      </c>
      <c r="E10" s="237"/>
      <c r="F10" s="238"/>
      <c r="G10" s="239" t="s">
        <v>4</v>
      </c>
      <c r="H10" s="219" t="s">
        <v>5</v>
      </c>
      <c r="I10" s="12"/>
      <c r="J10" s="5"/>
      <c r="K10" s="5"/>
      <c r="N10" s="56"/>
      <c r="O10" s="6"/>
      <c r="Q10" s="5"/>
    </row>
    <row r="11" spans="1:19" ht="15.75" customHeight="1" x14ac:dyDescent="0.2">
      <c r="A11" s="57"/>
      <c r="B11" s="58"/>
      <c r="C11" s="220"/>
      <c r="D11" s="243" t="s">
        <v>1034</v>
      </c>
      <c r="E11" s="245" t="s">
        <v>1035</v>
      </c>
      <c r="F11" s="247" t="s">
        <v>1036</v>
      </c>
      <c r="G11" s="240"/>
      <c r="H11" s="220"/>
      <c r="I11" s="12"/>
      <c r="J11" s="5"/>
      <c r="K11" s="5"/>
      <c r="N11" s="56"/>
      <c r="O11" s="6"/>
      <c r="Q11" s="5"/>
    </row>
    <row r="12" spans="1:19" ht="14.25" customHeight="1" x14ac:dyDescent="0.2">
      <c r="A12" s="59" t="s">
        <v>6</v>
      </c>
      <c r="B12" s="60" t="s">
        <v>7</v>
      </c>
      <c r="C12" s="221"/>
      <c r="D12" s="244"/>
      <c r="E12" s="246"/>
      <c r="F12" s="248"/>
      <c r="G12" s="241"/>
      <c r="H12" s="221"/>
      <c r="I12" s="12"/>
      <c r="J12" s="5"/>
      <c r="K12" s="5"/>
      <c r="N12" s="56"/>
      <c r="O12" s="6"/>
      <c r="Q12" s="5"/>
    </row>
    <row r="13" spans="1:19" x14ac:dyDescent="0.2">
      <c r="A13" s="61" t="s">
        <v>8</v>
      </c>
      <c r="B13" s="62"/>
      <c r="C13" s="63">
        <f>+SUM(D13:F13)</f>
        <v>4397</v>
      </c>
      <c r="D13" s="64">
        <f>+SUM(D14:D43)</f>
        <v>2140</v>
      </c>
      <c r="E13" s="65">
        <f>+SUM(E14:E43)</f>
        <v>2257</v>
      </c>
      <c r="F13" s="66">
        <f>+SUM(F14:F43)</f>
        <v>0</v>
      </c>
      <c r="G13" s="67">
        <f>+SUM(G14:G43)</f>
        <v>0</v>
      </c>
      <c r="H13" s="63">
        <f>+SUM(H14:H43)</f>
        <v>0</v>
      </c>
      <c r="I13" s="12"/>
      <c r="J13" s="5"/>
      <c r="K13" s="5"/>
      <c r="N13" s="56"/>
      <c r="O13" s="6"/>
      <c r="Q13" s="5"/>
    </row>
    <row r="14" spans="1:19" ht="27" customHeight="1" x14ac:dyDescent="0.2">
      <c r="A14" s="68" t="s">
        <v>9</v>
      </c>
      <c r="B14" s="69" t="s">
        <v>10</v>
      </c>
      <c r="C14" s="70">
        <f>+SUM(D14:F14)</f>
        <v>732</v>
      </c>
      <c r="D14" s="71">
        <v>407</v>
      </c>
      <c r="E14" s="72">
        <v>325</v>
      </c>
      <c r="F14" s="73"/>
      <c r="G14" s="73"/>
      <c r="H14" s="73"/>
      <c r="I14" s="13"/>
      <c r="J14" s="5"/>
      <c r="K14" s="5"/>
      <c r="N14" s="56"/>
      <c r="O14" s="6"/>
      <c r="Q14" s="5"/>
    </row>
    <row r="15" spans="1:19" x14ac:dyDescent="0.2">
      <c r="A15" s="74" t="s">
        <v>11</v>
      </c>
      <c r="B15" s="75" t="s">
        <v>12</v>
      </c>
      <c r="C15" s="70">
        <f t="shared" ref="C15:C78" si="0">+SUM(D15:F15)</f>
        <v>0</v>
      </c>
      <c r="D15" s="71"/>
      <c r="E15" s="72"/>
      <c r="F15" s="73"/>
      <c r="G15" s="73"/>
      <c r="H15" s="73"/>
      <c r="I15" s="13"/>
      <c r="J15" s="5"/>
      <c r="K15" s="5"/>
      <c r="N15" s="56"/>
      <c r="O15" s="6"/>
      <c r="Q15" s="5"/>
    </row>
    <row r="16" spans="1:19" x14ac:dyDescent="0.2">
      <c r="A16" s="74" t="s">
        <v>13</v>
      </c>
      <c r="B16" s="75" t="s">
        <v>14</v>
      </c>
      <c r="C16" s="70">
        <f t="shared" si="0"/>
        <v>4</v>
      </c>
      <c r="D16" s="71"/>
      <c r="E16" s="72">
        <v>4</v>
      </c>
      <c r="F16" s="73"/>
      <c r="G16" s="73"/>
      <c r="H16" s="73"/>
      <c r="I16" s="13"/>
      <c r="J16" s="5"/>
      <c r="K16" s="5"/>
      <c r="N16" s="56"/>
      <c r="O16" s="6"/>
      <c r="Q16" s="5"/>
    </row>
    <row r="17" spans="1:17" x14ac:dyDescent="0.2">
      <c r="A17" s="76" t="s">
        <v>15</v>
      </c>
      <c r="B17" s="77" t="s">
        <v>16</v>
      </c>
      <c r="C17" s="70">
        <f t="shared" si="0"/>
        <v>98</v>
      </c>
      <c r="D17" s="71"/>
      <c r="E17" s="72">
        <v>98</v>
      </c>
      <c r="F17" s="73"/>
      <c r="G17" s="73"/>
      <c r="H17" s="73"/>
      <c r="I17" s="13"/>
      <c r="J17" s="5"/>
      <c r="K17" s="5"/>
      <c r="N17" s="56"/>
      <c r="O17" s="6"/>
      <c r="Q17" s="5"/>
    </row>
    <row r="18" spans="1:17" x14ac:dyDescent="0.2">
      <c r="A18" s="76" t="s">
        <v>17</v>
      </c>
      <c r="B18" s="77" t="s">
        <v>18</v>
      </c>
      <c r="C18" s="70">
        <f t="shared" si="0"/>
        <v>10</v>
      </c>
      <c r="D18" s="71"/>
      <c r="E18" s="72">
        <v>10</v>
      </c>
      <c r="F18" s="73"/>
      <c r="G18" s="73"/>
      <c r="H18" s="73"/>
      <c r="I18" s="13"/>
      <c r="J18" s="5"/>
      <c r="K18" s="5"/>
      <c r="N18" s="56"/>
      <c r="O18" s="6"/>
      <c r="Q18" s="5"/>
    </row>
    <row r="19" spans="1:17" x14ac:dyDescent="0.2">
      <c r="A19" s="76" t="s">
        <v>19</v>
      </c>
      <c r="B19" s="78" t="s">
        <v>20</v>
      </c>
      <c r="C19" s="70">
        <f t="shared" si="0"/>
        <v>138</v>
      </c>
      <c r="D19" s="71"/>
      <c r="E19" s="72">
        <v>138</v>
      </c>
      <c r="F19" s="73"/>
      <c r="G19" s="73"/>
      <c r="H19" s="73"/>
      <c r="I19" s="13"/>
      <c r="J19" s="5"/>
      <c r="K19" s="5"/>
      <c r="N19" s="56"/>
      <c r="O19" s="6"/>
      <c r="Q19" s="5"/>
    </row>
    <row r="20" spans="1:17" x14ac:dyDescent="0.2">
      <c r="A20" s="76" t="s">
        <v>21</v>
      </c>
      <c r="B20" s="78" t="s">
        <v>22</v>
      </c>
      <c r="C20" s="70">
        <f t="shared" si="0"/>
        <v>0</v>
      </c>
      <c r="D20" s="71"/>
      <c r="E20" s="72"/>
      <c r="F20" s="73"/>
      <c r="G20" s="73"/>
      <c r="H20" s="73"/>
      <c r="I20" s="13"/>
      <c r="J20" s="5"/>
      <c r="K20" s="5"/>
      <c r="N20" s="56"/>
      <c r="O20" s="6"/>
      <c r="Q20" s="5"/>
    </row>
    <row r="21" spans="1:17" x14ac:dyDescent="0.2">
      <c r="A21" s="76" t="s">
        <v>23</v>
      </c>
      <c r="B21" s="79" t="s">
        <v>24</v>
      </c>
      <c r="C21" s="70">
        <f t="shared" si="0"/>
        <v>311</v>
      </c>
      <c r="D21" s="71"/>
      <c r="E21" s="72">
        <v>311</v>
      </c>
      <c r="F21" s="73"/>
      <c r="G21" s="73"/>
      <c r="H21" s="73"/>
      <c r="I21" s="13"/>
      <c r="J21" s="5"/>
      <c r="K21" s="5"/>
      <c r="N21" s="56"/>
      <c r="O21" s="6"/>
      <c r="Q21" s="5"/>
    </row>
    <row r="22" spans="1:17" x14ac:dyDescent="0.2">
      <c r="A22" s="76" t="s">
        <v>25</v>
      </c>
      <c r="B22" s="79" t="s">
        <v>26</v>
      </c>
      <c r="C22" s="70">
        <f t="shared" si="0"/>
        <v>0</v>
      </c>
      <c r="D22" s="71"/>
      <c r="E22" s="72"/>
      <c r="F22" s="73"/>
      <c r="G22" s="73"/>
      <c r="H22" s="73"/>
      <c r="I22" s="13"/>
      <c r="J22" s="5"/>
      <c r="K22" s="5"/>
      <c r="N22" s="56"/>
      <c r="O22" s="6"/>
      <c r="Q22" s="5"/>
    </row>
    <row r="23" spans="1:17" x14ac:dyDescent="0.2">
      <c r="A23" s="76" t="s">
        <v>27</v>
      </c>
      <c r="B23" s="79" t="s">
        <v>28</v>
      </c>
      <c r="C23" s="70">
        <f t="shared" si="0"/>
        <v>16</v>
      </c>
      <c r="D23" s="71"/>
      <c r="E23" s="72">
        <v>16</v>
      </c>
      <c r="F23" s="73"/>
      <c r="G23" s="73"/>
      <c r="H23" s="73"/>
      <c r="I23" s="13"/>
      <c r="J23" s="5"/>
      <c r="K23" s="5"/>
      <c r="N23" s="56"/>
      <c r="O23" s="6"/>
      <c r="Q23" s="5"/>
    </row>
    <row r="24" spans="1:17" x14ac:dyDescent="0.2">
      <c r="A24" s="76" t="s">
        <v>29</v>
      </c>
      <c r="B24" s="79" t="s">
        <v>30</v>
      </c>
      <c r="C24" s="70">
        <f t="shared" si="0"/>
        <v>104</v>
      </c>
      <c r="D24" s="71"/>
      <c r="E24" s="72">
        <v>104</v>
      </c>
      <c r="F24" s="73"/>
      <c r="G24" s="73"/>
      <c r="H24" s="73"/>
      <c r="I24" s="13"/>
      <c r="J24" s="5"/>
      <c r="K24" s="5"/>
      <c r="N24" s="56"/>
      <c r="O24" s="6"/>
      <c r="Q24" s="5"/>
    </row>
    <row r="25" spans="1:17" ht="23.25" x14ac:dyDescent="0.2">
      <c r="A25" s="76" t="s">
        <v>31</v>
      </c>
      <c r="B25" s="80" t="s">
        <v>32</v>
      </c>
      <c r="C25" s="70">
        <f t="shared" si="0"/>
        <v>24</v>
      </c>
      <c r="D25" s="81"/>
      <c r="E25" s="82">
        <v>24</v>
      </c>
      <c r="F25" s="83"/>
      <c r="G25" s="73"/>
      <c r="H25" s="83"/>
      <c r="I25" s="13"/>
      <c r="J25" s="5"/>
      <c r="K25" s="5"/>
      <c r="N25" s="56"/>
      <c r="O25" s="6"/>
      <c r="Q25" s="5"/>
    </row>
    <row r="26" spans="1:17" x14ac:dyDescent="0.2">
      <c r="A26" s="76" t="s">
        <v>33</v>
      </c>
      <c r="B26" s="80" t="s">
        <v>34</v>
      </c>
      <c r="C26" s="70">
        <f t="shared" si="0"/>
        <v>0</v>
      </c>
      <c r="D26" s="81"/>
      <c r="E26" s="82"/>
      <c r="F26" s="83"/>
      <c r="G26" s="73"/>
      <c r="H26" s="83"/>
      <c r="I26" s="13"/>
      <c r="J26" s="5"/>
      <c r="K26" s="5"/>
      <c r="N26" s="56"/>
      <c r="O26" s="6"/>
      <c r="Q26" s="5"/>
    </row>
    <row r="27" spans="1:17" x14ac:dyDescent="0.2">
      <c r="A27" s="76" t="s">
        <v>35</v>
      </c>
      <c r="B27" s="80" t="s">
        <v>36</v>
      </c>
      <c r="C27" s="70">
        <f t="shared" si="0"/>
        <v>0</v>
      </c>
      <c r="D27" s="81"/>
      <c r="E27" s="82"/>
      <c r="F27" s="83"/>
      <c r="G27" s="73"/>
      <c r="H27" s="83"/>
      <c r="I27" s="13"/>
      <c r="J27" s="5"/>
      <c r="K27" s="5"/>
      <c r="N27" s="56"/>
      <c r="O27" s="6"/>
      <c r="Q27" s="5"/>
    </row>
    <row r="28" spans="1:17" x14ac:dyDescent="0.2">
      <c r="A28" s="76" t="s">
        <v>37</v>
      </c>
      <c r="B28" s="80" t="s">
        <v>38</v>
      </c>
      <c r="C28" s="70">
        <f t="shared" si="0"/>
        <v>65</v>
      </c>
      <c r="D28" s="81"/>
      <c r="E28" s="82">
        <v>65</v>
      </c>
      <c r="F28" s="83"/>
      <c r="G28" s="73"/>
      <c r="H28" s="83"/>
      <c r="I28" s="13"/>
      <c r="J28" s="5"/>
      <c r="K28" s="5"/>
      <c r="N28" s="56"/>
      <c r="O28" s="6"/>
      <c r="Q28" s="5"/>
    </row>
    <row r="29" spans="1:17" ht="23.25" x14ac:dyDescent="0.2">
      <c r="A29" s="76" t="s">
        <v>39</v>
      </c>
      <c r="B29" s="80" t="s">
        <v>40</v>
      </c>
      <c r="C29" s="70">
        <f t="shared" si="0"/>
        <v>0</v>
      </c>
      <c r="D29" s="81"/>
      <c r="E29" s="82"/>
      <c r="F29" s="83"/>
      <c r="G29" s="73"/>
      <c r="H29" s="83"/>
      <c r="I29" s="13"/>
      <c r="J29" s="5"/>
      <c r="K29" s="5"/>
      <c r="N29" s="56"/>
      <c r="O29" s="6"/>
      <c r="Q29" s="5"/>
    </row>
    <row r="30" spans="1:17" x14ac:dyDescent="0.2">
      <c r="A30" s="76" t="s">
        <v>41</v>
      </c>
      <c r="B30" s="80" t="s">
        <v>42</v>
      </c>
      <c r="C30" s="70">
        <f t="shared" si="0"/>
        <v>0</v>
      </c>
      <c r="D30" s="81"/>
      <c r="E30" s="82"/>
      <c r="F30" s="83"/>
      <c r="G30" s="73"/>
      <c r="H30" s="83"/>
      <c r="I30" s="13"/>
      <c r="J30" s="5"/>
      <c r="K30" s="5"/>
      <c r="N30" s="56"/>
      <c r="O30" s="6"/>
      <c r="Q30" s="5"/>
    </row>
    <row r="31" spans="1:17" x14ac:dyDescent="0.2">
      <c r="A31" s="84" t="s">
        <v>43</v>
      </c>
      <c r="B31" s="80" t="s">
        <v>44</v>
      </c>
      <c r="C31" s="70">
        <f t="shared" si="0"/>
        <v>74</v>
      </c>
      <c r="D31" s="81">
        <v>56</v>
      </c>
      <c r="E31" s="82">
        <v>18</v>
      </c>
      <c r="F31" s="83"/>
      <c r="G31" s="73"/>
      <c r="H31" s="83"/>
      <c r="I31" s="13"/>
      <c r="J31" s="5"/>
      <c r="K31" s="5"/>
      <c r="N31" s="56"/>
      <c r="O31" s="6"/>
      <c r="Q31" s="5"/>
    </row>
    <row r="32" spans="1:17" x14ac:dyDescent="0.2">
      <c r="A32" s="76" t="s">
        <v>45</v>
      </c>
      <c r="B32" s="80" t="s">
        <v>46</v>
      </c>
      <c r="C32" s="70">
        <f t="shared" si="0"/>
        <v>563</v>
      </c>
      <c r="D32" s="81">
        <v>534</v>
      </c>
      <c r="E32" s="82">
        <v>29</v>
      </c>
      <c r="F32" s="83"/>
      <c r="G32" s="73"/>
      <c r="H32" s="83"/>
      <c r="I32" s="13"/>
      <c r="J32" s="5"/>
      <c r="K32" s="5"/>
      <c r="N32" s="56"/>
      <c r="O32" s="6"/>
      <c r="Q32" s="5"/>
    </row>
    <row r="33" spans="1:17" x14ac:dyDescent="0.2">
      <c r="A33" s="76" t="s">
        <v>47</v>
      </c>
      <c r="B33" s="79" t="s">
        <v>48</v>
      </c>
      <c r="C33" s="70">
        <f t="shared" si="0"/>
        <v>13</v>
      </c>
      <c r="D33" s="81"/>
      <c r="E33" s="82">
        <v>13</v>
      </c>
      <c r="F33" s="83"/>
      <c r="G33" s="73"/>
      <c r="H33" s="83"/>
      <c r="I33" s="13"/>
      <c r="J33" s="5"/>
      <c r="K33" s="5"/>
      <c r="N33" s="56"/>
      <c r="O33" s="6"/>
      <c r="Q33" s="5"/>
    </row>
    <row r="34" spans="1:17" x14ac:dyDescent="0.2">
      <c r="A34" s="76" t="s">
        <v>49</v>
      </c>
      <c r="B34" s="80" t="s">
        <v>50</v>
      </c>
      <c r="C34" s="70">
        <f t="shared" si="0"/>
        <v>63</v>
      </c>
      <c r="D34" s="81"/>
      <c r="E34" s="82">
        <v>63</v>
      </c>
      <c r="F34" s="83"/>
      <c r="G34" s="73"/>
      <c r="H34" s="83"/>
      <c r="I34" s="13"/>
      <c r="J34" s="5"/>
      <c r="K34" s="5"/>
      <c r="N34" s="56"/>
      <c r="O34" s="6"/>
      <c r="Q34" s="5"/>
    </row>
    <row r="35" spans="1:17" x14ac:dyDescent="0.2">
      <c r="A35" s="76" t="s">
        <v>51</v>
      </c>
      <c r="B35" s="80" t="s">
        <v>52</v>
      </c>
      <c r="C35" s="70">
        <f t="shared" si="0"/>
        <v>2</v>
      </c>
      <c r="D35" s="81">
        <v>2</v>
      </c>
      <c r="E35" s="82"/>
      <c r="F35" s="83"/>
      <c r="G35" s="73"/>
      <c r="H35" s="85"/>
      <c r="I35" s="13"/>
      <c r="J35" s="5"/>
      <c r="K35" s="5"/>
      <c r="N35" s="56"/>
      <c r="O35" s="6"/>
      <c r="Q35" s="5"/>
    </row>
    <row r="36" spans="1:17" x14ac:dyDescent="0.2">
      <c r="A36" s="76" t="s">
        <v>53</v>
      </c>
      <c r="B36" s="80" t="s">
        <v>54</v>
      </c>
      <c r="C36" s="70">
        <f t="shared" si="0"/>
        <v>0</v>
      </c>
      <c r="D36" s="81"/>
      <c r="E36" s="82"/>
      <c r="F36" s="83"/>
      <c r="G36" s="73"/>
      <c r="H36" s="85"/>
      <c r="I36" s="13"/>
      <c r="J36" s="5"/>
      <c r="K36" s="5"/>
      <c r="N36" s="56"/>
      <c r="O36" s="6"/>
      <c r="Q36" s="5"/>
    </row>
    <row r="37" spans="1:17" s="6" customFormat="1" x14ac:dyDescent="0.2">
      <c r="A37" s="76" t="s">
        <v>55</v>
      </c>
      <c r="B37" s="79" t="s">
        <v>56</v>
      </c>
      <c r="C37" s="70">
        <f t="shared" si="0"/>
        <v>0</v>
      </c>
      <c r="D37" s="71"/>
      <c r="E37" s="72"/>
      <c r="F37" s="73"/>
      <c r="G37" s="73"/>
      <c r="H37" s="86"/>
      <c r="I37" s="14"/>
      <c r="N37" s="87"/>
    </row>
    <row r="38" spans="1:17" x14ac:dyDescent="0.2">
      <c r="A38" s="76" t="s">
        <v>57</v>
      </c>
      <c r="B38" s="79" t="s">
        <v>58</v>
      </c>
      <c r="C38" s="88">
        <f t="shared" si="0"/>
        <v>104</v>
      </c>
      <c r="D38" s="89">
        <v>22</v>
      </c>
      <c r="E38" s="90">
        <v>82</v>
      </c>
      <c r="F38" s="91"/>
      <c r="G38" s="73"/>
      <c r="H38" s="91"/>
      <c r="I38" s="13"/>
      <c r="J38" s="5"/>
      <c r="K38" s="5"/>
      <c r="N38" s="56"/>
      <c r="O38" s="6"/>
      <c r="Q38" s="5"/>
    </row>
    <row r="39" spans="1:17" ht="34.5" x14ac:dyDescent="0.2">
      <c r="A39" s="92" t="s">
        <v>59</v>
      </c>
      <c r="B39" s="93" t="s">
        <v>60</v>
      </c>
      <c r="C39" s="70">
        <f t="shared" si="0"/>
        <v>1398</v>
      </c>
      <c r="D39" s="71">
        <v>513</v>
      </c>
      <c r="E39" s="72">
        <v>885</v>
      </c>
      <c r="F39" s="73"/>
      <c r="G39" s="73"/>
      <c r="H39" s="73"/>
      <c r="I39" s="13"/>
      <c r="J39" s="5"/>
      <c r="K39" s="5"/>
      <c r="N39" s="56"/>
      <c r="O39" s="6"/>
      <c r="Q39" s="5"/>
    </row>
    <row r="40" spans="1:17" x14ac:dyDescent="0.2">
      <c r="A40" s="92" t="s">
        <v>61</v>
      </c>
      <c r="B40" s="93" t="s">
        <v>62</v>
      </c>
      <c r="C40" s="70">
        <f t="shared" si="0"/>
        <v>43</v>
      </c>
      <c r="D40" s="71">
        <v>8</v>
      </c>
      <c r="E40" s="72">
        <v>35</v>
      </c>
      <c r="F40" s="73"/>
      <c r="G40" s="73"/>
      <c r="H40" s="73"/>
      <c r="I40" s="13"/>
      <c r="J40" s="5"/>
      <c r="K40" s="5"/>
      <c r="N40" s="56"/>
      <c r="O40" s="6"/>
      <c r="Q40" s="5"/>
    </row>
    <row r="41" spans="1:17" x14ac:dyDescent="0.2">
      <c r="A41" s="92" t="s">
        <v>63</v>
      </c>
      <c r="B41" s="93" t="s">
        <v>64</v>
      </c>
      <c r="C41" s="70">
        <f t="shared" si="0"/>
        <v>0</v>
      </c>
      <c r="D41" s="71"/>
      <c r="E41" s="72"/>
      <c r="F41" s="73"/>
      <c r="G41" s="73"/>
      <c r="H41" s="73"/>
      <c r="I41" s="13"/>
      <c r="J41" s="5"/>
      <c r="K41" s="5"/>
      <c r="N41" s="56"/>
      <c r="O41" s="6"/>
      <c r="Q41" s="5"/>
    </row>
    <row r="42" spans="1:17" x14ac:dyDescent="0.2">
      <c r="A42" s="92" t="s">
        <v>65</v>
      </c>
      <c r="B42" s="93" t="s">
        <v>66</v>
      </c>
      <c r="C42" s="70">
        <f t="shared" si="0"/>
        <v>498</v>
      </c>
      <c r="D42" s="71">
        <v>469</v>
      </c>
      <c r="E42" s="72">
        <v>29</v>
      </c>
      <c r="F42" s="73"/>
      <c r="G42" s="73"/>
      <c r="H42" s="73"/>
      <c r="I42" s="13"/>
      <c r="J42" s="5"/>
      <c r="K42" s="5"/>
      <c r="N42" s="56"/>
      <c r="O42" s="6"/>
      <c r="Q42" s="5"/>
    </row>
    <row r="43" spans="1:17" x14ac:dyDescent="0.2">
      <c r="A43" s="92" t="s">
        <v>67</v>
      </c>
      <c r="B43" s="94" t="s">
        <v>68</v>
      </c>
      <c r="C43" s="95">
        <f t="shared" si="0"/>
        <v>137</v>
      </c>
      <c r="D43" s="81">
        <v>129</v>
      </c>
      <c r="E43" s="82">
        <v>8</v>
      </c>
      <c r="F43" s="83"/>
      <c r="G43" s="73"/>
      <c r="H43" s="83"/>
      <c r="I43" s="13"/>
      <c r="J43" s="5"/>
      <c r="K43" s="5"/>
      <c r="N43" s="56"/>
      <c r="O43" s="6"/>
      <c r="Q43" s="5"/>
    </row>
    <row r="44" spans="1:17" x14ac:dyDescent="0.2">
      <c r="A44" s="211" t="s">
        <v>69</v>
      </c>
      <c r="B44" s="242"/>
      <c r="C44" s="63">
        <f t="shared" si="0"/>
        <v>0</v>
      </c>
      <c r="D44" s="67">
        <f>SUM(D45:D78)</f>
        <v>0</v>
      </c>
      <c r="E44" s="65">
        <f>SUM(E45:E78)</f>
        <v>0</v>
      </c>
      <c r="F44" s="67">
        <f>SUM(F45:F78)</f>
        <v>0</v>
      </c>
      <c r="G44" s="63">
        <f>SUM(G45:G78)</f>
        <v>0</v>
      </c>
      <c r="H44" s="63">
        <f>SUM(H45:H78)</f>
        <v>0</v>
      </c>
      <c r="I44" s="13"/>
      <c r="J44" s="5"/>
      <c r="K44" s="5"/>
      <c r="N44" s="56"/>
      <c r="O44" s="6"/>
      <c r="Q44" s="5"/>
    </row>
    <row r="45" spans="1:17" x14ac:dyDescent="0.2">
      <c r="A45" s="96" t="s">
        <v>70</v>
      </c>
      <c r="B45" s="97" t="s">
        <v>71</v>
      </c>
      <c r="C45" s="98">
        <f t="shared" si="0"/>
        <v>0</v>
      </c>
      <c r="D45" s="73"/>
      <c r="E45" s="90"/>
      <c r="F45" s="91"/>
      <c r="G45" s="73"/>
      <c r="H45" s="91"/>
      <c r="I45" s="13"/>
      <c r="J45" s="5"/>
      <c r="K45" s="5"/>
      <c r="N45" s="56"/>
      <c r="O45" s="6"/>
      <c r="Q45" s="5"/>
    </row>
    <row r="46" spans="1:17" x14ac:dyDescent="0.2">
      <c r="A46" s="99" t="s">
        <v>72</v>
      </c>
      <c r="B46" s="100" t="s">
        <v>73</v>
      </c>
      <c r="C46" s="70">
        <f t="shared" si="0"/>
        <v>0</v>
      </c>
      <c r="D46" s="73"/>
      <c r="E46" s="72"/>
      <c r="F46" s="73"/>
      <c r="G46" s="73"/>
      <c r="H46" s="73"/>
      <c r="I46" s="13"/>
      <c r="J46" s="5"/>
      <c r="K46" s="5"/>
      <c r="N46" s="56"/>
      <c r="O46" s="6"/>
      <c r="Q46" s="5"/>
    </row>
    <row r="47" spans="1:17" x14ac:dyDescent="0.2">
      <c r="A47" s="99" t="s">
        <v>74</v>
      </c>
      <c r="B47" s="100" t="s">
        <v>75</v>
      </c>
      <c r="C47" s="70">
        <f t="shared" si="0"/>
        <v>0</v>
      </c>
      <c r="D47" s="73"/>
      <c r="E47" s="72"/>
      <c r="F47" s="73"/>
      <c r="G47" s="73"/>
      <c r="H47" s="73"/>
      <c r="I47" s="13"/>
      <c r="J47" s="5"/>
      <c r="K47" s="5"/>
      <c r="N47" s="56"/>
      <c r="O47" s="6"/>
      <c r="Q47" s="5"/>
    </row>
    <row r="48" spans="1:17" x14ac:dyDescent="0.2">
      <c r="A48" s="99" t="s">
        <v>76</v>
      </c>
      <c r="B48" s="100" t="s">
        <v>77</v>
      </c>
      <c r="C48" s="70">
        <f t="shared" si="0"/>
        <v>0</v>
      </c>
      <c r="D48" s="73"/>
      <c r="E48" s="72"/>
      <c r="F48" s="73"/>
      <c r="G48" s="73"/>
      <c r="H48" s="73"/>
      <c r="I48" s="13"/>
      <c r="J48" s="5"/>
      <c r="K48" s="5"/>
      <c r="N48" s="56"/>
      <c r="O48" s="6"/>
      <c r="Q48" s="5"/>
    </row>
    <row r="49" spans="1:17" x14ac:dyDescent="0.2">
      <c r="A49" s="99" t="s">
        <v>78</v>
      </c>
      <c r="B49" s="100" t="s">
        <v>79</v>
      </c>
      <c r="C49" s="70">
        <f t="shared" si="0"/>
        <v>0</v>
      </c>
      <c r="D49" s="73"/>
      <c r="E49" s="72"/>
      <c r="F49" s="73"/>
      <c r="G49" s="73"/>
      <c r="H49" s="73"/>
      <c r="I49" s="13"/>
      <c r="J49" s="5"/>
      <c r="K49" s="5"/>
      <c r="N49" s="56"/>
      <c r="O49" s="6"/>
      <c r="Q49" s="5"/>
    </row>
    <row r="50" spans="1:17" x14ac:dyDescent="0.2">
      <c r="A50" s="99" t="s">
        <v>80</v>
      </c>
      <c r="B50" s="100" t="s">
        <v>81</v>
      </c>
      <c r="C50" s="70">
        <f t="shared" si="0"/>
        <v>0</v>
      </c>
      <c r="D50" s="73"/>
      <c r="E50" s="72"/>
      <c r="F50" s="73"/>
      <c r="G50" s="73"/>
      <c r="H50" s="73"/>
      <c r="I50" s="13"/>
      <c r="J50" s="5"/>
      <c r="K50" s="5"/>
      <c r="N50" s="56"/>
      <c r="O50" s="6"/>
      <c r="Q50" s="5"/>
    </row>
    <row r="51" spans="1:17" x14ac:dyDescent="0.2">
      <c r="A51" s="99" t="s">
        <v>82</v>
      </c>
      <c r="B51" s="100" t="s">
        <v>83</v>
      </c>
      <c r="C51" s="70">
        <f t="shared" si="0"/>
        <v>0</v>
      </c>
      <c r="D51" s="73"/>
      <c r="E51" s="72"/>
      <c r="F51" s="73"/>
      <c r="G51" s="73"/>
      <c r="H51" s="73"/>
      <c r="I51" s="13"/>
      <c r="J51" s="5"/>
      <c r="K51" s="5"/>
      <c r="N51" s="56"/>
      <c r="O51" s="6"/>
      <c r="Q51" s="5"/>
    </row>
    <row r="52" spans="1:17" x14ac:dyDescent="0.2">
      <c r="A52" s="99" t="s">
        <v>84</v>
      </c>
      <c r="B52" s="100" t="s">
        <v>85</v>
      </c>
      <c r="C52" s="70">
        <f t="shared" si="0"/>
        <v>0</v>
      </c>
      <c r="D52" s="73"/>
      <c r="E52" s="72"/>
      <c r="F52" s="73"/>
      <c r="G52" s="73"/>
      <c r="H52" s="73"/>
      <c r="I52" s="13"/>
      <c r="J52" s="5"/>
      <c r="K52" s="5"/>
      <c r="N52" s="56"/>
      <c r="O52" s="6"/>
      <c r="Q52" s="5"/>
    </row>
    <row r="53" spans="1:17" x14ac:dyDescent="0.2">
      <c r="A53" s="99" t="s">
        <v>86</v>
      </c>
      <c r="B53" s="100" t="s">
        <v>87</v>
      </c>
      <c r="C53" s="70">
        <f t="shared" si="0"/>
        <v>0</v>
      </c>
      <c r="D53" s="73"/>
      <c r="E53" s="72"/>
      <c r="F53" s="73"/>
      <c r="G53" s="73"/>
      <c r="H53" s="73"/>
      <c r="I53" s="13"/>
      <c r="J53" s="5"/>
      <c r="K53" s="5"/>
      <c r="N53" s="56"/>
      <c r="O53" s="6"/>
      <c r="Q53" s="5"/>
    </row>
    <row r="54" spans="1:17" x14ac:dyDescent="0.2">
      <c r="A54" s="99" t="s">
        <v>88</v>
      </c>
      <c r="B54" s="100" t="s">
        <v>89</v>
      </c>
      <c r="C54" s="70">
        <f t="shared" si="0"/>
        <v>0</v>
      </c>
      <c r="D54" s="73"/>
      <c r="E54" s="72"/>
      <c r="F54" s="73"/>
      <c r="G54" s="73"/>
      <c r="H54" s="73"/>
      <c r="I54" s="13"/>
      <c r="J54" s="5"/>
      <c r="K54" s="5"/>
      <c r="N54" s="56"/>
      <c r="O54" s="6"/>
      <c r="Q54" s="5"/>
    </row>
    <row r="55" spans="1:17" x14ac:dyDescent="0.2">
      <c r="A55" s="99" t="s">
        <v>90</v>
      </c>
      <c r="B55" s="100" t="s">
        <v>91</v>
      </c>
      <c r="C55" s="70">
        <f t="shared" si="0"/>
        <v>0</v>
      </c>
      <c r="D55" s="73"/>
      <c r="E55" s="72"/>
      <c r="F55" s="73"/>
      <c r="G55" s="73"/>
      <c r="H55" s="73"/>
      <c r="I55" s="13"/>
      <c r="J55" s="5"/>
      <c r="K55" s="5"/>
      <c r="N55" s="56"/>
      <c r="O55" s="6"/>
      <c r="Q55" s="5"/>
    </row>
    <row r="56" spans="1:17" x14ac:dyDescent="0.2">
      <c r="A56" s="99" t="s">
        <v>92</v>
      </c>
      <c r="B56" s="100" t="s">
        <v>93</v>
      </c>
      <c r="C56" s="70">
        <f t="shared" si="0"/>
        <v>0</v>
      </c>
      <c r="D56" s="73"/>
      <c r="E56" s="72"/>
      <c r="F56" s="73"/>
      <c r="G56" s="73"/>
      <c r="H56" s="73"/>
      <c r="I56" s="13"/>
      <c r="J56" s="5"/>
      <c r="K56" s="5"/>
      <c r="N56" s="56"/>
      <c r="O56" s="6"/>
      <c r="Q56" s="5"/>
    </row>
    <row r="57" spans="1:17" x14ac:dyDescent="0.2">
      <c r="A57" s="99" t="s">
        <v>94</v>
      </c>
      <c r="B57" s="100" t="s">
        <v>95</v>
      </c>
      <c r="C57" s="70">
        <f t="shared" si="0"/>
        <v>0</v>
      </c>
      <c r="D57" s="73"/>
      <c r="E57" s="72"/>
      <c r="F57" s="73"/>
      <c r="G57" s="73"/>
      <c r="H57" s="73"/>
      <c r="I57" s="13"/>
      <c r="J57" s="5"/>
      <c r="K57" s="5"/>
      <c r="N57" s="56"/>
      <c r="O57" s="6"/>
      <c r="Q57" s="5"/>
    </row>
    <row r="58" spans="1:17" x14ac:dyDescent="0.2">
      <c r="A58" s="99" t="s">
        <v>96</v>
      </c>
      <c r="B58" s="100" t="s">
        <v>97</v>
      </c>
      <c r="C58" s="70">
        <f t="shared" si="0"/>
        <v>0</v>
      </c>
      <c r="D58" s="73"/>
      <c r="E58" s="72"/>
      <c r="F58" s="73"/>
      <c r="G58" s="73"/>
      <c r="H58" s="73"/>
      <c r="I58" s="13"/>
      <c r="J58" s="5"/>
      <c r="K58" s="5"/>
      <c r="N58" s="56"/>
      <c r="O58" s="6"/>
      <c r="Q58" s="5"/>
    </row>
    <row r="59" spans="1:17" ht="34.5" x14ac:dyDescent="0.2">
      <c r="A59" s="99" t="s">
        <v>98</v>
      </c>
      <c r="B59" s="93" t="s">
        <v>99</v>
      </c>
      <c r="C59" s="70">
        <f t="shared" si="0"/>
        <v>0</v>
      </c>
      <c r="D59" s="73"/>
      <c r="E59" s="72"/>
      <c r="F59" s="73"/>
      <c r="G59" s="73"/>
      <c r="H59" s="73"/>
      <c r="I59" s="13"/>
      <c r="J59" s="5"/>
      <c r="K59" s="5"/>
      <c r="N59" s="56"/>
      <c r="O59" s="6"/>
      <c r="Q59" s="5"/>
    </row>
    <row r="60" spans="1:17" x14ac:dyDescent="0.2">
      <c r="A60" s="99" t="s">
        <v>100</v>
      </c>
      <c r="B60" s="100" t="s">
        <v>101</v>
      </c>
      <c r="C60" s="70">
        <f t="shared" si="0"/>
        <v>0</v>
      </c>
      <c r="D60" s="73"/>
      <c r="E60" s="72"/>
      <c r="F60" s="73"/>
      <c r="G60" s="73"/>
      <c r="H60" s="73"/>
      <c r="I60" s="13"/>
      <c r="J60" s="5"/>
      <c r="K60" s="5"/>
      <c r="N60" s="56"/>
      <c r="O60" s="6"/>
      <c r="Q60" s="5"/>
    </row>
    <row r="61" spans="1:17" x14ac:dyDescent="0.2">
      <c r="A61" s="99" t="s">
        <v>102</v>
      </c>
      <c r="B61" s="100" t="s">
        <v>103</v>
      </c>
      <c r="C61" s="70">
        <f t="shared" si="0"/>
        <v>0</v>
      </c>
      <c r="D61" s="73"/>
      <c r="E61" s="72"/>
      <c r="F61" s="73"/>
      <c r="G61" s="73"/>
      <c r="H61" s="73"/>
      <c r="I61" s="13"/>
      <c r="J61" s="5"/>
      <c r="K61" s="5"/>
      <c r="N61" s="56"/>
      <c r="O61" s="6"/>
      <c r="Q61" s="5"/>
    </row>
    <row r="62" spans="1:17" x14ac:dyDescent="0.2">
      <c r="A62" s="99" t="s">
        <v>104</v>
      </c>
      <c r="B62" s="93" t="s">
        <v>105</v>
      </c>
      <c r="C62" s="70">
        <f t="shared" si="0"/>
        <v>0</v>
      </c>
      <c r="D62" s="73"/>
      <c r="E62" s="72"/>
      <c r="F62" s="73"/>
      <c r="G62" s="73"/>
      <c r="H62" s="73"/>
      <c r="I62" s="13"/>
      <c r="J62" s="5"/>
      <c r="K62" s="5"/>
      <c r="N62" s="56"/>
      <c r="O62" s="6"/>
      <c r="Q62" s="5"/>
    </row>
    <row r="63" spans="1:17" x14ac:dyDescent="0.2">
      <c r="A63" s="99" t="s">
        <v>106</v>
      </c>
      <c r="B63" s="100" t="s">
        <v>107</v>
      </c>
      <c r="C63" s="70">
        <f t="shared" si="0"/>
        <v>0</v>
      </c>
      <c r="D63" s="73"/>
      <c r="E63" s="72"/>
      <c r="F63" s="73"/>
      <c r="G63" s="73"/>
      <c r="H63" s="73"/>
      <c r="I63" s="13"/>
      <c r="J63" s="5"/>
      <c r="K63" s="5"/>
      <c r="N63" s="56"/>
      <c r="O63" s="6"/>
      <c r="Q63" s="5"/>
    </row>
    <row r="64" spans="1:17" x14ac:dyDescent="0.2">
      <c r="A64" s="99" t="s">
        <v>108</v>
      </c>
      <c r="B64" s="100" t="s">
        <v>109</v>
      </c>
      <c r="C64" s="70">
        <f t="shared" si="0"/>
        <v>0</v>
      </c>
      <c r="D64" s="73"/>
      <c r="E64" s="72"/>
      <c r="F64" s="73"/>
      <c r="G64" s="73"/>
      <c r="H64" s="73"/>
      <c r="I64" s="13"/>
      <c r="J64" s="5"/>
      <c r="K64" s="5"/>
      <c r="N64" s="56"/>
      <c r="O64" s="6"/>
      <c r="Q64" s="5"/>
    </row>
    <row r="65" spans="1:17" x14ac:dyDescent="0.2">
      <c r="A65" s="99" t="s">
        <v>110</v>
      </c>
      <c r="B65" s="100" t="s">
        <v>111</v>
      </c>
      <c r="C65" s="70">
        <f t="shared" si="0"/>
        <v>0</v>
      </c>
      <c r="D65" s="73"/>
      <c r="E65" s="72"/>
      <c r="F65" s="73"/>
      <c r="G65" s="73"/>
      <c r="H65" s="73"/>
      <c r="I65" s="13"/>
      <c r="J65" s="5"/>
      <c r="K65" s="5"/>
      <c r="N65" s="56"/>
      <c r="O65" s="6"/>
      <c r="Q65" s="5"/>
    </row>
    <row r="66" spans="1:17" x14ac:dyDescent="0.2">
      <c r="A66" s="99" t="s">
        <v>112</v>
      </c>
      <c r="B66" s="100" t="s">
        <v>113</v>
      </c>
      <c r="C66" s="70">
        <f t="shared" si="0"/>
        <v>0</v>
      </c>
      <c r="D66" s="73"/>
      <c r="E66" s="72"/>
      <c r="F66" s="73"/>
      <c r="G66" s="73"/>
      <c r="H66" s="73"/>
      <c r="I66" s="13"/>
      <c r="J66" s="5"/>
      <c r="K66" s="5"/>
      <c r="N66" s="56"/>
      <c r="O66" s="6"/>
      <c r="Q66" s="5"/>
    </row>
    <row r="67" spans="1:17" ht="25.5" customHeight="1" x14ac:dyDescent="0.2">
      <c r="A67" s="99" t="s">
        <v>114</v>
      </c>
      <c r="B67" s="93" t="s">
        <v>115</v>
      </c>
      <c r="C67" s="70">
        <f t="shared" si="0"/>
        <v>0</v>
      </c>
      <c r="D67" s="73"/>
      <c r="E67" s="72"/>
      <c r="F67" s="73"/>
      <c r="G67" s="73"/>
      <c r="H67" s="73"/>
      <c r="I67" s="13"/>
      <c r="J67" s="5"/>
      <c r="K67" s="5"/>
      <c r="N67" s="56"/>
      <c r="O67" s="6"/>
      <c r="Q67" s="5"/>
    </row>
    <row r="68" spans="1:17" x14ac:dyDescent="0.2">
      <c r="A68" s="99" t="s">
        <v>116</v>
      </c>
      <c r="B68" s="100" t="s">
        <v>117</v>
      </c>
      <c r="C68" s="70">
        <f t="shared" si="0"/>
        <v>0</v>
      </c>
      <c r="D68" s="73"/>
      <c r="E68" s="72"/>
      <c r="F68" s="73"/>
      <c r="G68" s="73"/>
      <c r="H68" s="73"/>
      <c r="I68" s="13"/>
      <c r="J68" s="5"/>
      <c r="K68" s="5"/>
      <c r="N68" s="56"/>
      <c r="O68" s="6"/>
      <c r="Q68" s="5"/>
    </row>
    <row r="69" spans="1:17" x14ac:dyDescent="0.2">
      <c r="A69" s="99" t="s">
        <v>118</v>
      </c>
      <c r="B69" s="100" t="s">
        <v>119</v>
      </c>
      <c r="C69" s="70">
        <f t="shared" si="0"/>
        <v>0</v>
      </c>
      <c r="D69" s="73"/>
      <c r="E69" s="72"/>
      <c r="F69" s="73"/>
      <c r="G69" s="73"/>
      <c r="H69" s="73"/>
      <c r="I69" s="13"/>
      <c r="J69" s="5"/>
      <c r="K69" s="5"/>
      <c r="N69" s="56"/>
      <c r="O69" s="6"/>
      <c r="Q69" s="5"/>
    </row>
    <row r="70" spans="1:17" x14ac:dyDescent="0.2">
      <c r="A70" s="99" t="s">
        <v>120</v>
      </c>
      <c r="B70" s="100" t="s">
        <v>121</v>
      </c>
      <c r="C70" s="70">
        <f t="shared" si="0"/>
        <v>0</v>
      </c>
      <c r="D70" s="73"/>
      <c r="E70" s="72"/>
      <c r="F70" s="73"/>
      <c r="G70" s="73"/>
      <c r="H70" s="73"/>
      <c r="I70" s="13"/>
      <c r="J70" s="5"/>
      <c r="K70" s="5"/>
      <c r="N70" s="56"/>
      <c r="O70" s="6"/>
      <c r="Q70" s="5"/>
    </row>
    <row r="71" spans="1:17" x14ac:dyDescent="0.2">
      <c r="A71" s="99" t="s">
        <v>122</v>
      </c>
      <c r="B71" s="100" t="s">
        <v>123</v>
      </c>
      <c r="C71" s="70">
        <f t="shared" si="0"/>
        <v>0</v>
      </c>
      <c r="D71" s="73"/>
      <c r="E71" s="72"/>
      <c r="F71" s="73"/>
      <c r="G71" s="73"/>
      <c r="H71" s="73"/>
      <c r="I71" s="13"/>
      <c r="J71" s="5"/>
      <c r="K71" s="5"/>
      <c r="N71" s="56"/>
      <c r="O71" s="6"/>
      <c r="Q71" s="5"/>
    </row>
    <row r="72" spans="1:17" x14ac:dyDescent="0.2">
      <c r="A72" s="99" t="s">
        <v>124</v>
      </c>
      <c r="B72" s="100" t="s">
        <v>125</v>
      </c>
      <c r="C72" s="70">
        <f t="shared" si="0"/>
        <v>0</v>
      </c>
      <c r="D72" s="73"/>
      <c r="E72" s="72"/>
      <c r="F72" s="73"/>
      <c r="G72" s="73"/>
      <c r="H72" s="73"/>
      <c r="I72" s="13"/>
      <c r="J72" s="5"/>
      <c r="K72" s="5"/>
      <c r="N72" s="56"/>
      <c r="O72" s="6"/>
      <c r="Q72" s="5"/>
    </row>
    <row r="73" spans="1:17" x14ac:dyDescent="0.2">
      <c r="A73" s="99" t="s">
        <v>126</v>
      </c>
      <c r="B73" s="100" t="s">
        <v>127</v>
      </c>
      <c r="C73" s="70">
        <f t="shared" si="0"/>
        <v>0</v>
      </c>
      <c r="D73" s="73"/>
      <c r="E73" s="72"/>
      <c r="F73" s="73"/>
      <c r="G73" s="73"/>
      <c r="H73" s="73"/>
      <c r="I73" s="13"/>
      <c r="J73" s="5"/>
      <c r="K73" s="5"/>
      <c r="N73" s="56"/>
      <c r="O73" s="6"/>
      <c r="Q73" s="5"/>
    </row>
    <row r="74" spans="1:17" x14ac:dyDescent="0.2">
      <c r="A74" s="99" t="s">
        <v>128</v>
      </c>
      <c r="B74" s="100" t="s">
        <v>129</v>
      </c>
      <c r="C74" s="70">
        <f t="shared" si="0"/>
        <v>0</v>
      </c>
      <c r="D74" s="73"/>
      <c r="E74" s="72"/>
      <c r="F74" s="73"/>
      <c r="G74" s="73"/>
      <c r="H74" s="73"/>
      <c r="I74" s="13"/>
      <c r="J74" s="5"/>
      <c r="K74" s="5"/>
      <c r="N74" s="56"/>
      <c r="O74" s="6"/>
      <c r="Q74" s="5"/>
    </row>
    <row r="75" spans="1:17" x14ac:dyDescent="0.2">
      <c r="A75" s="99" t="s">
        <v>130</v>
      </c>
      <c r="B75" s="100" t="s">
        <v>131</v>
      </c>
      <c r="C75" s="70">
        <f t="shared" si="0"/>
        <v>0</v>
      </c>
      <c r="D75" s="73"/>
      <c r="E75" s="72"/>
      <c r="F75" s="73"/>
      <c r="G75" s="73"/>
      <c r="H75" s="73"/>
      <c r="I75" s="13"/>
      <c r="J75" s="5"/>
      <c r="K75" s="5"/>
      <c r="N75" s="56"/>
      <c r="O75" s="6"/>
      <c r="Q75" s="5"/>
    </row>
    <row r="76" spans="1:17" x14ac:dyDescent="0.2">
      <c r="A76" s="99" t="s">
        <v>132</v>
      </c>
      <c r="B76" s="100" t="s">
        <v>133</v>
      </c>
      <c r="C76" s="70">
        <f t="shared" si="0"/>
        <v>0</v>
      </c>
      <c r="D76" s="73"/>
      <c r="E76" s="72"/>
      <c r="F76" s="73"/>
      <c r="G76" s="73"/>
      <c r="H76" s="73"/>
      <c r="I76" s="13"/>
      <c r="J76" s="5"/>
      <c r="K76" s="5"/>
      <c r="N76" s="56"/>
      <c r="O76" s="6"/>
      <c r="Q76" s="5"/>
    </row>
    <row r="77" spans="1:17" x14ac:dyDescent="0.2">
      <c r="A77" s="99" t="s">
        <v>134</v>
      </c>
      <c r="B77" s="100" t="s">
        <v>135</v>
      </c>
      <c r="C77" s="70">
        <f t="shared" si="0"/>
        <v>0</v>
      </c>
      <c r="D77" s="73"/>
      <c r="E77" s="72"/>
      <c r="F77" s="73"/>
      <c r="G77" s="73"/>
      <c r="H77" s="73"/>
      <c r="I77" s="13"/>
      <c r="J77" s="5"/>
      <c r="K77" s="5"/>
      <c r="N77" s="56"/>
      <c r="O77" s="6"/>
      <c r="Q77" s="5"/>
    </row>
    <row r="78" spans="1:17" x14ac:dyDescent="0.2">
      <c r="A78" s="101" t="s">
        <v>136</v>
      </c>
      <c r="B78" s="102" t="s">
        <v>137</v>
      </c>
      <c r="C78" s="103">
        <f t="shared" si="0"/>
        <v>0</v>
      </c>
      <c r="D78" s="104"/>
      <c r="E78" s="105"/>
      <c r="F78" s="106"/>
      <c r="G78" s="104"/>
      <c r="H78" s="106"/>
      <c r="I78" s="13"/>
      <c r="J78" s="5"/>
      <c r="K78" s="5"/>
      <c r="N78" s="56"/>
      <c r="O78" s="6"/>
      <c r="Q78" s="5"/>
    </row>
    <row r="79" spans="1:17" x14ac:dyDescent="0.2">
      <c r="A79" s="59"/>
      <c r="B79" s="107"/>
      <c r="C79" s="15"/>
      <c r="D79" s="16"/>
      <c r="E79" s="16"/>
      <c r="F79" s="16"/>
      <c r="G79" s="16"/>
      <c r="H79" s="16"/>
      <c r="I79" s="13"/>
      <c r="J79" s="5"/>
      <c r="K79" s="5"/>
      <c r="N79" s="56"/>
      <c r="O79" s="6"/>
      <c r="Q79" s="5"/>
    </row>
    <row r="80" spans="1:17" x14ac:dyDescent="0.2">
      <c r="A80" s="211" t="s">
        <v>138</v>
      </c>
      <c r="B80" s="234"/>
      <c r="C80" s="63">
        <f t="shared" ref="C80:C145" si="1">+SUM(D80:F80)</f>
        <v>909</v>
      </c>
      <c r="D80" s="108">
        <f>+SUM(D81:D120)</f>
        <v>0</v>
      </c>
      <c r="E80" s="108">
        <f>+SUM(E81:E120)</f>
        <v>887</v>
      </c>
      <c r="F80" s="109">
        <f>+SUM(F81:F120)</f>
        <v>22</v>
      </c>
      <c r="G80" s="110">
        <f>+SUM(G81:G120)</f>
        <v>0</v>
      </c>
      <c r="H80" s="110">
        <f>+SUM(H81:H120)</f>
        <v>0</v>
      </c>
      <c r="I80" s="13"/>
      <c r="J80" s="5"/>
      <c r="K80" s="5"/>
      <c r="N80" s="56"/>
      <c r="O80" s="6"/>
      <c r="Q80" s="5"/>
    </row>
    <row r="81" spans="1:17" x14ac:dyDescent="0.2">
      <c r="A81" s="96" t="s">
        <v>139</v>
      </c>
      <c r="B81" s="111" t="s">
        <v>140</v>
      </c>
      <c r="C81" s="88">
        <f t="shared" si="1"/>
        <v>0</v>
      </c>
      <c r="D81" s="71"/>
      <c r="E81" s="71"/>
      <c r="F81" s="71"/>
      <c r="G81" s="71"/>
      <c r="H81" s="71"/>
      <c r="I81" s="13"/>
      <c r="J81" s="5"/>
      <c r="K81" s="5"/>
      <c r="N81" s="56"/>
      <c r="O81" s="6"/>
      <c r="Q81" s="5"/>
    </row>
    <row r="82" spans="1:17" x14ac:dyDescent="0.2">
      <c r="A82" s="99" t="s">
        <v>141</v>
      </c>
      <c r="B82" s="100" t="s">
        <v>142</v>
      </c>
      <c r="C82" s="70">
        <f t="shared" si="1"/>
        <v>119</v>
      </c>
      <c r="D82" s="71"/>
      <c r="E82" s="71">
        <v>119</v>
      </c>
      <c r="F82" s="71"/>
      <c r="G82" s="71"/>
      <c r="H82" s="71"/>
      <c r="I82" s="13"/>
      <c r="J82" s="5"/>
      <c r="K82" s="5"/>
      <c r="N82" s="56"/>
      <c r="O82" s="6"/>
      <c r="Q82" s="5"/>
    </row>
    <row r="83" spans="1:17" x14ac:dyDescent="0.2">
      <c r="A83" s="99" t="s">
        <v>143</v>
      </c>
      <c r="B83" s="100" t="s">
        <v>144</v>
      </c>
      <c r="C83" s="70">
        <f t="shared" si="1"/>
        <v>0</v>
      </c>
      <c r="D83" s="71"/>
      <c r="E83" s="71"/>
      <c r="F83" s="71"/>
      <c r="G83" s="71"/>
      <c r="H83" s="71"/>
      <c r="I83" s="13"/>
      <c r="J83" s="5"/>
      <c r="K83" s="5"/>
      <c r="N83" s="56"/>
      <c r="O83" s="6"/>
      <c r="Q83" s="5"/>
    </row>
    <row r="84" spans="1:17" x14ac:dyDescent="0.2">
      <c r="A84" s="99" t="s">
        <v>145</v>
      </c>
      <c r="B84" s="100" t="s">
        <v>146</v>
      </c>
      <c r="C84" s="70">
        <f t="shared" si="1"/>
        <v>0</v>
      </c>
      <c r="D84" s="71"/>
      <c r="E84" s="71"/>
      <c r="F84" s="71"/>
      <c r="G84" s="71"/>
      <c r="H84" s="71"/>
      <c r="I84" s="13"/>
      <c r="J84" s="5"/>
      <c r="K84" s="5"/>
      <c r="N84" s="56"/>
      <c r="O84" s="6"/>
      <c r="Q84" s="5"/>
    </row>
    <row r="85" spans="1:17" x14ac:dyDescent="0.2">
      <c r="A85" s="99" t="s">
        <v>147</v>
      </c>
      <c r="B85" s="100" t="s">
        <v>148</v>
      </c>
      <c r="C85" s="70">
        <f t="shared" si="1"/>
        <v>0</v>
      </c>
      <c r="D85" s="71"/>
      <c r="E85" s="71"/>
      <c r="F85" s="71"/>
      <c r="G85" s="71"/>
      <c r="H85" s="71"/>
      <c r="I85" s="13"/>
      <c r="J85" s="5"/>
      <c r="K85" s="5"/>
      <c r="N85" s="56"/>
      <c r="O85" s="6"/>
      <c r="Q85" s="5"/>
    </row>
    <row r="86" spans="1:17" x14ac:dyDescent="0.2">
      <c r="A86" s="99" t="s">
        <v>149</v>
      </c>
      <c r="B86" s="100" t="s">
        <v>150</v>
      </c>
      <c r="C86" s="70">
        <f t="shared" si="1"/>
        <v>0</v>
      </c>
      <c r="D86" s="71"/>
      <c r="E86" s="71"/>
      <c r="F86" s="71"/>
      <c r="G86" s="71"/>
      <c r="H86" s="71"/>
      <c r="I86" s="13"/>
      <c r="J86" s="5"/>
      <c r="K86" s="5"/>
      <c r="N86" s="56"/>
      <c r="O86" s="6"/>
      <c r="Q86" s="5"/>
    </row>
    <row r="87" spans="1:17" x14ac:dyDescent="0.2">
      <c r="A87" s="99" t="s">
        <v>151</v>
      </c>
      <c r="B87" s="100" t="s">
        <v>152</v>
      </c>
      <c r="C87" s="70">
        <f t="shared" si="1"/>
        <v>0</v>
      </c>
      <c r="D87" s="71"/>
      <c r="E87" s="71"/>
      <c r="F87" s="71"/>
      <c r="G87" s="71"/>
      <c r="H87" s="71"/>
      <c r="I87" s="13"/>
      <c r="J87" s="5"/>
      <c r="K87" s="5"/>
      <c r="N87" s="56"/>
      <c r="O87" s="6"/>
      <c r="Q87" s="5"/>
    </row>
    <row r="88" spans="1:17" x14ac:dyDescent="0.2">
      <c r="A88" s="99" t="s">
        <v>153</v>
      </c>
      <c r="B88" s="100" t="s">
        <v>154</v>
      </c>
      <c r="C88" s="70">
        <f t="shared" si="1"/>
        <v>0</v>
      </c>
      <c r="D88" s="71"/>
      <c r="E88" s="71"/>
      <c r="F88" s="71"/>
      <c r="G88" s="71"/>
      <c r="H88" s="71"/>
      <c r="I88" s="13"/>
      <c r="J88" s="5"/>
      <c r="K88" s="5"/>
      <c r="N88" s="56"/>
      <c r="O88" s="6"/>
      <c r="Q88" s="5"/>
    </row>
    <row r="89" spans="1:17" x14ac:dyDescent="0.2">
      <c r="A89" s="99" t="s">
        <v>155</v>
      </c>
      <c r="B89" s="100" t="s">
        <v>156</v>
      </c>
      <c r="C89" s="70">
        <f t="shared" si="1"/>
        <v>0</v>
      </c>
      <c r="D89" s="71"/>
      <c r="E89" s="71"/>
      <c r="F89" s="71"/>
      <c r="G89" s="71"/>
      <c r="H89" s="71"/>
      <c r="I89" s="13"/>
      <c r="J89" s="5"/>
      <c r="K89" s="5"/>
      <c r="N89" s="56"/>
      <c r="O89" s="6"/>
      <c r="Q89" s="5"/>
    </row>
    <row r="90" spans="1:17" x14ac:dyDescent="0.2">
      <c r="A90" s="99" t="s">
        <v>157</v>
      </c>
      <c r="B90" s="100" t="s">
        <v>158</v>
      </c>
      <c r="C90" s="70">
        <f t="shared" si="1"/>
        <v>6</v>
      </c>
      <c r="D90" s="71"/>
      <c r="E90" s="71">
        <v>6</v>
      </c>
      <c r="F90" s="71"/>
      <c r="G90" s="71"/>
      <c r="H90" s="71"/>
      <c r="I90" s="13"/>
      <c r="J90" s="5"/>
      <c r="K90" s="5"/>
      <c r="N90" s="56"/>
      <c r="O90" s="6"/>
      <c r="Q90" s="5"/>
    </row>
    <row r="91" spans="1:17" x14ac:dyDescent="0.2">
      <c r="A91" s="99" t="s">
        <v>159</v>
      </c>
      <c r="B91" s="100" t="s">
        <v>160</v>
      </c>
      <c r="C91" s="70">
        <f t="shared" si="1"/>
        <v>0</v>
      </c>
      <c r="D91" s="71"/>
      <c r="E91" s="71"/>
      <c r="F91" s="71"/>
      <c r="G91" s="71"/>
      <c r="H91" s="71"/>
      <c r="I91" s="13"/>
      <c r="J91" s="5"/>
      <c r="K91" s="5"/>
      <c r="N91" s="56"/>
      <c r="O91" s="6"/>
      <c r="Q91" s="5"/>
    </row>
    <row r="92" spans="1:17" x14ac:dyDescent="0.2">
      <c r="A92" s="99" t="s">
        <v>161</v>
      </c>
      <c r="B92" s="100" t="s">
        <v>162</v>
      </c>
      <c r="C92" s="70">
        <f t="shared" si="1"/>
        <v>0</v>
      </c>
      <c r="D92" s="71"/>
      <c r="E92" s="71"/>
      <c r="F92" s="71"/>
      <c r="G92" s="71"/>
      <c r="H92" s="71"/>
      <c r="I92" s="13"/>
      <c r="J92" s="5"/>
      <c r="K92" s="5"/>
      <c r="N92" s="56"/>
      <c r="O92" s="6"/>
      <c r="Q92" s="5"/>
    </row>
    <row r="93" spans="1:17" x14ac:dyDescent="0.2">
      <c r="A93" s="99" t="s">
        <v>163</v>
      </c>
      <c r="B93" s="100" t="s">
        <v>164</v>
      </c>
      <c r="C93" s="70">
        <f t="shared" si="1"/>
        <v>0</v>
      </c>
      <c r="D93" s="71"/>
      <c r="E93" s="71"/>
      <c r="F93" s="71"/>
      <c r="G93" s="71"/>
      <c r="H93" s="71"/>
      <c r="I93" s="13"/>
      <c r="J93" s="5"/>
      <c r="K93" s="5"/>
      <c r="N93" s="56"/>
      <c r="O93" s="6"/>
      <c r="Q93" s="5"/>
    </row>
    <row r="94" spans="1:17" x14ac:dyDescent="0.2">
      <c r="A94" s="99" t="s">
        <v>165</v>
      </c>
      <c r="B94" s="100" t="s">
        <v>166</v>
      </c>
      <c r="C94" s="70">
        <f t="shared" si="1"/>
        <v>0</v>
      </c>
      <c r="D94" s="71"/>
      <c r="E94" s="71"/>
      <c r="F94" s="71"/>
      <c r="G94" s="71"/>
      <c r="H94" s="71"/>
      <c r="I94" s="13"/>
      <c r="J94" s="5"/>
      <c r="K94" s="5"/>
      <c r="N94" s="56"/>
      <c r="O94" s="6"/>
      <c r="Q94" s="5"/>
    </row>
    <row r="95" spans="1:17" x14ac:dyDescent="0.2">
      <c r="A95" s="99" t="s">
        <v>167</v>
      </c>
      <c r="B95" s="100" t="s">
        <v>168</v>
      </c>
      <c r="C95" s="70">
        <f t="shared" si="1"/>
        <v>515</v>
      </c>
      <c r="D95" s="71"/>
      <c r="E95" s="71">
        <v>515</v>
      </c>
      <c r="F95" s="71"/>
      <c r="G95" s="71"/>
      <c r="H95" s="71"/>
      <c r="I95" s="13"/>
      <c r="J95" s="5"/>
      <c r="K95" s="5"/>
      <c r="N95" s="56"/>
      <c r="O95" s="6"/>
      <c r="Q95" s="5"/>
    </row>
    <row r="96" spans="1:17" x14ac:dyDescent="0.2">
      <c r="A96" s="99" t="s">
        <v>169</v>
      </c>
      <c r="B96" s="100" t="s">
        <v>170</v>
      </c>
      <c r="C96" s="70">
        <f t="shared" si="1"/>
        <v>7</v>
      </c>
      <c r="D96" s="71"/>
      <c r="E96" s="71">
        <v>7</v>
      </c>
      <c r="F96" s="71"/>
      <c r="G96" s="71"/>
      <c r="H96" s="71"/>
      <c r="I96" s="13"/>
      <c r="J96" s="5"/>
      <c r="K96" s="5"/>
      <c r="N96" s="56"/>
      <c r="O96" s="6"/>
      <c r="Q96" s="5"/>
    </row>
    <row r="97" spans="1:17" x14ac:dyDescent="0.2">
      <c r="A97" s="99" t="s">
        <v>171</v>
      </c>
      <c r="B97" s="100" t="s">
        <v>172</v>
      </c>
      <c r="C97" s="70">
        <f t="shared" si="1"/>
        <v>0</v>
      </c>
      <c r="D97" s="71"/>
      <c r="E97" s="71"/>
      <c r="F97" s="71"/>
      <c r="G97" s="71"/>
      <c r="H97" s="71"/>
      <c r="I97" s="13"/>
      <c r="J97" s="5"/>
      <c r="K97" s="5"/>
      <c r="N97" s="56"/>
      <c r="O97" s="6"/>
      <c r="Q97" s="5"/>
    </row>
    <row r="98" spans="1:17" x14ac:dyDescent="0.2">
      <c r="A98" s="99" t="s">
        <v>173</v>
      </c>
      <c r="B98" s="100" t="s">
        <v>174</v>
      </c>
      <c r="C98" s="70">
        <f t="shared" si="1"/>
        <v>0</v>
      </c>
      <c r="D98" s="71"/>
      <c r="E98" s="71"/>
      <c r="F98" s="71"/>
      <c r="G98" s="71"/>
      <c r="H98" s="71"/>
      <c r="I98" s="13"/>
      <c r="J98" s="5"/>
      <c r="K98" s="5"/>
      <c r="N98" s="56"/>
      <c r="O98" s="6"/>
      <c r="Q98" s="5"/>
    </row>
    <row r="99" spans="1:17" x14ac:dyDescent="0.2">
      <c r="A99" s="99" t="s">
        <v>175</v>
      </c>
      <c r="B99" s="100" t="s">
        <v>176</v>
      </c>
      <c r="C99" s="70">
        <f t="shared" si="1"/>
        <v>0</v>
      </c>
      <c r="D99" s="71"/>
      <c r="E99" s="71"/>
      <c r="F99" s="71"/>
      <c r="G99" s="71"/>
      <c r="H99" s="71"/>
      <c r="I99" s="13"/>
      <c r="J99" s="5"/>
      <c r="K99" s="5"/>
      <c r="N99" s="56"/>
      <c r="O99" s="6"/>
      <c r="Q99" s="5"/>
    </row>
    <row r="100" spans="1:17" x14ac:dyDescent="0.2">
      <c r="A100" s="99" t="s">
        <v>177</v>
      </c>
      <c r="B100" s="100" t="s">
        <v>178</v>
      </c>
      <c r="C100" s="70">
        <f t="shared" si="1"/>
        <v>219</v>
      </c>
      <c r="D100" s="71"/>
      <c r="E100" s="71">
        <v>219</v>
      </c>
      <c r="F100" s="71"/>
      <c r="G100" s="71"/>
      <c r="H100" s="71"/>
      <c r="I100" s="13"/>
      <c r="J100" s="5"/>
      <c r="K100" s="5"/>
      <c r="N100" s="56"/>
      <c r="O100" s="6"/>
      <c r="Q100" s="5"/>
    </row>
    <row r="101" spans="1:17" x14ac:dyDescent="0.2">
      <c r="A101" s="99" t="s">
        <v>179</v>
      </c>
      <c r="B101" s="100" t="s">
        <v>180</v>
      </c>
      <c r="C101" s="70">
        <f t="shared" si="1"/>
        <v>21</v>
      </c>
      <c r="D101" s="71"/>
      <c r="E101" s="71">
        <v>21</v>
      </c>
      <c r="F101" s="71"/>
      <c r="G101" s="71"/>
      <c r="H101" s="71"/>
      <c r="I101" s="13"/>
      <c r="J101" s="5"/>
      <c r="K101" s="5"/>
      <c r="N101" s="56"/>
      <c r="O101" s="6"/>
      <c r="Q101" s="5"/>
    </row>
    <row r="102" spans="1:17" x14ac:dyDescent="0.2">
      <c r="A102" s="99" t="s">
        <v>181</v>
      </c>
      <c r="B102" s="100" t="s">
        <v>182</v>
      </c>
      <c r="C102" s="70">
        <f t="shared" si="1"/>
        <v>0</v>
      </c>
      <c r="D102" s="71"/>
      <c r="E102" s="71"/>
      <c r="F102" s="71"/>
      <c r="G102" s="71"/>
      <c r="H102" s="71"/>
      <c r="I102" s="13"/>
      <c r="J102" s="5"/>
      <c r="K102" s="5"/>
      <c r="N102" s="56"/>
      <c r="O102" s="6"/>
      <c r="Q102" s="5"/>
    </row>
    <row r="103" spans="1:17" x14ac:dyDescent="0.2">
      <c r="A103" s="99" t="s">
        <v>183</v>
      </c>
      <c r="B103" s="100" t="s">
        <v>184</v>
      </c>
      <c r="C103" s="70">
        <f t="shared" si="1"/>
        <v>0</v>
      </c>
      <c r="D103" s="71"/>
      <c r="E103" s="71"/>
      <c r="F103" s="71"/>
      <c r="G103" s="71"/>
      <c r="H103" s="71"/>
      <c r="I103" s="13"/>
      <c r="J103" s="5"/>
      <c r="K103" s="5"/>
      <c r="N103" s="56"/>
      <c r="O103" s="6"/>
      <c r="Q103" s="5"/>
    </row>
    <row r="104" spans="1:17" x14ac:dyDescent="0.2">
      <c r="A104" s="99" t="s">
        <v>185</v>
      </c>
      <c r="B104" s="100" t="s">
        <v>186</v>
      </c>
      <c r="C104" s="70">
        <f t="shared" si="1"/>
        <v>0</v>
      </c>
      <c r="D104" s="71"/>
      <c r="E104" s="71"/>
      <c r="F104" s="71"/>
      <c r="G104" s="71"/>
      <c r="H104" s="71"/>
      <c r="I104" s="13"/>
      <c r="J104" s="5"/>
      <c r="K104" s="5"/>
      <c r="N104" s="56"/>
      <c r="O104" s="6"/>
      <c r="Q104" s="5"/>
    </row>
    <row r="105" spans="1:17" x14ac:dyDescent="0.2">
      <c r="A105" s="99" t="s">
        <v>187</v>
      </c>
      <c r="B105" s="100" t="s">
        <v>188</v>
      </c>
      <c r="C105" s="70">
        <f t="shared" si="1"/>
        <v>0</v>
      </c>
      <c r="D105" s="71"/>
      <c r="E105" s="71"/>
      <c r="F105" s="71"/>
      <c r="G105" s="71"/>
      <c r="H105" s="71"/>
      <c r="I105" s="13"/>
      <c r="J105" s="5"/>
      <c r="K105" s="5"/>
      <c r="N105" s="56"/>
      <c r="O105" s="6"/>
      <c r="Q105" s="5"/>
    </row>
    <row r="106" spans="1:17" x14ac:dyDescent="0.2">
      <c r="A106" s="99" t="s">
        <v>189</v>
      </c>
      <c r="B106" s="100" t="s">
        <v>190</v>
      </c>
      <c r="C106" s="70">
        <f t="shared" si="1"/>
        <v>20</v>
      </c>
      <c r="D106" s="71"/>
      <c r="E106" s="71"/>
      <c r="F106" s="71">
        <v>20</v>
      </c>
      <c r="G106" s="71"/>
      <c r="H106" s="71"/>
      <c r="I106" s="13"/>
      <c r="J106" s="5"/>
      <c r="K106" s="5"/>
      <c r="N106" s="56"/>
      <c r="O106" s="6"/>
      <c r="Q106" s="5"/>
    </row>
    <row r="107" spans="1:17" x14ac:dyDescent="0.2">
      <c r="A107" s="99" t="s">
        <v>191</v>
      </c>
      <c r="B107" s="100" t="s">
        <v>192</v>
      </c>
      <c r="C107" s="70">
        <f t="shared" si="1"/>
        <v>2</v>
      </c>
      <c r="D107" s="71"/>
      <c r="E107" s="71"/>
      <c r="F107" s="71">
        <v>2</v>
      </c>
      <c r="G107" s="71"/>
      <c r="H107" s="71"/>
      <c r="I107" s="13"/>
      <c r="J107" s="5"/>
      <c r="K107" s="5"/>
      <c r="N107" s="56"/>
      <c r="O107" s="6"/>
      <c r="Q107" s="5"/>
    </row>
    <row r="108" spans="1:17" x14ac:dyDescent="0.2">
      <c r="A108" s="99" t="s">
        <v>193</v>
      </c>
      <c r="B108" s="100" t="s">
        <v>194</v>
      </c>
      <c r="C108" s="70">
        <f t="shared" si="1"/>
        <v>0</v>
      </c>
      <c r="D108" s="71"/>
      <c r="E108" s="71"/>
      <c r="F108" s="71"/>
      <c r="G108" s="71"/>
      <c r="H108" s="71"/>
      <c r="I108" s="13"/>
      <c r="J108" s="5"/>
      <c r="K108" s="5"/>
      <c r="N108" s="56"/>
      <c r="O108" s="6"/>
      <c r="Q108" s="5"/>
    </row>
    <row r="109" spans="1:17" x14ac:dyDescent="0.2">
      <c r="A109" s="99" t="s">
        <v>195</v>
      </c>
      <c r="B109" s="100" t="s">
        <v>196</v>
      </c>
      <c r="C109" s="70">
        <f t="shared" si="1"/>
        <v>0</v>
      </c>
      <c r="D109" s="71"/>
      <c r="E109" s="71"/>
      <c r="F109" s="71"/>
      <c r="G109" s="71"/>
      <c r="H109" s="71"/>
      <c r="I109" s="13"/>
      <c r="J109" s="5"/>
      <c r="K109" s="5"/>
      <c r="N109" s="56"/>
      <c r="O109" s="6"/>
      <c r="Q109" s="5"/>
    </row>
    <row r="110" spans="1:17" x14ac:dyDescent="0.2">
      <c r="A110" s="99" t="s">
        <v>197</v>
      </c>
      <c r="B110" s="100" t="s">
        <v>198</v>
      </c>
      <c r="C110" s="70">
        <f t="shared" si="1"/>
        <v>0</v>
      </c>
      <c r="D110" s="71"/>
      <c r="E110" s="71"/>
      <c r="F110" s="71"/>
      <c r="G110" s="71"/>
      <c r="H110" s="71"/>
      <c r="I110" s="13"/>
      <c r="J110" s="5"/>
      <c r="K110" s="5"/>
      <c r="N110" s="56"/>
      <c r="O110" s="6"/>
      <c r="Q110" s="5"/>
    </row>
    <row r="111" spans="1:17" x14ac:dyDescent="0.2">
      <c r="A111" s="99" t="s">
        <v>199</v>
      </c>
      <c r="B111" s="100" t="s">
        <v>200</v>
      </c>
      <c r="C111" s="70">
        <f t="shared" si="1"/>
        <v>0</v>
      </c>
      <c r="D111" s="71"/>
      <c r="E111" s="71"/>
      <c r="F111" s="71"/>
      <c r="G111" s="71"/>
      <c r="H111" s="71"/>
      <c r="I111" s="13"/>
      <c r="J111" s="5"/>
      <c r="K111" s="5"/>
      <c r="N111" s="56"/>
      <c r="O111" s="6"/>
      <c r="Q111" s="5"/>
    </row>
    <row r="112" spans="1:17" x14ac:dyDescent="0.2">
      <c r="A112" s="99" t="s">
        <v>201</v>
      </c>
      <c r="B112" s="100" t="s">
        <v>202</v>
      </c>
      <c r="C112" s="70">
        <f t="shared" si="1"/>
        <v>0</v>
      </c>
      <c r="D112" s="71"/>
      <c r="E112" s="71"/>
      <c r="F112" s="71"/>
      <c r="G112" s="71"/>
      <c r="H112" s="71"/>
      <c r="I112" s="13"/>
      <c r="J112" s="5"/>
      <c r="K112" s="5"/>
      <c r="N112" s="56"/>
      <c r="O112" s="6"/>
      <c r="Q112" s="5"/>
    </row>
    <row r="113" spans="1:17" x14ac:dyDescent="0.2">
      <c r="A113" s="99" t="s">
        <v>203</v>
      </c>
      <c r="B113" s="100" t="s">
        <v>204</v>
      </c>
      <c r="C113" s="70">
        <f t="shared" si="1"/>
        <v>0</v>
      </c>
      <c r="D113" s="71"/>
      <c r="E113" s="71"/>
      <c r="F113" s="71"/>
      <c r="G113" s="71"/>
      <c r="H113" s="71"/>
      <c r="I113" s="13"/>
      <c r="J113" s="5"/>
      <c r="K113" s="5"/>
      <c r="N113" s="56"/>
      <c r="O113" s="6"/>
      <c r="Q113" s="5"/>
    </row>
    <row r="114" spans="1:17" x14ac:dyDescent="0.2">
      <c r="A114" s="99" t="s">
        <v>205</v>
      </c>
      <c r="B114" s="100" t="s">
        <v>206</v>
      </c>
      <c r="C114" s="70">
        <f t="shared" si="1"/>
        <v>0</v>
      </c>
      <c r="D114" s="71"/>
      <c r="E114" s="71"/>
      <c r="F114" s="71"/>
      <c r="G114" s="71"/>
      <c r="H114" s="71"/>
      <c r="I114" s="13"/>
      <c r="J114" s="5"/>
      <c r="K114" s="5"/>
      <c r="N114" s="56"/>
      <c r="O114" s="6"/>
      <c r="Q114" s="5"/>
    </row>
    <row r="115" spans="1:17" x14ac:dyDescent="0.2">
      <c r="A115" s="99" t="s">
        <v>207</v>
      </c>
      <c r="B115" s="100" t="s">
        <v>208</v>
      </c>
      <c r="C115" s="70">
        <f t="shared" si="1"/>
        <v>0</v>
      </c>
      <c r="D115" s="71"/>
      <c r="E115" s="71"/>
      <c r="F115" s="71"/>
      <c r="G115" s="71"/>
      <c r="H115" s="71"/>
      <c r="I115" s="13"/>
      <c r="J115" s="5"/>
      <c r="K115" s="5"/>
      <c r="N115" s="56"/>
      <c r="O115" s="6"/>
      <c r="Q115" s="5"/>
    </row>
    <row r="116" spans="1:17" x14ac:dyDescent="0.2">
      <c r="A116" s="99" t="s">
        <v>209</v>
      </c>
      <c r="B116" s="100" t="s">
        <v>210</v>
      </c>
      <c r="C116" s="70">
        <f t="shared" si="1"/>
        <v>0</v>
      </c>
      <c r="D116" s="71"/>
      <c r="E116" s="71"/>
      <c r="F116" s="71"/>
      <c r="G116" s="71"/>
      <c r="H116" s="71"/>
      <c r="I116" s="13"/>
      <c r="J116" s="5"/>
      <c r="K116" s="5"/>
      <c r="N116" s="56"/>
      <c r="O116" s="6"/>
      <c r="Q116" s="5"/>
    </row>
    <row r="117" spans="1:17" x14ac:dyDescent="0.2">
      <c r="A117" s="99" t="s">
        <v>211</v>
      </c>
      <c r="B117" s="100" t="s">
        <v>212</v>
      </c>
      <c r="C117" s="70">
        <f t="shared" si="1"/>
        <v>0</v>
      </c>
      <c r="D117" s="71"/>
      <c r="E117" s="71"/>
      <c r="F117" s="71"/>
      <c r="G117" s="71"/>
      <c r="H117" s="71"/>
      <c r="I117" s="13"/>
      <c r="J117" s="5"/>
      <c r="K117" s="5"/>
      <c r="N117" s="56"/>
      <c r="O117" s="6"/>
      <c r="Q117" s="5"/>
    </row>
    <row r="118" spans="1:17" x14ac:dyDescent="0.2">
      <c r="A118" s="99" t="s">
        <v>213</v>
      </c>
      <c r="B118" s="100" t="s">
        <v>214</v>
      </c>
      <c r="C118" s="70">
        <f>+SUM(D118:F118)</f>
        <v>0</v>
      </c>
      <c r="D118" s="71"/>
      <c r="E118" s="71"/>
      <c r="F118" s="71"/>
      <c r="G118" s="71"/>
      <c r="H118" s="71"/>
      <c r="I118" s="13"/>
      <c r="J118" s="5"/>
      <c r="K118" s="5"/>
      <c r="N118" s="56"/>
      <c r="O118" s="6"/>
      <c r="Q118" s="5"/>
    </row>
    <row r="119" spans="1:17" x14ac:dyDescent="0.2">
      <c r="A119" s="99" t="s">
        <v>141</v>
      </c>
      <c r="B119" s="100" t="s">
        <v>215</v>
      </c>
      <c r="C119" s="70">
        <f>+SUM(D119:F119)</f>
        <v>0</v>
      </c>
      <c r="D119" s="71"/>
      <c r="E119" s="71"/>
      <c r="F119" s="71"/>
      <c r="G119" s="71"/>
      <c r="H119" s="71"/>
      <c r="I119" s="13"/>
      <c r="J119" s="5"/>
      <c r="K119" s="5"/>
      <c r="N119" s="56"/>
      <c r="O119" s="6"/>
      <c r="Q119" s="5"/>
    </row>
    <row r="120" spans="1:17" x14ac:dyDescent="0.2">
      <c r="A120" s="101" t="s">
        <v>141</v>
      </c>
      <c r="B120" s="102" t="s">
        <v>216</v>
      </c>
      <c r="C120" s="103">
        <f t="shared" si="1"/>
        <v>0</v>
      </c>
      <c r="D120" s="71"/>
      <c r="E120" s="71"/>
      <c r="F120" s="71"/>
      <c r="G120" s="71"/>
      <c r="H120" s="71"/>
      <c r="I120" s="13"/>
      <c r="J120" s="5"/>
      <c r="K120" s="5"/>
      <c r="N120" s="56"/>
      <c r="O120" s="6"/>
      <c r="Q120" s="5"/>
    </row>
    <row r="121" spans="1:17" x14ac:dyDescent="0.2">
      <c r="A121" s="59"/>
      <c r="B121" s="107"/>
      <c r="C121" s="15"/>
      <c r="D121" s="16"/>
      <c r="E121" s="16"/>
      <c r="F121" s="16"/>
      <c r="G121" s="16"/>
      <c r="H121" s="16"/>
      <c r="I121" s="13"/>
      <c r="J121" s="5"/>
      <c r="K121" s="5"/>
      <c r="N121" s="56"/>
      <c r="O121" s="6"/>
      <c r="Q121" s="5"/>
    </row>
    <row r="122" spans="1:17" x14ac:dyDescent="0.2">
      <c r="A122" s="211" t="s">
        <v>217</v>
      </c>
      <c r="B122" s="234"/>
      <c r="C122" s="63">
        <f t="shared" si="1"/>
        <v>328</v>
      </c>
      <c r="D122" s="108">
        <f>+SUM(D123:D162)</f>
        <v>3</v>
      </c>
      <c r="E122" s="112">
        <f>+SUM(E123:E162)</f>
        <v>320</v>
      </c>
      <c r="F122" s="113">
        <f>+SUM(F123:F162)</f>
        <v>5</v>
      </c>
      <c r="G122" s="113">
        <f>+SUM(G123:G162)</f>
        <v>0</v>
      </c>
      <c r="H122" s="113">
        <f>+SUM(H123:H162)</f>
        <v>0</v>
      </c>
      <c r="I122" s="13"/>
      <c r="J122" s="5"/>
      <c r="K122" s="5"/>
      <c r="N122" s="56"/>
      <c r="O122" s="6"/>
      <c r="Q122" s="5"/>
    </row>
    <row r="123" spans="1:17" x14ac:dyDescent="0.2">
      <c r="A123" s="96" t="s">
        <v>218</v>
      </c>
      <c r="B123" s="111" t="s">
        <v>219</v>
      </c>
      <c r="C123" s="88">
        <f t="shared" si="1"/>
        <v>0</v>
      </c>
      <c r="D123" s="73"/>
      <c r="E123" s="90"/>
      <c r="F123" s="91"/>
      <c r="G123" s="73"/>
      <c r="H123" s="91"/>
      <c r="I123" s="13"/>
      <c r="J123" s="5"/>
      <c r="K123" s="5"/>
      <c r="N123" s="56"/>
      <c r="O123" s="6"/>
      <c r="Q123" s="5"/>
    </row>
    <row r="124" spans="1:17" x14ac:dyDescent="0.2">
      <c r="A124" s="99" t="s">
        <v>220</v>
      </c>
      <c r="B124" s="100" t="s">
        <v>221</v>
      </c>
      <c r="C124" s="70">
        <f t="shared" si="1"/>
        <v>0</v>
      </c>
      <c r="D124" s="73"/>
      <c r="E124" s="72"/>
      <c r="F124" s="73"/>
      <c r="G124" s="73"/>
      <c r="H124" s="73"/>
      <c r="I124" s="13"/>
      <c r="J124" s="5"/>
      <c r="K124" s="5"/>
      <c r="N124" s="56"/>
      <c r="O124" s="6"/>
      <c r="Q124" s="5"/>
    </row>
    <row r="125" spans="1:17" x14ac:dyDescent="0.2">
      <c r="A125" s="99" t="s">
        <v>222</v>
      </c>
      <c r="B125" s="100" t="s">
        <v>223</v>
      </c>
      <c r="C125" s="70">
        <f t="shared" si="1"/>
        <v>1</v>
      </c>
      <c r="D125" s="73"/>
      <c r="E125" s="72">
        <v>1</v>
      </c>
      <c r="F125" s="73"/>
      <c r="G125" s="73"/>
      <c r="H125" s="73"/>
      <c r="I125" s="13"/>
      <c r="J125" s="5"/>
      <c r="K125" s="5"/>
      <c r="N125" s="56"/>
      <c r="O125" s="6"/>
      <c r="Q125" s="5"/>
    </row>
    <row r="126" spans="1:17" x14ac:dyDescent="0.2">
      <c r="A126" s="99" t="s">
        <v>224</v>
      </c>
      <c r="B126" s="100" t="s">
        <v>225</v>
      </c>
      <c r="C126" s="70">
        <f t="shared" si="1"/>
        <v>0</v>
      </c>
      <c r="D126" s="73"/>
      <c r="E126" s="72"/>
      <c r="F126" s="73"/>
      <c r="G126" s="73"/>
      <c r="H126" s="73"/>
      <c r="I126" s="13"/>
      <c r="J126" s="5"/>
      <c r="K126" s="5"/>
      <c r="N126" s="56"/>
      <c r="O126" s="6"/>
      <c r="Q126" s="5"/>
    </row>
    <row r="127" spans="1:17" x14ac:dyDescent="0.2">
      <c r="A127" s="99" t="s">
        <v>226</v>
      </c>
      <c r="B127" s="100" t="s">
        <v>227</v>
      </c>
      <c r="C127" s="70">
        <f t="shared" si="1"/>
        <v>0</v>
      </c>
      <c r="D127" s="73"/>
      <c r="E127" s="72"/>
      <c r="F127" s="73"/>
      <c r="G127" s="73"/>
      <c r="H127" s="73"/>
      <c r="I127" s="13"/>
      <c r="J127" s="5"/>
      <c r="K127" s="5"/>
      <c r="N127" s="56"/>
      <c r="O127" s="6"/>
      <c r="Q127" s="5"/>
    </row>
    <row r="128" spans="1:17" x14ac:dyDescent="0.2">
      <c r="A128" s="99" t="s">
        <v>228</v>
      </c>
      <c r="B128" s="100" t="s">
        <v>229</v>
      </c>
      <c r="C128" s="70">
        <f t="shared" si="1"/>
        <v>0</v>
      </c>
      <c r="D128" s="73"/>
      <c r="E128" s="72"/>
      <c r="F128" s="73"/>
      <c r="G128" s="73"/>
      <c r="H128" s="73"/>
      <c r="I128" s="13"/>
      <c r="J128" s="5"/>
      <c r="K128" s="5"/>
      <c r="N128" s="56"/>
      <c r="O128" s="6"/>
      <c r="Q128" s="5"/>
    </row>
    <row r="129" spans="1:17" x14ac:dyDescent="0.2">
      <c r="A129" s="99" t="s">
        <v>230</v>
      </c>
      <c r="B129" s="100" t="s">
        <v>231</v>
      </c>
      <c r="C129" s="70">
        <f t="shared" si="1"/>
        <v>0</v>
      </c>
      <c r="D129" s="73"/>
      <c r="E129" s="72"/>
      <c r="F129" s="73"/>
      <c r="G129" s="73"/>
      <c r="H129" s="73"/>
      <c r="I129" s="13"/>
      <c r="J129" s="5"/>
      <c r="K129" s="5"/>
      <c r="N129" s="56"/>
      <c r="O129" s="6"/>
      <c r="Q129" s="5"/>
    </row>
    <row r="130" spans="1:17" x14ac:dyDescent="0.2">
      <c r="A130" s="99" t="s">
        <v>232</v>
      </c>
      <c r="B130" s="100" t="s">
        <v>233</v>
      </c>
      <c r="C130" s="70">
        <f t="shared" si="1"/>
        <v>36</v>
      </c>
      <c r="D130" s="73"/>
      <c r="E130" s="72">
        <v>36</v>
      </c>
      <c r="F130" s="73"/>
      <c r="G130" s="73"/>
      <c r="H130" s="73"/>
      <c r="I130" s="13"/>
      <c r="J130" s="5"/>
      <c r="K130" s="5"/>
      <c r="N130" s="56"/>
      <c r="O130" s="6"/>
      <c r="Q130" s="5"/>
    </row>
    <row r="131" spans="1:17" x14ac:dyDescent="0.2">
      <c r="A131" s="99" t="s">
        <v>234</v>
      </c>
      <c r="B131" s="100" t="s">
        <v>235</v>
      </c>
      <c r="C131" s="70">
        <f t="shared" si="1"/>
        <v>149</v>
      </c>
      <c r="D131" s="73"/>
      <c r="E131" s="72">
        <v>149</v>
      </c>
      <c r="F131" s="73"/>
      <c r="G131" s="73"/>
      <c r="H131" s="73"/>
      <c r="I131" s="13"/>
      <c r="J131" s="5"/>
      <c r="K131" s="5"/>
      <c r="N131" s="56"/>
      <c r="O131" s="6"/>
      <c r="Q131" s="5"/>
    </row>
    <row r="132" spans="1:17" x14ac:dyDescent="0.2">
      <c r="A132" s="99" t="s">
        <v>236</v>
      </c>
      <c r="B132" s="100" t="s">
        <v>237</v>
      </c>
      <c r="C132" s="70">
        <f t="shared" si="1"/>
        <v>9</v>
      </c>
      <c r="D132" s="73"/>
      <c r="E132" s="72">
        <v>9</v>
      </c>
      <c r="F132" s="73"/>
      <c r="G132" s="73"/>
      <c r="H132" s="73"/>
      <c r="I132" s="13"/>
      <c r="J132" s="5"/>
      <c r="K132" s="5"/>
      <c r="N132" s="56"/>
      <c r="O132" s="6"/>
      <c r="Q132" s="5"/>
    </row>
    <row r="133" spans="1:17" x14ac:dyDescent="0.2">
      <c r="A133" s="99" t="s">
        <v>238</v>
      </c>
      <c r="B133" s="100" t="s">
        <v>239</v>
      </c>
      <c r="C133" s="70">
        <f t="shared" si="1"/>
        <v>4</v>
      </c>
      <c r="D133" s="73"/>
      <c r="E133" s="72">
        <v>4</v>
      </c>
      <c r="F133" s="73"/>
      <c r="G133" s="73"/>
      <c r="H133" s="73"/>
      <c r="I133" s="13"/>
      <c r="J133" s="5"/>
      <c r="K133" s="5"/>
      <c r="N133" s="56"/>
      <c r="O133" s="6"/>
      <c r="Q133" s="5"/>
    </row>
    <row r="134" spans="1:17" x14ac:dyDescent="0.2">
      <c r="A134" s="99" t="s">
        <v>240</v>
      </c>
      <c r="B134" s="100" t="s">
        <v>241</v>
      </c>
      <c r="C134" s="70">
        <f t="shared" si="1"/>
        <v>7</v>
      </c>
      <c r="D134" s="73"/>
      <c r="E134" s="72">
        <v>7</v>
      </c>
      <c r="F134" s="73"/>
      <c r="G134" s="73"/>
      <c r="H134" s="73"/>
      <c r="I134" s="13"/>
      <c r="J134" s="5"/>
      <c r="K134" s="5"/>
      <c r="N134" s="56"/>
      <c r="O134" s="6"/>
      <c r="Q134" s="5"/>
    </row>
    <row r="135" spans="1:17" x14ac:dyDescent="0.2">
      <c r="A135" s="99" t="s">
        <v>242</v>
      </c>
      <c r="B135" s="100" t="s">
        <v>243</v>
      </c>
      <c r="C135" s="70">
        <f t="shared" si="1"/>
        <v>0</v>
      </c>
      <c r="D135" s="73"/>
      <c r="E135" s="72"/>
      <c r="F135" s="73"/>
      <c r="G135" s="73"/>
      <c r="H135" s="73"/>
      <c r="I135" s="13"/>
      <c r="J135" s="5"/>
      <c r="K135" s="5"/>
      <c r="N135" s="56"/>
      <c r="O135" s="6"/>
      <c r="Q135" s="5"/>
    </row>
    <row r="136" spans="1:17" x14ac:dyDescent="0.2">
      <c r="A136" s="99" t="s">
        <v>244</v>
      </c>
      <c r="B136" s="100" t="s">
        <v>245</v>
      </c>
      <c r="C136" s="70">
        <f t="shared" si="1"/>
        <v>0</v>
      </c>
      <c r="D136" s="73"/>
      <c r="E136" s="72"/>
      <c r="F136" s="73"/>
      <c r="G136" s="73"/>
      <c r="H136" s="73"/>
      <c r="I136" s="13"/>
      <c r="J136" s="5"/>
      <c r="K136" s="5"/>
      <c r="N136" s="56"/>
      <c r="O136" s="6"/>
      <c r="Q136" s="5"/>
    </row>
    <row r="137" spans="1:17" x14ac:dyDescent="0.2">
      <c r="A137" s="99" t="s">
        <v>246</v>
      </c>
      <c r="B137" s="100" t="s">
        <v>247</v>
      </c>
      <c r="C137" s="70">
        <f t="shared" si="1"/>
        <v>0</v>
      </c>
      <c r="D137" s="73"/>
      <c r="E137" s="72"/>
      <c r="F137" s="73"/>
      <c r="G137" s="73"/>
      <c r="H137" s="73"/>
      <c r="I137" s="13"/>
      <c r="J137" s="5"/>
      <c r="K137" s="5"/>
      <c r="N137" s="56"/>
      <c r="O137" s="6"/>
      <c r="Q137" s="5"/>
    </row>
    <row r="138" spans="1:17" x14ac:dyDescent="0.2">
      <c r="A138" s="99" t="s">
        <v>248</v>
      </c>
      <c r="B138" s="100" t="s">
        <v>249</v>
      </c>
      <c r="C138" s="70">
        <f t="shared" si="1"/>
        <v>0</v>
      </c>
      <c r="D138" s="73"/>
      <c r="E138" s="72"/>
      <c r="F138" s="73"/>
      <c r="G138" s="73"/>
      <c r="H138" s="73"/>
      <c r="I138" s="13"/>
      <c r="J138" s="5"/>
      <c r="K138" s="5"/>
      <c r="N138" s="56"/>
      <c r="O138" s="6"/>
      <c r="Q138" s="5"/>
    </row>
    <row r="139" spans="1:17" x14ac:dyDescent="0.2">
      <c r="A139" s="99" t="s">
        <v>250</v>
      </c>
      <c r="B139" s="100" t="s">
        <v>251</v>
      </c>
      <c r="C139" s="70">
        <f t="shared" si="1"/>
        <v>0</v>
      </c>
      <c r="D139" s="73"/>
      <c r="E139" s="72"/>
      <c r="F139" s="73"/>
      <c r="G139" s="73"/>
      <c r="H139" s="73"/>
      <c r="I139" s="13"/>
      <c r="J139" s="5"/>
      <c r="K139" s="5"/>
      <c r="N139" s="56"/>
      <c r="O139" s="6"/>
      <c r="Q139" s="5"/>
    </row>
    <row r="140" spans="1:17" x14ac:dyDescent="0.2">
      <c r="A140" s="99" t="s">
        <v>252</v>
      </c>
      <c r="B140" s="100" t="s">
        <v>253</v>
      </c>
      <c r="C140" s="70">
        <f t="shared" si="1"/>
        <v>16</v>
      </c>
      <c r="D140" s="73"/>
      <c r="E140" s="72">
        <v>16</v>
      </c>
      <c r="F140" s="73"/>
      <c r="G140" s="73"/>
      <c r="H140" s="73"/>
      <c r="I140" s="13"/>
      <c r="J140" s="5"/>
      <c r="K140" s="5"/>
      <c r="N140" s="56"/>
      <c r="O140" s="6"/>
      <c r="Q140" s="5"/>
    </row>
    <row r="141" spans="1:17" x14ac:dyDescent="0.2">
      <c r="A141" s="99" t="s">
        <v>254</v>
      </c>
      <c r="B141" s="100" t="s">
        <v>255</v>
      </c>
      <c r="C141" s="70">
        <f t="shared" si="1"/>
        <v>0</v>
      </c>
      <c r="D141" s="73"/>
      <c r="E141" s="72"/>
      <c r="F141" s="73"/>
      <c r="G141" s="73"/>
      <c r="H141" s="73"/>
      <c r="I141" s="13"/>
      <c r="J141" s="5"/>
      <c r="K141" s="5"/>
      <c r="N141" s="56"/>
      <c r="O141" s="6"/>
      <c r="Q141" s="5"/>
    </row>
    <row r="142" spans="1:17" x14ac:dyDescent="0.2">
      <c r="A142" s="99" t="s">
        <v>256</v>
      </c>
      <c r="B142" s="100" t="s">
        <v>257</v>
      </c>
      <c r="C142" s="70">
        <f t="shared" si="1"/>
        <v>1</v>
      </c>
      <c r="D142" s="73">
        <v>1</v>
      </c>
      <c r="E142" s="72"/>
      <c r="F142" s="73"/>
      <c r="G142" s="73"/>
      <c r="H142" s="73"/>
      <c r="I142" s="13"/>
      <c r="J142" s="5"/>
      <c r="K142" s="5"/>
      <c r="N142" s="56"/>
      <c r="O142" s="6"/>
      <c r="Q142" s="5"/>
    </row>
    <row r="143" spans="1:17" x14ac:dyDescent="0.2">
      <c r="A143" s="99" t="s">
        <v>258</v>
      </c>
      <c r="B143" s="100" t="s">
        <v>259</v>
      </c>
      <c r="C143" s="70">
        <f t="shared" si="1"/>
        <v>0</v>
      </c>
      <c r="D143" s="73"/>
      <c r="E143" s="72"/>
      <c r="F143" s="73"/>
      <c r="G143" s="73"/>
      <c r="H143" s="73"/>
      <c r="I143" s="13"/>
      <c r="J143" s="5"/>
      <c r="K143" s="5"/>
      <c r="N143" s="56"/>
      <c r="O143" s="6"/>
      <c r="Q143" s="5"/>
    </row>
    <row r="144" spans="1:17" x14ac:dyDescent="0.2">
      <c r="A144" s="99" t="s">
        <v>260</v>
      </c>
      <c r="B144" s="100" t="s">
        <v>261</v>
      </c>
      <c r="C144" s="70">
        <f t="shared" si="1"/>
        <v>0</v>
      </c>
      <c r="D144" s="73"/>
      <c r="E144" s="72"/>
      <c r="F144" s="73"/>
      <c r="G144" s="73"/>
      <c r="H144" s="73"/>
      <c r="I144" s="13"/>
      <c r="J144" s="5"/>
      <c r="K144" s="5"/>
      <c r="N144" s="56"/>
      <c r="O144" s="6"/>
      <c r="Q144" s="5"/>
    </row>
    <row r="145" spans="1:17" x14ac:dyDescent="0.2">
      <c r="A145" s="99" t="s">
        <v>262</v>
      </c>
      <c r="B145" s="100" t="s">
        <v>263</v>
      </c>
      <c r="C145" s="70">
        <f t="shared" si="1"/>
        <v>3</v>
      </c>
      <c r="D145" s="73"/>
      <c r="E145" s="72">
        <v>3</v>
      </c>
      <c r="F145" s="73"/>
      <c r="G145" s="73"/>
      <c r="H145" s="73"/>
      <c r="I145" s="13"/>
      <c r="J145" s="5"/>
      <c r="K145" s="5"/>
      <c r="N145" s="56"/>
      <c r="O145" s="6"/>
      <c r="Q145" s="5"/>
    </row>
    <row r="146" spans="1:17" x14ac:dyDescent="0.2">
      <c r="A146" s="99" t="s">
        <v>264</v>
      </c>
      <c r="B146" s="100" t="s">
        <v>265</v>
      </c>
      <c r="C146" s="70">
        <f t="shared" ref="C146:C209" si="2">+SUM(D146:F146)</f>
        <v>3</v>
      </c>
      <c r="D146" s="73"/>
      <c r="E146" s="72"/>
      <c r="F146" s="73">
        <v>3</v>
      </c>
      <c r="G146" s="73"/>
      <c r="H146" s="73"/>
      <c r="I146" s="13"/>
      <c r="J146" s="5"/>
      <c r="K146" s="5"/>
      <c r="N146" s="56"/>
      <c r="O146" s="6"/>
      <c r="Q146" s="5"/>
    </row>
    <row r="147" spans="1:17" x14ac:dyDescent="0.2">
      <c r="A147" s="99" t="s">
        <v>266</v>
      </c>
      <c r="B147" s="100" t="s">
        <v>267</v>
      </c>
      <c r="C147" s="70">
        <f t="shared" si="2"/>
        <v>0</v>
      </c>
      <c r="D147" s="73"/>
      <c r="E147" s="72"/>
      <c r="F147" s="73"/>
      <c r="G147" s="73"/>
      <c r="H147" s="73"/>
      <c r="I147" s="13"/>
      <c r="J147" s="5"/>
      <c r="K147" s="5"/>
      <c r="N147" s="56"/>
      <c r="O147" s="6"/>
      <c r="Q147" s="5"/>
    </row>
    <row r="148" spans="1:17" x14ac:dyDescent="0.2">
      <c r="A148" s="99" t="s">
        <v>268</v>
      </c>
      <c r="B148" s="100" t="s">
        <v>269</v>
      </c>
      <c r="C148" s="70">
        <f t="shared" si="2"/>
        <v>1</v>
      </c>
      <c r="D148" s="73">
        <v>1</v>
      </c>
      <c r="E148" s="72"/>
      <c r="F148" s="73"/>
      <c r="G148" s="73"/>
      <c r="H148" s="73"/>
      <c r="I148" s="13"/>
      <c r="J148" s="5"/>
      <c r="K148" s="5"/>
      <c r="N148" s="56"/>
      <c r="O148" s="6"/>
      <c r="Q148" s="5"/>
    </row>
    <row r="149" spans="1:17" x14ac:dyDescent="0.2">
      <c r="A149" s="99" t="s">
        <v>270</v>
      </c>
      <c r="B149" s="100" t="s">
        <v>271</v>
      </c>
      <c r="C149" s="70">
        <f t="shared" si="2"/>
        <v>0</v>
      </c>
      <c r="D149" s="73"/>
      <c r="E149" s="72"/>
      <c r="F149" s="73"/>
      <c r="G149" s="73"/>
      <c r="H149" s="73"/>
      <c r="I149" s="13"/>
      <c r="J149" s="5"/>
      <c r="K149" s="5"/>
      <c r="N149" s="56"/>
      <c r="O149" s="6"/>
      <c r="Q149" s="5"/>
    </row>
    <row r="150" spans="1:17" x14ac:dyDescent="0.2">
      <c r="A150" s="99" t="s">
        <v>272</v>
      </c>
      <c r="B150" s="100" t="s">
        <v>273</v>
      </c>
      <c r="C150" s="70">
        <f t="shared" si="2"/>
        <v>0</v>
      </c>
      <c r="D150" s="73"/>
      <c r="E150" s="72"/>
      <c r="F150" s="73"/>
      <c r="G150" s="73"/>
      <c r="H150" s="73"/>
      <c r="I150" s="13"/>
      <c r="J150" s="5"/>
      <c r="K150" s="5"/>
      <c r="N150" s="56"/>
      <c r="O150" s="6"/>
      <c r="Q150" s="5"/>
    </row>
    <row r="151" spans="1:17" x14ac:dyDescent="0.2">
      <c r="A151" s="99" t="s">
        <v>274</v>
      </c>
      <c r="B151" s="100" t="s">
        <v>275</v>
      </c>
      <c r="C151" s="70">
        <f t="shared" si="2"/>
        <v>0</v>
      </c>
      <c r="D151" s="73"/>
      <c r="E151" s="72"/>
      <c r="F151" s="73"/>
      <c r="G151" s="73"/>
      <c r="H151" s="73"/>
      <c r="I151" s="13"/>
      <c r="J151" s="5"/>
      <c r="K151" s="5"/>
      <c r="N151" s="56"/>
      <c r="O151" s="6"/>
      <c r="Q151" s="5"/>
    </row>
    <row r="152" spans="1:17" x14ac:dyDescent="0.2">
      <c r="A152" s="99" t="s">
        <v>276</v>
      </c>
      <c r="B152" s="100" t="s">
        <v>277</v>
      </c>
      <c r="C152" s="70">
        <f t="shared" si="2"/>
        <v>0</v>
      </c>
      <c r="D152" s="73"/>
      <c r="E152" s="72"/>
      <c r="F152" s="73"/>
      <c r="G152" s="73"/>
      <c r="H152" s="73"/>
      <c r="I152" s="13"/>
      <c r="J152" s="5"/>
      <c r="K152" s="5"/>
      <c r="N152" s="56"/>
      <c r="O152" s="6"/>
      <c r="Q152" s="5"/>
    </row>
    <row r="153" spans="1:17" x14ac:dyDescent="0.2">
      <c r="A153" s="99" t="s">
        <v>278</v>
      </c>
      <c r="B153" s="100" t="s">
        <v>279</v>
      </c>
      <c r="C153" s="70">
        <f t="shared" si="2"/>
        <v>7</v>
      </c>
      <c r="D153" s="73"/>
      <c r="E153" s="72">
        <v>7</v>
      </c>
      <c r="F153" s="73"/>
      <c r="G153" s="73"/>
      <c r="H153" s="73"/>
      <c r="I153" s="13"/>
      <c r="J153" s="5"/>
      <c r="K153" s="5"/>
      <c r="N153" s="56"/>
      <c r="O153" s="6"/>
      <c r="Q153" s="5"/>
    </row>
    <row r="154" spans="1:17" x14ac:dyDescent="0.2">
      <c r="A154" s="99" t="s">
        <v>280</v>
      </c>
      <c r="B154" s="100" t="s">
        <v>281</v>
      </c>
      <c r="C154" s="70">
        <f t="shared" si="2"/>
        <v>0</v>
      </c>
      <c r="D154" s="73"/>
      <c r="E154" s="72"/>
      <c r="F154" s="73"/>
      <c r="G154" s="73"/>
      <c r="H154" s="73"/>
      <c r="I154" s="13"/>
      <c r="J154" s="5"/>
      <c r="K154" s="5"/>
      <c r="N154" s="56"/>
      <c r="O154" s="6"/>
      <c r="Q154" s="5"/>
    </row>
    <row r="155" spans="1:17" x14ac:dyDescent="0.2">
      <c r="A155" s="99" t="s">
        <v>282</v>
      </c>
      <c r="B155" s="100" t="s">
        <v>277</v>
      </c>
      <c r="C155" s="70">
        <f t="shared" si="2"/>
        <v>2</v>
      </c>
      <c r="D155" s="73"/>
      <c r="E155" s="72"/>
      <c r="F155" s="73">
        <v>2</v>
      </c>
      <c r="G155" s="73"/>
      <c r="H155" s="73"/>
      <c r="I155" s="13"/>
      <c r="J155" s="5"/>
      <c r="K155" s="5"/>
      <c r="N155" s="56"/>
      <c r="O155" s="6"/>
      <c r="Q155" s="5"/>
    </row>
    <row r="156" spans="1:17" x14ac:dyDescent="0.2">
      <c r="A156" s="99" t="s">
        <v>283</v>
      </c>
      <c r="B156" s="100" t="s">
        <v>275</v>
      </c>
      <c r="C156" s="70">
        <f t="shared" si="2"/>
        <v>1</v>
      </c>
      <c r="D156" s="73">
        <v>1</v>
      </c>
      <c r="E156" s="72"/>
      <c r="F156" s="73"/>
      <c r="G156" s="73"/>
      <c r="H156" s="73"/>
      <c r="I156" s="13"/>
      <c r="J156" s="5"/>
      <c r="K156" s="5"/>
      <c r="N156" s="56"/>
      <c r="O156" s="6"/>
      <c r="Q156" s="5"/>
    </row>
    <row r="157" spans="1:17" x14ac:dyDescent="0.2">
      <c r="A157" s="99" t="s">
        <v>284</v>
      </c>
      <c r="B157" s="100" t="s">
        <v>285</v>
      </c>
      <c r="C157" s="70">
        <f t="shared" si="2"/>
        <v>0</v>
      </c>
      <c r="D157" s="73"/>
      <c r="E157" s="72"/>
      <c r="F157" s="73"/>
      <c r="G157" s="73"/>
      <c r="H157" s="73"/>
      <c r="I157" s="13"/>
      <c r="J157" s="5"/>
      <c r="K157" s="5"/>
      <c r="N157" s="56"/>
      <c r="O157" s="6"/>
      <c r="Q157" s="5"/>
    </row>
    <row r="158" spans="1:17" x14ac:dyDescent="0.2">
      <c r="A158" s="99" t="s">
        <v>286</v>
      </c>
      <c r="B158" s="100" t="s">
        <v>287</v>
      </c>
      <c r="C158" s="70">
        <f t="shared" si="2"/>
        <v>0</v>
      </c>
      <c r="D158" s="73"/>
      <c r="E158" s="72"/>
      <c r="F158" s="73"/>
      <c r="G158" s="73"/>
      <c r="H158" s="73"/>
      <c r="I158" s="13"/>
      <c r="J158" s="5"/>
      <c r="K158" s="5"/>
      <c r="N158" s="56"/>
      <c r="O158" s="6"/>
      <c r="Q158" s="5"/>
    </row>
    <row r="159" spans="1:17" x14ac:dyDescent="0.2">
      <c r="A159" s="99" t="s">
        <v>288</v>
      </c>
      <c r="B159" s="100" t="s">
        <v>289</v>
      </c>
      <c r="C159" s="70">
        <f t="shared" si="2"/>
        <v>4</v>
      </c>
      <c r="D159" s="73"/>
      <c r="E159" s="72">
        <v>4</v>
      </c>
      <c r="F159" s="73"/>
      <c r="G159" s="73"/>
      <c r="H159" s="73"/>
      <c r="I159" s="13"/>
      <c r="J159" s="5"/>
      <c r="K159" s="5"/>
      <c r="N159" s="56"/>
      <c r="O159" s="6"/>
      <c r="Q159" s="5"/>
    </row>
    <row r="160" spans="1:17" x14ac:dyDescent="0.2">
      <c r="A160" s="99" t="s">
        <v>290</v>
      </c>
      <c r="B160" s="100" t="s">
        <v>291</v>
      </c>
      <c r="C160" s="70">
        <f t="shared" si="2"/>
        <v>62</v>
      </c>
      <c r="D160" s="73"/>
      <c r="E160" s="72">
        <v>62</v>
      </c>
      <c r="F160" s="73"/>
      <c r="G160" s="73"/>
      <c r="H160" s="73"/>
      <c r="I160" s="13"/>
      <c r="J160" s="5"/>
      <c r="K160" s="5"/>
      <c r="N160" s="56"/>
      <c r="O160" s="6"/>
      <c r="Q160" s="5"/>
    </row>
    <row r="161" spans="1:17" x14ac:dyDescent="0.2">
      <c r="A161" s="99" t="s">
        <v>292</v>
      </c>
      <c r="B161" s="93" t="s">
        <v>293</v>
      </c>
      <c r="C161" s="70">
        <f t="shared" si="2"/>
        <v>15</v>
      </c>
      <c r="D161" s="73"/>
      <c r="E161" s="72">
        <v>15</v>
      </c>
      <c r="F161" s="83"/>
      <c r="G161" s="73"/>
      <c r="H161" s="73"/>
      <c r="I161" s="13"/>
      <c r="J161" s="5"/>
      <c r="K161" s="5"/>
      <c r="N161" s="56"/>
      <c r="O161" s="6"/>
      <c r="Q161" s="5"/>
    </row>
    <row r="162" spans="1:17" x14ac:dyDescent="0.2">
      <c r="A162" s="101" t="s">
        <v>294</v>
      </c>
      <c r="B162" s="114" t="s">
        <v>295</v>
      </c>
      <c r="C162" s="103">
        <f t="shared" si="2"/>
        <v>7</v>
      </c>
      <c r="D162" s="104"/>
      <c r="E162" s="105">
        <v>7</v>
      </c>
      <c r="F162" s="106"/>
      <c r="G162" s="104"/>
      <c r="H162" s="106"/>
      <c r="I162" s="13"/>
      <c r="J162" s="5"/>
      <c r="K162" s="5"/>
      <c r="N162" s="56"/>
      <c r="O162" s="6"/>
      <c r="Q162" s="5"/>
    </row>
    <row r="163" spans="1:17" x14ac:dyDescent="0.2">
      <c r="A163" s="115"/>
      <c r="B163" s="116"/>
      <c r="C163" s="15"/>
      <c r="D163" s="16"/>
      <c r="E163" s="16"/>
      <c r="F163" s="16"/>
      <c r="G163" s="16"/>
      <c r="H163" s="16"/>
      <c r="I163" s="13"/>
      <c r="J163" s="5"/>
      <c r="K163" s="5"/>
      <c r="N163" s="56"/>
      <c r="O163" s="6"/>
      <c r="Q163" s="5"/>
    </row>
    <row r="164" spans="1:17" ht="15" customHeight="1" x14ac:dyDescent="0.2">
      <c r="A164" s="213" t="s">
        <v>296</v>
      </c>
      <c r="B164" s="250"/>
      <c r="C164" s="63">
        <f t="shared" si="2"/>
        <v>47</v>
      </c>
      <c r="D164" s="108">
        <f>+SUM(D165:D179)</f>
        <v>47</v>
      </c>
      <c r="E164" s="112">
        <f>+SUM(E165:E179)</f>
        <v>0</v>
      </c>
      <c r="F164" s="113">
        <f>+SUM(F165:F179)</f>
        <v>0</v>
      </c>
      <c r="G164" s="113">
        <f>+SUM(G165:G179)</f>
        <v>0</v>
      </c>
      <c r="H164" s="113">
        <f>+SUM(H165:H179)</f>
        <v>0</v>
      </c>
      <c r="I164" s="13"/>
      <c r="J164" s="5"/>
      <c r="K164" s="5"/>
      <c r="N164" s="56"/>
      <c r="O164" s="6"/>
      <c r="Q164" s="5"/>
    </row>
    <row r="165" spans="1:17" x14ac:dyDescent="0.2">
      <c r="A165" s="96" t="s">
        <v>297</v>
      </c>
      <c r="B165" s="111" t="s">
        <v>298</v>
      </c>
      <c r="C165" s="88">
        <f t="shared" si="2"/>
        <v>0</v>
      </c>
      <c r="D165" s="89"/>
      <c r="E165" s="90"/>
      <c r="F165" s="91"/>
      <c r="G165" s="117"/>
      <c r="H165" s="91"/>
      <c r="I165" s="13"/>
      <c r="J165" s="5"/>
      <c r="K165" s="5"/>
      <c r="N165" s="56"/>
      <c r="O165" s="6"/>
      <c r="Q165" s="5"/>
    </row>
    <row r="166" spans="1:17" x14ac:dyDescent="0.2">
      <c r="A166" s="99" t="s">
        <v>299</v>
      </c>
      <c r="B166" s="118" t="s">
        <v>300</v>
      </c>
      <c r="C166" s="70">
        <f t="shared" si="2"/>
        <v>0</v>
      </c>
      <c r="D166" s="71"/>
      <c r="E166" s="72"/>
      <c r="F166" s="73"/>
      <c r="G166" s="86"/>
      <c r="H166" s="73"/>
      <c r="I166" s="13"/>
      <c r="J166" s="5"/>
      <c r="K166" s="5"/>
      <c r="N166" s="56"/>
      <c r="O166" s="6"/>
      <c r="Q166" s="5"/>
    </row>
    <row r="167" spans="1:17" x14ac:dyDescent="0.2">
      <c r="A167" s="99" t="s">
        <v>301</v>
      </c>
      <c r="B167" s="93" t="s">
        <v>302</v>
      </c>
      <c r="C167" s="70">
        <f t="shared" si="2"/>
        <v>46</v>
      </c>
      <c r="D167" s="71">
        <v>46</v>
      </c>
      <c r="E167" s="72"/>
      <c r="F167" s="73"/>
      <c r="G167" s="86"/>
      <c r="H167" s="73"/>
      <c r="I167" s="13"/>
      <c r="J167" s="5"/>
      <c r="K167" s="5"/>
      <c r="N167" s="56"/>
      <c r="O167" s="6"/>
      <c r="Q167" s="5"/>
    </row>
    <row r="168" spans="1:17" x14ac:dyDescent="0.2">
      <c r="A168" s="119" t="s">
        <v>303</v>
      </c>
      <c r="B168" s="93" t="s">
        <v>304</v>
      </c>
      <c r="C168" s="70">
        <f t="shared" si="2"/>
        <v>0</v>
      </c>
      <c r="D168" s="71"/>
      <c r="E168" s="72"/>
      <c r="F168" s="73"/>
      <c r="G168" s="86"/>
      <c r="H168" s="73"/>
      <c r="I168" s="13"/>
      <c r="J168" s="5"/>
      <c r="K168" s="5"/>
      <c r="N168" s="56"/>
      <c r="O168" s="6"/>
      <c r="Q168" s="5"/>
    </row>
    <row r="169" spans="1:17" x14ac:dyDescent="0.2">
      <c r="A169" s="99" t="s">
        <v>305</v>
      </c>
      <c r="B169" s="100" t="s">
        <v>306</v>
      </c>
      <c r="C169" s="70">
        <f t="shared" si="2"/>
        <v>1</v>
      </c>
      <c r="D169" s="71">
        <v>1</v>
      </c>
      <c r="E169" s="72"/>
      <c r="F169" s="73"/>
      <c r="G169" s="86"/>
      <c r="H169" s="73"/>
      <c r="I169" s="13"/>
      <c r="J169" s="5"/>
      <c r="K169" s="5"/>
      <c r="N169" s="56"/>
      <c r="O169" s="6"/>
      <c r="Q169" s="5"/>
    </row>
    <row r="170" spans="1:17" x14ac:dyDescent="0.2">
      <c r="A170" s="99" t="s">
        <v>307</v>
      </c>
      <c r="B170" s="100" t="s">
        <v>308</v>
      </c>
      <c r="C170" s="70">
        <f t="shared" si="2"/>
        <v>0</v>
      </c>
      <c r="D170" s="71"/>
      <c r="E170" s="72"/>
      <c r="F170" s="73"/>
      <c r="G170" s="86"/>
      <c r="H170" s="73"/>
      <c r="I170" s="13"/>
      <c r="J170" s="5"/>
      <c r="K170" s="5"/>
      <c r="N170" s="56"/>
      <c r="O170" s="6"/>
      <c r="Q170" s="5"/>
    </row>
    <row r="171" spans="1:17" x14ac:dyDescent="0.2">
      <c r="A171" s="99" t="s">
        <v>309</v>
      </c>
      <c r="B171" s="100" t="s">
        <v>310</v>
      </c>
      <c r="C171" s="70">
        <f t="shared" si="2"/>
        <v>0</v>
      </c>
      <c r="D171" s="71"/>
      <c r="E171" s="72"/>
      <c r="F171" s="73"/>
      <c r="G171" s="86"/>
      <c r="H171" s="73"/>
      <c r="I171" s="13"/>
      <c r="J171" s="5"/>
      <c r="K171" s="5"/>
      <c r="N171" s="56"/>
      <c r="O171" s="6"/>
      <c r="Q171" s="5"/>
    </row>
    <row r="172" spans="1:17" x14ac:dyDescent="0.2">
      <c r="A172" s="99" t="s">
        <v>311</v>
      </c>
      <c r="B172" s="100" t="s">
        <v>312</v>
      </c>
      <c r="C172" s="70">
        <f t="shared" si="2"/>
        <v>0</v>
      </c>
      <c r="D172" s="71"/>
      <c r="E172" s="72"/>
      <c r="F172" s="73"/>
      <c r="G172" s="86"/>
      <c r="H172" s="73"/>
      <c r="I172" s="13"/>
      <c r="J172" s="5"/>
      <c r="K172" s="5"/>
      <c r="N172" s="56"/>
      <c r="O172" s="6"/>
      <c r="Q172" s="5"/>
    </row>
    <row r="173" spans="1:17" x14ac:dyDescent="0.2">
      <c r="A173" s="99" t="s">
        <v>313</v>
      </c>
      <c r="B173" s="100" t="s">
        <v>314</v>
      </c>
      <c r="C173" s="70">
        <f t="shared" si="2"/>
        <v>0</v>
      </c>
      <c r="D173" s="71"/>
      <c r="E173" s="72"/>
      <c r="F173" s="73"/>
      <c r="G173" s="86"/>
      <c r="H173" s="73"/>
      <c r="I173" s="13"/>
      <c r="J173" s="5"/>
      <c r="K173" s="5"/>
      <c r="N173" s="56"/>
      <c r="O173" s="6"/>
      <c r="Q173" s="5"/>
    </row>
    <row r="174" spans="1:17" x14ac:dyDescent="0.2">
      <c r="A174" s="99" t="s">
        <v>315</v>
      </c>
      <c r="B174" s="100" t="s">
        <v>316</v>
      </c>
      <c r="C174" s="70">
        <f t="shared" si="2"/>
        <v>0</v>
      </c>
      <c r="D174" s="71"/>
      <c r="E174" s="72"/>
      <c r="F174" s="73"/>
      <c r="G174" s="86"/>
      <c r="H174" s="73"/>
      <c r="I174" s="13"/>
      <c r="J174" s="5"/>
      <c r="K174" s="5"/>
      <c r="N174" s="56"/>
      <c r="O174" s="6"/>
      <c r="Q174" s="5"/>
    </row>
    <row r="175" spans="1:17" x14ac:dyDescent="0.2">
      <c r="A175" s="99" t="s">
        <v>317</v>
      </c>
      <c r="B175" s="100" t="s">
        <v>318</v>
      </c>
      <c r="C175" s="70">
        <f t="shared" si="2"/>
        <v>0</v>
      </c>
      <c r="D175" s="71"/>
      <c r="E175" s="72"/>
      <c r="F175" s="73"/>
      <c r="G175" s="86"/>
      <c r="H175" s="73"/>
      <c r="I175" s="13"/>
      <c r="J175" s="5"/>
      <c r="K175" s="5"/>
      <c r="N175" s="56"/>
      <c r="O175" s="6"/>
      <c r="Q175" s="5"/>
    </row>
    <row r="176" spans="1:17" x14ac:dyDescent="0.2">
      <c r="A176" s="99" t="s">
        <v>319</v>
      </c>
      <c r="B176" s="100" t="s">
        <v>320</v>
      </c>
      <c r="C176" s="70">
        <f t="shared" si="2"/>
        <v>0</v>
      </c>
      <c r="D176" s="71"/>
      <c r="E176" s="72"/>
      <c r="F176" s="73"/>
      <c r="G176" s="86"/>
      <c r="H176" s="73"/>
      <c r="I176" s="13"/>
      <c r="J176" s="5"/>
      <c r="K176" s="5"/>
      <c r="N176" s="56"/>
      <c r="O176" s="6"/>
      <c r="Q176" s="5"/>
    </row>
    <row r="177" spans="1:17" x14ac:dyDescent="0.2">
      <c r="A177" s="99" t="s">
        <v>321</v>
      </c>
      <c r="B177" s="100" t="s">
        <v>322</v>
      </c>
      <c r="C177" s="70">
        <f t="shared" si="2"/>
        <v>0</v>
      </c>
      <c r="D177" s="71"/>
      <c r="E177" s="72"/>
      <c r="F177" s="73"/>
      <c r="G177" s="86"/>
      <c r="H177" s="73"/>
      <c r="I177" s="13"/>
      <c r="J177" s="5"/>
      <c r="K177" s="5"/>
      <c r="N177" s="56"/>
      <c r="O177" s="6"/>
      <c r="Q177" s="5"/>
    </row>
    <row r="178" spans="1:17" x14ac:dyDescent="0.2">
      <c r="A178" s="99" t="s">
        <v>323</v>
      </c>
      <c r="B178" s="100" t="s">
        <v>324</v>
      </c>
      <c r="C178" s="70">
        <f t="shared" si="2"/>
        <v>0</v>
      </c>
      <c r="D178" s="71"/>
      <c r="E178" s="72"/>
      <c r="F178" s="73"/>
      <c r="G178" s="86"/>
      <c r="H178" s="73"/>
      <c r="I178" s="13"/>
      <c r="J178" s="5"/>
      <c r="K178" s="5"/>
      <c r="N178" s="56"/>
      <c r="O178" s="6"/>
      <c r="Q178" s="5"/>
    </row>
    <row r="179" spans="1:17" x14ac:dyDescent="0.2">
      <c r="A179" s="120" t="s">
        <v>325</v>
      </c>
      <c r="B179" s="121" t="s">
        <v>326</v>
      </c>
      <c r="C179" s="103">
        <f t="shared" si="2"/>
        <v>0</v>
      </c>
      <c r="D179" s="122"/>
      <c r="E179" s="105"/>
      <c r="F179" s="106"/>
      <c r="G179" s="104"/>
      <c r="H179" s="106"/>
      <c r="I179" s="13"/>
      <c r="J179" s="5"/>
      <c r="K179" s="5"/>
      <c r="N179" s="56"/>
      <c r="O179" s="6"/>
      <c r="Q179" s="5"/>
    </row>
    <row r="180" spans="1:17" x14ac:dyDescent="0.2">
      <c r="A180" s="59"/>
      <c r="B180" s="107"/>
      <c r="C180" s="15"/>
      <c r="D180" s="16"/>
      <c r="E180" s="16"/>
      <c r="F180" s="16"/>
      <c r="G180" s="16"/>
      <c r="H180" s="16"/>
      <c r="I180" s="13"/>
      <c r="J180" s="5"/>
      <c r="K180" s="5"/>
      <c r="N180" s="56"/>
      <c r="O180" s="6"/>
      <c r="Q180" s="5"/>
    </row>
    <row r="181" spans="1:17" x14ac:dyDescent="0.2">
      <c r="A181" s="211" t="s">
        <v>327</v>
      </c>
      <c r="B181" s="234"/>
      <c r="C181" s="63">
        <f t="shared" si="2"/>
        <v>13250</v>
      </c>
      <c r="D181" s="123">
        <f>+SUM(D182:D250)</f>
        <v>12820</v>
      </c>
      <c r="E181" s="65">
        <f>+SUM(E182:E250)</f>
        <v>255</v>
      </c>
      <c r="F181" s="124">
        <f>+SUM(F182:F250)</f>
        <v>175</v>
      </c>
      <c r="G181" s="63">
        <f>+SUM(G182:G250)</f>
        <v>0</v>
      </c>
      <c r="H181" s="63">
        <f>+SUM(H182:H250)</f>
        <v>0</v>
      </c>
      <c r="I181" s="13"/>
      <c r="J181" s="5"/>
      <c r="K181" s="5"/>
      <c r="N181" s="56"/>
      <c r="O181" s="6"/>
      <c r="Q181" s="5"/>
    </row>
    <row r="182" spans="1:17" x14ac:dyDescent="0.2">
      <c r="A182" s="99" t="s">
        <v>328</v>
      </c>
      <c r="B182" s="125" t="s">
        <v>329</v>
      </c>
      <c r="C182" s="70">
        <f t="shared" si="2"/>
        <v>0</v>
      </c>
      <c r="D182" s="71"/>
      <c r="E182" s="72"/>
      <c r="F182" s="73"/>
      <c r="G182" s="117"/>
      <c r="H182" s="73"/>
      <c r="I182" s="13"/>
      <c r="J182" s="5"/>
      <c r="K182" s="5"/>
      <c r="N182" s="56"/>
      <c r="O182" s="6"/>
      <c r="Q182" s="5"/>
    </row>
    <row r="183" spans="1:17" x14ac:dyDescent="0.2">
      <c r="A183" s="99" t="s">
        <v>330</v>
      </c>
      <c r="B183" s="126" t="s">
        <v>331</v>
      </c>
      <c r="C183" s="70">
        <f t="shared" si="2"/>
        <v>0</v>
      </c>
      <c r="D183" s="71"/>
      <c r="E183" s="72"/>
      <c r="F183" s="73"/>
      <c r="G183" s="86"/>
      <c r="H183" s="73"/>
      <c r="I183" s="13"/>
      <c r="J183" s="5"/>
      <c r="K183" s="5"/>
      <c r="N183" s="56"/>
      <c r="O183" s="6"/>
      <c r="Q183" s="5"/>
    </row>
    <row r="184" spans="1:17" x14ac:dyDescent="0.2">
      <c r="A184" s="99" t="s">
        <v>332</v>
      </c>
      <c r="B184" s="126" t="s">
        <v>333</v>
      </c>
      <c r="C184" s="70">
        <f t="shared" si="2"/>
        <v>0</v>
      </c>
      <c r="D184" s="71"/>
      <c r="E184" s="72"/>
      <c r="F184" s="73"/>
      <c r="G184" s="86"/>
      <c r="H184" s="73"/>
      <c r="I184" s="13"/>
      <c r="J184" s="5"/>
      <c r="K184" s="5"/>
      <c r="N184" s="56"/>
      <c r="O184" s="6"/>
      <c r="Q184" s="5"/>
    </row>
    <row r="185" spans="1:17" ht="13.5" customHeight="1" x14ac:dyDescent="0.2">
      <c r="A185" s="99" t="s">
        <v>334</v>
      </c>
      <c r="B185" s="126" t="s">
        <v>335</v>
      </c>
      <c r="C185" s="70">
        <f t="shared" si="2"/>
        <v>0</v>
      </c>
      <c r="D185" s="71"/>
      <c r="E185" s="72"/>
      <c r="F185" s="73"/>
      <c r="G185" s="86"/>
      <c r="H185" s="73"/>
      <c r="I185" s="13"/>
      <c r="J185" s="5"/>
      <c r="K185" s="5"/>
      <c r="N185" s="56"/>
      <c r="O185" s="6"/>
      <c r="Q185" s="5"/>
    </row>
    <row r="186" spans="1:17" x14ac:dyDescent="0.2">
      <c r="A186" s="99" t="s">
        <v>336</v>
      </c>
      <c r="B186" s="100" t="s">
        <v>337</v>
      </c>
      <c r="C186" s="70">
        <f t="shared" si="2"/>
        <v>2799</v>
      </c>
      <c r="D186" s="71">
        <v>2799</v>
      </c>
      <c r="E186" s="72"/>
      <c r="F186" s="73"/>
      <c r="G186" s="86"/>
      <c r="H186" s="73"/>
      <c r="I186" s="13"/>
      <c r="J186" s="5"/>
      <c r="K186" s="5"/>
      <c r="N186" s="56"/>
      <c r="O186" s="6"/>
      <c r="Q186" s="5"/>
    </row>
    <row r="187" spans="1:17" x14ac:dyDescent="0.2">
      <c r="A187" s="99" t="s">
        <v>338</v>
      </c>
      <c r="B187" s="100" t="s">
        <v>339</v>
      </c>
      <c r="C187" s="70">
        <f t="shared" si="2"/>
        <v>2</v>
      </c>
      <c r="D187" s="71">
        <v>2</v>
      </c>
      <c r="E187" s="72"/>
      <c r="F187" s="73"/>
      <c r="G187" s="86"/>
      <c r="H187" s="73"/>
      <c r="I187" s="13"/>
      <c r="J187" s="5"/>
      <c r="K187" s="5"/>
      <c r="N187" s="56"/>
      <c r="O187" s="6"/>
      <c r="Q187" s="5"/>
    </row>
    <row r="188" spans="1:17" x14ac:dyDescent="0.2">
      <c r="A188" s="99" t="s">
        <v>340</v>
      </c>
      <c r="B188" s="100" t="s">
        <v>341</v>
      </c>
      <c r="C188" s="70">
        <f t="shared" si="2"/>
        <v>0</v>
      </c>
      <c r="D188" s="71"/>
      <c r="E188" s="72"/>
      <c r="F188" s="73"/>
      <c r="G188" s="86"/>
      <c r="H188" s="73"/>
      <c r="I188" s="13"/>
      <c r="J188" s="5"/>
      <c r="K188" s="5"/>
      <c r="N188" s="56"/>
      <c r="O188" s="6"/>
      <c r="Q188" s="5"/>
    </row>
    <row r="189" spans="1:17" x14ac:dyDescent="0.2">
      <c r="A189" s="99" t="s">
        <v>342</v>
      </c>
      <c r="B189" s="100" t="s">
        <v>343</v>
      </c>
      <c r="C189" s="70">
        <f t="shared" si="2"/>
        <v>0</v>
      </c>
      <c r="D189" s="71"/>
      <c r="E189" s="72"/>
      <c r="F189" s="73"/>
      <c r="G189" s="86"/>
      <c r="H189" s="73"/>
      <c r="I189" s="13"/>
      <c r="J189" s="5"/>
      <c r="K189" s="5"/>
      <c r="N189" s="56"/>
      <c r="O189" s="6"/>
      <c r="Q189" s="5"/>
    </row>
    <row r="190" spans="1:17" x14ac:dyDescent="0.2">
      <c r="A190" s="99" t="s">
        <v>344</v>
      </c>
      <c r="B190" s="100" t="s">
        <v>345</v>
      </c>
      <c r="C190" s="70">
        <f t="shared" si="2"/>
        <v>0</v>
      </c>
      <c r="D190" s="71"/>
      <c r="E190" s="72"/>
      <c r="F190" s="73"/>
      <c r="G190" s="86"/>
      <c r="H190" s="73"/>
      <c r="I190" s="13"/>
      <c r="J190" s="5"/>
      <c r="K190" s="5"/>
      <c r="N190" s="56"/>
      <c r="O190" s="6"/>
      <c r="Q190" s="5"/>
    </row>
    <row r="191" spans="1:17" x14ac:dyDescent="0.2">
      <c r="A191" s="99" t="s">
        <v>346</v>
      </c>
      <c r="B191" s="100" t="s">
        <v>347</v>
      </c>
      <c r="C191" s="70">
        <f t="shared" si="2"/>
        <v>0</v>
      </c>
      <c r="D191" s="71"/>
      <c r="E191" s="72"/>
      <c r="F191" s="73"/>
      <c r="G191" s="86"/>
      <c r="H191" s="73"/>
      <c r="I191" s="13"/>
      <c r="J191" s="5"/>
      <c r="K191" s="5"/>
      <c r="N191" s="56"/>
      <c r="O191" s="6"/>
      <c r="Q191" s="5"/>
    </row>
    <row r="192" spans="1:17" x14ac:dyDescent="0.2">
      <c r="A192" s="99" t="s">
        <v>348</v>
      </c>
      <c r="B192" s="100" t="s">
        <v>349</v>
      </c>
      <c r="C192" s="70">
        <f t="shared" si="2"/>
        <v>0</v>
      </c>
      <c r="D192" s="71"/>
      <c r="E192" s="72"/>
      <c r="F192" s="73"/>
      <c r="G192" s="86"/>
      <c r="H192" s="73"/>
      <c r="I192" s="13"/>
      <c r="J192" s="5"/>
      <c r="K192" s="5"/>
      <c r="N192" s="56"/>
      <c r="O192" s="6"/>
      <c r="Q192" s="5"/>
    </row>
    <row r="193" spans="1:17" x14ac:dyDescent="0.2">
      <c r="A193" s="99" t="s">
        <v>350</v>
      </c>
      <c r="B193" s="100" t="s">
        <v>351</v>
      </c>
      <c r="C193" s="70">
        <f t="shared" si="2"/>
        <v>0</v>
      </c>
      <c r="D193" s="71"/>
      <c r="E193" s="72"/>
      <c r="F193" s="73"/>
      <c r="G193" s="86"/>
      <c r="H193" s="73"/>
      <c r="I193" s="13"/>
      <c r="J193" s="5"/>
      <c r="K193" s="5"/>
      <c r="N193" s="56"/>
      <c r="O193" s="6"/>
      <c r="Q193" s="5"/>
    </row>
    <row r="194" spans="1:17" x14ac:dyDescent="0.2">
      <c r="A194" s="99" t="s">
        <v>352</v>
      </c>
      <c r="B194" s="100" t="s">
        <v>353</v>
      </c>
      <c r="C194" s="70">
        <f t="shared" si="2"/>
        <v>0</v>
      </c>
      <c r="D194" s="71"/>
      <c r="E194" s="72"/>
      <c r="F194" s="73"/>
      <c r="G194" s="86"/>
      <c r="H194" s="73"/>
      <c r="I194" s="13"/>
      <c r="J194" s="5"/>
      <c r="K194" s="5"/>
      <c r="N194" s="56"/>
      <c r="O194" s="6"/>
      <c r="Q194" s="5"/>
    </row>
    <row r="195" spans="1:17" ht="23.25" x14ac:dyDescent="0.2">
      <c r="A195" s="99" t="s">
        <v>354</v>
      </c>
      <c r="B195" s="93" t="s">
        <v>355</v>
      </c>
      <c r="C195" s="70">
        <f t="shared" si="2"/>
        <v>0</v>
      </c>
      <c r="D195" s="71"/>
      <c r="E195" s="72"/>
      <c r="F195" s="73"/>
      <c r="G195" s="86"/>
      <c r="H195" s="73"/>
      <c r="I195" s="13"/>
      <c r="J195" s="5"/>
      <c r="K195" s="5"/>
      <c r="N195" s="56"/>
      <c r="O195" s="6"/>
      <c r="Q195" s="5"/>
    </row>
    <row r="196" spans="1:17" x14ac:dyDescent="0.2">
      <c r="A196" s="99" t="s">
        <v>356</v>
      </c>
      <c r="B196" s="93" t="s">
        <v>357</v>
      </c>
      <c r="C196" s="70">
        <f t="shared" si="2"/>
        <v>72</v>
      </c>
      <c r="D196" s="71">
        <v>72</v>
      </c>
      <c r="E196" s="72"/>
      <c r="F196" s="73"/>
      <c r="G196" s="86"/>
      <c r="H196" s="73"/>
      <c r="I196" s="13"/>
      <c r="J196" s="5"/>
      <c r="K196" s="5"/>
      <c r="N196" s="56"/>
      <c r="O196" s="6"/>
      <c r="Q196" s="5"/>
    </row>
    <row r="197" spans="1:17" x14ac:dyDescent="0.2">
      <c r="A197" s="99" t="s">
        <v>358</v>
      </c>
      <c r="B197" s="100" t="s">
        <v>359</v>
      </c>
      <c r="C197" s="70">
        <f t="shared" si="2"/>
        <v>0</v>
      </c>
      <c r="D197" s="71"/>
      <c r="E197" s="72"/>
      <c r="F197" s="73"/>
      <c r="G197" s="86"/>
      <c r="H197" s="73"/>
      <c r="I197" s="13"/>
      <c r="J197" s="5"/>
      <c r="K197" s="5"/>
      <c r="N197" s="56"/>
      <c r="O197" s="6"/>
      <c r="Q197" s="5"/>
    </row>
    <row r="198" spans="1:17" x14ac:dyDescent="0.2">
      <c r="A198" s="99" t="s">
        <v>360</v>
      </c>
      <c r="B198" s="100" t="s">
        <v>361</v>
      </c>
      <c r="C198" s="70">
        <f t="shared" si="2"/>
        <v>0</v>
      </c>
      <c r="D198" s="71"/>
      <c r="E198" s="72"/>
      <c r="F198" s="73"/>
      <c r="G198" s="86"/>
      <c r="H198" s="73"/>
      <c r="I198" s="13"/>
      <c r="J198" s="5"/>
      <c r="K198" s="5"/>
      <c r="N198" s="56"/>
      <c r="O198" s="6"/>
      <c r="Q198" s="5"/>
    </row>
    <row r="199" spans="1:17" x14ac:dyDescent="0.2">
      <c r="A199" s="99" t="s">
        <v>362</v>
      </c>
      <c r="B199" s="100" t="s">
        <v>363</v>
      </c>
      <c r="C199" s="70">
        <f t="shared" si="2"/>
        <v>1</v>
      </c>
      <c r="D199" s="71">
        <v>1</v>
      </c>
      <c r="E199" s="72"/>
      <c r="F199" s="73"/>
      <c r="G199" s="86"/>
      <c r="H199" s="73"/>
      <c r="I199" s="13"/>
      <c r="J199" s="5"/>
      <c r="K199" s="5"/>
      <c r="N199" s="56"/>
      <c r="O199" s="6"/>
      <c r="Q199" s="5"/>
    </row>
    <row r="200" spans="1:17" x14ac:dyDescent="0.2">
      <c r="A200" s="99" t="s">
        <v>364</v>
      </c>
      <c r="B200" s="100" t="s">
        <v>365</v>
      </c>
      <c r="C200" s="70">
        <f t="shared" si="2"/>
        <v>0</v>
      </c>
      <c r="D200" s="71"/>
      <c r="E200" s="72"/>
      <c r="F200" s="73"/>
      <c r="G200" s="86"/>
      <c r="H200" s="73"/>
      <c r="I200" s="13"/>
      <c r="J200" s="5"/>
      <c r="K200" s="5"/>
      <c r="N200" s="56"/>
      <c r="O200" s="6"/>
      <c r="Q200" s="5"/>
    </row>
    <row r="201" spans="1:17" x14ac:dyDescent="0.2">
      <c r="A201" s="99" t="s">
        <v>366</v>
      </c>
      <c r="B201" s="100" t="s">
        <v>367</v>
      </c>
      <c r="C201" s="70">
        <f t="shared" si="2"/>
        <v>24</v>
      </c>
      <c r="D201" s="71">
        <v>24</v>
      </c>
      <c r="E201" s="72"/>
      <c r="F201" s="73"/>
      <c r="G201" s="86"/>
      <c r="H201" s="73"/>
      <c r="I201" s="13"/>
      <c r="J201" s="5"/>
      <c r="K201" s="5"/>
      <c r="N201" s="56"/>
      <c r="O201" s="6"/>
      <c r="Q201" s="5"/>
    </row>
    <row r="202" spans="1:17" x14ac:dyDescent="0.2">
      <c r="A202" s="99" t="s">
        <v>368</v>
      </c>
      <c r="B202" s="100" t="s">
        <v>369</v>
      </c>
      <c r="C202" s="70">
        <f t="shared" si="2"/>
        <v>0</v>
      </c>
      <c r="D202" s="71"/>
      <c r="E202" s="72"/>
      <c r="F202" s="73"/>
      <c r="G202" s="86"/>
      <c r="H202" s="73"/>
      <c r="I202" s="13"/>
      <c r="J202" s="5"/>
      <c r="K202" s="5"/>
      <c r="N202" s="56"/>
      <c r="O202" s="6"/>
      <c r="Q202" s="5"/>
    </row>
    <row r="203" spans="1:17" x14ac:dyDescent="0.2">
      <c r="A203" s="99" t="s">
        <v>370</v>
      </c>
      <c r="B203" s="100" t="s">
        <v>371</v>
      </c>
      <c r="C203" s="70">
        <f t="shared" si="2"/>
        <v>0</v>
      </c>
      <c r="D203" s="71"/>
      <c r="E203" s="72"/>
      <c r="F203" s="73"/>
      <c r="G203" s="86"/>
      <c r="H203" s="73"/>
      <c r="I203" s="13"/>
      <c r="J203" s="5"/>
      <c r="K203" s="5"/>
      <c r="N203" s="56"/>
      <c r="O203" s="6"/>
      <c r="Q203" s="5"/>
    </row>
    <row r="204" spans="1:17" x14ac:dyDescent="0.2">
      <c r="A204" s="99" t="s">
        <v>372</v>
      </c>
      <c r="B204" s="100" t="s">
        <v>373</v>
      </c>
      <c r="C204" s="70">
        <f t="shared" si="2"/>
        <v>0</v>
      </c>
      <c r="D204" s="71"/>
      <c r="E204" s="72"/>
      <c r="F204" s="73"/>
      <c r="G204" s="86"/>
      <c r="H204" s="73"/>
      <c r="I204" s="13"/>
      <c r="J204" s="5"/>
      <c r="K204" s="5"/>
      <c r="N204" s="56"/>
      <c r="O204" s="6"/>
      <c r="Q204" s="5"/>
    </row>
    <row r="205" spans="1:17" x14ac:dyDescent="0.2">
      <c r="A205" s="99" t="s">
        <v>374</v>
      </c>
      <c r="B205" s="100" t="s">
        <v>375</v>
      </c>
      <c r="C205" s="70">
        <f t="shared" si="2"/>
        <v>0</v>
      </c>
      <c r="D205" s="71"/>
      <c r="E205" s="72"/>
      <c r="F205" s="73"/>
      <c r="G205" s="86"/>
      <c r="H205" s="73"/>
      <c r="I205" s="13"/>
      <c r="J205" s="5"/>
      <c r="K205" s="5"/>
      <c r="N205" s="56"/>
      <c r="O205" s="6"/>
      <c r="Q205" s="5"/>
    </row>
    <row r="206" spans="1:17" x14ac:dyDescent="0.2">
      <c r="A206" s="99" t="s">
        <v>376</v>
      </c>
      <c r="B206" s="100" t="s">
        <v>377</v>
      </c>
      <c r="C206" s="70">
        <f t="shared" si="2"/>
        <v>0</v>
      </c>
      <c r="D206" s="71"/>
      <c r="E206" s="72"/>
      <c r="F206" s="73"/>
      <c r="G206" s="86"/>
      <c r="H206" s="73"/>
      <c r="I206" s="13"/>
      <c r="J206" s="5"/>
      <c r="K206" s="5"/>
      <c r="N206" s="56"/>
      <c r="O206" s="6"/>
      <c r="Q206" s="5"/>
    </row>
    <row r="207" spans="1:17" x14ac:dyDescent="0.2">
      <c r="A207" s="99" t="s">
        <v>378</v>
      </c>
      <c r="B207" s="100" t="s">
        <v>379</v>
      </c>
      <c r="C207" s="70">
        <f t="shared" si="2"/>
        <v>0</v>
      </c>
      <c r="D207" s="71"/>
      <c r="E207" s="72"/>
      <c r="F207" s="73"/>
      <c r="G207" s="86"/>
      <c r="H207" s="73"/>
      <c r="I207" s="13"/>
      <c r="J207" s="5"/>
      <c r="K207" s="5"/>
      <c r="N207" s="56"/>
      <c r="O207" s="6"/>
      <c r="Q207" s="5"/>
    </row>
    <row r="208" spans="1:17" x14ac:dyDescent="0.2">
      <c r="A208" s="99" t="s">
        <v>380</v>
      </c>
      <c r="B208" s="93" t="s">
        <v>381</v>
      </c>
      <c r="C208" s="70">
        <f t="shared" si="2"/>
        <v>0</v>
      </c>
      <c r="D208" s="71"/>
      <c r="E208" s="72"/>
      <c r="F208" s="73"/>
      <c r="G208" s="86"/>
      <c r="H208" s="73"/>
      <c r="I208" s="13"/>
      <c r="J208" s="5"/>
      <c r="K208" s="5"/>
      <c r="N208" s="56"/>
      <c r="O208" s="6"/>
      <c r="Q208" s="5"/>
    </row>
    <row r="209" spans="1:17" x14ac:dyDescent="0.2">
      <c r="A209" s="99" t="s">
        <v>382</v>
      </c>
      <c r="B209" s="100" t="s">
        <v>383</v>
      </c>
      <c r="C209" s="70">
        <f t="shared" si="2"/>
        <v>7</v>
      </c>
      <c r="D209" s="71"/>
      <c r="E209" s="72">
        <v>7</v>
      </c>
      <c r="F209" s="73"/>
      <c r="G209" s="86"/>
      <c r="H209" s="73"/>
      <c r="I209" s="13"/>
      <c r="J209" s="5"/>
      <c r="K209" s="5"/>
      <c r="N209" s="56"/>
      <c r="O209" s="6"/>
      <c r="Q209" s="5"/>
    </row>
    <row r="210" spans="1:17" x14ac:dyDescent="0.2">
      <c r="A210" s="99" t="s">
        <v>384</v>
      </c>
      <c r="B210" s="100" t="s">
        <v>385</v>
      </c>
      <c r="C210" s="70">
        <f t="shared" ref="C210:C273" si="3">+SUM(D210:F210)</f>
        <v>0</v>
      </c>
      <c r="D210" s="71"/>
      <c r="E210" s="72"/>
      <c r="F210" s="73"/>
      <c r="G210" s="86"/>
      <c r="H210" s="73"/>
      <c r="I210" s="13"/>
      <c r="J210" s="5"/>
      <c r="K210" s="5"/>
      <c r="N210" s="56"/>
      <c r="O210" s="6"/>
      <c r="Q210" s="5"/>
    </row>
    <row r="211" spans="1:17" x14ac:dyDescent="0.2">
      <c r="A211" s="99" t="s">
        <v>386</v>
      </c>
      <c r="B211" s="100" t="s">
        <v>387</v>
      </c>
      <c r="C211" s="70">
        <f t="shared" si="3"/>
        <v>0</v>
      </c>
      <c r="D211" s="71"/>
      <c r="E211" s="72"/>
      <c r="F211" s="73"/>
      <c r="G211" s="86"/>
      <c r="H211" s="73"/>
      <c r="I211" s="13"/>
      <c r="J211" s="5"/>
      <c r="K211" s="5"/>
      <c r="N211" s="56"/>
      <c r="O211" s="6"/>
      <c r="Q211" s="5"/>
    </row>
    <row r="212" spans="1:17" x14ac:dyDescent="0.2">
      <c r="A212" s="99" t="s">
        <v>388</v>
      </c>
      <c r="B212" s="100" t="s">
        <v>389</v>
      </c>
      <c r="C212" s="70">
        <f t="shared" si="3"/>
        <v>0</v>
      </c>
      <c r="D212" s="71"/>
      <c r="E212" s="72"/>
      <c r="F212" s="73"/>
      <c r="G212" s="86"/>
      <c r="H212" s="73"/>
      <c r="I212" s="13"/>
      <c r="J212" s="5"/>
      <c r="K212" s="5"/>
      <c r="N212" s="56"/>
      <c r="O212" s="6"/>
      <c r="Q212" s="5"/>
    </row>
    <row r="213" spans="1:17" ht="23.25" x14ac:dyDescent="0.2">
      <c r="A213" s="99" t="s">
        <v>390</v>
      </c>
      <c r="B213" s="93" t="s">
        <v>391</v>
      </c>
      <c r="C213" s="70">
        <f t="shared" si="3"/>
        <v>0</v>
      </c>
      <c r="D213" s="71"/>
      <c r="E213" s="72"/>
      <c r="F213" s="73"/>
      <c r="G213" s="86"/>
      <c r="H213" s="73"/>
      <c r="I213" s="13"/>
      <c r="J213" s="5"/>
      <c r="K213" s="5"/>
      <c r="N213" s="56"/>
      <c r="O213" s="6"/>
      <c r="Q213" s="5"/>
    </row>
    <row r="214" spans="1:17" x14ac:dyDescent="0.2">
      <c r="A214" s="99" t="s">
        <v>392</v>
      </c>
      <c r="B214" s="100" t="s">
        <v>393</v>
      </c>
      <c r="C214" s="70">
        <f t="shared" si="3"/>
        <v>0</v>
      </c>
      <c r="D214" s="71"/>
      <c r="E214" s="72"/>
      <c r="F214" s="73"/>
      <c r="G214" s="86"/>
      <c r="H214" s="73"/>
      <c r="I214" s="13"/>
      <c r="J214" s="5"/>
      <c r="K214" s="5"/>
      <c r="N214" s="56"/>
      <c r="O214" s="6"/>
      <c r="Q214" s="5"/>
    </row>
    <row r="215" spans="1:17" x14ac:dyDescent="0.2">
      <c r="A215" s="99" t="s">
        <v>394</v>
      </c>
      <c r="B215" s="100" t="s">
        <v>395</v>
      </c>
      <c r="C215" s="70">
        <f t="shared" si="3"/>
        <v>0</v>
      </c>
      <c r="D215" s="71"/>
      <c r="E215" s="72"/>
      <c r="F215" s="73"/>
      <c r="G215" s="86"/>
      <c r="H215" s="73"/>
      <c r="I215" s="13"/>
      <c r="J215" s="5"/>
      <c r="K215" s="5"/>
      <c r="N215" s="56"/>
      <c r="O215" s="6"/>
      <c r="Q215" s="5"/>
    </row>
    <row r="216" spans="1:17" x14ac:dyDescent="0.2">
      <c r="A216" s="99" t="s">
        <v>396</v>
      </c>
      <c r="B216" s="100" t="s">
        <v>397</v>
      </c>
      <c r="C216" s="70">
        <f t="shared" si="3"/>
        <v>0</v>
      </c>
      <c r="D216" s="71"/>
      <c r="E216" s="72"/>
      <c r="F216" s="73"/>
      <c r="G216" s="86"/>
      <c r="H216" s="73"/>
      <c r="I216" s="13"/>
      <c r="J216" s="5"/>
      <c r="K216" s="5"/>
      <c r="N216" s="56"/>
      <c r="O216" s="6"/>
      <c r="Q216" s="5"/>
    </row>
    <row r="217" spans="1:17" x14ac:dyDescent="0.2">
      <c r="A217" s="99" t="s">
        <v>398</v>
      </c>
      <c r="B217" s="100" t="s">
        <v>399</v>
      </c>
      <c r="C217" s="70">
        <f t="shared" si="3"/>
        <v>0</v>
      </c>
      <c r="D217" s="71"/>
      <c r="E217" s="72"/>
      <c r="F217" s="73"/>
      <c r="G217" s="86"/>
      <c r="H217" s="73"/>
      <c r="I217" s="13"/>
      <c r="J217" s="5"/>
      <c r="K217" s="5"/>
      <c r="N217" s="56"/>
      <c r="O217" s="6"/>
      <c r="Q217" s="5"/>
    </row>
    <row r="218" spans="1:17" x14ac:dyDescent="0.2">
      <c r="A218" s="99" t="s">
        <v>400</v>
      </c>
      <c r="B218" s="100" t="s">
        <v>401</v>
      </c>
      <c r="C218" s="70">
        <f t="shared" si="3"/>
        <v>0</v>
      </c>
      <c r="D218" s="71"/>
      <c r="E218" s="72"/>
      <c r="F218" s="73"/>
      <c r="G218" s="86"/>
      <c r="H218" s="73"/>
      <c r="I218" s="13"/>
      <c r="J218" s="5"/>
      <c r="K218" s="5"/>
      <c r="N218" s="56"/>
      <c r="O218" s="6"/>
      <c r="Q218" s="5"/>
    </row>
    <row r="219" spans="1:17" x14ac:dyDescent="0.2">
      <c r="A219" s="99" t="s">
        <v>402</v>
      </c>
      <c r="B219" s="100" t="s">
        <v>403</v>
      </c>
      <c r="C219" s="70">
        <f t="shared" si="3"/>
        <v>0</v>
      </c>
      <c r="D219" s="71"/>
      <c r="E219" s="72"/>
      <c r="F219" s="73"/>
      <c r="G219" s="86"/>
      <c r="H219" s="73"/>
      <c r="I219" s="13"/>
      <c r="J219" s="5"/>
      <c r="K219" s="5"/>
      <c r="N219" s="56"/>
      <c r="O219" s="6"/>
      <c r="Q219" s="5"/>
    </row>
    <row r="220" spans="1:17" x14ac:dyDescent="0.2">
      <c r="A220" s="99" t="s">
        <v>404</v>
      </c>
      <c r="B220" s="100" t="s">
        <v>405</v>
      </c>
      <c r="C220" s="70">
        <f t="shared" si="3"/>
        <v>0</v>
      </c>
      <c r="D220" s="71"/>
      <c r="E220" s="72"/>
      <c r="F220" s="73"/>
      <c r="G220" s="86"/>
      <c r="H220" s="73"/>
      <c r="I220" s="13"/>
      <c r="J220" s="5"/>
      <c r="K220" s="5"/>
      <c r="N220" s="56"/>
      <c r="O220" s="6"/>
      <c r="Q220" s="5"/>
    </row>
    <row r="221" spans="1:17" x14ac:dyDescent="0.2">
      <c r="A221" s="99" t="s">
        <v>406</v>
      </c>
      <c r="B221" s="100" t="s">
        <v>407</v>
      </c>
      <c r="C221" s="70">
        <f t="shared" si="3"/>
        <v>0</v>
      </c>
      <c r="D221" s="71"/>
      <c r="E221" s="72"/>
      <c r="F221" s="73"/>
      <c r="G221" s="86"/>
      <c r="H221" s="73"/>
      <c r="I221" s="13"/>
      <c r="J221" s="5"/>
      <c r="K221" s="5"/>
      <c r="N221" s="56"/>
      <c r="O221" s="6"/>
      <c r="Q221" s="5"/>
    </row>
    <row r="222" spans="1:17" x14ac:dyDescent="0.2">
      <c r="A222" s="99" t="s">
        <v>408</v>
      </c>
      <c r="B222" s="100" t="s">
        <v>409</v>
      </c>
      <c r="C222" s="70">
        <f t="shared" si="3"/>
        <v>0</v>
      </c>
      <c r="D222" s="71"/>
      <c r="E222" s="72"/>
      <c r="F222" s="73"/>
      <c r="G222" s="86"/>
      <c r="H222" s="73"/>
      <c r="I222" s="13"/>
      <c r="J222" s="5"/>
      <c r="K222" s="5"/>
      <c r="N222" s="56"/>
      <c r="O222" s="6"/>
      <c r="Q222" s="5"/>
    </row>
    <row r="223" spans="1:17" x14ac:dyDescent="0.2">
      <c r="A223" s="99" t="s">
        <v>410</v>
      </c>
      <c r="B223" s="100" t="s">
        <v>411</v>
      </c>
      <c r="C223" s="70">
        <f t="shared" si="3"/>
        <v>0</v>
      </c>
      <c r="D223" s="71"/>
      <c r="E223" s="72"/>
      <c r="F223" s="73"/>
      <c r="G223" s="86"/>
      <c r="H223" s="73"/>
      <c r="I223" s="13"/>
      <c r="J223" s="5"/>
      <c r="K223" s="5"/>
      <c r="N223" s="56"/>
      <c r="O223" s="6"/>
      <c r="Q223" s="5"/>
    </row>
    <row r="224" spans="1:17" x14ac:dyDescent="0.2">
      <c r="A224" s="99" t="s">
        <v>412</v>
      </c>
      <c r="B224" s="100" t="s">
        <v>413</v>
      </c>
      <c r="C224" s="70">
        <f t="shared" si="3"/>
        <v>0</v>
      </c>
      <c r="D224" s="71"/>
      <c r="E224" s="72"/>
      <c r="F224" s="73"/>
      <c r="G224" s="86"/>
      <c r="H224" s="73"/>
      <c r="I224" s="13"/>
      <c r="J224" s="5"/>
      <c r="K224" s="5"/>
      <c r="N224" s="56"/>
      <c r="O224" s="6"/>
      <c r="Q224" s="5"/>
    </row>
    <row r="225" spans="1:17" x14ac:dyDescent="0.2">
      <c r="A225" s="99" t="s">
        <v>414</v>
      </c>
      <c r="B225" s="100" t="s">
        <v>415</v>
      </c>
      <c r="C225" s="70">
        <f t="shared" si="3"/>
        <v>0</v>
      </c>
      <c r="D225" s="71"/>
      <c r="E225" s="72"/>
      <c r="F225" s="73"/>
      <c r="G225" s="86"/>
      <c r="H225" s="73"/>
      <c r="I225" s="13"/>
      <c r="J225" s="5"/>
      <c r="K225" s="5"/>
      <c r="N225" s="56"/>
      <c r="O225" s="6"/>
      <c r="Q225" s="5"/>
    </row>
    <row r="226" spans="1:17" x14ac:dyDescent="0.2">
      <c r="A226" s="99" t="s">
        <v>416</v>
      </c>
      <c r="B226" s="100" t="s">
        <v>417</v>
      </c>
      <c r="C226" s="70">
        <f t="shared" si="3"/>
        <v>0</v>
      </c>
      <c r="D226" s="71"/>
      <c r="E226" s="72"/>
      <c r="F226" s="73"/>
      <c r="G226" s="86"/>
      <c r="H226" s="73"/>
      <c r="I226" s="13"/>
      <c r="J226" s="5"/>
      <c r="K226" s="5"/>
      <c r="N226" s="56"/>
      <c r="O226" s="6"/>
      <c r="Q226" s="5"/>
    </row>
    <row r="227" spans="1:17" x14ac:dyDescent="0.2">
      <c r="A227" s="99" t="s">
        <v>418</v>
      </c>
      <c r="B227" s="100" t="s">
        <v>419</v>
      </c>
      <c r="C227" s="70">
        <f t="shared" si="3"/>
        <v>0</v>
      </c>
      <c r="D227" s="71"/>
      <c r="E227" s="72"/>
      <c r="F227" s="73"/>
      <c r="G227" s="86"/>
      <c r="H227" s="73"/>
      <c r="I227" s="13"/>
      <c r="J227" s="5"/>
      <c r="K227" s="5"/>
      <c r="N227" s="56"/>
      <c r="O227" s="6"/>
      <c r="Q227" s="5"/>
    </row>
    <row r="228" spans="1:17" x14ac:dyDescent="0.2">
      <c r="A228" s="99" t="s">
        <v>420</v>
      </c>
      <c r="B228" s="100" t="s">
        <v>421</v>
      </c>
      <c r="C228" s="70">
        <f t="shared" si="3"/>
        <v>0</v>
      </c>
      <c r="D228" s="71"/>
      <c r="E228" s="72"/>
      <c r="F228" s="73"/>
      <c r="G228" s="86"/>
      <c r="H228" s="73"/>
      <c r="I228" s="13"/>
      <c r="J228" s="5"/>
      <c r="K228" s="5"/>
      <c r="N228" s="56"/>
      <c r="O228" s="6"/>
      <c r="Q228" s="5"/>
    </row>
    <row r="229" spans="1:17" x14ac:dyDescent="0.2">
      <c r="A229" s="99" t="s">
        <v>422</v>
      </c>
      <c r="B229" s="100" t="s">
        <v>423</v>
      </c>
      <c r="C229" s="70">
        <f t="shared" si="3"/>
        <v>0</v>
      </c>
      <c r="D229" s="71"/>
      <c r="E229" s="72"/>
      <c r="F229" s="73"/>
      <c r="G229" s="86"/>
      <c r="H229" s="73"/>
      <c r="I229" s="13"/>
      <c r="J229" s="5"/>
      <c r="K229" s="5"/>
      <c r="N229" s="56"/>
      <c r="O229" s="6"/>
      <c r="Q229" s="5"/>
    </row>
    <row r="230" spans="1:17" ht="23.25" x14ac:dyDescent="0.2">
      <c r="A230" s="99" t="s">
        <v>424</v>
      </c>
      <c r="B230" s="93" t="s">
        <v>425</v>
      </c>
      <c r="C230" s="70">
        <f t="shared" si="3"/>
        <v>0</v>
      </c>
      <c r="D230" s="71"/>
      <c r="E230" s="72"/>
      <c r="F230" s="73"/>
      <c r="G230" s="86"/>
      <c r="H230" s="73"/>
      <c r="I230" s="13"/>
      <c r="J230" s="5"/>
      <c r="K230" s="5"/>
      <c r="N230" s="56"/>
      <c r="O230" s="6"/>
      <c r="Q230" s="5"/>
    </row>
    <row r="231" spans="1:17" x14ac:dyDescent="0.2">
      <c r="A231" s="99" t="s">
        <v>426</v>
      </c>
      <c r="B231" s="100" t="s">
        <v>427</v>
      </c>
      <c r="C231" s="70">
        <f t="shared" si="3"/>
        <v>0</v>
      </c>
      <c r="D231" s="71"/>
      <c r="E231" s="72"/>
      <c r="F231" s="73"/>
      <c r="G231" s="86"/>
      <c r="H231" s="73"/>
      <c r="I231" s="13"/>
      <c r="J231" s="5"/>
      <c r="K231" s="5"/>
      <c r="N231" s="56"/>
      <c r="O231" s="6"/>
      <c r="Q231" s="5"/>
    </row>
    <row r="232" spans="1:17" x14ac:dyDescent="0.2">
      <c r="A232" s="99" t="s">
        <v>428</v>
      </c>
      <c r="B232" s="100" t="s">
        <v>429</v>
      </c>
      <c r="C232" s="70">
        <f t="shared" si="3"/>
        <v>0</v>
      </c>
      <c r="D232" s="71"/>
      <c r="E232" s="72"/>
      <c r="F232" s="73"/>
      <c r="G232" s="86"/>
      <c r="H232" s="73"/>
      <c r="I232" s="13"/>
      <c r="J232" s="5"/>
      <c r="K232" s="5"/>
      <c r="N232" s="56"/>
      <c r="O232" s="6"/>
      <c r="Q232" s="5"/>
    </row>
    <row r="233" spans="1:17" x14ac:dyDescent="0.2">
      <c r="A233" s="99" t="s">
        <v>430</v>
      </c>
      <c r="B233" s="100" t="s">
        <v>431</v>
      </c>
      <c r="C233" s="70">
        <f t="shared" si="3"/>
        <v>0</v>
      </c>
      <c r="D233" s="71"/>
      <c r="E233" s="72"/>
      <c r="F233" s="73"/>
      <c r="G233" s="86"/>
      <c r="H233" s="73"/>
      <c r="I233" s="13"/>
      <c r="J233" s="5"/>
      <c r="K233" s="5"/>
      <c r="N233" s="56"/>
      <c r="O233" s="6"/>
      <c r="Q233" s="5"/>
    </row>
    <row r="234" spans="1:17" x14ac:dyDescent="0.2">
      <c r="A234" s="99" t="s">
        <v>432</v>
      </c>
      <c r="B234" s="100" t="s">
        <v>433</v>
      </c>
      <c r="C234" s="70">
        <f t="shared" si="3"/>
        <v>0</v>
      </c>
      <c r="D234" s="71"/>
      <c r="E234" s="72"/>
      <c r="F234" s="73"/>
      <c r="G234" s="86"/>
      <c r="H234" s="73"/>
      <c r="I234" s="13"/>
      <c r="J234" s="5"/>
      <c r="K234" s="5"/>
      <c r="N234" s="56"/>
      <c r="O234" s="6"/>
      <c r="Q234" s="5"/>
    </row>
    <row r="235" spans="1:17" x14ac:dyDescent="0.2">
      <c r="A235" s="99" t="s">
        <v>434</v>
      </c>
      <c r="B235" s="100" t="s">
        <v>435</v>
      </c>
      <c r="C235" s="70">
        <f t="shared" si="3"/>
        <v>339</v>
      </c>
      <c r="D235" s="71">
        <v>339</v>
      </c>
      <c r="E235" s="72"/>
      <c r="F235" s="73"/>
      <c r="G235" s="86"/>
      <c r="H235" s="73"/>
      <c r="I235" s="13"/>
      <c r="J235" s="5"/>
      <c r="K235" s="5"/>
      <c r="N235" s="56"/>
      <c r="O235" s="6"/>
      <c r="Q235" s="5"/>
    </row>
    <row r="236" spans="1:17" x14ac:dyDescent="0.2">
      <c r="A236" s="99" t="s">
        <v>436</v>
      </c>
      <c r="B236" s="100" t="s">
        <v>437</v>
      </c>
      <c r="C236" s="70">
        <f t="shared" si="3"/>
        <v>0</v>
      </c>
      <c r="D236" s="71"/>
      <c r="E236" s="72"/>
      <c r="F236" s="73"/>
      <c r="G236" s="86"/>
      <c r="H236" s="73"/>
      <c r="I236" s="13"/>
      <c r="J236" s="5"/>
      <c r="K236" s="5"/>
      <c r="N236" s="56"/>
      <c r="O236" s="6"/>
      <c r="Q236" s="5"/>
    </row>
    <row r="237" spans="1:17" x14ac:dyDescent="0.2">
      <c r="A237" s="99" t="s">
        <v>438</v>
      </c>
      <c r="B237" s="100" t="s">
        <v>439</v>
      </c>
      <c r="C237" s="70">
        <f t="shared" si="3"/>
        <v>4318</v>
      </c>
      <c r="D237" s="71">
        <v>4070</v>
      </c>
      <c r="E237" s="72">
        <v>248</v>
      </c>
      <c r="F237" s="73"/>
      <c r="G237" s="86"/>
      <c r="H237" s="73"/>
      <c r="I237" s="13"/>
      <c r="J237" s="5"/>
      <c r="K237" s="5"/>
      <c r="N237" s="56"/>
      <c r="O237" s="6"/>
      <c r="Q237" s="5"/>
    </row>
    <row r="238" spans="1:17" x14ac:dyDescent="0.2">
      <c r="A238" s="99" t="s">
        <v>440</v>
      </c>
      <c r="B238" s="100" t="s">
        <v>441</v>
      </c>
      <c r="C238" s="70">
        <f t="shared" si="3"/>
        <v>684</v>
      </c>
      <c r="D238" s="71">
        <v>684</v>
      </c>
      <c r="E238" s="72"/>
      <c r="F238" s="73"/>
      <c r="G238" s="86"/>
      <c r="H238" s="73"/>
      <c r="I238" s="13"/>
      <c r="J238" s="5"/>
      <c r="K238" s="5"/>
      <c r="N238" s="56"/>
      <c r="O238" s="6"/>
      <c r="Q238" s="5"/>
    </row>
    <row r="239" spans="1:17" ht="23.25" x14ac:dyDescent="0.2">
      <c r="A239" s="99" t="s">
        <v>442</v>
      </c>
      <c r="B239" s="93" t="s">
        <v>443</v>
      </c>
      <c r="C239" s="70">
        <f t="shared" si="3"/>
        <v>0</v>
      </c>
      <c r="D239" s="71"/>
      <c r="E239" s="72"/>
      <c r="F239" s="73"/>
      <c r="G239" s="86"/>
      <c r="H239" s="73"/>
      <c r="I239" s="13"/>
      <c r="J239" s="5"/>
      <c r="K239" s="5"/>
      <c r="N239" s="56"/>
      <c r="O239" s="6"/>
      <c r="Q239" s="5"/>
    </row>
    <row r="240" spans="1:17" x14ac:dyDescent="0.2">
      <c r="A240" s="99" t="s">
        <v>444</v>
      </c>
      <c r="B240" s="100" t="s">
        <v>445</v>
      </c>
      <c r="C240" s="70">
        <f t="shared" si="3"/>
        <v>6</v>
      </c>
      <c r="D240" s="71">
        <v>5</v>
      </c>
      <c r="E240" s="72"/>
      <c r="F240" s="73">
        <v>1</v>
      </c>
      <c r="G240" s="86"/>
      <c r="H240" s="73"/>
      <c r="I240" s="13"/>
      <c r="J240" s="5"/>
      <c r="K240" s="5"/>
      <c r="N240" s="56"/>
      <c r="O240" s="6"/>
      <c r="Q240" s="5"/>
    </row>
    <row r="241" spans="1:17" x14ac:dyDescent="0.2">
      <c r="A241" s="99" t="s">
        <v>446</v>
      </c>
      <c r="B241" s="93" t="s">
        <v>447</v>
      </c>
      <c r="C241" s="70">
        <f t="shared" si="3"/>
        <v>4831</v>
      </c>
      <c r="D241" s="71">
        <v>4658</v>
      </c>
      <c r="E241" s="72"/>
      <c r="F241" s="73">
        <v>173</v>
      </c>
      <c r="G241" s="86"/>
      <c r="H241" s="73"/>
      <c r="I241" s="13"/>
      <c r="J241" s="5"/>
      <c r="K241" s="5"/>
      <c r="N241" s="56"/>
      <c r="O241" s="6"/>
      <c r="Q241" s="5"/>
    </row>
    <row r="242" spans="1:17" x14ac:dyDescent="0.2">
      <c r="A242" s="99" t="s">
        <v>448</v>
      </c>
      <c r="B242" s="100" t="s">
        <v>449</v>
      </c>
      <c r="C242" s="70">
        <f t="shared" si="3"/>
        <v>0</v>
      </c>
      <c r="D242" s="71"/>
      <c r="E242" s="72"/>
      <c r="F242" s="73"/>
      <c r="G242" s="86"/>
      <c r="H242" s="73"/>
      <c r="I242" s="13"/>
      <c r="J242" s="5"/>
      <c r="K242" s="5"/>
      <c r="N242" s="56"/>
      <c r="O242" s="6"/>
      <c r="Q242" s="5"/>
    </row>
    <row r="243" spans="1:17" x14ac:dyDescent="0.2">
      <c r="A243" s="99" t="s">
        <v>450</v>
      </c>
      <c r="B243" s="100" t="s">
        <v>451</v>
      </c>
      <c r="C243" s="70">
        <f t="shared" si="3"/>
        <v>0</v>
      </c>
      <c r="D243" s="71"/>
      <c r="E243" s="72"/>
      <c r="F243" s="73"/>
      <c r="G243" s="86"/>
      <c r="H243" s="73"/>
      <c r="I243" s="13"/>
      <c r="J243" s="5"/>
      <c r="K243" s="5"/>
      <c r="N243" s="56"/>
      <c r="O243" s="6"/>
      <c r="Q243" s="5"/>
    </row>
    <row r="244" spans="1:17" x14ac:dyDescent="0.2">
      <c r="A244" s="99" t="s">
        <v>452</v>
      </c>
      <c r="B244" s="100" t="s">
        <v>453</v>
      </c>
      <c r="C244" s="70">
        <f t="shared" si="3"/>
        <v>0</v>
      </c>
      <c r="D244" s="71"/>
      <c r="E244" s="72"/>
      <c r="F244" s="73"/>
      <c r="G244" s="86"/>
      <c r="H244" s="73"/>
      <c r="I244" s="13"/>
      <c r="J244" s="5"/>
      <c r="K244" s="5"/>
      <c r="N244" s="56"/>
      <c r="O244" s="6"/>
      <c r="Q244" s="5"/>
    </row>
    <row r="245" spans="1:17" x14ac:dyDescent="0.2">
      <c r="A245" s="99" t="s">
        <v>454</v>
      </c>
      <c r="B245" s="100" t="s">
        <v>455</v>
      </c>
      <c r="C245" s="70">
        <f t="shared" si="3"/>
        <v>0</v>
      </c>
      <c r="D245" s="71"/>
      <c r="E245" s="72"/>
      <c r="F245" s="73"/>
      <c r="G245" s="86"/>
      <c r="H245" s="73"/>
      <c r="I245" s="13"/>
      <c r="J245" s="5"/>
      <c r="K245" s="5"/>
      <c r="N245" s="56"/>
      <c r="O245" s="6"/>
      <c r="Q245" s="5"/>
    </row>
    <row r="246" spans="1:17" x14ac:dyDescent="0.2">
      <c r="A246" s="99" t="s">
        <v>456</v>
      </c>
      <c r="B246" s="100" t="s">
        <v>457</v>
      </c>
      <c r="C246" s="70">
        <f t="shared" si="3"/>
        <v>0</v>
      </c>
      <c r="D246" s="71"/>
      <c r="E246" s="72"/>
      <c r="F246" s="73"/>
      <c r="G246" s="86"/>
      <c r="H246" s="73"/>
      <c r="I246" s="13"/>
      <c r="J246" s="5"/>
      <c r="K246" s="5"/>
      <c r="N246" s="56"/>
      <c r="O246" s="6"/>
      <c r="Q246" s="5"/>
    </row>
    <row r="247" spans="1:17" x14ac:dyDescent="0.2">
      <c r="A247" s="99" t="s">
        <v>458</v>
      </c>
      <c r="B247" s="100" t="s">
        <v>459</v>
      </c>
      <c r="C247" s="70">
        <f t="shared" si="3"/>
        <v>13</v>
      </c>
      <c r="D247" s="71">
        <v>12</v>
      </c>
      <c r="E247" s="72"/>
      <c r="F247" s="73">
        <v>1</v>
      </c>
      <c r="G247" s="86"/>
      <c r="H247" s="73"/>
      <c r="I247" s="13"/>
      <c r="J247" s="5"/>
      <c r="K247" s="5"/>
      <c r="N247" s="56"/>
      <c r="O247" s="6"/>
      <c r="Q247" s="5"/>
    </row>
    <row r="248" spans="1:17" x14ac:dyDescent="0.2">
      <c r="A248" s="99" t="s">
        <v>460</v>
      </c>
      <c r="B248" s="100" t="s">
        <v>461</v>
      </c>
      <c r="C248" s="70">
        <f t="shared" si="3"/>
        <v>0</v>
      </c>
      <c r="D248" s="71"/>
      <c r="E248" s="72"/>
      <c r="F248" s="73"/>
      <c r="G248" s="86"/>
      <c r="H248" s="73"/>
      <c r="I248" s="13"/>
      <c r="J248" s="5"/>
      <c r="K248" s="5"/>
      <c r="N248" s="56"/>
      <c r="O248" s="6"/>
      <c r="Q248" s="5"/>
    </row>
    <row r="249" spans="1:17" x14ac:dyDescent="0.2">
      <c r="A249" s="99" t="s">
        <v>462</v>
      </c>
      <c r="B249" s="100" t="s">
        <v>463</v>
      </c>
      <c r="C249" s="70">
        <f t="shared" si="3"/>
        <v>152</v>
      </c>
      <c r="D249" s="71">
        <v>152</v>
      </c>
      <c r="E249" s="72"/>
      <c r="F249" s="73"/>
      <c r="G249" s="86"/>
      <c r="H249" s="73"/>
      <c r="I249" s="13"/>
      <c r="J249" s="5"/>
      <c r="K249" s="5"/>
      <c r="N249" s="56"/>
      <c r="O249" s="6"/>
      <c r="Q249" s="5"/>
    </row>
    <row r="250" spans="1:17" x14ac:dyDescent="0.2">
      <c r="A250" s="101" t="s">
        <v>464</v>
      </c>
      <c r="B250" s="114" t="s">
        <v>465</v>
      </c>
      <c r="C250" s="103">
        <f t="shared" si="3"/>
        <v>2</v>
      </c>
      <c r="D250" s="122">
        <v>2</v>
      </c>
      <c r="E250" s="105"/>
      <c r="F250" s="106"/>
      <c r="G250" s="104"/>
      <c r="H250" s="106"/>
      <c r="I250" s="13"/>
      <c r="J250" s="5"/>
      <c r="K250" s="5"/>
      <c r="N250" s="56"/>
      <c r="O250" s="6"/>
      <c r="Q250" s="5"/>
    </row>
    <row r="251" spans="1:17" x14ac:dyDescent="0.2">
      <c r="A251" s="127"/>
      <c r="B251" s="128"/>
      <c r="C251" s="129"/>
      <c r="D251" s="129"/>
      <c r="E251" s="129"/>
      <c r="F251" s="129"/>
      <c r="G251" s="129"/>
      <c r="H251" s="129"/>
      <c r="I251" s="13"/>
      <c r="J251" s="5"/>
      <c r="K251" s="5"/>
      <c r="N251" s="56"/>
      <c r="O251" s="6"/>
      <c r="Q251" s="5"/>
    </row>
    <row r="252" spans="1:17" x14ac:dyDescent="0.2">
      <c r="A252" s="209" t="s">
        <v>466</v>
      </c>
      <c r="B252" s="249"/>
      <c r="C252" s="63">
        <f t="shared" si="3"/>
        <v>174</v>
      </c>
      <c r="D252" s="123">
        <f>+SUM(D253:D290)</f>
        <v>135</v>
      </c>
      <c r="E252" s="65">
        <f>+SUM(E253:E290)</f>
        <v>33</v>
      </c>
      <c r="F252" s="124">
        <f>+SUM(F253:F290)</f>
        <v>6</v>
      </c>
      <c r="G252" s="63">
        <f>+SUM(G253:G290)</f>
        <v>0</v>
      </c>
      <c r="H252" s="63">
        <f>+SUM(H253:H290)</f>
        <v>0</v>
      </c>
      <c r="I252" s="13"/>
      <c r="J252" s="5"/>
      <c r="K252" s="5"/>
      <c r="N252" s="56"/>
      <c r="O252" s="6"/>
      <c r="Q252" s="5"/>
    </row>
    <row r="253" spans="1:17" x14ac:dyDescent="0.2">
      <c r="A253" s="96" t="s">
        <v>467</v>
      </c>
      <c r="B253" s="111" t="s">
        <v>468</v>
      </c>
      <c r="C253" s="70">
        <f t="shared" si="3"/>
        <v>0</v>
      </c>
      <c r="D253" s="71"/>
      <c r="E253" s="72"/>
      <c r="F253" s="73"/>
      <c r="G253" s="73"/>
      <c r="H253" s="73"/>
      <c r="I253" s="13"/>
      <c r="J253" s="5"/>
      <c r="K253" s="5"/>
      <c r="N253" s="56"/>
      <c r="O253" s="6"/>
      <c r="Q253" s="5"/>
    </row>
    <row r="254" spans="1:17" x14ac:dyDescent="0.2">
      <c r="A254" s="99" t="s">
        <v>469</v>
      </c>
      <c r="B254" s="100" t="s">
        <v>470</v>
      </c>
      <c r="C254" s="70">
        <f t="shared" si="3"/>
        <v>0</v>
      </c>
      <c r="D254" s="71"/>
      <c r="E254" s="72"/>
      <c r="F254" s="73"/>
      <c r="G254" s="73"/>
      <c r="H254" s="73"/>
      <c r="I254" s="13"/>
      <c r="J254" s="5"/>
      <c r="K254" s="5"/>
      <c r="N254" s="56"/>
      <c r="O254" s="6"/>
      <c r="Q254" s="5"/>
    </row>
    <row r="255" spans="1:17" x14ac:dyDescent="0.2">
      <c r="A255" s="99" t="s">
        <v>471</v>
      </c>
      <c r="B255" s="100" t="s">
        <v>472</v>
      </c>
      <c r="C255" s="70">
        <f t="shared" si="3"/>
        <v>17</v>
      </c>
      <c r="D255" s="71"/>
      <c r="E255" s="72">
        <v>17</v>
      </c>
      <c r="F255" s="73"/>
      <c r="G255" s="73"/>
      <c r="H255" s="73"/>
      <c r="I255" s="13"/>
      <c r="J255" s="5"/>
      <c r="K255" s="5"/>
      <c r="N255" s="56"/>
      <c r="O255" s="6"/>
      <c r="Q255" s="5"/>
    </row>
    <row r="256" spans="1:17" x14ac:dyDescent="0.2">
      <c r="A256" s="99" t="s">
        <v>473</v>
      </c>
      <c r="B256" s="100" t="s">
        <v>474</v>
      </c>
      <c r="C256" s="70">
        <f t="shared" si="3"/>
        <v>0</v>
      </c>
      <c r="D256" s="71"/>
      <c r="E256" s="72"/>
      <c r="F256" s="73"/>
      <c r="G256" s="73"/>
      <c r="H256" s="73"/>
      <c r="I256" s="13"/>
      <c r="J256" s="5"/>
      <c r="K256" s="5"/>
      <c r="N256" s="56"/>
      <c r="O256" s="6"/>
      <c r="Q256" s="5"/>
    </row>
    <row r="257" spans="1:17" x14ac:dyDescent="0.2">
      <c r="A257" s="99" t="s">
        <v>475</v>
      </c>
      <c r="B257" s="100" t="s">
        <v>476</v>
      </c>
      <c r="C257" s="70">
        <f t="shared" si="3"/>
        <v>0</v>
      </c>
      <c r="D257" s="71"/>
      <c r="E257" s="72"/>
      <c r="F257" s="73"/>
      <c r="G257" s="73"/>
      <c r="H257" s="73"/>
      <c r="I257" s="13"/>
      <c r="J257" s="5"/>
      <c r="K257" s="5"/>
      <c r="N257" s="56"/>
      <c r="O257" s="6"/>
      <c r="Q257" s="5"/>
    </row>
    <row r="258" spans="1:17" x14ac:dyDescent="0.2">
      <c r="A258" s="99" t="s">
        <v>477</v>
      </c>
      <c r="B258" s="100" t="s">
        <v>478</v>
      </c>
      <c r="C258" s="70">
        <f t="shared" si="3"/>
        <v>0</v>
      </c>
      <c r="D258" s="71"/>
      <c r="E258" s="72"/>
      <c r="F258" s="73"/>
      <c r="G258" s="73"/>
      <c r="H258" s="73"/>
      <c r="I258" s="13"/>
      <c r="J258" s="5"/>
      <c r="K258" s="5"/>
      <c r="N258" s="56"/>
      <c r="O258" s="6"/>
      <c r="Q258" s="5"/>
    </row>
    <row r="259" spans="1:17" x14ac:dyDescent="0.2">
      <c r="A259" s="99" t="s">
        <v>479</v>
      </c>
      <c r="B259" s="100" t="s">
        <v>480</v>
      </c>
      <c r="C259" s="70">
        <f t="shared" si="3"/>
        <v>0</v>
      </c>
      <c r="D259" s="71"/>
      <c r="E259" s="72"/>
      <c r="F259" s="73"/>
      <c r="G259" s="73"/>
      <c r="H259" s="73"/>
      <c r="I259" s="13"/>
      <c r="J259" s="5"/>
      <c r="K259" s="5"/>
      <c r="N259" s="56"/>
      <c r="O259" s="6"/>
      <c r="Q259" s="5"/>
    </row>
    <row r="260" spans="1:17" x14ac:dyDescent="0.2">
      <c r="A260" s="99" t="s">
        <v>481</v>
      </c>
      <c r="B260" s="100" t="s">
        <v>482</v>
      </c>
      <c r="C260" s="70">
        <f t="shared" si="3"/>
        <v>0</v>
      </c>
      <c r="D260" s="71"/>
      <c r="E260" s="72"/>
      <c r="F260" s="73"/>
      <c r="G260" s="73"/>
      <c r="H260" s="73"/>
      <c r="I260" s="13"/>
      <c r="J260" s="5"/>
      <c r="K260" s="5"/>
      <c r="N260" s="56"/>
      <c r="O260" s="6"/>
      <c r="Q260" s="5"/>
    </row>
    <row r="261" spans="1:17" x14ac:dyDescent="0.2">
      <c r="A261" s="99" t="s">
        <v>483</v>
      </c>
      <c r="B261" s="100" t="s">
        <v>484</v>
      </c>
      <c r="C261" s="70">
        <f t="shared" si="3"/>
        <v>0</v>
      </c>
      <c r="D261" s="71"/>
      <c r="E261" s="72"/>
      <c r="F261" s="73"/>
      <c r="G261" s="73"/>
      <c r="H261" s="73"/>
      <c r="I261" s="13"/>
      <c r="J261" s="5"/>
      <c r="K261" s="5"/>
      <c r="N261" s="56"/>
      <c r="O261" s="6"/>
      <c r="Q261" s="5"/>
    </row>
    <row r="262" spans="1:17" x14ac:dyDescent="0.2">
      <c r="A262" s="99" t="s">
        <v>485</v>
      </c>
      <c r="B262" s="100" t="s">
        <v>486</v>
      </c>
      <c r="C262" s="70">
        <f t="shared" si="3"/>
        <v>0</v>
      </c>
      <c r="D262" s="71"/>
      <c r="E262" s="72"/>
      <c r="F262" s="73"/>
      <c r="G262" s="73"/>
      <c r="H262" s="73"/>
      <c r="I262" s="13"/>
      <c r="J262" s="5"/>
      <c r="K262" s="5"/>
      <c r="N262" s="56"/>
      <c r="O262" s="6"/>
      <c r="Q262" s="5"/>
    </row>
    <row r="263" spans="1:17" x14ac:dyDescent="0.2">
      <c r="A263" s="99" t="s">
        <v>487</v>
      </c>
      <c r="B263" s="100" t="s">
        <v>488</v>
      </c>
      <c r="C263" s="70">
        <f t="shared" si="3"/>
        <v>0</v>
      </c>
      <c r="D263" s="71"/>
      <c r="E263" s="72"/>
      <c r="F263" s="73"/>
      <c r="G263" s="73"/>
      <c r="H263" s="73"/>
      <c r="I263" s="13"/>
      <c r="J263" s="5"/>
      <c r="K263" s="5"/>
      <c r="N263" s="56"/>
      <c r="O263" s="6"/>
      <c r="Q263" s="5"/>
    </row>
    <row r="264" spans="1:17" x14ac:dyDescent="0.2">
      <c r="A264" s="99" t="s">
        <v>489</v>
      </c>
      <c r="B264" s="100" t="s">
        <v>490</v>
      </c>
      <c r="C264" s="70">
        <f t="shared" si="3"/>
        <v>11</v>
      </c>
      <c r="D264" s="71">
        <v>11</v>
      </c>
      <c r="E264" s="72"/>
      <c r="F264" s="73"/>
      <c r="G264" s="73"/>
      <c r="H264" s="73"/>
      <c r="I264" s="13"/>
      <c r="J264" s="5"/>
      <c r="K264" s="5"/>
      <c r="N264" s="56"/>
      <c r="O264" s="6"/>
      <c r="Q264" s="5"/>
    </row>
    <row r="265" spans="1:17" x14ac:dyDescent="0.2">
      <c r="A265" s="99" t="s">
        <v>491</v>
      </c>
      <c r="B265" s="100" t="s">
        <v>492</v>
      </c>
      <c r="C265" s="70">
        <f t="shared" si="3"/>
        <v>16</v>
      </c>
      <c r="D265" s="71"/>
      <c r="E265" s="72">
        <v>16</v>
      </c>
      <c r="F265" s="73"/>
      <c r="G265" s="73"/>
      <c r="H265" s="73"/>
      <c r="I265" s="13"/>
      <c r="J265" s="5"/>
      <c r="K265" s="5"/>
      <c r="N265" s="56"/>
      <c r="O265" s="6"/>
      <c r="Q265" s="5"/>
    </row>
    <row r="266" spans="1:17" x14ac:dyDescent="0.2">
      <c r="A266" s="99" t="s">
        <v>493</v>
      </c>
      <c r="B266" s="100" t="s">
        <v>494</v>
      </c>
      <c r="C266" s="70">
        <f t="shared" si="3"/>
        <v>0</v>
      </c>
      <c r="D266" s="71"/>
      <c r="E266" s="72"/>
      <c r="F266" s="73"/>
      <c r="G266" s="73"/>
      <c r="H266" s="73"/>
      <c r="I266" s="13"/>
      <c r="J266" s="5"/>
      <c r="K266" s="5"/>
      <c r="N266" s="56"/>
      <c r="O266" s="6"/>
      <c r="Q266" s="5"/>
    </row>
    <row r="267" spans="1:17" ht="23.25" x14ac:dyDescent="0.2">
      <c r="A267" s="99" t="s">
        <v>495</v>
      </c>
      <c r="B267" s="93" t="s">
        <v>496</v>
      </c>
      <c r="C267" s="70">
        <f t="shared" si="3"/>
        <v>4</v>
      </c>
      <c r="D267" s="71">
        <v>4</v>
      </c>
      <c r="E267" s="72"/>
      <c r="F267" s="73"/>
      <c r="G267" s="73"/>
      <c r="H267" s="73"/>
      <c r="I267" s="13"/>
      <c r="J267" s="5"/>
      <c r="K267" s="5"/>
      <c r="N267" s="56"/>
      <c r="O267" s="6"/>
      <c r="Q267" s="5"/>
    </row>
    <row r="268" spans="1:17" x14ac:dyDescent="0.2">
      <c r="A268" s="99" t="s">
        <v>497</v>
      </c>
      <c r="B268" s="100" t="s">
        <v>498</v>
      </c>
      <c r="C268" s="70">
        <f t="shared" si="3"/>
        <v>0</v>
      </c>
      <c r="D268" s="71"/>
      <c r="E268" s="72"/>
      <c r="F268" s="73"/>
      <c r="G268" s="73"/>
      <c r="H268" s="73"/>
      <c r="I268" s="13"/>
      <c r="J268" s="5"/>
      <c r="K268" s="5"/>
      <c r="N268" s="56"/>
      <c r="O268" s="6"/>
      <c r="Q268" s="5"/>
    </row>
    <row r="269" spans="1:17" x14ac:dyDescent="0.2">
      <c r="A269" s="99" t="s">
        <v>499</v>
      </c>
      <c r="B269" s="100" t="s">
        <v>500</v>
      </c>
      <c r="C269" s="70">
        <f t="shared" si="3"/>
        <v>0</v>
      </c>
      <c r="D269" s="71"/>
      <c r="E269" s="72"/>
      <c r="F269" s="73"/>
      <c r="G269" s="73"/>
      <c r="H269" s="73"/>
      <c r="I269" s="13"/>
      <c r="J269" s="5"/>
      <c r="K269" s="5"/>
      <c r="N269" s="56"/>
      <c r="O269" s="6"/>
      <c r="Q269" s="5"/>
    </row>
    <row r="270" spans="1:17" x14ac:dyDescent="0.2">
      <c r="A270" s="99" t="s">
        <v>501</v>
      </c>
      <c r="B270" s="100" t="s">
        <v>502</v>
      </c>
      <c r="C270" s="70">
        <f t="shared" si="3"/>
        <v>0</v>
      </c>
      <c r="D270" s="71"/>
      <c r="E270" s="72"/>
      <c r="F270" s="73"/>
      <c r="G270" s="73"/>
      <c r="H270" s="73"/>
      <c r="I270" s="13"/>
      <c r="J270" s="5"/>
      <c r="K270" s="5"/>
      <c r="N270" s="56"/>
      <c r="O270" s="6"/>
      <c r="Q270" s="5"/>
    </row>
    <row r="271" spans="1:17" x14ac:dyDescent="0.2">
      <c r="A271" s="99" t="s">
        <v>503</v>
      </c>
      <c r="B271" s="100" t="s">
        <v>504</v>
      </c>
      <c r="C271" s="70">
        <f t="shared" si="3"/>
        <v>0</v>
      </c>
      <c r="D271" s="71"/>
      <c r="E271" s="72"/>
      <c r="F271" s="73"/>
      <c r="G271" s="73"/>
      <c r="H271" s="73"/>
      <c r="I271" s="13"/>
      <c r="J271" s="5"/>
      <c r="K271" s="5"/>
      <c r="N271" s="56"/>
      <c r="O271" s="6"/>
      <c r="Q271" s="5"/>
    </row>
    <row r="272" spans="1:17" x14ac:dyDescent="0.2">
      <c r="A272" s="99" t="s">
        <v>505</v>
      </c>
      <c r="B272" s="100" t="s">
        <v>506</v>
      </c>
      <c r="C272" s="70">
        <f t="shared" si="3"/>
        <v>115</v>
      </c>
      <c r="D272" s="71">
        <v>109</v>
      </c>
      <c r="E272" s="72"/>
      <c r="F272" s="73">
        <v>6</v>
      </c>
      <c r="G272" s="73"/>
      <c r="H272" s="73"/>
      <c r="I272" s="13"/>
      <c r="J272" s="5"/>
      <c r="K272" s="5"/>
      <c r="N272" s="56"/>
      <c r="O272" s="6"/>
      <c r="Q272" s="5"/>
    </row>
    <row r="273" spans="1:17" x14ac:dyDescent="0.2">
      <c r="A273" s="99" t="s">
        <v>507</v>
      </c>
      <c r="B273" s="100" t="s">
        <v>508</v>
      </c>
      <c r="C273" s="70">
        <f t="shared" si="3"/>
        <v>0</v>
      </c>
      <c r="D273" s="71"/>
      <c r="E273" s="72"/>
      <c r="F273" s="73"/>
      <c r="G273" s="73"/>
      <c r="H273" s="73"/>
      <c r="I273" s="13"/>
      <c r="J273" s="5"/>
      <c r="K273" s="5"/>
      <c r="N273" s="56"/>
      <c r="O273" s="6"/>
      <c r="Q273" s="5"/>
    </row>
    <row r="274" spans="1:17" x14ac:dyDescent="0.2">
      <c r="A274" s="99" t="s">
        <v>509</v>
      </c>
      <c r="B274" s="100" t="s">
        <v>510</v>
      </c>
      <c r="C274" s="70">
        <f t="shared" ref="C274:C337" si="4">+SUM(D274:F274)</f>
        <v>0</v>
      </c>
      <c r="D274" s="71"/>
      <c r="E274" s="72"/>
      <c r="F274" s="73"/>
      <c r="G274" s="73"/>
      <c r="H274" s="73"/>
      <c r="I274" s="13"/>
      <c r="J274" s="5"/>
      <c r="K274" s="5"/>
      <c r="N274" s="56"/>
      <c r="O274" s="6"/>
      <c r="Q274" s="5"/>
    </row>
    <row r="275" spans="1:17" x14ac:dyDescent="0.2">
      <c r="A275" s="99" t="s">
        <v>511</v>
      </c>
      <c r="B275" s="100" t="s">
        <v>512</v>
      </c>
      <c r="C275" s="70">
        <f t="shared" si="4"/>
        <v>0</v>
      </c>
      <c r="D275" s="71"/>
      <c r="E275" s="72"/>
      <c r="F275" s="73"/>
      <c r="G275" s="73"/>
      <c r="H275" s="73"/>
      <c r="I275" s="13"/>
      <c r="J275" s="5"/>
      <c r="K275" s="5"/>
      <c r="N275" s="56"/>
      <c r="O275" s="6"/>
      <c r="Q275" s="5"/>
    </row>
    <row r="276" spans="1:17" x14ac:dyDescent="0.2">
      <c r="A276" s="99" t="s">
        <v>513</v>
      </c>
      <c r="B276" s="100" t="s">
        <v>514</v>
      </c>
      <c r="C276" s="70">
        <f t="shared" si="4"/>
        <v>0</v>
      </c>
      <c r="D276" s="71"/>
      <c r="E276" s="72"/>
      <c r="F276" s="73"/>
      <c r="G276" s="73"/>
      <c r="H276" s="73"/>
      <c r="I276" s="13"/>
      <c r="J276" s="5"/>
      <c r="K276" s="5"/>
      <c r="N276" s="56"/>
      <c r="O276" s="6"/>
      <c r="Q276" s="5"/>
    </row>
    <row r="277" spans="1:17" x14ac:dyDescent="0.2">
      <c r="A277" s="99" t="s">
        <v>515</v>
      </c>
      <c r="B277" s="100" t="s">
        <v>516</v>
      </c>
      <c r="C277" s="70">
        <f t="shared" si="4"/>
        <v>0</v>
      </c>
      <c r="D277" s="71"/>
      <c r="E277" s="72"/>
      <c r="F277" s="73"/>
      <c r="G277" s="73"/>
      <c r="H277" s="73"/>
      <c r="I277" s="13"/>
      <c r="J277" s="5"/>
      <c r="K277" s="5"/>
      <c r="N277" s="56"/>
      <c r="O277" s="6"/>
      <c r="Q277" s="5"/>
    </row>
    <row r="278" spans="1:17" x14ac:dyDescent="0.2">
      <c r="A278" s="99" t="s">
        <v>517</v>
      </c>
      <c r="B278" s="93" t="s">
        <v>518</v>
      </c>
      <c r="C278" s="70">
        <f t="shared" si="4"/>
        <v>0</v>
      </c>
      <c r="D278" s="71"/>
      <c r="E278" s="72"/>
      <c r="F278" s="73"/>
      <c r="G278" s="73"/>
      <c r="H278" s="73"/>
      <c r="I278" s="13"/>
      <c r="J278" s="5"/>
      <c r="K278" s="5"/>
      <c r="N278" s="56"/>
      <c r="O278" s="6"/>
      <c r="Q278" s="5"/>
    </row>
    <row r="279" spans="1:17" x14ac:dyDescent="0.2">
      <c r="A279" s="99" t="s">
        <v>519</v>
      </c>
      <c r="B279" s="100" t="s">
        <v>520</v>
      </c>
      <c r="C279" s="70">
        <f t="shared" si="4"/>
        <v>0</v>
      </c>
      <c r="D279" s="71"/>
      <c r="E279" s="72"/>
      <c r="F279" s="73"/>
      <c r="G279" s="73"/>
      <c r="H279" s="73"/>
      <c r="I279" s="13"/>
      <c r="J279" s="5"/>
      <c r="K279" s="5"/>
      <c r="N279" s="56"/>
      <c r="O279" s="6"/>
      <c r="Q279" s="5"/>
    </row>
    <row r="280" spans="1:17" x14ac:dyDescent="0.2">
      <c r="A280" s="99" t="s">
        <v>521</v>
      </c>
      <c r="B280" s="100" t="s">
        <v>522</v>
      </c>
      <c r="C280" s="70">
        <f t="shared" si="4"/>
        <v>0</v>
      </c>
      <c r="D280" s="71"/>
      <c r="E280" s="72"/>
      <c r="F280" s="73"/>
      <c r="G280" s="73"/>
      <c r="H280" s="73"/>
      <c r="I280" s="13"/>
      <c r="J280" s="5"/>
      <c r="K280" s="5"/>
      <c r="N280" s="56"/>
      <c r="O280" s="6"/>
      <c r="Q280" s="5"/>
    </row>
    <row r="281" spans="1:17" x14ac:dyDescent="0.2">
      <c r="A281" s="99" t="s">
        <v>523</v>
      </c>
      <c r="B281" s="100" t="s">
        <v>524</v>
      </c>
      <c r="C281" s="70">
        <f t="shared" si="4"/>
        <v>0</v>
      </c>
      <c r="D281" s="71"/>
      <c r="E281" s="72"/>
      <c r="F281" s="73"/>
      <c r="G281" s="73"/>
      <c r="H281" s="73"/>
      <c r="I281" s="13"/>
      <c r="J281" s="5"/>
      <c r="K281" s="5"/>
      <c r="N281" s="56"/>
      <c r="O281" s="6"/>
      <c r="Q281" s="5"/>
    </row>
    <row r="282" spans="1:17" ht="23.25" x14ac:dyDescent="0.2">
      <c r="A282" s="99" t="s">
        <v>525</v>
      </c>
      <c r="B282" s="93" t="s">
        <v>526</v>
      </c>
      <c r="C282" s="70">
        <f t="shared" si="4"/>
        <v>0</v>
      </c>
      <c r="D282" s="71"/>
      <c r="E282" s="72"/>
      <c r="F282" s="73"/>
      <c r="G282" s="73"/>
      <c r="H282" s="73"/>
      <c r="I282" s="13"/>
      <c r="J282" s="5"/>
      <c r="K282" s="5"/>
      <c r="N282" s="56"/>
      <c r="O282" s="6"/>
      <c r="Q282" s="5"/>
    </row>
    <row r="283" spans="1:17" x14ac:dyDescent="0.2">
      <c r="A283" s="99" t="s">
        <v>527</v>
      </c>
      <c r="B283" s="100" t="s">
        <v>528</v>
      </c>
      <c r="C283" s="70">
        <f t="shared" si="4"/>
        <v>0</v>
      </c>
      <c r="D283" s="71"/>
      <c r="E283" s="72"/>
      <c r="F283" s="73"/>
      <c r="G283" s="73"/>
      <c r="H283" s="73"/>
      <c r="I283" s="13"/>
      <c r="J283" s="5"/>
      <c r="K283" s="5"/>
      <c r="N283" s="56"/>
      <c r="O283" s="6"/>
      <c r="Q283" s="5"/>
    </row>
    <row r="284" spans="1:17" x14ac:dyDescent="0.2">
      <c r="A284" s="99" t="s">
        <v>529</v>
      </c>
      <c r="B284" s="100" t="s">
        <v>530</v>
      </c>
      <c r="C284" s="70">
        <f t="shared" si="4"/>
        <v>0</v>
      </c>
      <c r="D284" s="71"/>
      <c r="E284" s="72"/>
      <c r="F284" s="73"/>
      <c r="G284" s="73"/>
      <c r="H284" s="73"/>
      <c r="I284" s="13"/>
      <c r="J284" s="5"/>
      <c r="K284" s="5"/>
      <c r="N284" s="56"/>
      <c r="O284" s="6"/>
      <c r="Q284" s="5"/>
    </row>
    <row r="285" spans="1:17" x14ac:dyDescent="0.2">
      <c r="A285" s="99" t="s">
        <v>531</v>
      </c>
      <c r="B285" s="100" t="s">
        <v>532</v>
      </c>
      <c r="C285" s="70">
        <f t="shared" si="4"/>
        <v>0</v>
      </c>
      <c r="D285" s="71"/>
      <c r="E285" s="72"/>
      <c r="F285" s="73"/>
      <c r="G285" s="73"/>
      <c r="H285" s="73"/>
      <c r="I285" s="13"/>
      <c r="J285" s="5"/>
      <c r="K285" s="5"/>
      <c r="N285" s="56"/>
      <c r="O285" s="6"/>
      <c r="Q285" s="5"/>
    </row>
    <row r="286" spans="1:17" x14ac:dyDescent="0.2">
      <c r="A286" s="99" t="s">
        <v>533</v>
      </c>
      <c r="B286" s="100" t="s">
        <v>534</v>
      </c>
      <c r="C286" s="70">
        <f t="shared" si="4"/>
        <v>0</v>
      </c>
      <c r="D286" s="71"/>
      <c r="E286" s="72"/>
      <c r="F286" s="73"/>
      <c r="G286" s="73"/>
      <c r="H286" s="73"/>
      <c r="I286" s="13"/>
      <c r="J286" s="5"/>
      <c r="K286" s="5"/>
      <c r="N286" s="56"/>
      <c r="O286" s="6"/>
      <c r="Q286" s="5"/>
    </row>
    <row r="287" spans="1:17" ht="23.25" x14ac:dyDescent="0.2">
      <c r="A287" s="99" t="s">
        <v>535</v>
      </c>
      <c r="B287" s="93" t="s">
        <v>536</v>
      </c>
      <c r="C287" s="70">
        <f t="shared" si="4"/>
        <v>0</v>
      </c>
      <c r="D287" s="71"/>
      <c r="E287" s="72"/>
      <c r="F287" s="73"/>
      <c r="G287" s="73"/>
      <c r="H287" s="73"/>
      <c r="I287" s="13"/>
      <c r="J287" s="5"/>
      <c r="K287" s="5"/>
      <c r="N287" s="56"/>
      <c r="O287" s="6"/>
      <c r="Q287" s="5"/>
    </row>
    <row r="288" spans="1:17" ht="34.5" x14ac:dyDescent="0.2">
      <c r="A288" s="99" t="s">
        <v>537</v>
      </c>
      <c r="B288" s="93" t="s">
        <v>538</v>
      </c>
      <c r="C288" s="70">
        <f t="shared" si="4"/>
        <v>1</v>
      </c>
      <c r="D288" s="71">
        <v>1</v>
      </c>
      <c r="E288" s="72"/>
      <c r="F288" s="73"/>
      <c r="G288" s="73"/>
      <c r="H288" s="73"/>
      <c r="I288" s="13"/>
      <c r="J288" s="5"/>
      <c r="K288" s="5"/>
      <c r="N288" s="56"/>
      <c r="O288" s="6"/>
      <c r="Q288" s="5"/>
    </row>
    <row r="289" spans="1:17" x14ac:dyDescent="0.2">
      <c r="A289" s="99" t="s">
        <v>539</v>
      </c>
      <c r="B289" s="100" t="s">
        <v>540</v>
      </c>
      <c r="C289" s="70">
        <f t="shared" si="4"/>
        <v>10</v>
      </c>
      <c r="D289" s="71">
        <v>10</v>
      </c>
      <c r="E289" s="72"/>
      <c r="F289" s="83"/>
      <c r="G289" s="73"/>
      <c r="H289" s="73"/>
      <c r="I289" s="13"/>
      <c r="J289" s="5"/>
      <c r="K289" s="5"/>
      <c r="N289" s="56"/>
      <c r="O289" s="6"/>
      <c r="Q289" s="5"/>
    </row>
    <row r="290" spans="1:17" x14ac:dyDescent="0.2">
      <c r="A290" s="101" t="s">
        <v>541</v>
      </c>
      <c r="B290" s="102" t="s">
        <v>542</v>
      </c>
      <c r="C290" s="103">
        <f t="shared" si="4"/>
        <v>0</v>
      </c>
      <c r="D290" s="81"/>
      <c r="E290" s="82"/>
      <c r="F290" s="83"/>
      <c r="G290" s="83"/>
      <c r="H290" s="83"/>
      <c r="I290" s="13"/>
      <c r="J290" s="5"/>
      <c r="K290" s="5"/>
      <c r="N290" s="56"/>
      <c r="O290" s="6"/>
      <c r="Q290" s="5"/>
    </row>
    <row r="291" spans="1:17" x14ac:dyDescent="0.2">
      <c r="A291" s="59"/>
      <c r="B291" s="107"/>
      <c r="C291" s="17"/>
      <c r="D291" s="18"/>
      <c r="E291" s="18"/>
      <c r="F291" s="18"/>
      <c r="G291" s="18"/>
      <c r="H291" s="18"/>
      <c r="I291" s="13"/>
      <c r="J291" s="5"/>
      <c r="K291" s="5"/>
      <c r="N291" s="56"/>
      <c r="O291" s="6"/>
      <c r="Q291" s="5"/>
    </row>
    <row r="292" spans="1:17" x14ac:dyDescent="0.2">
      <c r="A292" s="211" t="s">
        <v>543</v>
      </c>
      <c r="B292" s="234"/>
      <c r="C292" s="63">
        <f t="shared" si="4"/>
        <v>125</v>
      </c>
      <c r="D292" s="110">
        <f>+SUM(D293:D313)</f>
        <v>88</v>
      </c>
      <c r="E292" s="110">
        <f>+SUM(E293:E313)</f>
        <v>17</v>
      </c>
      <c r="F292" s="110">
        <f>+SUM(F293:F313)</f>
        <v>20</v>
      </c>
      <c r="G292" s="110">
        <f>+SUM(G293:G313)</f>
        <v>0</v>
      </c>
      <c r="H292" s="110">
        <f>+SUM(H293:H313)</f>
        <v>0</v>
      </c>
      <c r="I292" s="13"/>
      <c r="J292" s="5"/>
      <c r="K292" s="5"/>
      <c r="N292" s="56"/>
      <c r="O292" s="6"/>
      <c r="Q292" s="5"/>
    </row>
    <row r="293" spans="1:17" x14ac:dyDescent="0.2">
      <c r="A293" s="96" t="s">
        <v>544</v>
      </c>
      <c r="B293" s="111" t="s">
        <v>545</v>
      </c>
      <c r="C293" s="88">
        <f t="shared" si="4"/>
        <v>0</v>
      </c>
      <c r="D293" s="89"/>
      <c r="E293" s="90"/>
      <c r="F293" s="91"/>
      <c r="G293" s="91"/>
      <c r="H293" s="91"/>
      <c r="I293" s="13"/>
      <c r="J293" s="5"/>
      <c r="K293" s="5"/>
      <c r="N293" s="56"/>
      <c r="O293" s="6"/>
      <c r="Q293" s="5"/>
    </row>
    <row r="294" spans="1:17" x14ac:dyDescent="0.2">
      <c r="A294" s="99" t="s">
        <v>546</v>
      </c>
      <c r="B294" s="100" t="s">
        <v>547</v>
      </c>
      <c r="C294" s="70">
        <f t="shared" si="4"/>
        <v>0</v>
      </c>
      <c r="D294" s="71"/>
      <c r="E294" s="72"/>
      <c r="F294" s="73"/>
      <c r="G294" s="73"/>
      <c r="H294" s="73"/>
      <c r="I294" s="13"/>
      <c r="J294" s="5"/>
      <c r="K294" s="5"/>
      <c r="N294" s="56"/>
      <c r="O294" s="6"/>
      <c r="Q294" s="5"/>
    </row>
    <row r="295" spans="1:17" x14ac:dyDescent="0.2">
      <c r="A295" s="99" t="s">
        <v>548</v>
      </c>
      <c r="B295" s="100" t="s">
        <v>549</v>
      </c>
      <c r="C295" s="70">
        <f t="shared" si="4"/>
        <v>17</v>
      </c>
      <c r="D295" s="71">
        <v>2</v>
      </c>
      <c r="E295" s="72">
        <v>15</v>
      </c>
      <c r="F295" s="73"/>
      <c r="G295" s="73"/>
      <c r="H295" s="73"/>
      <c r="I295" s="13"/>
      <c r="J295" s="5"/>
      <c r="K295" s="5"/>
      <c r="N295" s="56"/>
      <c r="O295" s="6"/>
      <c r="Q295" s="5"/>
    </row>
    <row r="296" spans="1:17" x14ac:dyDescent="0.2">
      <c r="A296" s="99" t="s">
        <v>550</v>
      </c>
      <c r="B296" s="100" t="s">
        <v>551</v>
      </c>
      <c r="C296" s="70">
        <f t="shared" si="4"/>
        <v>0</v>
      </c>
      <c r="D296" s="71"/>
      <c r="E296" s="72"/>
      <c r="F296" s="73"/>
      <c r="G296" s="73"/>
      <c r="H296" s="73"/>
      <c r="I296" s="13"/>
      <c r="J296" s="5"/>
      <c r="K296" s="5"/>
      <c r="N296" s="56"/>
      <c r="O296" s="6"/>
      <c r="Q296" s="5"/>
    </row>
    <row r="297" spans="1:17" x14ac:dyDescent="0.2">
      <c r="A297" s="99" t="s">
        <v>552</v>
      </c>
      <c r="B297" s="100" t="s">
        <v>553</v>
      </c>
      <c r="C297" s="70">
        <f t="shared" si="4"/>
        <v>4</v>
      </c>
      <c r="D297" s="71">
        <v>2</v>
      </c>
      <c r="E297" s="72">
        <v>2</v>
      </c>
      <c r="F297" s="73"/>
      <c r="G297" s="73"/>
      <c r="H297" s="73"/>
      <c r="I297" s="13"/>
      <c r="J297" s="5"/>
      <c r="K297" s="5"/>
      <c r="N297" s="56"/>
      <c r="O297" s="6"/>
      <c r="Q297" s="5"/>
    </row>
    <row r="298" spans="1:17" x14ac:dyDescent="0.2">
      <c r="A298" s="99" t="s">
        <v>554</v>
      </c>
      <c r="B298" s="100" t="s">
        <v>555</v>
      </c>
      <c r="C298" s="70">
        <f t="shared" si="4"/>
        <v>0</v>
      </c>
      <c r="D298" s="71"/>
      <c r="E298" s="72"/>
      <c r="F298" s="73"/>
      <c r="G298" s="73"/>
      <c r="H298" s="73"/>
      <c r="I298" s="13"/>
      <c r="J298" s="5"/>
      <c r="K298" s="5"/>
      <c r="N298" s="56"/>
      <c r="O298" s="6"/>
      <c r="Q298" s="5"/>
    </row>
    <row r="299" spans="1:17" x14ac:dyDescent="0.2">
      <c r="A299" s="99" t="s">
        <v>556</v>
      </c>
      <c r="B299" s="100" t="s">
        <v>557</v>
      </c>
      <c r="C299" s="70">
        <f t="shared" si="4"/>
        <v>0</v>
      </c>
      <c r="D299" s="71"/>
      <c r="E299" s="72"/>
      <c r="F299" s="73"/>
      <c r="G299" s="73"/>
      <c r="H299" s="73"/>
      <c r="I299" s="13"/>
      <c r="J299" s="5"/>
      <c r="K299" s="5"/>
      <c r="N299" s="56"/>
      <c r="O299" s="6"/>
      <c r="Q299" s="5"/>
    </row>
    <row r="300" spans="1:17" x14ac:dyDescent="0.2">
      <c r="A300" s="99" t="s">
        <v>558</v>
      </c>
      <c r="B300" s="100" t="s">
        <v>559</v>
      </c>
      <c r="C300" s="70">
        <f t="shared" si="4"/>
        <v>0</v>
      </c>
      <c r="D300" s="71"/>
      <c r="E300" s="72"/>
      <c r="F300" s="73"/>
      <c r="G300" s="73"/>
      <c r="H300" s="73"/>
      <c r="I300" s="13"/>
      <c r="J300" s="5"/>
      <c r="K300" s="5"/>
      <c r="N300" s="56"/>
      <c r="O300" s="6"/>
      <c r="Q300" s="5"/>
    </row>
    <row r="301" spans="1:17" x14ac:dyDescent="0.2">
      <c r="A301" s="99" t="s">
        <v>560</v>
      </c>
      <c r="B301" s="100" t="s">
        <v>561</v>
      </c>
      <c r="C301" s="70">
        <f t="shared" si="4"/>
        <v>0</v>
      </c>
      <c r="D301" s="71"/>
      <c r="E301" s="72"/>
      <c r="F301" s="73"/>
      <c r="G301" s="73"/>
      <c r="H301" s="73"/>
      <c r="I301" s="13"/>
      <c r="J301" s="5"/>
      <c r="K301" s="5"/>
      <c r="N301" s="56"/>
      <c r="O301" s="6"/>
      <c r="Q301" s="5"/>
    </row>
    <row r="302" spans="1:17" x14ac:dyDescent="0.2">
      <c r="A302" s="99" t="s">
        <v>562</v>
      </c>
      <c r="B302" s="100" t="s">
        <v>563</v>
      </c>
      <c r="C302" s="70">
        <f t="shared" si="4"/>
        <v>0</v>
      </c>
      <c r="D302" s="71"/>
      <c r="E302" s="72"/>
      <c r="F302" s="73"/>
      <c r="G302" s="73"/>
      <c r="H302" s="73"/>
      <c r="I302" s="13"/>
      <c r="J302" s="5"/>
      <c r="K302" s="5"/>
      <c r="N302" s="56"/>
      <c r="O302" s="6"/>
      <c r="Q302" s="5"/>
    </row>
    <row r="303" spans="1:17" x14ac:dyDescent="0.2">
      <c r="A303" s="99" t="s">
        <v>564</v>
      </c>
      <c r="B303" s="100" t="s">
        <v>565</v>
      </c>
      <c r="C303" s="70">
        <f t="shared" si="4"/>
        <v>0</v>
      </c>
      <c r="D303" s="71"/>
      <c r="E303" s="72"/>
      <c r="F303" s="73"/>
      <c r="G303" s="73"/>
      <c r="H303" s="73"/>
      <c r="I303" s="13"/>
      <c r="J303" s="5"/>
      <c r="K303" s="5"/>
      <c r="N303" s="56"/>
      <c r="O303" s="6"/>
      <c r="Q303" s="5"/>
    </row>
    <row r="304" spans="1:17" x14ac:dyDescent="0.2">
      <c r="A304" s="99" t="s">
        <v>566</v>
      </c>
      <c r="B304" s="100" t="s">
        <v>567</v>
      </c>
      <c r="C304" s="70">
        <f t="shared" si="4"/>
        <v>0</v>
      </c>
      <c r="D304" s="71"/>
      <c r="E304" s="72"/>
      <c r="F304" s="73"/>
      <c r="G304" s="73"/>
      <c r="H304" s="73"/>
      <c r="I304" s="13"/>
      <c r="J304" s="5"/>
      <c r="K304" s="5"/>
      <c r="N304" s="56"/>
      <c r="O304" s="6"/>
      <c r="Q304" s="5"/>
    </row>
    <row r="305" spans="1:17" x14ac:dyDescent="0.2">
      <c r="A305" s="99" t="s">
        <v>568</v>
      </c>
      <c r="B305" s="100" t="s">
        <v>569</v>
      </c>
      <c r="C305" s="70">
        <f t="shared" si="4"/>
        <v>0</v>
      </c>
      <c r="D305" s="71"/>
      <c r="E305" s="72"/>
      <c r="F305" s="73"/>
      <c r="G305" s="73"/>
      <c r="H305" s="73"/>
      <c r="I305" s="13"/>
      <c r="J305" s="5"/>
      <c r="K305" s="5"/>
      <c r="N305" s="56"/>
      <c r="O305" s="6"/>
      <c r="Q305" s="5"/>
    </row>
    <row r="306" spans="1:17" x14ac:dyDescent="0.2">
      <c r="A306" s="99" t="s">
        <v>570</v>
      </c>
      <c r="B306" s="100" t="s">
        <v>571</v>
      </c>
      <c r="C306" s="70">
        <f t="shared" si="4"/>
        <v>0</v>
      </c>
      <c r="D306" s="71"/>
      <c r="E306" s="72"/>
      <c r="F306" s="73"/>
      <c r="G306" s="73"/>
      <c r="H306" s="73"/>
      <c r="I306" s="13"/>
      <c r="J306" s="5"/>
      <c r="K306" s="5"/>
      <c r="N306" s="56"/>
      <c r="O306" s="6"/>
      <c r="Q306" s="5"/>
    </row>
    <row r="307" spans="1:17" x14ac:dyDescent="0.2">
      <c r="A307" s="99" t="s">
        <v>572</v>
      </c>
      <c r="B307" s="100" t="s">
        <v>573</v>
      </c>
      <c r="C307" s="70">
        <f t="shared" si="4"/>
        <v>5</v>
      </c>
      <c r="D307" s="71">
        <v>5</v>
      </c>
      <c r="E307" s="72"/>
      <c r="F307" s="73"/>
      <c r="G307" s="73"/>
      <c r="H307" s="73"/>
      <c r="I307" s="13"/>
      <c r="J307" s="5"/>
      <c r="K307" s="5"/>
      <c r="N307" s="56"/>
      <c r="O307" s="6"/>
      <c r="Q307" s="5"/>
    </row>
    <row r="308" spans="1:17" x14ac:dyDescent="0.2">
      <c r="A308" s="99" t="s">
        <v>574</v>
      </c>
      <c r="B308" s="100" t="s">
        <v>575</v>
      </c>
      <c r="C308" s="70">
        <f t="shared" si="4"/>
        <v>0</v>
      </c>
      <c r="D308" s="71"/>
      <c r="E308" s="72"/>
      <c r="F308" s="73"/>
      <c r="G308" s="73"/>
      <c r="H308" s="73"/>
      <c r="I308" s="13"/>
      <c r="J308" s="5"/>
      <c r="K308" s="5"/>
      <c r="N308" s="56"/>
      <c r="O308" s="6"/>
      <c r="Q308" s="5"/>
    </row>
    <row r="309" spans="1:17" x14ac:dyDescent="0.2">
      <c r="A309" s="99" t="s">
        <v>576</v>
      </c>
      <c r="B309" s="100" t="s">
        <v>577</v>
      </c>
      <c r="C309" s="70">
        <f t="shared" si="4"/>
        <v>0</v>
      </c>
      <c r="D309" s="71"/>
      <c r="E309" s="72"/>
      <c r="F309" s="73"/>
      <c r="G309" s="73"/>
      <c r="H309" s="73"/>
      <c r="I309" s="13"/>
      <c r="J309" s="5"/>
      <c r="K309" s="5"/>
      <c r="N309" s="56"/>
      <c r="O309" s="6"/>
      <c r="Q309" s="5"/>
    </row>
    <row r="310" spans="1:17" x14ac:dyDescent="0.2">
      <c r="A310" s="99" t="s">
        <v>578</v>
      </c>
      <c r="B310" s="100" t="s">
        <v>579</v>
      </c>
      <c r="C310" s="70">
        <f t="shared" si="4"/>
        <v>44</v>
      </c>
      <c r="D310" s="71">
        <v>44</v>
      </c>
      <c r="E310" s="72"/>
      <c r="F310" s="73"/>
      <c r="G310" s="73"/>
      <c r="H310" s="73"/>
      <c r="I310" s="13"/>
      <c r="J310" s="5"/>
      <c r="K310" s="5"/>
      <c r="N310" s="56"/>
      <c r="O310" s="6"/>
      <c r="Q310" s="5"/>
    </row>
    <row r="311" spans="1:17" x14ac:dyDescent="0.2">
      <c r="A311" s="99" t="s">
        <v>580</v>
      </c>
      <c r="B311" s="100" t="s">
        <v>581</v>
      </c>
      <c r="C311" s="70">
        <f t="shared" si="4"/>
        <v>0</v>
      </c>
      <c r="D311" s="71"/>
      <c r="E311" s="72"/>
      <c r="F311" s="73"/>
      <c r="G311" s="73"/>
      <c r="H311" s="73"/>
      <c r="I311" s="13"/>
      <c r="J311" s="5"/>
      <c r="K311" s="5"/>
      <c r="N311" s="56"/>
      <c r="O311" s="6"/>
      <c r="Q311" s="5"/>
    </row>
    <row r="312" spans="1:17" x14ac:dyDescent="0.2">
      <c r="A312" s="99" t="s">
        <v>582</v>
      </c>
      <c r="B312" s="100" t="s">
        <v>583</v>
      </c>
      <c r="C312" s="70">
        <f t="shared" si="4"/>
        <v>0</v>
      </c>
      <c r="D312" s="71"/>
      <c r="E312" s="72"/>
      <c r="F312" s="73"/>
      <c r="G312" s="73"/>
      <c r="H312" s="73"/>
      <c r="I312" s="13"/>
      <c r="J312" s="5"/>
      <c r="K312" s="5"/>
      <c r="N312" s="56"/>
      <c r="O312" s="6"/>
      <c r="Q312" s="5"/>
    </row>
    <row r="313" spans="1:17" x14ac:dyDescent="0.2">
      <c r="A313" s="101" t="s">
        <v>584</v>
      </c>
      <c r="B313" s="102" t="s">
        <v>585</v>
      </c>
      <c r="C313" s="103">
        <f t="shared" si="4"/>
        <v>55</v>
      </c>
      <c r="D313" s="122">
        <v>35</v>
      </c>
      <c r="E313" s="105"/>
      <c r="F313" s="106">
        <v>20</v>
      </c>
      <c r="G313" s="106"/>
      <c r="H313" s="106"/>
      <c r="I313" s="13"/>
      <c r="J313" s="5"/>
      <c r="K313" s="5"/>
      <c r="N313" s="56"/>
      <c r="O313" s="6"/>
      <c r="Q313" s="5"/>
    </row>
    <row r="314" spans="1:17" x14ac:dyDescent="0.2">
      <c r="A314" s="130"/>
      <c r="B314" s="107"/>
      <c r="C314" s="131"/>
      <c r="D314" s="16"/>
      <c r="E314" s="16"/>
      <c r="F314" s="16"/>
      <c r="G314" s="16"/>
      <c r="H314" s="16"/>
      <c r="I314" s="13"/>
      <c r="J314" s="5"/>
      <c r="K314" s="5"/>
      <c r="N314" s="56"/>
      <c r="O314" s="6"/>
      <c r="Q314" s="5"/>
    </row>
    <row r="315" spans="1:17" x14ac:dyDescent="0.2">
      <c r="A315" s="211" t="s">
        <v>586</v>
      </c>
      <c r="B315" s="234"/>
      <c r="C315" s="63">
        <f t="shared" si="4"/>
        <v>79</v>
      </c>
      <c r="D315" s="123">
        <f>+SUM(D316:D331)</f>
        <v>2</v>
      </c>
      <c r="E315" s="65">
        <f>+SUM(E316:E331)</f>
        <v>77</v>
      </c>
      <c r="F315" s="124">
        <f>+SUM(F316:F331)</f>
        <v>0</v>
      </c>
      <c r="G315" s="63">
        <f>+SUM(G316:G331)</f>
        <v>0</v>
      </c>
      <c r="H315" s="63">
        <f>+SUM(H316:H331)</f>
        <v>0</v>
      </c>
      <c r="I315" s="13"/>
      <c r="J315" s="5"/>
      <c r="K315" s="5"/>
      <c r="N315" s="56"/>
      <c r="O315" s="6"/>
      <c r="Q315" s="5"/>
    </row>
    <row r="316" spans="1:17" x14ac:dyDescent="0.2">
      <c r="A316" s="132" t="s">
        <v>587</v>
      </c>
      <c r="B316" s="133" t="s">
        <v>588</v>
      </c>
      <c r="C316" s="88">
        <f t="shared" si="4"/>
        <v>13</v>
      </c>
      <c r="D316" s="71"/>
      <c r="E316" s="72">
        <v>13</v>
      </c>
      <c r="F316" s="73"/>
      <c r="G316" s="73"/>
      <c r="H316" s="73"/>
      <c r="I316" s="13"/>
      <c r="J316" s="5"/>
      <c r="K316" s="5"/>
      <c r="N316" s="56"/>
      <c r="O316" s="6"/>
      <c r="Q316" s="5"/>
    </row>
    <row r="317" spans="1:17" ht="23.25" x14ac:dyDescent="0.2">
      <c r="A317" s="99" t="s">
        <v>589</v>
      </c>
      <c r="B317" s="93" t="s">
        <v>590</v>
      </c>
      <c r="C317" s="70">
        <f t="shared" si="4"/>
        <v>0</v>
      </c>
      <c r="D317" s="71"/>
      <c r="E317" s="72"/>
      <c r="F317" s="73"/>
      <c r="G317" s="73"/>
      <c r="H317" s="73"/>
      <c r="I317" s="13"/>
      <c r="J317" s="5"/>
      <c r="K317" s="5"/>
      <c r="N317" s="56"/>
      <c r="O317" s="6"/>
      <c r="Q317" s="5"/>
    </row>
    <row r="318" spans="1:17" x14ac:dyDescent="0.2">
      <c r="A318" s="99" t="s">
        <v>591</v>
      </c>
      <c r="B318" s="100" t="s">
        <v>592</v>
      </c>
      <c r="C318" s="70">
        <f t="shared" si="4"/>
        <v>0</v>
      </c>
      <c r="D318" s="71"/>
      <c r="E318" s="72"/>
      <c r="F318" s="73"/>
      <c r="G318" s="73"/>
      <c r="H318" s="73"/>
      <c r="I318" s="13"/>
      <c r="J318" s="5"/>
      <c r="K318" s="5"/>
      <c r="N318" s="56"/>
      <c r="O318" s="6"/>
      <c r="Q318" s="5"/>
    </row>
    <row r="319" spans="1:17" x14ac:dyDescent="0.2">
      <c r="A319" s="99" t="s">
        <v>593</v>
      </c>
      <c r="B319" s="100" t="s">
        <v>594</v>
      </c>
      <c r="C319" s="70">
        <f t="shared" si="4"/>
        <v>0</v>
      </c>
      <c r="D319" s="71"/>
      <c r="E319" s="72"/>
      <c r="F319" s="73"/>
      <c r="G319" s="73"/>
      <c r="H319" s="73"/>
      <c r="I319" s="13"/>
      <c r="J319" s="5"/>
      <c r="K319" s="5"/>
      <c r="N319" s="56"/>
      <c r="O319" s="6"/>
      <c r="Q319" s="5"/>
    </row>
    <row r="320" spans="1:17" x14ac:dyDescent="0.2">
      <c r="A320" s="99" t="s">
        <v>595</v>
      </c>
      <c r="B320" s="100" t="s">
        <v>596</v>
      </c>
      <c r="C320" s="70">
        <f t="shared" si="4"/>
        <v>0</v>
      </c>
      <c r="D320" s="71"/>
      <c r="E320" s="72"/>
      <c r="F320" s="73"/>
      <c r="G320" s="73"/>
      <c r="H320" s="73"/>
      <c r="I320" s="13"/>
      <c r="J320" s="5"/>
      <c r="K320" s="5"/>
      <c r="N320" s="56"/>
      <c r="O320" s="6"/>
      <c r="Q320" s="5"/>
    </row>
    <row r="321" spans="1:17" x14ac:dyDescent="0.2">
      <c r="A321" s="99" t="s">
        <v>597</v>
      </c>
      <c r="B321" s="100" t="s">
        <v>598</v>
      </c>
      <c r="C321" s="70">
        <f t="shared" si="4"/>
        <v>0</v>
      </c>
      <c r="D321" s="71"/>
      <c r="E321" s="72"/>
      <c r="F321" s="73"/>
      <c r="G321" s="73"/>
      <c r="H321" s="73"/>
      <c r="I321" s="13"/>
      <c r="J321" s="5"/>
      <c r="K321" s="5"/>
      <c r="N321" s="56"/>
      <c r="O321" s="6"/>
      <c r="Q321" s="5"/>
    </row>
    <row r="322" spans="1:17" x14ac:dyDescent="0.2">
      <c r="A322" s="99" t="s">
        <v>599</v>
      </c>
      <c r="B322" s="100" t="s">
        <v>600</v>
      </c>
      <c r="C322" s="70">
        <f t="shared" si="4"/>
        <v>28</v>
      </c>
      <c r="D322" s="71"/>
      <c r="E322" s="72">
        <v>28</v>
      </c>
      <c r="F322" s="73"/>
      <c r="G322" s="73"/>
      <c r="H322" s="73"/>
      <c r="I322" s="13"/>
      <c r="J322" s="5"/>
      <c r="K322" s="5"/>
      <c r="N322" s="56"/>
      <c r="O322" s="6"/>
      <c r="Q322" s="5"/>
    </row>
    <row r="323" spans="1:17" x14ac:dyDescent="0.2">
      <c r="A323" s="99" t="s">
        <v>601</v>
      </c>
      <c r="B323" s="100" t="s">
        <v>602</v>
      </c>
      <c r="C323" s="70">
        <f t="shared" si="4"/>
        <v>2</v>
      </c>
      <c r="D323" s="71"/>
      <c r="E323" s="72">
        <v>2</v>
      </c>
      <c r="F323" s="73"/>
      <c r="G323" s="73"/>
      <c r="H323" s="73"/>
      <c r="I323" s="13"/>
      <c r="J323" s="5"/>
      <c r="K323" s="5"/>
      <c r="N323" s="56"/>
      <c r="O323" s="6"/>
      <c r="Q323" s="5"/>
    </row>
    <row r="324" spans="1:17" x14ac:dyDescent="0.2">
      <c r="A324" s="99" t="s">
        <v>603</v>
      </c>
      <c r="B324" s="100" t="s">
        <v>604</v>
      </c>
      <c r="C324" s="70">
        <f t="shared" si="4"/>
        <v>19</v>
      </c>
      <c r="D324" s="71">
        <v>2</v>
      </c>
      <c r="E324" s="72">
        <v>17</v>
      </c>
      <c r="F324" s="73"/>
      <c r="G324" s="73"/>
      <c r="H324" s="73"/>
      <c r="I324" s="13"/>
      <c r="J324" s="5"/>
      <c r="K324" s="5"/>
      <c r="N324" s="56"/>
      <c r="O324" s="6"/>
      <c r="Q324" s="5"/>
    </row>
    <row r="325" spans="1:17" x14ac:dyDescent="0.2">
      <c r="A325" s="99" t="s">
        <v>605</v>
      </c>
      <c r="B325" s="100" t="s">
        <v>606</v>
      </c>
      <c r="C325" s="70">
        <f t="shared" si="4"/>
        <v>15</v>
      </c>
      <c r="D325" s="71"/>
      <c r="E325" s="72">
        <v>15</v>
      </c>
      <c r="F325" s="73"/>
      <c r="G325" s="73"/>
      <c r="H325" s="73"/>
      <c r="I325" s="13"/>
      <c r="J325" s="5"/>
      <c r="K325" s="5"/>
      <c r="N325" s="56"/>
      <c r="O325" s="6"/>
      <c r="Q325" s="5"/>
    </row>
    <row r="326" spans="1:17" x14ac:dyDescent="0.2">
      <c r="A326" s="99" t="s">
        <v>607</v>
      </c>
      <c r="B326" s="100" t="s">
        <v>608</v>
      </c>
      <c r="C326" s="70">
        <f t="shared" si="4"/>
        <v>0</v>
      </c>
      <c r="D326" s="71"/>
      <c r="E326" s="72"/>
      <c r="F326" s="73"/>
      <c r="G326" s="73"/>
      <c r="H326" s="73"/>
      <c r="I326" s="13"/>
      <c r="J326" s="5"/>
      <c r="K326" s="5"/>
      <c r="N326" s="56"/>
      <c r="O326" s="6"/>
      <c r="Q326" s="5"/>
    </row>
    <row r="327" spans="1:17" x14ac:dyDescent="0.2">
      <c r="A327" s="99" t="s">
        <v>609</v>
      </c>
      <c r="B327" s="100" t="s">
        <v>610</v>
      </c>
      <c r="C327" s="70">
        <f t="shared" si="4"/>
        <v>0</v>
      </c>
      <c r="D327" s="71"/>
      <c r="E327" s="72"/>
      <c r="F327" s="73"/>
      <c r="G327" s="73"/>
      <c r="H327" s="73"/>
      <c r="I327" s="13"/>
      <c r="J327" s="5"/>
      <c r="K327" s="5"/>
      <c r="N327" s="56"/>
      <c r="O327" s="6"/>
      <c r="Q327" s="5"/>
    </row>
    <row r="328" spans="1:17" x14ac:dyDescent="0.2">
      <c r="A328" s="99" t="s">
        <v>611</v>
      </c>
      <c r="B328" s="100" t="s">
        <v>612</v>
      </c>
      <c r="C328" s="70">
        <f t="shared" si="4"/>
        <v>2</v>
      </c>
      <c r="D328" s="71"/>
      <c r="E328" s="72">
        <v>2</v>
      </c>
      <c r="F328" s="73"/>
      <c r="G328" s="73"/>
      <c r="H328" s="73"/>
      <c r="I328" s="13"/>
      <c r="J328" s="5"/>
      <c r="K328" s="5"/>
      <c r="N328" s="56"/>
      <c r="O328" s="6"/>
      <c r="Q328" s="5"/>
    </row>
    <row r="329" spans="1:17" x14ac:dyDescent="0.2">
      <c r="A329" s="99" t="s">
        <v>613</v>
      </c>
      <c r="B329" s="100" t="s">
        <v>614</v>
      </c>
      <c r="C329" s="70">
        <f t="shared" si="4"/>
        <v>0</v>
      </c>
      <c r="D329" s="71"/>
      <c r="E329" s="72"/>
      <c r="F329" s="73"/>
      <c r="G329" s="73"/>
      <c r="H329" s="73"/>
      <c r="I329" s="13"/>
      <c r="J329" s="5"/>
      <c r="K329" s="5"/>
      <c r="N329" s="56"/>
      <c r="O329" s="6"/>
      <c r="Q329" s="5"/>
    </row>
    <row r="330" spans="1:17" x14ac:dyDescent="0.2">
      <c r="A330" s="99" t="s">
        <v>615</v>
      </c>
      <c r="B330" s="100" t="s">
        <v>616</v>
      </c>
      <c r="C330" s="70">
        <f t="shared" si="4"/>
        <v>0</v>
      </c>
      <c r="D330" s="71"/>
      <c r="E330" s="72"/>
      <c r="F330" s="73"/>
      <c r="G330" s="73"/>
      <c r="H330" s="73"/>
      <c r="I330" s="13"/>
      <c r="J330" s="5"/>
      <c r="K330" s="5"/>
      <c r="N330" s="56"/>
      <c r="O330" s="6"/>
      <c r="Q330" s="5"/>
    </row>
    <row r="331" spans="1:17" x14ac:dyDescent="0.2">
      <c r="A331" s="120" t="s">
        <v>617</v>
      </c>
      <c r="B331" s="121" t="s">
        <v>618</v>
      </c>
      <c r="C331" s="103">
        <f t="shared" si="4"/>
        <v>0</v>
      </c>
      <c r="D331" s="122"/>
      <c r="E331" s="105"/>
      <c r="F331" s="106"/>
      <c r="G331" s="106"/>
      <c r="H331" s="106"/>
      <c r="I331" s="13"/>
      <c r="J331" s="5"/>
      <c r="K331" s="5"/>
      <c r="N331" s="56"/>
      <c r="O331" s="6"/>
      <c r="Q331" s="5"/>
    </row>
    <row r="332" spans="1:17" x14ac:dyDescent="0.2">
      <c r="A332" s="211" t="s">
        <v>619</v>
      </c>
      <c r="B332" s="234"/>
      <c r="C332" s="63">
        <f t="shared" si="4"/>
        <v>0</v>
      </c>
      <c r="D332" s="123">
        <f>+SUM(D333:D340)</f>
        <v>0</v>
      </c>
      <c r="E332" s="65">
        <f>+SUM(E333:E340)</f>
        <v>0</v>
      </c>
      <c r="F332" s="124">
        <f>+SUM(F333:F340)</f>
        <v>0</v>
      </c>
      <c r="G332" s="63">
        <f>+SUM(G333:G340)</f>
        <v>0</v>
      </c>
      <c r="H332" s="63">
        <f>+SUM(H333:H340)</f>
        <v>0</v>
      </c>
      <c r="I332" s="13"/>
      <c r="J332" s="5"/>
      <c r="K332" s="5"/>
      <c r="N332" s="56"/>
      <c r="O332" s="6"/>
      <c r="Q332" s="5"/>
    </row>
    <row r="333" spans="1:17" x14ac:dyDescent="0.2">
      <c r="A333" s="134" t="s">
        <v>620</v>
      </c>
      <c r="B333" s="94" t="s">
        <v>621</v>
      </c>
      <c r="C333" s="95">
        <f t="shared" si="4"/>
        <v>0</v>
      </c>
      <c r="D333" s="81"/>
      <c r="E333" s="82"/>
      <c r="F333" s="83"/>
      <c r="G333" s="83"/>
      <c r="H333" s="83"/>
      <c r="I333" s="13"/>
      <c r="J333" s="5"/>
      <c r="K333" s="5"/>
      <c r="N333" s="56"/>
      <c r="O333" s="6"/>
      <c r="Q333" s="5"/>
    </row>
    <row r="334" spans="1:17" x14ac:dyDescent="0.2">
      <c r="A334" s="134" t="s">
        <v>622</v>
      </c>
      <c r="B334" s="94" t="s">
        <v>623</v>
      </c>
      <c r="C334" s="95">
        <f t="shared" si="4"/>
        <v>0</v>
      </c>
      <c r="D334" s="81"/>
      <c r="E334" s="82"/>
      <c r="F334" s="83"/>
      <c r="G334" s="83"/>
      <c r="H334" s="83"/>
      <c r="I334" s="13"/>
      <c r="J334" s="5"/>
      <c r="K334" s="5"/>
      <c r="N334" s="56"/>
      <c r="O334" s="6"/>
      <c r="Q334" s="5"/>
    </row>
    <row r="335" spans="1:17" x14ac:dyDescent="0.2">
      <c r="A335" s="99" t="s">
        <v>624</v>
      </c>
      <c r="B335" s="93" t="s">
        <v>625</v>
      </c>
      <c r="C335" s="70">
        <f t="shared" si="4"/>
        <v>0</v>
      </c>
      <c r="D335" s="71"/>
      <c r="E335" s="72"/>
      <c r="F335" s="73"/>
      <c r="G335" s="73"/>
      <c r="H335" s="73"/>
      <c r="I335" s="13"/>
      <c r="J335" s="5"/>
      <c r="K335" s="5"/>
      <c r="N335" s="56"/>
      <c r="O335" s="6"/>
      <c r="Q335" s="5"/>
    </row>
    <row r="336" spans="1:17" x14ac:dyDescent="0.2">
      <c r="A336" s="135" t="s">
        <v>626</v>
      </c>
      <c r="B336" s="136" t="s">
        <v>627</v>
      </c>
      <c r="C336" s="88">
        <f t="shared" si="4"/>
        <v>0</v>
      </c>
      <c r="D336" s="89"/>
      <c r="E336" s="90"/>
      <c r="F336" s="91"/>
      <c r="G336" s="91"/>
      <c r="H336" s="91"/>
      <c r="I336" s="13"/>
      <c r="J336" s="5"/>
      <c r="K336" s="5"/>
      <c r="N336" s="56"/>
      <c r="O336" s="6"/>
      <c r="Q336" s="5"/>
    </row>
    <row r="337" spans="1:17" x14ac:dyDescent="0.2">
      <c r="A337" s="99" t="s">
        <v>628</v>
      </c>
      <c r="B337" s="93" t="s">
        <v>629</v>
      </c>
      <c r="C337" s="70">
        <f t="shared" si="4"/>
        <v>0</v>
      </c>
      <c r="D337" s="71"/>
      <c r="E337" s="72"/>
      <c r="F337" s="73"/>
      <c r="G337" s="73"/>
      <c r="H337" s="73"/>
      <c r="I337" s="13"/>
      <c r="J337" s="5"/>
      <c r="K337" s="5"/>
      <c r="N337" s="56"/>
      <c r="O337" s="6"/>
      <c r="Q337" s="5"/>
    </row>
    <row r="338" spans="1:17" x14ac:dyDescent="0.2">
      <c r="A338" s="99" t="s">
        <v>630</v>
      </c>
      <c r="B338" s="100" t="s">
        <v>631</v>
      </c>
      <c r="C338" s="70">
        <f t="shared" ref="C338:C401" si="5">+SUM(D338:F338)</f>
        <v>0</v>
      </c>
      <c r="D338" s="71"/>
      <c r="E338" s="72"/>
      <c r="F338" s="73"/>
      <c r="G338" s="73"/>
      <c r="H338" s="73"/>
      <c r="I338" s="13"/>
      <c r="J338" s="5"/>
      <c r="K338" s="5"/>
      <c r="N338" s="56"/>
      <c r="O338" s="6"/>
      <c r="Q338" s="5"/>
    </row>
    <row r="339" spans="1:17" x14ac:dyDescent="0.2">
      <c r="A339" s="99" t="s">
        <v>632</v>
      </c>
      <c r="B339" s="100" t="s">
        <v>633</v>
      </c>
      <c r="C339" s="70">
        <f t="shared" si="5"/>
        <v>0</v>
      </c>
      <c r="D339" s="71"/>
      <c r="E339" s="72"/>
      <c r="F339" s="73"/>
      <c r="G339" s="73"/>
      <c r="H339" s="73"/>
      <c r="I339" s="13"/>
      <c r="J339" s="5"/>
      <c r="K339" s="5"/>
      <c r="N339" s="56"/>
      <c r="O339" s="6"/>
      <c r="Q339" s="5"/>
    </row>
    <row r="340" spans="1:17" x14ac:dyDescent="0.2">
      <c r="A340" s="120" t="s">
        <v>634</v>
      </c>
      <c r="B340" s="121" t="s">
        <v>635</v>
      </c>
      <c r="C340" s="103">
        <f t="shared" si="5"/>
        <v>0</v>
      </c>
      <c r="D340" s="122"/>
      <c r="E340" s="105"/>
      <c r="F340" s="106"/>
      <c r="G340" s="106"/>
      <c r="H340" s="106"/>
      <c r="I340" s="13"/>
      <c r="J340" s="5"/>
      <c r="K340" s="5"/>
      <c r="N340" s="56"/>
      <c r="O340" s="6"/>
      <c r="Q340" s="5"/>
    </row>
    <row r="341" spans="1:17" x14ac:dyDescent="0.2">
      <c r="A341" s="137" t="s">
        <v>636</v>
      </c>
      <c r="B341" s="138"/>
      <c r="C341" s="63">
        <f t="shared" si="5"/>
        <v>15921</v>
      </c>
      <c r="D341" s="64">
        <f>+SUM(D342:D528)</f>
        <v>13435</v>
      </c>
      <c r="E341" s="123">
        <f>+SUM(E342:E528)</f>
        <v>2125</v>
      </c>
      <c r="F341" s="139">
        <f>+SUM(F342:F528)</f>
        <v>361</v>
      </c>
      <c r="G341" s="63">
        <f>+SUM(G342:G528)</f>
        <v>0</v>
      </c>
      <c r="H341" s="63">
        <f>+SUM(H342:H528)</f>
        <v>0</v>
      </c>
      <c r="I341" s="13"/>
      <c r="J341" s="5"/>
      <c r="K341" s="5"/>
      <c r="N341" s="56"/>
      <c r="O341" s="6"/>
      <c r="Q341" s="5"/>
    </row>
    <row r="342" spans="1:17" x14ac:dyDescent="0.2">
      <c r="A342" s="132" t="s">
        <v>637</v>
      </c>
      <c r="B342" s="136" t="s">
        <v>638</v>
      </c>
      <c r="C342" s="70">
        <f t="shared" si="5"/>
        <v>6173</v>
      </c>
      <c r="D342" s="71">
        <v>4701</v>
      </c>
      <c r="E342" s="72">
        <v>1407</v>
      </c>
      <c r="F342" s="73">
        <v>65</v>
      </c>
      <c r="G342" s="73"/>
      <c r="H342" s="73"/>
      <c r="I342" s="13"/>
      <c r="J342" s="5"/>
      <c r="K342" s="5"/>
      <c r="N342" s="56"/>
      <c r="O342" s="6"/>
      <c r="Q342" s="5"/>
    </row>
    <row r="343" spans="1:17" x14ac:dyDescent="0.2">
      <c r="A343" s="135" t="s">
        <v>639</v>
      </c>
      <c r="B343" s="136" t="s">
        <v>640</v>
      </c>
      <c r="C343" s="70">
        <f t="shared" si="5"/>
        <v>382</v>
      </c>
      <c r="D343" s="71">
        <v>285</v>
      </c>
      <c r="E343" s="72">
        <v>77</v>
      </c>
      <c r="F343" s="73">
        <v>20</v>
      </c>
      <c r="G343" s="73"/>
      <c r="H343" s="73"/>
      <c r="I343" s="13"/>
      <c r="J343" s="5"/>
      <c r="K343" s="5"/>
      <c r="N343" s="56"/>
      <c r="O343" s="6"/>
      <c r="Q343" s="5"/>
    </row>
    <row r="344" spans="1:17" x14ac:dyDescent="0.2">
      <c r="A344" s="135" t="s">
        <v>641</v>
      </c>
      <c r="B344" s="140" t="s">
        <v>642</v>
      </c>
      <c r="C344" s="70">
        <f t="shared" si="5"/>
        <v>58</v>
      </c>
      <c r="D344" s="71"/>
      <c r="E344" s="72">
        <v>58</v>
      </c>
      <c r="F344" s="73"/>
      <c r="G344" s="73"/>
      <c r="H344" s="73"/>
      <c r="I344" s="13"/>
      <c r="J344" s="5"/>
      <c r="K344" s="5"/>
      <c r="N344" s="56"/>
      <c r="O344" s="6"/>
      <c r="Q344" s="5"/>
    </row>
    <row r="345" spans="1:17" x14ac:dyDescent="0.2">
      <c r="A345" s="99" t="s">
        <v>643</v>
      </c>
      <c r="B345" s="141" t="s">
        <v>644</v>
      </c>
      <c r="C345" s="70">
        <f t="shared" si="5"/>
        <v>0</v>
      </c>
      <c r="D345" s="71"/>
      <c r="E345" s="72"/>
      <c r="F345" s="73"/>
      <c r="G345" s="73"/>
      <c r="H345" s="73"/>
      <c r="I345" s="13"/>
      <c r="J345" s="5"/>
      <c r="K345" s="5"/>
      <c r="N345" s="56"/>
      <c r="O345" s="6"/>
      <c r="Q345" s="5"/>
    </row>
    <row r="346" spans="1:17" x14ac:dyDescent="0.2">
      <c r="A346" s="99" t="s">
        <v>645</v>
      </c>
      <c r="B346" s="100" t="s">
        <v>646</v>
      </c>
      <c r="C346" s="70">
        <f t="shared" si="5"/>
        <v>0</v>
      </c>
      <c r="D346" s="71"/>
      <c r="E346" s="72"/>
      <c r="F346" s="73"/>
      <c r="G346" s="73"/>
      <c r="H346" s="73"/>
      <c r="I346" s="13"/>
      <c r="J346" s="5"/>
      <c r="K346" s="5"/>
      <c r="N346" s="56"/>
      <c r="O346" s="6"/>
      <c r="Q346" s="5"/>
    </row>
    <row r="347" spans="1:17" x14ac:dyDescent="0.2">
      <c r="A347" s="99" t="s">
        <v>647</v>
      </c>
      <c r="B347" s="100" t="s">
        <v>648</v>
      </c>
      <c r="C347" s="70">
        <f t="shared" si="5"/>
        <v>0</v>
      </c>
      <c r="D347" s="71"/>
      <c r="E347" s="72"/>
      <c r="F347" s="73"/>
      <c r="G347" s="73"/>
      <c r="H347" s="73"/>
      <c r="I347" s="13"/>
      <c r="J347" s="5"/>
      <c r="K347" s="5"/>
      <c r="N347" s="56"/>
      <c r="O347" s="6"/>
      <c r="Q347" s="5"/>
    </row>
    <row r="348" spans="1:17" x14ac:dyDescent="0.2">
      <c r="A348" s="99" t="s">
        <v>649</v>
      </c>
      <c r="B348" s="100" t="s">
        <v>650</v>
      </c>
      <c r="C348" s="70">
        <f t="shared" si="5"/>
        <v>0</v>
      </c>
      <c r="D348" s="71"/>
      <c r="E348" s="72"/>
      <c r="F348" s="73"/>
      <c r="G348" s="73"/>
      <c r="H348" s="73"/>
      <c r="I348" s="13"/>
      <c r="J348" s="5"/>
      <c r="K348" s="5"/>
      <c r="N348" s="56"/>
      <c r="O348" s="6"/>
      <c r="Q348" s="5"/>
    </row>
    <row r="349" spans="1:17" x14ac:dyDescent="0.2">
      <c r="A349" s="99" t="s">
        <v>651</v>
      </c>
      <c r="B349" s="100" t="s">
        <v>652</v>
      </c>
      <c r="C349" s="70">
        <f t="shared" si="5"/>
        <v>0</v>
      </c>
      <c r="D349" s="71"/>
      <c r="E349" s="72"/>
      <c r="F349" s="73"/>
      <c r="G349" s="73"/>
      <c r="H349" s="73"/>
      <c r="I349" s="13"/>
      <c r="J349" s="5"/>
      <c r="K349" s="5"/>
      <c r="N349" s="56"/>
      <c r="O349" s="6"/>
      <c r="Q349" s="5"/>
    </row>
    <row r="350" spans="1:17" x14ac:dyDescent="0.2">
      <c r="A350" s="134" t="s">
        <v>653</v>
      </c>
      <c r="B350" s="142" t="s">
        <v>654</v>
      </c>
      <c r="C350" s="95">
        <f t="shared" si="5"/>
        <v>0</v>
      </c>
      <c r="D350" s="81"/>
      <c r="E350" s="82"/>
      <c r="F350" s="83"/>
      <c r="G350" s="83"/>
      <c r="H350" s="83"/>
      <c r="I350" s="13"/>
      <c r="J350" s="5"/>
      <c r="K350" s="5"/>
      <c r="N350" s="56"/>
      <c r="O350" s="6"/>
      <c r="Q350" s="5"/>
    </row>
    <row r="351" spans="1:17" x14ac:dyDescent="0.2">
      <c r="A351" s="99" t="s">
        <v>655</v>
      </c>
      <c r="B351" s="142" t="s">
        <v>656</v>
      </c>
      <c r="C351" s="95">
        <f t="shared" si="5"/>
        <v>0</v>
      </c>
      <c r="D351" s="81"/>
      <c r="E351" s="82"/>
      <c r="F351" s="83"/>
      <c r="G351" s="83"/>
      <c r="H351" s="83"/>
      <c r="I351" s="13"/>
      <c r="J351" s="5"/>
      <c r="K351" s="5"/>
      <c r="N351" s="56"/>
      <c r="O351" s="6"/>
      <c r="Q351" s="5"/>
    </row>
    <row r="352" spans="1:17" x14ac:dyDescent="0.2">
      <c r="A352" s="99" t="s">
        <v>657</v>
      </c>
      <c r="B352" s="143" t="s">
        <v>658</v>
      </c>
      <c r="C352" s="70">
        <f t="shared" si="5"/>
        <v>0</v>
      </c>
      <c r="D352" s="71"/>
      <c r="E352" s="72"/>
      <c r="F352" s="73"/>
      <c r="G352" s="73"/>
      <c r="H352" s="73"/>
      <c r="I352" s="13"/>
      <c r="J352" s="5"/>
      <c r="K352" s="5"/>
      <c r="N352" s="56"/>
      <c r="O352" s="6"/>
      <c r="Q352" s="5"/>
    </row>
    <row r="353" spans="1:17" x14ac:dyDescent="0.2">
      <c r="A353" s="99" t="s">
        <v>659</v>
      </c>
      <c r="B353" s="143" t="s">
        <v>660</v>
      </c>
      <c r="C353" s="70">
        <f t="shared" si="5"/>
        <v>0</v>
      </c>
      <c r="D353" s="71"/>
      <c r="E353" s="72"/>
      <c r="F353" s="73"/>
      <c r="G353" s="73"/>
      <c r="H353" s="73"/>
      <c r="I353" s="13"/>
      <c r="J353" s="5"/>
      <c r="K353" s="5"/>
      <c r="N353" s="56"/>
      <c r="O353" s="6"/>
      <c r="Q353" s="5"/>
    </row>
    <row r="354" spans="1:17" x14ac:dyDescent="0.2">
      <c r="A354" s="99" t="s">
        <v>661</v>
      </c>
      <c r="B354" s="143" t="s">
        <v>662</v>
      </c>
      <c r="C354" s="70">
        <f t="shared" si="5"/>
        <v>0</v>
      </c>
      <c r="D354" s="71"/>
      <c r="E354" s="72"/>
      <c r="F354" s="73"/>
      <c r="G354" s="73"/>
      <c r="H354" s="73"/>
      <c r="I354" s="13"/>
      <c r="J354" s="5"/>
      <c r="K354" s="5"/>
      <c r="N354" s="56"/>
      <c r="O354" s="6"/>
      <c r="Q354" s="5"/>
    </row>
    <row r="355" spans="1:17" x14ac:dyDescent="0.2">
      <c r="A355" s="99" t="s">
        <v>663</v>
      </c>
      <c r="B355" s="143" t="s">
        <v>664</v>
      </c>
      <c r="C355" s="70">
        <f t="shared" si="5"/>
        <v>0</v>
      </c>
      <c r="D355" s="71"/>
      <c r="E355" s="72"/>
      <c r="F355" s="73"/>
      <c r="G355" s="73"/>
      <c r="H355" s="73"/>
      <c r="I355" s="13"/>
      <c r="J355" s="5"/>
      <c r="K355" s="5"/>
      <c r="N355" s="56"/>
      <c r="O355" s="6"/>
      <c r="Q355" s="5"/>
    </row>
    <row r="356" spans="1:17" x14ac:dyDescent="0.2">
      <c r="A356" s="99" t="s">
        <v>665</v>
      </c>
      <c r="B356" s="143" t="s">
        <v>666</v>
      </c>
      <c r="C356" s="70">
        <f t="shared" si="5"/>
        <v>0</v>
      </c>
      <c r="D356" s="71"/>
      <c r="E356" s="72"/>
      <c r="F356" s="73"/>
      <c r="G356" s="73"/>
      <c r="H356" s="73"/>
      <c r="I356" s="13"/>
      <c r="J356" s="5"/>
      <c r="K356" s="5"/>
      <c r="N356" s="56"/>
      <c r="O356" s="6"/>
      <c r="Q356" s="5"/>
    </row>
    <row r="357" spans="1:17" x14ac:dyDescent="0.2">
      <c r="A357" s="99" t="s">
        <v>667</v>
      </c>
      <c r="B357" s="143" t="s">
        <v>668</v>
      </c>
      <c r="C357" s="70">
        <f t="shared" si="5"/>
        <v>0</v>
      </c>
      <c r="D357" s="71"/>
      <c r="E357" s="72"/>
      <c r="F357" s="73"/>
      <c r="G357" s="73"/>
      <c r="H357" s="73"/>
      <c r="I357" s="13"/>
      <c r="J357" s="5"/>
      <c r="K357" s="5"/>
      <c r="N357" s="56"/>
      <c r="O357" s="6"/>
      <c r="Q357" s="5"/>
    </row>
    <row r="358" spans="1:17" x14ac:dyDescent="0.2">
      <c r="A358" s="99" t="s">
        <v>669</v>
      </c>
      <c r="B358" s="143" t="s">
        <v>670</v>
      </c>
      <c r="C358" s="70">
        <f t="shared" si="5"/>
        <v>0</v>
      </c>
      <c r="D358" s="71"/>
      <c r="E358" s="72"/>
      <c r="F358" s="73"/>
      <c r="G358" s="73"/>
      <c r="H358" s="73"/>
      <c r="I358" s="13"/>
      <c r="J358" s="5"/>
      <c r="K358" s="5"/>
      <c r="N358" s="56"/>
      <c r="O358" s="6"/>
      <c r="Q358" s="5"/>
    </row>
    <row r="359" spans="1:17" x14ac:dyDescent="0.2">
      <c r="A359" s="99" t="s">
        <v>671</v>
      </c>
      <c r="B359" s="143" t="s">
        <v>672</v>
      </c>
      <c r="C359" s="70">
        <f t="shared" si="5"/>
        <v>0</v>
      </c>
      <c r="D359" s="71"/>
      <c r="E359" s="72"/>
      <c r="F359" s="73"/>
      <c r="G359" s="73"/>
      <c r="H359" s="73"/>
      <c r="I359" s="13"/>
      <c r="J359" s="5"/>
      <c r="K359" s="5"/>
      <c r="N359" s="56"/>
      <c r="O359" s="6"/>
      <c r="Q359" s="5"/>
    </row>
    <row r="360" spans="1:17" x14ac:dyDescent="0.2">
      <c r="A360" s="99" t="s">
        <v>673</v>
      </c>
      <c r="B360" s="143" t="s">
        <v>674</v>
      </c>
      <c r="C360" s="70">
        <f t="shared" si="5"/>
        <v>0</v>
      </c>
      <c r="D360" s="71"/>
      <c r="E360" s="72"/>
      <c r="F360" s="73"/>
      <c r="G360" s="73"/>
      <c r="H360" s="73"/>
      <c r="I360" s="13"/>
      <c r="J360" s="5"/>
      <c r="K360" s="5"/>
      <c r="N360" s="56"/>
      <c r="O360" s="6"/>
      <c r="Q360" s="5"/>
    </row>
    <row r="361" spans="1:17" x14ac:dyDescent="0.2">
      <c r="A361" s="99" t="s">
        <v>675</v>
      </c>
      <c r="B361" s="143" t="s">
        <v>676</v>
      </c>
      <c r="C361" s="70">
        <f t="shared" si="5"/>
        <v>0</v>
      </c>
      <c r="D361" s="71"/>
      <c r="E361" s="72"/>
      <c r="F361" s="73"/>
      <c r="G361" s="73"/>
      <c r="H361" s="73"/>
      <c r="I361" s="13"/>
      <c r="J361" s="5"/>
      <c r="K361" s="5"/>
      <c r="N361" s="56"/>
      <c r="O361" s="6"/>
      <c r="Q361" s="5"/>
    </row>
    <row r="362" spans="1:17" s="6" customFormat="1" x14ac:dyDescent="0.2">
      <c r="A362" s="99" t="s">
        <v>677</v>
      </c>
      <c r="B362" s="100" t="s">
        <v>678</v>
      </c>
      <c r="C362" s="70">
        <f t="shared" si="5"/>
        <v>0</v>
      </c>
      <c r="D362" s="71"/>
      <c r="E362" s="72"/>
      <c r="F362" s="73"/>
      <c r="G362" s="73"/>
      <c r="H362" s="86"/>
      <c r="I362" s="14"/>
      <c r="N362" s="87"/>
    </row>
    <row r="363" spans="1:17" x14ac:dyDescent="0.2">
      <c r="A363" s="134" t="s">
        <v>679</v>
      </c>
      <c r="B363" s="100" t="s">
        <v>680</v>
      </c>
      <c r="C363" s="88">
        <f t="shared" si="5"/>
        <v>0</v>
      </c>
      <c r="D363" s="89"/>
      <c r="E363" s="90"/>
      <c r="F363" s="91"/>
      <c r="G363" s="91"/>
      <c r="H363" s="91"/>
      <c r="I363" s="13"/>
      <c r="J363" s="5"/>
      <c r="K363" s="5"/>
      <c r="N363" s="56"/>
      <c r="O363" s="6"/>
      <c r="Q363" s="5"/>
    </row>
    <row r="364" spans="1:17" x14ac:dyDescent="0.2">
      <c r="A364" s="99" t="s">
        <v>681</v>
      </c>
      <c r="B364" s="100" t="s">
        <v>682</v>
      </c>
      <c r="C364" s="70">
        <f t="shared" si="5"/>
        <v>0</v>
      </c>
      <c r="D364" s="71"/>
      <c r="E364" s="72"/>
      <c r="F364" s="73"/>
      <c r="G364" s="73"/>
      <c r="H364" s="73"/>
      <c r="I364" s="13"/>
      <c r="J364" s="5"/>
      <c r="K364" s="5"/>
      <c r="N364" s="56"/>
      <c r="O364" s="6"/>
      <c r="Q364" s="5"/>
    </row>
    <row r="365" spans="1:17" x14ac:dyDescent="0.2">
      <c r="A365" s="134" t="s">
        <v>683</v>
      </c>
      <c r="B365" s="100" t="s">
        <v>684</v>
      </c>
      <c r="C365" s="70">
        <f t="shared" si="5"/>
        <v>0</v>
      </c>
      <c r="D365" s="71"/>
      <c r="E365" s="72"/>
      <c r="F365" s="73"/>
      <c r="G365" s="73"/>
      <c r="H365" s="73"/>
      <c r="I365" s="13"/>
      <c r="J365" s="5"/>
      <c r="K365" s="5"/>
      <c r="N365" s="56"/>
      <c r="O365" s="6"/>
      <c r="Q365" s="5"/>
    </row>
    <row r="366" spans="1:17" x14ac:dyDescent="0.2">
      <c r="A366" s="99" t="s">
        <v>685</v>
      </c>
      <c r="B366" s="143" t="s">
        <v>686</v>
      </c>
      <c r="C366" s="70">
        <f t="shared" si="5"/>
        <v>0</v>
      </c>
      <c r="D366" s="71"/>
      <c r="E366" s="72"/>
      <c r="F366" s="73"/>
      <c r="G366" s="73"/>
      <c r="H366" s="73"/>
      <c r="I366" s="13"/>
      <c r="J366" s="5"/>
      <c r="K366" s="5"/>
      <c r="N366" s="56"/>
      <c r="O366" s="6"/>
      <c r="Q366" s="5"/>
    </row>
    <row r="367" spans="1:17" x14ac:dyDescent="0.2">
      <c r="A367" s="99" t="s">
        <v>687</v>
      </c>
      <c r="B367" s="143" t="s">
        <v>688</v>
      </c>
      <c r="C367" s="70">
        <f t="shared" si="5"/>
        <v>0</v>
      </c>
      <c r="D367" s="71"/>
      <c r="E367" s="72"/>
      <c r="F367" s="73"/>
      <c r="G367" s="73"/>
      <c r="H367" s="73"/>
      <c r="I367" s="13"/>
      <c r="J367" s="5"/>
      <c r="K367" s="5"/>
      <c r="N367" s="56"/>
      <c r="O367" s="6"/>
      <c r="Q367" s="5"/>
    </row>
    <row r="368" spans="1:17" x14ac:dyDescent="0.2">
      <c r="A368" s="99" t="s">
        <v>689</v>
      </c>
      <c r="B368" s="143" t="s">
        <v>690</v>
      </c>
      <c r="C368" s="70">
        <f t="shared" si="5"/>
        <v>0</v>
      </c>
      <c r="D368" s="71"/>
      <c r="E368" s="72"/>
      <c r="F368" s="73"/>
      <c r="G368" s="73"/>
      <c r="H368" s="73"/>
      <c r="I368" s="13"/>
      <c r="J368" s="5"/>
      <c r="K368" s="5"/>
      <c r="N368" s="56"/>
      <c r="O368" s="6"/>
      <c r="Q368" s="5"/>
    </row>
    <row r="369" spans="1:17" x14ac:dyDescent="0.2">
      <c r="A369" s="99" t="s">
        <v>691</v>
      </c>
      <c r="B369" s="143" t="s">
        <v>692</v>
      </c>
      <c r="C369" s="70">
        <f t="shared" si="5"/>
        <v>0</v>
      </c>
      <c r="D369" s="71"/>
      <c r="E369" s="72"/>
      <c r="F369" s="73"/>
      <c r="G369" s="73"/>
      <c r="H369" s="73"/>
      <c r="I369" s="13"/>
      <c r="J369" s="5"/>
      <c r="K369" s="5"/>
      <c r="N369" s="56"/>
      <c r="O369" s="6"/>
      <c r="Q369" s="5"/>
    </row>
    <row r="370" spans="1:17" x14ac:dyDescent="0.2">
      <c r="A370" s="99" t="s">
        <v>693</v>
      </c>
      <c r="B370" s="143" t="s">
        <v>694</v>
      </c>
      <c r="C370" s="70">
        <f t="shared" si="5"/>
        <v>0</v>
      </c>
      <c r="D370" s="71"/>
      <c r="E370" s="72"/>
      <c r="F370" s="73"/>
      <c r="G370" s="73"/>
      <c r="H370" s="73"/>
      <c r="I370" s="13"/>
      <c r="J370" s="5"/>
      <c r="K370" s="5"/>
      <c r="N370" s="56"/>
      <c r="O370" s="6"/>
      <c r="Q370" s="5"/>
    </row>
    <row r="371" spans="1:17" x14ac:dyDescent="0.2">
      <c r="A371" s="99" t="s">
        <v>695</v>
      </c>
      <c r="B371" s="143" t="s">
        <v>696</v>
      </c>
      <c r="C371" s="70">
        <f t="shared" si="5"/>
        <v>0</v>
      </c>
      <c r="D371" s="71"/>
      <c r="E371" s="72"/>
      <c r="F371" s="73"/>
      <c r="G371" s="73"/>
      <c r="H371" s="73"/>
      <c r="I371" s="13"/>
      <c r="J371" s="5"/>
      <c r="K371" s="5"/>
      <c r="N371" s="56"/>
      <c r="O371" s="6"/>
      <c r="Q371" s="5"/>
    </row>
    <row r="372" spans="1:17" x14ac:dyDescent="0.2">
      <c r="A372" s="99" t="s">
        <v>697</v>
      </c>
      <c r="B372" s="143" t="s">
        <v>698</v>
      </c>
      <c r="C372" s="70">
        <f t="shared" si="5"/>
        <v>0</v>
      </c>
      <c r="D372" s="71"/>
      <c r="E372" s="72"/>
      <c r="F372" s="73"/>
      <c r="G372" s="73"/>
      <c r="H372" s="73"/>
      <c r="I372" s="13"/>
      <c r="J372" s="5"/>
      <c r="K372" s="5"/>
      <c r="N372" s="56"/>
      <c r="O372" s="6"/>
      <c r="Q372" s="5"/>
    </row>
    <row r="373" spans="1:17" x14ac:dyDescent="0.2">
      <c r="A373" s="99" t="s">
        <v>699</v>
      </c>
      <c r="B373" s="143" t="s">
        <v>700</v>
      </c>
      <c r="C373" s="70">
        <f t="shared" si="5"/>
        <v>0</v>
      </c>
      <c r="D373" s="71"/>
      <c r="E373" s="72"/>
      <c r="F373" s="73"/>
      <c r="G373" s="73"/>
      <c r="H373" s="73"/>
      <c r="I373" s="13"/>
      <c r="J373" s="5"/>
      <c r="K373" s="5"/>
      <c r="N373" s="56"/>
      <c r="O373" s="6"/>
      <c r="Q373" s="5"/>
    </row>
    <row r="374" spans="1:17" x14ac:dyDescent="0.2">
      <c r="A374" s="99" t="s">
        <v>701</v>
      </c>
      <c r="B374" s="143" t="s">
        <v>702</v>
      </c>
      <c r="C374" s="70">
        <f t="shared" si="5"/>
        <v>0</v>
      </c>
      <c r="D374" s="71"/>
      <c r="E374" s="72"/>
      <c r="F374" s="73"/>
      <c r="G374" s="73"/>
      <c r="H374" s="73"/>
      <c r="I374" s="13"/>
      <c r="J374" s="5"/>
      <c r="K374" s="5"/>
      <c r="N374" s="56"/>
      <c r="O374" s="6"/>
      <c r="Q374" s="5"/>
    </row>
    <row r="375" spans="1:17" x14ac:dyDescent="0.2">
      <c r="A375" s="99" t="s">
        <v>703</v>
      </c>
      <c r="B375" s="143" t="s">
        <v>704</v>
      </c>
      <c r="C375" s="70">
        <f t="shared" si="5"/>
        <v>0</v>
      </c>
      <c r="D375" s="71"/>
      <c r="E375" s="72"/>
      <c r="F375" s="73"/>
      <c r="G375" s="73"/>
      <c r="H375" s="73"/>
      <c r="I375" s="13"/>
      <c r="J375" s="5"/>
      <c r="K375" s="5"/>
      <c r="N375" s="56"/>
      <c r="O375" s="6"/>
      <c r="Q375" s="5"/>
    </row>
    <row r="376" spans="1:17" x14ac:dyDescent="0.2">
      <c r="A376" s="99" t="s">
        <v>705</v>
      </c>
      <c r="B376" s="143" t="s">
        <v>706</v>
      </c>
      <c r="C376" s="70">
        <f t="shared" si="5"/>
        <v>0</v>
      </c>
      <c r="D376" s="71"/>
      <c r="E376" s="72"/>
      <c r="F376" s="73"/>
      <c r="G376" s="73"/>
      <c r="H376" s="73"/>
      <c r="I376" s="13"/>
      <c r="J376" s="5"/>
      <c r="K376" s="5"/>
      <c r="N376" s="56"/>
      <c r="O376" s="6"/>
      <c r="Q376" s="5"/>
    </row>
    <row r="377" spans="1:17" x14ac:dyDescent="0.2">
      <c r="A377" s="99" t="s">
        <v>707</v>
      </c>
      <c r="B377" s="143" t="s">
        <v>708</v>
      </c>
      <c r="C377" s="70">
        <f t="shared" si="5"/>
        <v>0</v>
      </c>
      <c r="D377" s="71"/>
      <c r="E377" s="72"/>
      <c r="F377" s="73"/>
      <c r="G377" s="73"/>
      <c r="H377" s="73"/>
      <c r="I377" s="13"/>
      <c r="J377" s="5"/>
      <c r="K377" s="5"/>
      <c r="N377" s="56"/>
      <c r="O377" s="6"/>
      <c r="Q377" s="5"/>
    </row>
    <row r="378" spans="1:17" x14ac:dyDescent="0.2">
      <c r="A378" s="99" t="s">
        <v>709</v>
      </c>
      <c r="B378" s="143" t="s">
        <v>710</v>
      </c>
      <c r="C378" s="70">
        <f t="shared" si="5"/>
        <v>0</v>
      </c>
      <c r="D378" s="71"/>
      <c r="E378" s="72"/>
      <c r="F378" s="73"/>
      <c r="G378" s="73"/>
      <c r="H378" s="73"/>
      <c r="I378" s="13"/>
      <c r="J378" s="5"/>
      <c r="K378" s="5"/>
      <c r="N378" s="56"/>
      <c r="O378" s="6"/>
      <c r="Q378" s="5"/>
    </row>
    <row r="379" spans="1:17" x14ac:dyDescent="0.2">
      <c r="A379" s="99" t="s">
        <v>711</v>
      </c>
      <c r="B379" s="143" t="s">
        <v>712</v>
      </c>
      <c r="C379" s="70">
        <f t="shared" si="5"/>
        <v>0</v>
      </c>
      <c r="D379" s="71"/>
      <c r="E379" s="72"/>
      <c r="F379" s="73"/>
      <c r="G379" s="73"/>
      <c r="H379" s="73"/>
      <c r="I379" s="13"/>
      <c r="J379" s="5"/>
      <c r="K379" s="5"/>
      <c r="N379" s="56"/>
      <c r="O379" s="6"/>
      <c r="Q379" s="5"/>
    </row>
    <row r="380" spans="1:17" x14ac:dyDescent="0.2">
      <c r="A380" s="99" t="s">
        <v>713</v>
      </c>
      <c r="B380" s="143" t="s">
        <v>714</v>
      </c>
      <c r="C380" s="70">
        <f t="shared" si="5"/>
        <v>0</v>
      </c>
      <c r="D380" s="71"/>
      <c r="E380" s="72"/>
      <c r="F380" s="73"/>
      <c r="G380" s="73"/>
      <c r="H380" s="73"/>
      <c r="I380" s="13"/>
      <c r="J380" s="5"/>
      <c r="K380" s="5"/>
      <c r="N380" s="56"/>
      <c r="O380" s="6"/>
      <c r="Q380" s="5"/>
    </row>
    <row r="381" spans="1:17" x14ac:dyDescent="0.2">
      <c r="A381" s="99" t="s">
        <v>715</v>
      </c>
      <c r="B381" s="143" t="s">
        <v>716</v>
      </c>
      <c r="C381" s="70">
        <f t="shared" si="5"/>
        <v>0</v>
      </c>
      <c r="D381" s="71"/>
      <c r="E381" s="72"/>
      <c r="F381" s="73"/>
      <c r="G381" s="73"/>
      <c r="H381" s="73"/>
      <c r="I381" s="13"/>
      <c r="J381" s="5"/>
      <c r="K381" s="5"/>
      <c r="N381" s="56"/>
      <c r="O381" s="6"/>
      <c r="Q381" s="5"/>
    </row>
    <row r="382" spans="1:17" x14ac:dyDescent="0.2">
      <c r="A382" s="99" t="s">
        <v>717</v>
      </c>
      <c r="B382" s="143" t="s">
        <v>718</v>
      </c>
      <c r="C382" s="70">
        <f t="shared" si="5"/>
        <v>0</v>
      </c>
      <c r="D382" s="71"/>
      <c r="E382" s="72"/>
      <c r="F382" s="73"/>
      <c r="G382" s="73"/>
      <c r="H382" s="73"/>
      <c r="I382" s="13"/>
      <c r="J382" s="5"/>
      <c r="K382" s="5"/>
      <c r="N382" s="56"/>
      <c r="O382" s="6"/>
      <c r="Q382" s="5"/>
    </row>
    <row r="383" spans="1:17" x14ac:dyDescent="0.2">
      <c r="A383" s="99" t="s">
        <v>719</v>
      </c>
      <c r="B383" s="143" t="s">
        <v>720</v>
      </c>
      <c r="C383" s="70">
        <f t="shared" si="5"/>
        <v>0</v>
      </c>
      <c r="D383" s="71"/>
      <c r="E383" s="72"/>
      <c r="F383" s="73"/>
      <c r="G383" s="73"/>
      <c r="H383" s="73"/>
      <c r="I383" s="13"/>
      <c r="J383" s="5"/>
      <c r="K383" s="5"/>
      <c r="N383" s="56"/>
      <c r="O383" s="6"/>
      <c r="Q383" s="5"/>
    </row>
    <row r="384" spans="1:17" x14ac:dyDescent="0.2">
      <c r="A384" s="99" t="s">
        <v>721</v>
      </c>
      <c r="B384" s="143" t="s">
        <v>722</v>
      </c>
      <c r="C384" s="70">
        <f t="shared" si="5"/>
        <v>0</v>
      </c>
      <c r="D384" s="71"/>
      <c r="E384" s="72"/>
      <c r="F384" s="73"/>
      <c r="G384" s="73"/>
      <c r="H384" s="73"/>
      <c r="I384" s="13"/>
      <c r="J384" s="5"/>
      <c r="K384" s="5"/>
      <c r="N384" s="56"/>
      <c r="O384" s="6"/>
      <c r="Q384" s="5"/>
    </row>
    <row r="385" spans="1:17" x14ac:dyDescent="0.2">
      <c r="A385" s="99" t="s">
        <v>723</v>
      </c>
      <c r="B385" s="143" t="s">
        <v>724</v>
      </c>
      <c r="C385" s="70">
        <f t="shared" si="5"/>
        <v>0</v>
      </c>
      <c r="D385" s="71"/>
      <c r="E385" s="72"/>
      <c r="F385" s="73"/>
      <c r="G385" s="73"/>
      <c r="H385" s="73"/>
      <c r="I385" s="13"/>
      <c r="J385" s="5"/>
      <c r="K385" s="5"/>
      <c r="N385" s="56"/>
      <c r="O385" s="6"/>
      <c r="Q385" s="5"/>
    </row>
    <row r="386" spans="1:17" x14ac:dyDescent="0.2">
      <c r="A386" s="99" t="s">
        <v>725</v>
      </c>
      <c r="B386" s="143" t="s">
        <v>726</v>
      </c>
      <c r="C386" s="70">
        <f t="shared" si="5"/>
        <v>0</v>
      </c>
      <c r="D386" s="71"/>
      <c r="E386" s="72"/>
      <c r="F386" s="73"/>
      <c r="G386" s="73"/>
      <c r="H386" s="73"/>
      <c r="I386" s="13"/>
      <c r="J386" s="5"/>
      <c r="K386" s="5"/>
      <c r="N386" s="56"/>
      <c r="O386" s="6"/>
      <c r="Q386" s="5"/>
    </row>
    <row r="387" spans="1:17" x14ac:dyDescent="0.2">
      <c r="A387" s="99" t="s">
        <v>727</v>
      </c>
      <c r="B387" s="143" t="s">
        <v>728</v>
      </c>
      <c r="C387" s="70">
        <f t="shared" si="5"/>
        <v>0</v>
      </c>
      <c r="D387" s="71"/>
      <c r="E387" s="72"/>
      <c r="F387" s="73"/>
      <c r="G387" s="73"/>
      <c r="H387" s="73"/>
      <c r="I387" s="13"/>
      <c r="J387" s="5"/>
      <c r="K387" s="5"/>
      <c r="N387" s="56"/>
      <c r="O387" s="6"/>
      <c r="Q387" s="5"/>
    </row>
    <row r="388" spans="1:17" x14ac:dyDescent="0.2">
      <c r="A388" s="99" t="s">
        <v>729</v>
      </c>
      <c r="B388" s="143" t="s">
        <v>730</v>
      </c>
      <c r="C388" s="70">
        <f t="shared" si="5"/>
        <v>0</v>
      </c>
      <c r="D388" s="71"/>
      <c r="E388" s="72"/>
      <c r="F388" s="73"/>
      <c r="G388" s="73"/>
      <c r="H388" s="73"/>
      <c r="I388" s="13"/>
      <c r="J388" s="5"/>
      <c r="K388" s="5"/>
      <c r="N388" s="56"/>
      <c r="O388" s="6"/>
      <c r="Q388" s="5"/>
    </row>
    <row r="389" spans="1:17" x14ac:dyDescent="0.2">
      <c r="A389" s="99" t="s">
        <v>731</v>
      </c>
      <c r="B389" s="143" t="s">
        <v>732</v>
      </c>
      <c r="C389" s="70">
        <f t="shared" si="5"/>
        <v>0</v>
      </c>
      <c r="D389" s="71"/>
      <c r="E389" s="72"/>
      <c r="F389" s="73"/>
      <c r="G389" s="73"/>
      <c r="H389" s="73"/>
      <c r="I389" s="13"/>
      <c r="J389" s="5"/>
      <c r="K389" s="5"/>
      <c r="N389" s="56"/>
      <c r="O389" s="6"/>
      <c r="Q389" s="5"/>
    </row>
    <row r="390" spans="1:17" x14ac:dyDescent="0.2">
      <c r="A390" s="99" t="s">
        <v>733</v>
      </c>
      <c r="B390" s="143" t="s">
        <v>734</v>
      </c>
      <c r="C390" s="70">
        <f t="shared" si="5"/>
        <v>0</v>
      </c>
      <c r="D390" s="71"/>
      <c r="E390" s="72"/>
      <c r="F390" s="73"/>
      <c r="G390" s="73"/>
      <c r="H390" s="73"/>
      <c r="I390" s="13"/>
      <c r="J390" s="5"/>
      <c r="K390" s="5"/>
      <c r="N390" s="56"/>
      <c r="O390" s="6"/>
      <c r="Q390" s="5"/>
    </row>
    <row r="391" spans="1:17" x14ac:dyDescent="0.2">
      <c r="A391" s="99" t="s">
        <v>735</v>
      </c>
      <c r="B391" s="143" t="s">
        <v>736</v>
      </c>
      <c r="C391" s="70">
        <f t="shared" si="5"/>
        <v>0</v>
      </c>
      <c r="D391" s="71"/>
      <c r="E391" s="72"/>
      <c r="F391" s="73"/>
      <c r="G391" s="73"/>
      <c r="H391" s="73"/>
      <c r="I391" s="13"/>
      <c r="J391" s="5"/>
      <c r="K391" s="5"/>
      <c r="N391" s="56"/>
      <c r="O391" s="6"/>
      <c r="Q391" s="5"/>
    </row>
    <row r="392" spans="1:17" x14ac:dyDescent="0.2">
      <c r="A392" s="99" t="s">
        <v>737</v>
      </c>
      <c r="B392" s="143" t="s">
        <v>738</v>
      </c>
      <c r="C392" s="70">
        <f t="shared" si="5"/>
        <v>0</v>
      </c>
      <c r="D392" s="71"/>
      <c r="E392" s="72"/>
      <c r="F392" s="73"/>
      <c r="G392" s="73"/>
      <c r="H392" s="73"/>
      <c r="I392" s="13"/>
      <c r="J392" s="5"/>
      <c r="K392" s="5"/>
      <c r="N392" s="56"/>
      <c r="O392" s="6"/>
      <c r="Q392" s="5"/>
    </row>
    <row r="393" spans="1:17" x14ac:dyDescent="0.2">
      <c r="A393" s="99" t="s">
        <v>739</v>
      </c>
      <c r="B393" s="143" t="s">
        <v>740</v>
      </c>
      <c r="C393" s="70">
        <f t="shared" si="5"/>
        <v>0</v>
      </c>
      <c r="D393" s="71"/>
      <c r="E393" s="72"/>
      <c r="F393" s="73"/>
      <c r="G393" s="73"/>
      <c r="H393" s="73"/>
      <c r="I393" s="13"/>
      <c r="J393" s="5"/>
      <c r="K393" s="5"/>
      <c r="N393" s="56"/>
      <c r="O393" s="6"/>
      <c r="Q393" s="5"/>
    </row>
    <row r="394" spans="1:17" x14ac:dyDescent="0.2">
      <c r="A394" s="99" t="s">
        <v>741</v>
      </c>
      <c r="B394" s="143" t="s">
        <v>742</v>
      </c>
      <c r="C394" s="70">
        <f t="shared" si="5"/>
        <v>0</v>
      </c>
      <c r="D394" s="71"/>
      <c r="E394" s="72"/>
      <c r="F394" s="73"/>
      <c r="G394" s="73"/>
      <c r="H394" s="73"/>
      <c r="I394" s="13"/>
      <c r="J394" s="5"/>
      <c r="K394" s="5"/>
      <c r="N394" s="56"/>
      <c r="O394" s="6"/>
      <c r="Q394" s="5"/>
    </row>
    <row r="395" spans="1:17" x14ac:dyDescent="0.2">
      <c r="A395" s="99" t="s">
        <v>743</v>
      </c>
      <c r="B395" s="143" t="s">
        <v>744</v>
      </c>
      <c r="C395" s="70">
        <f t="shared" si="5"/>
        <v>0</v>
      </c>
      <c r="D395" s="71"/>
      <c r="E395" s="72"/>
      <c r="F395" s="73"/>
      <c r="G395" s="73"/>
      <c r="H395" s="73"/>
      <c r="I395" s="13"/>
      <c r="J395" s="5"/>
      <c r="K395" s="5"/>
      <c r="N395" s="56"/>
      <c r="O395" s="6"/>
      <c r="Q395" s="5"/>
    </row>
    <row r="396" spans="1:17" x14ac:dyDescent="0.2">
      <c r="A396" s="99" t="s">
        <v>745</v>
      </c>
      <c r="B396" s="100" t="s">
        <v>746</v>
      </c>
      <c r="C396" s="70">
        <f t="shared" si="5"/>
        <v>0</v>
      </c>
      <c r="D396" s="71"/>
      <c r="E396" s="72"/>
      <c r="F396" s="73"/>
      <c r="G396" s="73"/>
      <c r="H396" s="73"/>
      <c r="I396" s="13"/>
      <c r="J396" s="5"/>
      <c r="K396" s="5"/>
      <c r="N396" s="56"/>
      <c r="O396" s="6"/>
      <c r="Q396" s="5"/>
    </row>
    <row r="397" spans="1:17" x14ac:dyDescent="0.2">
      <c r="A397" s="134" t="s">
        <v>747</v>
      </c>
      <c r="B397" s="100" t="s">
        <v>748</v>
      </c>
      <c r="C397" s="70">
        <f t="shared" si="5"/>
        <v>0</v>
      </c>
      <c r="D397" s="71"/>
      <c r="E397" s="72"/>
      <c r="F397" s="73"/>
      <c r="G397" s="73"/>
      <c r="H397" s="73"/>
      <c r="I397" s="13"/>
      <c r="J397" s="5"/>
      <c r="K397" s="5"/>
      <c r="N397" s="56"/>
      <c r="O397" s="6"/>
      <c r="Q397" s="5"/>
    </row>
    <row r="398" spans="1:17" x14ac:dyDescent="0.2">
      <c r="A398" s="99" t="s">
        <v>749</v>
      </c>
      <c r="B398" s="100" t="s">
        <v>750</v>
      </c>
      <c r="C398" s="70">
        <f t="shared" si="5"/>
        <v>218</v>
      </c>
      <c r="D398" s="71"/>
      <c r="E398" s="72">
        <v>218</v>
      </c>
      <c r="F398" s="73"/>
      <c r="G398" s="73"/>
      <c r="H398" s="73"/>
      <c r="I398" s="13"/>
      <c r="J398" s="5"/>
      <c r="K398" s="5"/>
      <c r="N398" s="56"/>
      <c r="O398" s="6"/>
      <c r="Q398" s="5"/>
    </row>
    <row r="399" spans="1:17" x14ac:dyDescent="0.2">
      <c r="A399" s="134" t="s">
        <v>751</v>
      </c>
      <c r="B399" s="100" t="s">
        <v>752</v>
      </c>
      <c r="C399" s="95">
        <f t="shared" si="5"/>
        <v>218</v>
      </c>
      <c r="D399" s="81"/>
      <c r="E399" s="82">
        <v>218</v>
      </c>
      <c r="F399" s="83"/>
      <c r="G399" s="83"/>
      <c r="H399" s="83"/>
      <c r="I399" s="13"/>
      <c r="J399" s="5"/>
      <c r="K399" s="5"/>
      <c r="N399" s="56"/>
      <c r="O399" s="6"/>
      <c r="Q399" s="5"/>
    </row>
    <row r="400" spans="1:17" x14ac:dyDescent="0.2">
      <c r="A400" s="99" t="s">
        <v>753</v>
      </c>
      <c r="B400" s="100" t="s">
        <v>754</v>
      </c>
      <c r="C400" s="95">
        <f t="shared" si="5"/>
        <v>0</v>
      </c>
      <c r="D400" s="81"/>
      <c r="E400" s="82"/>
      <c r="F400" s="83"/>
      <c r="G400" s="83"/>
      <c r="H400" s="83"/>
      <c r="I400" s="13"/>
      <c r="J400" s="5"/>
      <c r="K400" s="5"/>
      <c r="N400" s="56"/>
      <c r="O400" s="6"/>
      <c r="Q400" s="5"/>
    </row>
    <row r="401" spans="1:17" x14ac:dyDescent="0.2">
      <c r="A401" s="99" t="s">
        <v>755</v>
      </c>
      <c r="B401" s="143" t="s">
        <v>756</v>
      </c>
      <c r="C401" s="70">
        <f t="shared" si="5"/>
        <v>0</v>
      </c>
      <c r="D401" s="71"/>
      <c r="E401" s="72"/>
      <c r="F401" s="73"/>
      <c r="G401" s="73"/>
      <c r="H401" s="73"/>
      <c r="I401" s="13"/>
      <c r="J401" s="5"/>
      <c r="K401" s="5"/>
      <c r="N401" s="56"/>
      <c r="O401" s="6"/>
      <c r="Q401" s="5"/>
    </row>
    <row r="402" spans="1:17" x14ac:dyDescent="0.2">
      <c r="A402" s="99" t="s">
        <v>757</v>
      </c>
      <c r="B402" s="143" t="s">
        <v>758</v>
      </c>
      <c r="C402" s="70">
        <f t="shared" ref="C402:C466" si="6">+SUM(D402:F402)</f>
        <v>0</v>
      </c>
      <c r="D402" s="71"/>
      <c r="E402" s="72"/>
      <c r="F402" s="73"/>
      <c r="G402" s="73"/>
      <c r="H402" s="73"/>
      <c r="I402" s="13"/>
      <c r="J402" s="5"/>
      <c r="K402" s="5"/>
      <c r="N402" s="56"/>
      <c r="O402" s="6"/>
      <c r="Q402" s="5"/>
    </row>
    <row r="403" spans="1:17" x14ac:dyDescent="0.2">
      <c r="A403" s="99" t="s">
        <v>759</v>
      </c>
      <c r="B403" s="143" t="s">
        <v>760</v>
      </c>
      <c r="C403" s="70">
        <f t="shared" si="6"/>
        <v>0</v>
      </c>
      <c r="D403" s="71"/>
      <c r="E403" s="72"/>
      <c r="F403" s="73"/>
      <c r="G403" s="73"/>
      <c r="H403" s="73"/>
      <c r="I403" s="13"/>
      <c r="J403" s="5"/>
      <c r="K403" s="5"/>
      <c r="N403" s="56"/>
      <c r="O403" s="6"/>
      <c r="Q403" s="5"/>
    </row>
    <row r="404" spans="1:17" x14ac:dyDescent="0.2">
      <c r="A404" s="99" t="s">
        <v>761</v>
      </c>
      <c r="B404" s="143" t="s">
        <v>762</v>
      </c>
      <c r="C404" s="70">
        <f t="shared" si="6"/>
        <v>0</v>
      </c>
      <c r="D404" s="71"/>
      <c r="E404" s="72"/>
      <c r="F404" s="73"/>
      <c r="G404" s="73"/>
      <c r="H404" s="73"/>
      <c r="I404" s="13"/>
      <c r="J404" s="5"/>
      <c r="K404" s="5"/>
      <c r="N404" s="56"/>
      <c r="O404" s="6"/>
      <c r="Q404" s="5"/>
    </row>
    <row r="405" spans="1:17" x14ac:dyDescent="0.2">
      <c r="A405" s="134" t="s">
        <v>763</v>
      </c>
      <c r="B405" s="100" t="s">
        <v>764</v>
      </c>
      <c r="C405" s="95">
        <f t="shared" si="6"/>
        <v>0</v>
      </c>
      <c r="D405" s="81"/>
      <c r="E405" s="82"/>
      <c r="F405" s="83"/>
      <c r="G405" s="83"/>
      <c r="H405" s="83"/>
      <c r="I405" s="13"/>
      <c r="J405" s="5"/>
      <c r="K405" s="5"/>
      <c r="N405" s="56"/>
      <c r="O405" s="6"/>
      <c r="Q405" s="5"/>
    </row>
    <row r="406" spans="1:17" x14ac:dyDescent="0.2">
      <c r="A406" s="99" t="s">
        <v>765</v>
      </c>
      <c r="B406" s="143" t="s">
        <v>766</v>
      </c>
      <c r="C406" s="70">
        <f t="shared" si="6"/>
        <v>0</v>
      </c>
      <c r="D406" s="71"/>
      <c r="E406" s="72"/>
      <c r="F406" s="73"/>
      <c r="G406" s="73"/>
      <c r="H406" s="73"/>
      <c r="I406" s="13"/>
      <c r="J406" s="5"/>
      <c r="K406" s="5"/>
      <c r="N406" s="56"/>
      <c r="O406" s="6"/>
      <c r="Q406" s="5"/>
    </row>
    <row r="407" spans="1:17" x14ac:dyDescent="0.2">
      <c r="A407" s="99" t="s">
        <v>767</v>
      </c>
      <c r="B407" s="142" t="s">
        <v>768</v>
      </c>
      <c r="C407" s="95">
        <f t="shared" si="6"/>
        <v>0</v>
      </c>
      <c r="D407" s="81"/>
      <c r="E407" s="82"/>
      <c r="F407" s="83"/>
      <c r="G407" s="83"/>
      <c r="H407" s="83"/>
      <c r="I407" s="13"/>
      <c r="J407" s="5"/>
      <c r="K407" s="5"/>
      <c r="N407" s="56"/>
      <c r="O407" s="6"/>
      <c r="Q407" s="5"/>
    </row>
    <row r="408" spans="1:17" x14ac:dyDescent="0.2">
      <c r="A408" s="134" t="s">
        <v>769</v>
      </c>
      <c r="B408" s="142" t="s">
        <v>770</v>
      </c>
      <c r="C408" s="95">
        <f t="shared" si="6"/>
        <v>0</v>
      </c>
      <c r="D408" s="81"/>
      <c r="E408" s="82"/>
      <c r="F408" s="83"/>
      <c r="G408" s="83"/>
      <c r="H408" s="83"/>
      <c r="I408" s="13"/>
      <c r="J408" s="5"/>
      <c r="K408" s="5"/>
      <c r="N408" s="56"/>
      <c r="O408" s="6"/>
      <c r="Q408" s="5"/>
    </row>
    <row r="409" spans="1:17" x14ac:dyDescent="0.2">
      <c r="A409" s="99" t="s">
        <v>771</v>
      </c>
      <c r="B409" s="143" t="s">
        <v>772</v>
      </c>
      <c r="C409" s="70">
        <f t="shared" si="6"/>
        <v>5</v>
      </c>
      <c r="D409" s="71">
        <v>5</v>
      </c>
      <c r="E409" s="72"/>
      <c r="F409" s="73"/>
      <c r="G409" s="73"/>
      <c r="H409" s="73"/>
      <c r="I409" s="13"/>
      <c r="J409" s="5"/>
      <c r="K409" s="5"/>
      <c r="N409" s="56"/>
      <c r="O409" s="6"/>
      <c r="Q409" s="5"/>
    </row>
    <row r="410" spans="1:17" x14ac:dyDescent="0.2">
      <c r="A410" s="134" t="s">
        <v>773</v>
      </c>
      <c r="B410" s="142" t="s">
        <v>774</v>
      </c>
      <c r="C410" s="95">
        <f t="shared" si="6"/>
        <v>0</v>
      </c>
      <c r="D410" s="81"/>
      <c r="E410" s="82"/>
      <c r="F410" s="83"/>
      <c r="G410" s="83"/>
      <c r="H410" s="83"/>
      <c r="I410" s="13"/>
      <c r="J410" s="5"/>
      <c r="K410" s="5"/>
      <c r="N410" s="56"/>
      <c r="O410" s="6"/>
      <c r="Q410" s="5"/>
    </row>
    <row r="411" spans="1:17" x14ac:dyDescent="0.2">
      <c r="A411" s="99" t="s">
        <v>775</v>
      </c>
      <c r="B411" s="143" t="s">
        <v>776</v>
      </c>
      <c r="C411" s="70">
        <f t="shared" si="6"/>
        <v>13</v>
      </c>
      <c r="D411" s="71">
        <v>13</v>
      </c>
      <c r="E411" s="72"/>
      <c r="F411" s="73"/>
      <c r="G411" s="73"/>
      <c r="H411" s="73"/>
      <c r="I411" s="13"/>
      <c r="J411" s="5"/>
      <c r="K411" s="5"/>
      <c r="N411" s="56"/>
      <c r="O411" s="6"/>
      <c r="Q411" s="5"/>
    </row>
    <row r="412" spans="1:17" x14ac:dyDescent="0.2">
      <c r="A412" s="99" t="s">
        <v>777</v>
      </c>
      <c r="B412" s="142" t="s">
        <v>778</v>
      </c>
      <c r="C412" s="95">
        <f t="shared" si="6"/>
        <v>0</v>
      </c>
      <c r="D412" s="81"/>
      <c r="E412" s="82"/>
      <c r="F412" s="83"/>
      <c r="G412" s="83"/>
      <c r="H412" s="83"/>
      <c r="I412" s="13"/>
      <c r="J412" s="5"/>
      <c r="K412" s="5"/>
      <c r="N412" s="56"/>
      <c r="O412" s="6"/>
      <c r="Q412" s="5"/>
    </row>
    <row r="413" spans="1:17" x14ac:dyDescent="0.2">
      <c r="A413" s="134" t="s">
        <v>779</v>
      </c>
      <c r="B413" s="142" t="s">
        <v>780</v>
      </c>
      <c r="C413" s="95">
        <f t="shared" si="6"/>
        <v>0</v>
      </c>
      <c r="D413" s="81"/>
      <c r="E413" s="82"/>
      <c r="F413" s="83"/>
      <c r="G413" s="83"/>
      <c r="H413" s="83"/>
      <c r="I413" s="13"/>
      <c r="J413" s="5"/>
      <c r="K413" s="5"/>
      <c r="N413" s="56"/>
      <c r="O413" s="6"/>
      <c r="Q413" s="5"/>
    </row>
    <row r="414" spans="1:17" x14ac:dyDescent="0.2">
      <c r="A414" s="99" t="s">
        <v>781</v>
      </c>
      <c r="B414" s="142" t="s">
        <v>782</v>
      </c>
      <c r="C414" s="95">
        <f t="shared" si="6"/>
        <v>0</v>
      </c>
      <c r="D414" s="81"/>
      <c r="E414" s="82"/>
      <c r="F414" s="83"/>
      <c r="G414" s="83"/>
      <c r="H414" s="83"/>
      <c r="I414" s="13"/>
      <c r="J414" s="5"/>
      <c r="K414" s="5"/>
      <c r="N414" s="56"/>
      <c r="O414" s="6"/>
      <c r="Q414" s="5"/>
    </row>
    <row r="415" spans="1:17" x14ac:dyDescent="0.2">
      <c r="A415" s="134" t="s">
        <v>783</v>
      </c>
      <c r="B415" s="142" t="s">
        <v>784</v>
      </c>
      <c r="C415" s="95">
        <f t="shared" si="6"/>
        <v>0</v>
      </c>
      <c r="D415" s="81"/>
      <c r="E415" s="82"/>
      <c r="F415" s="83"/>
      <c r="G415" s="83"/>
      <c r="H415" s="83"/>
      <c r="I415" s="13"/>
      <c r="J415" s="5"/>
      <c r="K415" s="5"/>
      <c r="N415" s="56"/>
      <c r="O415" s="6"/>
      <c r="Q415" s="5"/>
    </row>
    <row r="416" spans="1:17" x14ac:dyDescent="0.2">
      <c r="A416" s="99" t="s">
        <v>785</v>
      </c>
      <c r="B416" s="142" t="s">
        <v>786</v>
      </c>
      <c r="C416" s="95">
        <f t="shared" si="6"/>
        <v>0</v>
      </c>
      <c r="D416" s="81"/>
      <c r="E416" s="82"/>
      <c r="F416" s="83"/>
      <c r="G416" s="83"/>
      <c r="H416" s="83"/>
      <c r="I416" s="13"/>
      <c r="J416" s="5"/>
      <c r="K416" s="5"/>
      <c r="N416" s="56"/>
      <c r="O416" s="6"/>
      <c r="Q416" s="5"/>
    </row>
    <row r="417" spans="1:17" x14ac:dyDescent="0.2">
      <c r="A417" s="99" t="s">
        <v>787</v>
      </c>
      <c r="B417" s="94" t="s">
        <v>788</v>
      </c>
      <c r="C417" s="95">
        <f t="shared" si="6"/>
        <v>0</v>
      </c>
      <c r="D417" s="81"/>
      <c r="E417" s="82"/>
      <c r="F417" s="83"/>
      <c r="G417" s="83"/>
      <c r="H417" s="83"/>
      <c r="I417" s="13"/>
      <c r="J417" s="5"/>
      <c r="K417" s="5"/>
      <c r="N417" s="56"/>
      <c r="O417" s="6"/>
      <c r="Q417" s="5"/>
    </row>
    <row r="418" spans="1:17" ht="17.25" customHeight="1" x14ac:dyDescent="0.2">
      <c r="A418" s="134" t="s">
        <v>789</v>
      </c>
      <c r="B418" s="94" t="s">
        <v>790</v>
      </c>
      <c r="C418" s="95">
        <f t="shared" si="6"/>
        <v>0</v>
      </c>
      <c r="D418" s="81"/>
      <c r="E418" s="82"/>
      <c r="F418" s="83"/>
      <c r="G418" s="83"/>
      <c r="H418" s="83"/>
      <c r="I418" s="13"/>
      <c r="J418" s="5"/>
      <c r="K418" s="5"/>
      <c r="N418" s="56"/>
      <c r="O418" s="6"/>
      <c r="Q418" s="5"/>
    </row>
    <row r="419" spans="1:17" x14ac:dyDescent="0.2">
      <c r="A419" s="99" t="s">
        <v>791</v>
      </c>
      <c r="B419" s="94" t="s">
        <v>792</v>
      </c>
      <c r="C419" s="95">
        <f t="shared" si="6"/>
        <v>0</v>
      </c>
      <c r="D419" s="81"/>
      <c r="E419" s="82"/>
      <c r="F419" s="83"/>
      <c r="G419" s="83"/>
      <c r="H419" s="83"/>
      <c r="I419" s="13"/>
      <c r="J419" s="5"/>
      <c r="K419" s="5"/>
      <c r="N419" s="56"/>
      <c r="O419" s="6"/>
      <c r="Q419" s="5"/>
    </row>
    <row r="420" spans="1:17" x14ac:dyDescent="0.2">
      <c r="A420" s="134" t="s">
        <v>793</v>
      </c>
      <c r="B420" s="94" t="s">
        <v>794</v>
      </c>
      <c r="C420" s="95">
        <f t="shared" si="6"/>
        <v>0</v>
      </c>
      <c r="D420" s="81"/>
      <c r="E420" s="82"/>
      <c r="F420" s="83"/>
      <c r="G420" s="83"/>
      <c r="H420" s="83"/>
      <c r="I420" s="13"/>
      <c r="J420" s="5"/>
      <c r="K420" s="5"/>
      <c r="N420" s="56"/>
      <c r="O420" s="6"/>
      <c r="Q420" s="5"/>
    </row>
    <row r="421" spans="1:17" x14ac:dyDescent="0.2">
      <c r="A421" s="99" t="s">
        <v>795</v>
      </c>
      <c r="B421" s="142" t="s">
        <v>796</v>
      </c>
      <c r="C421" s="95">
        <f t="shared" si="6"/>
        <v>0</v>
      </c>
      <c r="D421" s="81"/>
      <c r="E421" s="82"/>
      <c r="F421" s="83"/>
      <c r="G421" s="83"/>
      <c r="H421" s="83"/>
      <c r="I421" s="13"/>
      <c r="J421" s="5"/>
      <c r="K421" s="5"/>
      <c r="N421" s="56"/>
      <c r="O421" s="6"/>
      <c r="Q421" s="5"/>
    </row>
    <row r="422" spans="1:17" x14ac:dyDescent="0.2">
      <c r="A422" s="134" t="s">
        <v>797</v>
      </c>
      <c r="B422" s="142" t="s">
        <v>798</v>
      </c>
      <c r="C422" s="95">
        <f t="shared" si="6"/>
        <v>0</v>
      </c>
      <c r="D422" s="81"/>
      <c r="E422" s="82"/>
      <c r="F422" s="83"/>
      <c r="G422" s="83"/>
      <c r="H422" s="83"/>
      <c r="I422" s="13"/>
      <c r="J422" s="5"/>
      <c r="K422" s="5"/>
      <c r="N422" s="56"/>
      <c r="O422" s="6"/>
      <c r="Q422" s="5"/>
    </row>
    <row r="423" spans="1:17" x14ac:dyDescent="0.2">
      <c r="A423" s="99" t="s">
        <v>799</v>
      </c>
      <c r="B423" s="94" t="s">
        <v>800</v>
      </c>
      <c r="C423" s="95">
        <f t="shared" si="6"/>
        <v>0</v>
      </c>
      <c r="D423" s="81"/>
      <c r="E423" s="82"/>
      <c r="F423" s="83"/>
      <c r="G423" s="83"/>
      <c r="H423" s="83"/>
      <c r="I423" s="13"/>
      <c r="J423" s="5"/>
      <c r="K423" s="5"/>
      <c r="N423" s="56"/>
      <c r="O423" s="6"/>
      <c r="Q423" s="5"/>
    </row>
    <row r="424" spans="1:17" x14ac:dyDescent="0.2">
      <c r="A424" s="134" t="s">
        <v>801</v>
      </c>
      <c r="B424" s="94" t="s">
        <v>802</v>
      </c>
      <c r="C424" s="95">
        <f t="shared" si="6"/>
        <v>0</v>
      </c>
      <c r="D424" s="81"/>
      <c r="E424" s="82"/>
      <c r="F424" s="83"/>
      <c r="G424" s="83"/>
      <c r="H424" s="83"/>
      <c r="I424" s="13"/>
      <c r="J424" s="5"/>
      <c r="K424" s="5"/>
      <c r="N424" s="56"/>
      <c r="O424" s="6"/>
      <c r="Q424" s="5"/>
    </row>
    <row r="425" spans="1:17" x14ac:dyDescent="0.2">
      <c r="A425" s="99" t="s">
        <v>803</v>
      </c>
      <c r="B425" s="94" t="s">
        <v>804</v>
      </c>
      <c r="C425" s="95">
        <f t="shared" si="6"/>
        <v>0</v>
      </c>
      <c r="D425" s="81"/>
      <c r="E425" s="82"/>
      <c r="F425" s="83"/>
      <c r="G425" s="83"/>
      <c r="H425" s="83"/>
      <c r="I425" s="13"/>
      <c r="J425" s="5"/>
      <c r="K425" s="5"/>
      <c r="N425" s="56"/>
      <c r="O425" s="6"/>
      <c r="Q425" s="5"/>
    </row>
    <row r="426" spans="1:17" x14ac:dyDescent="0.2">
      <c r="A426" s="134" t="s">
        <v>805</v>
      </c>
      <c r="B426" s="94" t="s">
        <v>806</v>
      </c>
      <c r="C426" s="95">
        <f t="shared" si="6"/>
        <v>0</v>
      </c>
      <c r="D426" s="81"/>
      <c r="E426" s="82"/>
      <c r="F426" s="83"/>
      <c r="G426" s="83"/>
      <c r="H426" s="83"/>
      <c r="I426" s="13"/>
      <c r="J426" s="5"/>
      <c r="K426" s="5"/>
      <c r="N426" s="56"/>
      <c r="O426" s="6"/>
      <c r="Q426" s="5"/>
    </row>
    <row r="427" spans="1:17" x14ac:dyDescent="0.2">
      <c r="A427" s="99" t="s">
        <v>807</v>
      </c>
      <c r="B427" s="94" t="s">
        <v>808</v>
      </c>
      <c r="C427" s="95">
        <f t="shared" si="6"/>
        <v>0</v>
      </c>
      <c r="D427" s="81"/>
      <c r="E427" s="82"/>
      <c r="F427" s="83"/>
      <c r="G427" s="83"/>
      <c r="H427" s="83"/>
      <c r="I427" s="13"/>
      <c r="J427" s="5"/>
      <c r="K427" s="5"/>
      <c r="N427" s="56"/>
      <c r="O427" s="6"/>
      <c r="Q427" s="5"/>
    </row>
    <row r="428" spans="1:17" ht="12.75" customHeight="1" x14ac:dyDescent="0.2">
      <c r="A428" s="134" t="s">
        <v>809</v>
      </c>
      <c r="B428" s="94" t="s">
        <v>810</v>
      </c>
      <c r="C428" s="95">
        <f t="shared" si="6"/>
        <v>0</v>
      </c>
      <c r="D428" s="81"/>
      <c r="E428" s="82"/>
      <c r="F428" s="83"/>
      <c r="G428" s="83"/>
      <c r="H428" s="83"/>
      <c r="I428" s="13"/>
      <c r="J428" s="5"/>
      <c r="K428" s="5"/>
      <c r="N428" s="56"/>
      <c r="O428" s="6"/>
      <c r="Q428" s="5"/>
    </row>
    <row r="429" spans="1:17" x14ac:dyDescent="0.2">
      <c r="A429" s="134" t="s">
        <v>811</v>
      </c>
      <c r="B429" s="142" t="s">
        <v>812</v>
      </c>
      <c r="C429" s="95">
        <f t="shared" si="6"/>
        <v>0</v>
      </c>
      <c r="D429" s="81"/>
      <c r="E429" s="82"/>
      <c r="F429" s="83"/>
      <c r="G429" s="83"/>
      <c r="H429" s="83"/>
      <c r="I429" s="13"/>
      <c r="J429" s="5"/>
      <c r="K429" s="5"/>
      <c r="N429" s="56"/>
      <c r="O429" s="6"/>
      <c r="Q429" s="5"/>
    </row>
    <row r="430" spans="1:17" x14ac:dyDescent="0.2">
      <c r="A430" s="99" t="s">
        <v>813</v>
      </c>
      <c r="B430" s="142" t="s">
        <v>814</v>
      </c>
      <c r="C430" s="95">
        <f t="shared" si="6"/>
        <v>0</v>
      </c>
      <c r="D430" s="81"/>
      <c r="E430" s="82"/>
      <c r="F430" s="83"/>
      <c r="G430" s="83"/>
      <c r="H430" s="83"/>
      <c r="I430" s="13"/>
      <c r="J430" s="5"/>
      <c r="K430" s="5"/>
      <c r="N430" s="56"/>
      <c r="O430" s="6"/>
      <c r="Q430" s="5"/>
    </row>
    <row r="431" spans="1:17" x14ac:dyDescent="0.2">
      <c r="A431" s="134" t="s">
        <v>815</v>
      </c>
      <c r="B431" s="142" t="s">
        <v>816</v>
      </c>
      <c r="C431" s="95">
        <f t="shared" si="6"/>
        <v>0</v>
      </c>
      <c r="D431" s="81"/>
      <c r="E431" s="82"/>
      <c r="F431" s="83"/>
      <c r="G431" s="83"/>
      <c r="H431" s="83"/>
      <c r="I431" s="13"/>
      <c r="J431" s="5"/>
      <c r="K431" s="5"/>
      <c r="N431" s="56"/>
      <c r="O431" s="6"/>
      <c r="Q431" s="5"/>
    </row>
    <row r="432" spans="1:17" x14ac:dyDescent="0.2">
      <c r="A432" s="99" t="s">
        <v>817</v>
      </c>
      <c r="B432" s="143" t="s">
        <v>818</v>
      </c>
      <c r="C432" s="70">
        <f t="shared" si="6"/>
        <v>0</v>
      </c>
      <c r="D432" s="71"/>
      <c r="E432" s="72"/>
      <c r="F432" s="73"/>
      <c r="G432" s="73"/>
      <c r="H432" s="73"/>
      <c r="I432" s="13"/>
      <c r="J432" s="5"/>
      <c r="K432" s="5"/>
      <c r="N432" s="56"/>
      <c r="O432" s="6"/>
      <c r="Q432" s="5"/>
    </row>
    <row r="433" spans="1:17" x14ac:dyDescent="0.2">
      <c r="A433" s="99" t="s">
        <v>819</v>
      </c>
      <c r="B433" s="143" t="s">
        <v>820</v>
      </c>
      <c r="C433" s="70">
        <f t="shared" si="6"/>
        <v>0</v>
      </c>
      <c r="D433" s="71"/>
      <c r="E433" s="72"/>
      <c r="F433" s="73"/>
      <c r="G433" s="73"/>
      <c r="H433" s="73"/>
      <c r="I433" s="13"/>
      <c r="J433" s="5"/>
      <c r="K433" s="5"/>
      <c r="N433" s="56"/>
      <c r="O433" s="6"/>
      <c r="Q433" s="5"/>
    </row>
    <row r="434" spans="1:17" x14ac:dyDescent="0.2">
      <c r="A434" s="99" t="s">
        <v>821</v>
      </c>
      <c r="B434" s="143" t="s">
        <v>822</v>
      </c>
      <c r="C434" s="70">
        <f t="shared" si="6"/>
        <v>0</v>
      </c>
      <c r="D434" s="71"/>
      <c r="E434" s="72"/>
      <c r="F434" s="73"/>
      <c r="G434" s="73"/>
      <c r="H434" s="73"/>
      <c r="I434" s="13"/>
      <c r="J434" s="5"/>
      <c r="K434" s="5"/>
      <c r="N434" s="56"/>
      <c r="O434" s="6"/>
      <c r="Q434" s="5"/>
    </row>
    <row r="435" spans="1:17" x14ac:dyDescent="0.2">
      <c r="A435" s="99" t="s">
        <v>823</v>
      </c>
      <c r="B435" s="143" t="s">
        <v>824</v>
      </c>
      <c r="C435" s="70">
        <f t="shared" si="6"/>
        <v>0</v>
      </c>
      <c r="D435" s="71"/>
      <c r="E435" s="72"/>
      <c r="F435" s="73"/>
      <c r="G435" s="73"/>
      <c r="H435" s="73"/>
      <c r="I435" s="13"/>
      <c r="J435" s="5"/>
      <c r="K435" s="5"/>
      <c r="N435" s="56"/>
      <c r="O435" s="6"/>
      <c r="Q435" s="5"/>
    </row>
    <row r="436" spans="1:17" x14ac:dyDescent="0.2">
      <c r="A436" s="99" t="s">
        <v>825</v>
      </c>
      <c r="B436" s="143" t="s">
        <v>826</v>
      </c>
      <c r="C436" s="70">
        <f t="shared" si="6"/>
        <v>0</v>
      </c>
      <c r="D436" s="71"/>
      <c r="E436" s="72"/>
      <c r="F436" s="73"/>
      <c r="G436" s="73"/>
      <c r="H436" s="73"/>
      <c r="I436" s="13"/>
      <c r="J436" s="5"/>
      <c r="K436" s="5"/>
      <c r="N436" s="56"/>
      <c r="O436" s="6"/>
      <c r="Q436" s="5"/>
    </row>
    <row r="437" spans="1:17" x14ac:dyDescent="0.2">
      <c r="A437" s="134" t="s">
        <v>827</v>
      </c>
      <c r="B437" s="142" t="s">
        <v>828</v>
      </c>
      <c r="C437" s="95">
        <f t="shared" si="6"/>
        <v>0</v>
      </c>
      <c r="D437" s="81"/>
      <c r="E437" s="82"/>
      <c r="F437" s="83"/>
      <c r="G437" s="83"/>
      <c r="H437" s="83"/>
      <c r="I437" s="13"/>
      <c r="J437" s="5"/>
      <c r="K437" s="5"/>
      <c r="N437" s="56"/>
      <c r="O437" s="6"/>
      <c r="Q437" s="5"/>
    </row>
    <row r="438" spans="1:17" x14ac:dyDescent="0.2">
      <c r="A438" s="99" t="s">
        <v>829</v>
      </c>
      <c r="B438" s="142" t="s">
        <v>830</v>
      </c>
      <c r="C438" s="95">
        <f t="shared" si="6"/>
        <v>0</v>
      </c>
      <c r="D438" s="81"/>
      <c r="E438" s="82"/>
      <c r="F438" s="83"/>
      <c r="G438" s="83"/>
      <c r="H438" s="83"/>
      <c r="I438" s="13"/>
      <c r="J438" s="5"/>
      <c r="K438" s="5"/>
      <c r="N438" s="56"/>
      <c r="O438" s="6"/>
      <c r="Q438" s="5"/>
    </row>
    <row r="439" spans="1:17" x14ac:dyDescent="0.2">
      <c r="A439" s="144" t="s">
        <v>831</v>
      </c>
      <c r="B439" s="145" t="s">
        <v>832</v>
      </c>
      <c r="C439" s="95">
        <f t="shared" si="6"/>
        <v>0</v>
      </c>
      <c r="D439" s="81"/>
      <c r="E439" s="82"/>
      <c r="F439" s="83"/>
      <c r="G439" s="83"/>
      <c r="H439" s="83"/>
      <c r="I439" s="13"/>
      <c r="J439" s="5"/>
      <c r="K439" s="5"/>
      <c r="N439" s="56"/>
      <c r="O439" s="6"/>
      <c r="Q439" s="5"/>
    </row>
    <row r="440" spans="1:17" x14ac:dyDescent="0.2">
      <c r="A440" s="99" t="s">
        <v>833</v>
      </c>
      <c r="B440" s="143" t="s">
        <v>834</v>
      </c>
      <c r="C440" s="95">
        <f t="shared" si="6"/>
        <v>8522</v>
      </c>
      <c r="D440" s="81">
        <v>8206</v>
      </c>
      <c r="E440" s="82">
        <v>42</v>
      </c>
      <c r="F440" s="83">
        <v>274</v>
      </c>
      <c r="G440" s="83"/>
      <c r="H440" s="83"/>
      <c r="I440" s="13"/>
      <c r="J440" s="5"/>
      <c r="K440" s="5"/>
      <c r="N440" s="56"/>
      <c r="O440" s="6"/>
      <c r="Q440" s="5"/>
    </row>
    <row r="441" spans="1:17" x14ac:dyDescent="0.2">
      <c r="A441" s="99" t="s">
        <v>835</v>
      </c>
      <c r="B441" s="143" t="s">
        <v>836</v>
      </c>
      <c r="C441" s="95">
        <f t="shared" si="6"/>
        <v>0</v>
      </c>
      <c r="D441" s="81"/>
      <c r="E441" s="82"/>
      <c r="F441" s="83"/>
      <c r="G441" s="83"/>
      <c r="H441" s="83"/>
      <c r="I441" s="13"/>
      <c r="J441" s="5"/>
      <c r="K441" s="5"/>
      <c r="N441" s="56"/>
      <c r="O441" s="6"/>
      <c r="Q441" s="5"/>
    </row>
    <row r="442" spans="1:17" x14ac:dyDescent="0.2">
      <c r="A442" s="99" t="s">
        <v>837</v>
      </c>
      <c r="B442" s="143" t="s">
        <v>838</v>
      </c>
      <c r="C442" s="95">
        <f t="shared" si="6"/>
        <v>0</v>
      </c>
      <c r="D442" s="81"/>
      <c r="E442" s="82"/>
      <c r="F442" s="83"/>
      <c r="G442" s="83"/>
      <c r="H442" s="83"/>
      <c r="I442" s="13"/>
      <c r="J442" s="5"/>
      <c r="K442" s="5"/>
      <c r="N442" s="56"/>
      <c r="O442" s="6"/>
      <c r="Q442" s="5"/>
    </row>
    <row r="443" spans="1:17" x14ac:dyDescent="0.2">
      <c r="A443" s="99" t="s">
        <v>839</v>
      </c>
      <c r="B443" s="143" t="s">
        <v>840</v>
      </c>
      <c r="C443" s="95">
        <f t="shared" si="6"/>
        <v>0</v>
      </c>
      <c r="D443" s="81"/>
      <c r="E443" s="82"/>
      <c r="F443" s="83"/>
      <c r="G443" s="83"/>
      <c r="H443" s="83"/>
      <c r="I443" s="13"/>
      <c r="J443" s="5"/>
      <c r="K443" s="5"/>
      <c r="N443" s="56"/>
      <c r="O443" s="6"/>
      <c r="Q443" s="5"/>
    </row>
    <row r="444" spans="1:17" x14ac:dyDescent="0.2">
      <c r="A444" s="99" t="s">
        <v>841</v>
      </c>
      <c r="B444" s="143" t="s">
        <v>842</v>
      </c>
      <c r="C444" s="95">
        <f t="shared" si="6"/>
        <v>0</v>
      </c>
      <c r="D444" s="81"/>
      <c r="E444" s="82"/>
      <c r="F444" s="83"/>
      <c r="G444" s="83"/>
      <c r="H444" s="83"/>
      <c r="I444" s="13"/>
      <c r="J444" s="5"/>
      <c r="K444" s="5"/>
      <c r="N444" s="56"/>
      <c r="O444" s="6"/>
      <c r="Q444" s="5"/>
    </row>
    <row r="445" spans="1:17" x14ac:dyDescent="0.2">
      <c r="A445" s="99" t="s">
        <v>843</v>
      </c>
      <c r="B445" s="143" t="s">
        <v>844</v>
      </c>
      <c r="C445" s="95">
        <f t="shared" si="6"/>
        <v>0</v>
      </c>
      <c r="D445" s="81"/>
      <c r="E445" s="82"/>
      <c r="F445" s="83"/>
      <c r="G445" s="83"/>
      <c r="H445" s="83"/>
      <c r="I445" s="13"/>
      <c r="J445" s="5"/>
      <c r="K445" s="5"/>
      <c r="N445" s="56"/>
      <c r="O445" s="6"/>
      <c r="Q445" s="5"/>
    </row>
    <row r="446" spans="1:17" x14ac:dyDescent="0.2">
      <c r="A446" s="99" t="s">
        <v>845</v>
      </c>
      <c r="B446" s="143" t="s">
        <v>846</v>
      </c>
      <c r="C446" s="95">
        <f t="shared" si="6"/>
        <v>0</v>
      </c>
      <c r="D446" s="81"/>
      <c r="E446" s="82"/>
      <c r="F446" s="83"/>
      <c r="G446" s="83"/>
      <c r="H446" s="83"/>
      <c r="I446" s="13"/>
      <c r="J446" s="5"/>
      <c r="K446" s="5"/>
      <c r="N446" s="56"/>
      <c r="O446" s="6"/>
      <c r="Q446" s="5"/>
    </row>
    <row r="447" spans="1:17" x14ac:dyDescent="0.2">
      <c r="A447" s="99" t="s">
        <v>847</v>
      </c>
      <c r="B447" s="143" t="s">
        <v>848</v>
      </c>
      <c r="C447" s="95">
        <f t="shared" si="6"/>
        <v>0</v>
      </c>
      <c r="D447" s="81"/>
      <c r="E447" s="82"/>
      <c r="F447" s="83"/>
      <c r="G447" s="83"/>
      <c r="H447" s="83"/>
      <c r="I447" s="13"/>
      <c r="J447" s="5"/>
      <c r="K447" s="5"/>
      <c r="N447" s="56"/>
      <c r="O447" s="6"/>
      <c r="Q447" s="5"/>
    </row>
    <row r="448" spans="1:17" x14ac:dyDescent="0.2">
      <c r="A448" s="99" t="s">
        <v>849</v>
      </c>
      <c r="B448" s="143" t="s">
        <v>850</v>
      </c>
      <c r="C448" s="95">
        <f t="shared" si="6"/>
        <v>0</v>
      </c>
      <c r="D448" s="81"/>
      <c r="E448" s="82"/>
      <c r="F448" s="83"/>
      <c r="G448" s="83"/>
      <c r="H448" s="83"/>
      <c r="I448" s="13"/>
      <c r="J448" s="5"/>
      <c r="K448" s="5"/>
      <c r="N448" s="56"/>
      <c r="O448" s="6"/>
      <c r="Q448" s="5"/>
    </row>
    <row r="449" spans="1:17" x14ac:dyDescent="0.2">
      <c r="A449" s="99" t="s">
        <v>851</v>
      </c>
      <c r="B449" s="143" t="s">
        <v>852</v>
      </c>
      <c r="C449" s="95">
        <f t="shared" si="6"/>
        <v>311</v>
      </c>
      <c r="D449" s="81">
        <v>208</v>
      </c>
      <c r="E449" s="82">
        <v>103</v>
      </c>
      <c r="F449" s="83"/>
      <c r="G449" s="83"/>
      <c r="H449" s="83"/>
      <c r="I449" s="13"/>
      <c r="J449" s="5"/>
      <c r="K449" s="5"/>
      <c r="N449" s="56"/>
      <c r="O449" s="6"/>
      <c r="Q449" s="5"/>
    </row>
    <row r="450" spans="1:17" x14ac:dyDescent="0.2">
      <c r="A450" s="99" t="s">
        <v>853</v>
      </c>
      <c r="B450" s="143" t="s">
        <v>854</v>
      </c>
      <c r="C450" s="95">
        <f t="shared" si="6"/>
        <v>0</v>
      </c>
      <c r="D450" s="81"/>
      <c r="E450" s="82"/>
      <c r="F450" s="83"/>
      <c r="G450" s="83"/>
      <c r="H450" s="83"/>
      <c r="I450" s="13"/>
      <c r="J450" s="5"/>
      <c r="K450" s="5"/>
      <c r="N450" s="56"/>
      <c r="O450" s="6"/>
      <c r="Q450" s="5"/>
    </row>
    <row r="451" spans="1:17" x14ac:dyDescent="0.2">
      <c r="A451" s="99" t="s">
        <v>855</v>
      </c>
      <c r="B451" s="143" t="s">
        <v>856</v>
      </c>
      <c r="C451" s="95">
        <f t="shared" si="6"/>
        <v>0</v>
      </c>
      <c r="D451" s="81"/>
      <c r="E451" s="82"/>
      <c r="F451" s="83"/>
      <c r="G451" s="83"/>
      <c r="H451" s="83"/>
      <c r="I451" s="13"/>
      <c r="J451" s="5"/>
      <c r="K451" s="5"/>
      <c r="N451" s="56"/>
      <c r="O451" s="6"/>
      <c r="Q451" s="5"/>
    </row>
    <row r="452" spans="1:17" ht="15" customHeight="1" x14ac:dyDescent="0.2">
      <c r="A452" s="99" t="s">
        <v>857</v>
      </c>
      <c r="B452" s="143" t="s">
        <v>858</v>
      </c>
      <c r="C452" s="95">
        <f t="shared" si="6"/>
        <v>0</v>
      </c>
      <c r="D452" s="81"/>
      <c r="E452" s="82"/>
      <c r="F452" s="83"/>
      <c r="G452" s="83"/>
      <c r="H452" s="83"/>
      <c r="I452" s="13"/>
      <c r="J452" s="5"/>
      <c r="K452" s="5"/>
      <c r="N452" s="56"/>
      <c r="O452" s="6"/>
      <c r="Q452" s="5"/>
    </row>
    <row r="453" spans="1:17" ht="16.5" customHeight="1" x14ac:dyDescent="0.2">
      <c r="A453" s="134" t="s">
        <v>859</v>
      </c>
      <c r="B453" s="146" t="s">
        <v>1037</v>
      </c>
      <c r="C453" s="95">
        <f t="shared" si="6"/>
        <v>0</v>
      </c>
      <c r="D453" s="81"/>
      <c r="E453" s="82"/>
      <c r="F453" s="83"/>
      <c r="G453" s="83"/>
      <c r="H453" s="83"/>
      <c r="I453" s="13"/>
      <c r="J453" s="5"/>
      <c r="K453" s="5"/>
      <c r="N453" s="56"/>
      <c r="O453" s="6"/>
      <c r="Q453" s="5"/>
    </row>
    <row r="454" spans="1:17" x14ac:dyDescent="0.2">
      <c r="A454" s="144" t="s">
        <v>860</v>
      </c>
      <c r="B454" s="147" t="s">
        <v>861</v>
      </c>
      <c r="C454" s="95">
        <f>+SUM(D454:F454)</f>
        <v>0</v>
      </c>
      <c r="D454" s="81"/>
      <c r="E454" s="82"/>
      <c r="F454" s="83"/>
      <c r="G454" s="83"/>
      <c r="H454" s="83"/>
      <c r="I454" s="13"/>
      <c r="J454" s="5"/>
      <c r="K454" s="5"/>
      <c r="N454" s="56"/>
      <c r="O454" s="6"/>
      <c r="Q454" s="5"/>
    </row>
    <row r="455" spans="1:17" ht="13.5" customHeight="1" x14ac:dyDescent="0.2">
      <c r="A455" s="207" t="s">
        <v>1031</v>
      </c>
      <c r="B455" s="208" t="s">
        <v>1032</v>
      </c>
      <c r="C455" s="95">
        <f>+SUM(D455:F455)</f>
        <v>0</v>
      </c>
      <c r="D455" s="81"/>
      <c r="E455" s="82"/>
      <c r="F455" s="83"/>
      <c r="G455" s="83"/>
      <c r="H455" s="83"/>
      <c r="I455" s="13"/>
      <c r="J455" s="5"/>
      <c r="K455" s="5"/>
      <c r="N455" s="56"/>
      <c r="O455" s="6"/>
      <c r="Q455" s="5"/>
    </row>
    <row r="456" spans="1:17" x14ac:dyDescent="0.2">
      <c r="A456" s="99" t="s">
        <v>862</v>
      </c>
      <c r="B456" s="147" t="s">
        <v>863</v>
      </c>
      <c r="C456" s="95">
        <f t="shared" si="6"/>
        <v>0</v>
      </c>
      <c r="D456" s="81"/>
      <c r="E456" s="82"/>
      <c r="F456" s="83"/>
      <c r="G456" s="83"/>
      <c r="H456" s="83"/>
      <c r="I456" s="13"/>
      <c r="J456" s="5"/>
      <c r="K456" s="5"/>
      <c r="N456" s="56"/>
      <c r="O456" s="6"/>
      <c r="Q456" s="5"/>
    </row>
    <row r="457" spans="1:17" x14ac:dyDescent="0.2">
      <c r="A457" s="134" t="s">
        <v>864</v>
      </c>
      <c r="B457" s="147" t="s">
        <v>865</v>
      </c>
      <c r="C457" s="95">
        <f t="shared" si="6"/>
        <v>0</v>
      </c>
      <c r="D457" s="81"/>
      <c r="E457" s="82"/>
      <c r="F457" s="83"/>
      <c r="G457" s="83"/>
      <c r="H457" s="83"/>
      <c r="I457" s="13"/>
      <c r="J457" s="5"/>
      <c r="K457" s="5"/>
      <c r="N457" s="56"/>
      <c r="O457" s="6"/>
      <c r="Q457" s="5"/>
    </row>
    <row r="458" spans="1:17" x14ac:dyDescent="0.2">
      <c r="A458" s="144" t="s">
        <v>866</v>
      </c>
      <c r="B458" s="147" t="s">
        <v>867</v>
      </c>
      <c r="C458" s="95">
        <f t="shared" si="6"/>
        <v>0</v>
      </c>
      <c r="D458" s="81"/>
      <c r="E458" s="82"/>
      <c r="F458" s="83"/>
      <c r="G458" s="83"/>
      <c r="H458" s="83"/>
      <c r="I458" s="13"/>
      <c r="J458" s="5"/>
      <c r="K458" s="5"/>
      <c r="N458" s="56"/>
      <c r="O458" s="6"/>
      <c r="Q458" s="5"/>
    </row>
    <row r="459" spans="1:17" x14ac:dyDescent="0.2">
      <c r="A459" s="99" t="s">
        <v>868</v>
      </c>
      <c r="B459" s="147" t="s">
        <v>869</v>
      </c>
      <c r="C459" s="95">
        <f t="shared" si="6"/>
        <v>0</v>
      </c>
      <c r="D459" s="81"/>
      <c r="E459" s="82"/>
      <c r="F459" s="83"/>
      <c r="G459" s="83"/>
      <c r="H459" s="83"/>
      <c r="I459" s="13"/>
      <c r="J459" s="5"/>
      <c r="K459" s="5"/>
      <c r="N459" s="56"/>
      <c r="O459" s="6"/>
      <c r="Q459" s="5"/>
    </row>
    <row r="460" spans="1:17" x14ac:dyDescent="0.2">
      <c r="A460" s="134" t="s">
        <v>870</v>
      </c>
      <c r="B460" s="147" t="s">
        <v>871</v>
      </c>
      <c r="C460" s="95">
        <f t="shared" si="6"/>
        <v>0</v>
      </c>
      <c r="D460" s="81"/>
      <c r="E460" s="82"/>
      <c r="F460" s="83"/>
      <c r="G460" s="83"/>
      <c r="H460" s="83"/>
      <c r="I460" s="13"/>
      <c r="J460" s="5"/>
      <c r="K460" s="5"/>
      <c r="N460" s="56"/>
      <c r="O460" s="6"/>
      <c r="Q460" s="5"/>
    </row>
    <row r="461" spans="1:17" x14ac:dyDescent="0.2">
      <c r="A461" s="144" t="s">
        <v>872</v>
      </c>
      <c r="B461" s="147" t="s">
        <v>873</v>
      </c>
      <c r="C461" s="95">
        <f t="shared" si="6"/>
        <v>0</v>
      </c>
      <c r="D461" s="81"/>
      <c r="E461" s="82"/>
      <c r="F461" s="83"/>
      <c r="G461" s="83"/>
      <c r="H461" s="83"/>
      <c r="I461" s="13"/>
      <c r="J461" s="5"/>
      <c r="K461" s="5"/>
      <c r="N461" s="56"/>
      <c r="O461" s="6"/>
      <c r="Q461" s="5"/>
    </row>
    <row r="462" spans="1:17" x14ac:dyDescent="0.2">
      <c r="A462" s="99" t="s">
        <v>874</v>
      </c>
      <c r="B462" s="147" t="s">
        <v>875</v>
      </c>
      <c r="C462" s="95">
        <f t="shared" si="6"/>
        <v>0</v>
      </c>
      <c r="D462" s="81"/>
      <c r="E462" s="82"/>
      <c r="F462" s="83"/>
      <c r="G462" s="83"/>
      <c r="H462" s="83"/>
      <c r="I462" s="13"/>
      <c r="J462" s="5"/>
      <c r="K462" s="5"/>
      <c r="N462" s="56"/>
      <c r="O462" s="6"/>
      <c r="Q462" s="5"/>
    </row>
    <row r="463" spans="1:17" x14ac:dyDescent="0.2">
      <c r="A463" s="134" t="s">
        <v>876</v>
      </c>
      <c r="B463" s="147" t="s">
        <v>877</v>
      </c>
      <c r="C463" s="95">
        <f t="shared" si="6"/>
        <v>0</v>
      </c>
      <c r="D463" s="81"/>
      <c r="E463" s="82"/>
      <c r="F463" s="83"/>
      <c r="G463" s="83"/>
      <c r="H463" s="83"/>
      <c r="I463" s="13"/>
      <c r="J463" s="5"/>
      <c r="K463" s="5"/>
      <c r="N463" s="56"/>
      <c r="O463" s="6"/>
      <c r="Q463" s="5"/>
    </row>
    <row r="464" spans="1:17" x14ac:dyDescent="0.2">
      <c r="A464" s="144" t="s">
        <v>878</v>
      </c>
      <c r="B464" s="147" t="s">
        <v>879</v>
      </c>
      <c r="C464" s="95">
        <f t="shared" si="6"/>
        <v>0</v>
      </c>
      <c r="D464" s="81"/>
      <c r="E464" s="82"/>
      <c r="F464" s="83"/>
      <c r="G464" s="83"/>
      <c r="H464" s="83"/>
      <c r="I464" s="13"/>
      <c r="J464" s="5"/>
      <c r="K464" s="5"/>
      <c r="N464" s="56"/>
      <c r="O464" s="6"/>
      <c r="Q464" s="5"/>
    </row>
    <row r="465" spans="1:17" x14ac:dyDescent="0.2">
      <c r="A465" s="99" t="s">
        <v>880</v>
      </c>
      <c r="B465" s="147" t="s">
        <v>881</v>
      </c>
      <c r="C465" s="95">
        <f t="shared" si="6"/>
        <v>0</v>
      </c>
      <c r="D465" s="81"/>
      <c r="E465" s="82"/>
      <c r="F465" s="83"/>
      <c r="G465" s="83"/>
      <c r="H465" s="83"/>
      <c r="I465" s="13"/>
      <c r="J465" s="5"/>
      <c r="K465" s="5"/>
      <c r="N465" s="56"/>
      <c r="O465" s="6"/>
      <c r="Q465" s="5"/>
    </row>
    <row r="466" spans="1:17" ht="23.25" x14ac:dyDescent="0.2">
      <c r="A466" s="134" t="s">
        <v>882</v>
      </c>
      <c r="B466" s="147" t="s">
        <v>883</v>
      </c>
      <c r="C466" s="95">
        <f t="shared" si="6"/>
        <v>0</v>
      </c>
      <c r="D466" s="81"/>
      <c r="E466" s="82"/>
      <c r="F466" s="83"/>
      <c r="G466" s="83"/>
      <c r="H466" s="83"/>
      <c r="I466" s="13"/>
      <c r="J466" s="5"/>
      <c r="K466" s="5"/>
      <c r="N466" s="56"/>
      <c r="O466" s="6"/>
      <c r="Q466" s="5"/>
    </row>
    <row r="467" spans="1:17" x14ac:dyDescent="0.2">
      <c r="A467" s="144" t="s">
        <v>884</v>
      </c>
      <c r="B467" s="147" t="s">
        <v>885</v>
      </c>
      <c r="C467" s="95">
        <f t="shared" ref="C467:C528" si="7">+SUM(D467:F467)</f>
        <v>0</v>
      </c>
      <c r="D467" s="81"/>
      <c r="E467" s="82"/>
      <c r="F467" s="83"/>
      <c r="G467" s="83"/>
      <c r="H467" s="83"/>
      <c r="I467" s="13"/>
      <c r="J467" s="5"/>
      <c r="K467" s="5"/>
      <c r="N467" s="56"/>
      <c r="O467" s="6"/>
      <c r="Q467" s="5"/>
    </row>
    <row r="468" spans="1:17" x14ac:dyDescent="0.2">
      <c r="A468" s="99" t="s">
        <v>886</v>
      </c>
      <c r="B468" s="147" t="s">
        <v>887</v>
      </c>
      <c r="C468" s="95">
        <f t="shared" si="7"/>
        <v>18</v>
      </c>
      <c r="D468" s="81">
        <v>16</v>
      </c>
      <c r="E468" s="82">
        <v>2</v>
      </c>
      <c r="F468" s="83"/>
      <c r="G468" s="83"/>
      <c r="H468" s="83"/>
      <c r="I468" s="13"/>
      <c r="J468" s="5"/>
      <c r="K468" s="5"/>
      <c r="N468" s="56"/>
      <c r="O468" s="6"/>
      <c r="Q468" s="5"/>
    </row>
    <row r="469" spans="1:17" x14ac:dyDescent="0.2">
      <c r="A469" s="134" t="s">
        <v>888</v>
      </c>
      <c r="B469" s="147" t="s">
        <v>889</v>
      </c>
      <c r="C469" s="95">
        <f t="shared" si="7"/>
        <v>0</v>
      </c>
      <c r="D469" s="81"/>
      <c r="E469" s="82"/>
      <c r="F469" s="83"/>
      <c r="G469" s="83"/>
      <c r="H469" s="83"/>
      <c r="I469" s="13"/>
      <c r="J469" s="5"/>
      <c r="K469" s="5"/>
      <c r="N469" s="56"/>
      <c r="O469" s="6"/>
      <c r="Q469" s="5"/>
    </row>
    <row r="470" spans="1:17" x14ac:dyDescent="0.2">
      <c r="A470" s="144" t="s">
        <v>890</v>
      </c>
      <c r="B470" s="147" t="s">
        <v>891</v>
      </c>
      <c r="C470" s="95">
        <f t="shared" si="7"/>
        <v>3</v>
      </c>
      <c r="D470" s="81">
        <v>1</v>
      </c>
      <c r="E470" s="82"/>
      <c r="F470" s="83">
        <v>2</v>
      </c>
      <c r="G470" s="83"/>
      <c r="H470" s="83"/>
      <c r="I470" s="13"/>
      <c r="J470" s="5"/>
      <c r="K470" s="5"/>
      <c r="N470" s="56"/>
      <c r="O470" s="6"/>
      <c r="Q470" s="5"/>
    </row>
    <row r="471" spans="1:17" x14ac:dyDescent="0.2">
      <c r="A471" s="99" t="s">
        <v>892</v>
      </c>
      <c r="B471" s="147" t="s">
        <v>893</v>
      </c>
      <c r="C471" s="95">
        <f t="shared" si="7"/>
        <v>0</v>
      </c>
      <c r="D471" s="81"/>
      <c r="E471" s="82"/>
      <c r="F471" s="83"/>
      <c r="G471" s="83"/>
      <c r="H471" s="83"/>
      <c r="I471" s="13"/>
      <c r="J471" s="5"/>
      <c r="K471" s="5"/>
      <c r="N471" s="56"/>
      <c r="O471" s="6"/>
      <c r="Q471" s="5"/>
    </row>
    <row r="472" spans="1:17" x14ac:dyDescent="0.2">
      <c r="A472" s="134" t="s">
        <v>894</v>
      </c>
      <c r="B472" s="147" t="s">
        <v>895</v>
      </c>
      <c r="C472" s="95">
        <f t="shared" si="7"/>
        <v>0</v>
      </c>
      <c r="D472" s="81"/>
      <c r="E472" s="82"/>
      <c r="F472" s="83"/>
      <c r="G472" s="83"/>
      <c r="H472" s="83"/>
      <c r="I472" s="13"/>
      <c r="J472" s="5"/>
      <c r="K472" s="5"/>
      <c r="N472" s="56"/>
      <c r="O472" s="6"/>
      <c r="Q472" s="5"/>
    </row>
    <row r="473" spans="1:17" x14ac:dyDescent="0.2">
      <c r="A473" s="144" t="s">
        <v>896</v>
      </c>
      <c r="B473" s="147" t="s">
        <v>897</v>
      </c>
      <c r="C473" s="95">
        <f t="shared" si="7"/>
        <v>0</v>
      </c>
      <c r="D473" s="81"/>
      <c r="E473" s="82"/>
      <c r="F473" s="83"/>
      <c r="G473" s="83"/>
      <c r="H473" s="83"/>
      <c r="I473" s="13"/>
      <c r="J473" s="5"/>
      <c r="K473" s="5"/>
      <c r="N473" s="56"/>
      <c r="O473" s="6"/>
      <c r="Q473" s="5"/>
    </row>
    <row r="474" spans="1:17" x14ac:dyDescent="0.2">
      <c r="A474" s="99" t="s">
        <v>898</v>
      </c>
      <c r="B474" s="147" t="s">
        <v>899</v>
      </c>
      <c r="C474" s="95">
        <f t="shared" si="7"/>
        <v>0</v>
      </c>
      <c r="D474" s="81"/>
      <c r="E474" s="82"/>
      <c r="F474" s="83"/>
      <c r="G474" s="83"/>
      <c r="H474" s="83"/>
      <c r="I474" s="13"/>
      <c r="J474" s="5"/>
      <c r="K474" s="5"/>
      <c r="N474" s="56"/>
      <c r="O474" s="6"/>
      <c r="Q474" s="5"/>
    </row>
    <row r="475" spans="1:17" x14ac:dyDescent="0.2">
      <c r="A475" s="134" t="s">
        <v>900</v>
      </c>
      <c r="B475" s="147" t="s">
        <v>901</v>
      </c>
      <c r="C475" s="95">
        <f t="shared" si="7"/>
        <v>0</v>
      </c>
      <c r="D475" s="81"/>
      <c r="E475" s="82"/>
      <c r="F475" s="83"/>
      <c r="G475" s="83"/>
      <c r="H475" s="83"/>
      <c r="I475" s="13"/>
      <c r="J475" s="5"/>
      <c r="K475" s="5"/>
      <c r="N475" s="56"/>
      <c r="O475" s="6"/>
      <c r="Q475" s="5"/>
    </row>
    <row r="476" spans="1:17" x14ac:dyDescent="0.2">
      <c r="A476" s="144" t="s">
        <v>902</v>
      </c>
      <c r="B476" s="147" t="s">
        <v>903</v>
      </c>
      <c r="C476" s="95">
        <f t="shared" si="7"/>
        <v>0</v>
      </c>
      <c r="D476" s="81"/>
      <c r="E476" s="82"/>
      <c r="F476" s="83"/>
      <c r="G476" s="83"/>
      <c r="H476" s="83"/>
      <c r="I476" s="13"/>
      <c r="J476" s="5"/>
      <c r="K476" s="5"/>
      <c r="N476" s="56"/>
      <c r="O476" s="6"/>
      <c r="Q476" s="5"/>
    </row>
    <row r="477" spans="1:17" x14ac:dyDescent="0.2">
      <c r="A477" s="99" t="s">
        <v>904</v>
      </c>
      <c r="B477" s="147" t="s">
        <v>905</v>
      </c>
      <c r="C477" s="95">
        <f t="shared" si="7"/>
        <v>0</v>
      </c>
      <c r="D477" s="81"/>
      <c r="E477" s="82"/>
      <c r="F477" s="83"/>
      <c r="G477" s="83"/>
      <c r="H477" s="83"/>
      <c r="I477" s="13"/>
      <c r="J477" s="5"/>
      <c r="K477" s="5"/>
      <c r="N477" s="56"/>
      <c r="O477" s="6"/>
      <c r="Q477" s="5"/>
    </row>
    <row r="478" spans="1:17" x14ac:dyDescent="0.2">
      <c r="A478" s="134" t="s">
        <v>906</v>
      </c>
      <c r="B478" s="147" t="s">
        <v>907</v>
      </c>
      <c r="C478" s="95">
        <f t="shared" si="7"/>
        <v>0</v>
      </c>
      <c r="D478" s="81"/>
      <c r="E478" s="82"/>
      <c r="F478" s="83"/>
      <c r="G478" s="83"/>
      <c r="H478" s="83"/>
      <c r="I478" s="13"/>
      <c r="J478" s="5"/>
      <c r="K478" s="5"/>
      <c r="N478" s="56"/>
      <c r="O478" s="6"/>
      <c r="Q478" s="5"/>
    </row>
    <row r="479" spans="1:17" x14ac:dyDescent="0.2">
      <c r="A479" s="144" t="s">
        <v>908</v>
      </c>
      <c r="B479" s="147" t="s">
        <v>909</v>
      </c>
      <c r="C479" s="95">
        <f t="shared" si="7"/>
        <v>0</v>
      </c>
      <c r="D479" s="81"/>
      <c r="E479" s="82"/>
      <c r="F479" s="83"/>
      <c r="G479" s="83"/>
      <c r="H479" s="83"/>
      <c r="I479" s="13"/>
      <c r="J479" s="5"/>
      <c r="K479" s="5"/>
      <c r="N479" s="56"/>
      <c r="O479" s="6"/>
      <c r="Q479" s="5"/>
    </row>
    <row r="480" spans="1:17" x14ac:dyDescent="0.2">
      <c r="A480" s="99" t="s">
        <v>910</v>
      </c>
      <c r="B480" s="147" t="s">
        <v>911</v>
      </c>
      <c r="C480" s="95">
        <f t="shared" si="7"/>
        <v>0</v>
      </c>
      <c r="D480" s="81"/>
      <c r="E480" s="82"/>
      <c r="F480" s="83"/>
      <c r="G480" s="83"/>
      <c r="H480" s="83"/>
      <c r="I480" s="13"/>
      <c r="J480" s="5"/>
      <c r="K480" s="5"/>
      <c r="N480" s="56"/>
      <c r="O480" s="6"/>
      <c r="Q480" s="5"/>
    </row>
    <row r="481" spans="1:17" x14ac:dyDescent="0.2">
      <c r="A481" s="134" t="s">
        <v>912</v>
      </c>
      <c r="B481" s="147" t="s">
        <v>913</v>
      </c>
      <c r="C481" s="95">
        <f t="shared" si="7"/>
        <v>0</v>
      </c>
      <c r="D481" s="81"/>
      <c r="E481" s="82"/>
      <c r="F481" s="83"/>
      <c r="G481" s="83"/>
      <c r="H481" s="83"/>
      <c r="I481" s="13"/>
      <c r="J481" s="5"/>
      <c r="K481" s="5"/>
      <c r="N481" s="56"/>
      <c r="O481" s="6"/>
      <c r="Q481" s="5"/>
    </row>
    <row r="482" spans="1:17" x14ac:dyDescent="0.2">
      <c r="A482" s="144" t="s">
        <v>914</v>
      </c>
      <c r="B482" s="147" t="s">
        <v>915</v>
      </c>
      <c r="C482" s="95">
        <f t="shared" si="7"/>
        <v>0</v>
      </c>
      <c r="D482" s="81"/>
      <c r="E482" s="82"/>
      <c r="F482" s="83"/>
      <c r="G482" s="83"/>
      <c r="H482" s="83"/>
      <c r="I482" s="13"/>
      <c r="J482" s="5"/>
      <c r="K482" s="5"/>
      <c r="N482" s="56"/>
      <c r="O482" s="6"/>
      <c r="Q482" s="5"/>
    </row>
    <row r="483" spans="1:17" x14ac:dyDescent="0.2">
      <c r="A483" s="99" t="s">
        <v>916</v>
      </c>
      <c r="B483" s="147" t="s">
        <v>917</v>
      </c>
      <c r="C483" s="95">
        <f t="shared" si="7"/>
        <v>0</v>
      </c>
      <c r="D483" s="81"/>
      <c r="E483" s="82"/>
      <c r="F483" s="83"/>
      <c r="G483" s="83"/>
      <c r="H483" s="83"/>
      <c r="I483" s="13"/>
      <c r="J483" s="5"/>
      <c r="K483" s="5"/>
      <c r="N483" s="56"/>
      <c r="O483" s="6"/>
      <c r="Q483" s="5"/>
    </row>
    <row r="484" spans="1:17" x14ac:dyDescent="0.2">
      <c r="A484" s="134" t="s">
        <v>918</v>
      </c>
      <c r="B484" s="147" t="s">
        <v>919</v>
      </c>
      <c r="C484" s="95">
        <f t="shared" si="7"/>
        <v>0</v>
      </c>
      <c r="D484" s="81"/>
      <c r="E484" s="82"/>
      <c r="F484" s="83"/>
      <c r="G484" s="83"/>
      <c r="H484" s="83"/>
      <c r="I484" s="13"/>
      <c r="J484" s="5"/>
      <c r="K484" s="5"/>
      <c r="N484" s="56"/>
      <c r="O484" s="6"/>
      <c r="Q484" s="5"/>
    </row>
    <row r="485" spans="1:17" x14ac:dyDescent="0.2">
      <c r="A485" s="144" t="s">
        <v>920</v>
      </c>
      <c r="B485" s="147" t="s">
        <v>921</v>
      </c>
      <c r="C485" s="95">
        <f t="shared" si="7"/>
        <v>0</v>
      </c>
      <c r="D485" s="81"/>
      <c r="E485" s="82"/>
      <c r="F485" s="83"/>
      <c r="G485" s="83"/>
      <c r="H485" s="83"/>
      <c r="I485" s="13"/>
      <c r="J485" s="5"/>
      <c r="K485" s="5"/>
      <c r="N485" s="56"/>
      <c r="O485" s="6"/>
      <c r="Q485" s="5"/>
    </row>
    <row r="486" spans="1:17" x14ac:dyDescent="0.2">
      <c r="A486" s="99" t="s">
        <v>922</v>
      </c>
      <c r="B486" s="147" t="s">
        <v>923</v>
      </c>
      <c r="C486" s="95">
        <f t="shared" si="7"/>
        <v>0</v>
      </c>
      <c r="D486" s="81"/>
      <c r="E486" s="82"/>
      <c r="F486" s="83"/>
      <c r="G486" s="83"/>
      <c r="H486" s="83"/>
      <c r="I486" s="13"/>
      <c r="J486" s="5"/>
      <c r="K486" s="5"/>
      <c r="N486" s="56"/>
      <c r="O486" s="6"/>
      <c r="Q486" s="5"/>
    </row>
    <row r="487" spans="1:17" x14ac:dyDescent="0.2">
      <c r="A487" s="134" t="s">
        <v>924</v>
      </c>
      <c r="B487" s="147" t="s">
        <v>925</v>
      </c>
      <c r="C487" s="95">
        <f t="shared" si="7"/>
        <v>0</v>
      </c>
      <c r="D487" s="81"/>
      <c r="E487" s="82"/>
      <c r="F487" s="83"/>
      <c r="G487" s="83"/>
      <c r="H487" s="83"/>
      <c r="I487" s="13"/>
      <c r="J487" s="5"/>
      <c r="K487" s="5"/>
      <c r="N487" s="56"/>
      <c r="O487" s="6"/>
      <c r="Q487" s="5"/>
    </row>
    <row r="488" spans="1:17" x14ac:dyDescent="0.2">
      <c r="A488" s="144" t="s">
        <v>926</v>
      </c>
      <c r="B488" s="147" t="s">
        <v>927</v>
      </c>
      <c r="C488" s="95">
        <f t="shared" si="7"/>
        <v>0</v>
      </c>
      <c r="D488" s="81"/>
      <c r="E488" s="82"/>
      <c r="F488" s="83"/>
      <c r="G488" s="83"/>
      <c r="H488" s="83"/>
      <c r="I488" s="13"/>
      <c r="J488" s="5"/>
      <c r="K488" s="5"/>
      <c r="N488" s="56"/>
      <c r="O488" s="6"/>
      <c r="Q488" s="5"/>
    </row>
    <row r="489" spans="1:17" x14ac:dyDescent="0.2">
      <c r="A489" s="99" t="s">
        <v>928</v>
      </c>
      <c r="B489" s="147" t="s">
        <v>929</v>
      </c>
      <c r="C489" s="95">
        <f t="shared" si="7"/>
        <v>0</v>
      </c>
      <c r="D489" s="81"/>
      <c r="E489" s="82"/>
      <c r="F489" s="83"/>
      <c r="G489" s="83"/>
      <c r="H489" s="83"/>
      <c r="I489" s="13"/>
      <c r="J489" s="5"/>
      <c r="K489" s="5"/>
      <c r="N489" s="56"/>
      <c r="O489" s="6"/>
      <c r="Q489" s="5"/>
    </row>
    <row r="490" spans="1:17" x14ac:dyDescent="0.2">
      <c r="A490" s="134" t="s">
        <v>930</v>
      </c>
      <c r="B490" s="147" t="s">
        <v>931</v>
      </c>
      <c r="C490" s="95">
        <f t="shared" si="7"/>
        <v>0</v>
      </c>
      <c r="D490" s="81"/>
      <c r="E490" s="82"/>
      <c r="F490" s="83"/>
      <c r="G490" s="83"/>
      <c r="H490" s="83"/>
      <c r="I490" s="13"/>
      <c r="J490" s="5"/>
      <c r="K490" s="5"/>
      <c r="N490" s="56"/>
      <c r="O490" s="6"/>
      <c r="Q490" s="5"/>
    </row>
    <row r="491" spans="1:17" x14ac:dyDescent="0.2">
      <c r="A491" s="144" t="s">
        <v>932</v>
      </c>
      <c r="B491" s="147" t="s">
        <v>933</v>
      </c>
      <c r="C491" s="95">
        <f t="shared" si="7"/>
        <v>0</v>
      </c>
      <c r="D491" s="81"/>
      <c r="E491" s="82"/>
      <c r="F491" s="83"/>
      <c r="G491" s="83"/>
      <c r="H491" s="83"/>
      <c r="I491" s="13"/>
      <c r="J491" s="5"/>
      <c r="K491" s="5"/>
      <c r="N491" s="56"/>
      <c r="O491" s="6"/>
      <c r="Q491" s="5"/>
    </row>
    <row r="492" spans="1:17" x14ac:dyDescent="0.2">
      <c r="A492" s="99" t="s">
        <v>934</v>
      </c>
      <c r="B492" s="147" t="s">
        <v>935</v>
      </c>
      <c r="C492" s="95">
        <f t="shared" si="7"/>
        <v>0</v>
      </c>
      <c r="D492" s="81"/>
      <c r="E492" s="82"/>
      <c r="F492" s="83"/>
      <c r="G492" s="83"/>
      <c r="H492" s="83"/>
      <c r="I492" s="13"/>
      <c r="J492" s="5"/>
      <c r="K492" s="5"/>
      <c r="N492" s="56"/>
      <c r="O492" s="6"/>
      <c r="Q492" s="5"/>
    </row>
    <row r="493" spans="1:17" x14ac:dyDescent="0.2">
      <c r="A493" s="134" t="s">
        <v>936</v>
      </c>
      <c r="B493" s="147" t="s">
        <v>937</v>
      </c>
      <c r="C493" s="95">
        <f t="shared" si="7"/>
        <v>0</v>
      </c>
      <c r="D493" s="81"/>
      <c r="E493" s="82"/>
      <c r="F493" s="83"/>
      <c r="G493" s="83"/>
      <c r="H493" s="83"/>
      <c r="I493" s="13"/>
      <c r="J493" s="5"/>
      <c r="K493" s="5"/>
      <c r="N493" s="56"/>
      <c r="O493" s="6"/>
      <c r="Q493" s="5"/>
    </row>
    <row r="494" spans="1:17" x14ac:dyDescent="0.2">
      <c r="A494" s="144" t="s">
        <v>938</v>
      </c>
      <c r="B494" s="147" t="s">
        <v>939</v>
      </c>
      <c r="C494" s="95">
        <f t="shared" si="7"/>
        <v>0</v>
      </c>
      <c r="D494" s="81"/>
      <c r="E494" s="82"/>
      <c r="F494" s="83"/>
      <c r="G494" s="83"/>
      <c r="H494" s="83"/>
      <c r="I494" s="13"/>
      <c r="J494" s="5"/>
      <c r="K494" s="5"/>
      <c r="N494" s="56"/>
      <c r="O494" s="6"/>
      <c r="Q494" s="5"/>
    </row>
    <row r="495" spans="1:17" x14ac:dyDescent="0.2">
      <c r="A495" s="99" t="s">
        <v>940</v>
      </c>
      <c r="B495" s="147" t="s">
        <v>941</v>
      </c>
      <c r="C495" s="95">
        <f t="shared" si="7"/>
        <v>0</v>
      </c>
      <c r="D495" s="81"/>
      <c r="E495" s="82"/>
      <c r="F495" s="83"/>
      <c r="G495" s="83"/>
      <c r="H495" s="83"/>
      <c r="I495" s="13"/>
      <c r="J495" s="5"/>
      <c r="K495" s="5"/>
      <c r="N495" s="56"/>
      <c r="O495" s="6"/>
      <c r="Q495" s="5"/>
    </row>
    <row r="496" spans="1:17" x14ac:dyDescent="0.2">
      <c r="A496" s="134" t="s">
        <v>942</v>
      </c>
      <c r="B496" s="147" t="s">
        <v>943</v>
      </c>
      <c r="C496" s="95">
        <f t="shared" si="7"/>
        <v>0</v>
      </c>
      <c r="D496" s="81"/>
      <c r="E496" s="82"/>
      <c r="F496" s="83"/>
      <c r="G496" s="83"/>
      <c r="H496" s="83"/>
      <c r="I496" s="13"/>
      <c r="J496" s="5"/>
      <c r="K496" s="5"/>
      <c r="N496" s="56"/>
      <c r="O496" s="6"/>
      <c r="Q496" s="5"/>
    </row>
    <row r="497" spans="1:17" x14ac:dyDescent="0.2">
      <c r="A497" s="144" t="s">
        <v>944</v>
      </c>
      <c r="B497" s="147" t="s">
        <v>945</v>
      </c>
      <c r="C497" s="95">
        <f t="shared" si="7"/>
        <v>0</v>
      </c>
      <c r="D497" s="81"/>
      <c r="E497" s="82"/>
      <c r="F497" s="83"/>
      <c r="G497" s="83"/>
      <c r="H497" s="83"/>
      <c r="I497" s="13"/>
      <c r="J497" s="5"/>
      <c r="K497" s="5"/>
      <c r="N497" s="56"/>
      <c r="O497" s="6"/>
      <c r="Q497" s="5"/>
    </row>
    <row r="498" spans="1:17" x14ac:dyDescent="0.2">
      <c r="A498" s="99" t="s">
        <v>946</v>
      </c>
      <c r="B498" s="147" t="s">
        <v>947</v>
      </c>
      <c r="C498" s="95">
        <f t="shared" si="7"/>
        <v>0</v>
      </c>
      <c r="D498" s="81"/>
      <c r="E498" s="82"/>
      <c r="F498" s="83"/>
      <c r="G498" s="83"/>
      <c r="H498" s="83"/>
      <c r="I498" s="13"/>
      <c r="J498" s="5"/>
      <c r="K498" s="5"/>
      <c r="N498" s="56"/>
      <c r="O498" s="6"/>
      <c r="Q498" s="5"/>
    </row>
    <row r="499" spans="1:17" x14ac:dyDescent="0.2">
      <c r="A499" s="134" t="s">
        <v>948</v>
      </c>
      <c r="B499" s="147" t="s">
        <v>949</v>
      </c>
      <c r="C499" s="95">
        <f t="shared" si="7"/>
        <v>0</v>
      </c>
      <c r="D499" s="81"/>
      <c r="E499" s="82"/>
      <c r="F499" s="83"/>
      <c r="G499" s="83"/>
      <c r="H499" s="83"/>
      <c r="I499" s="13"/>
      <c r="J499" s="5"/>
      <c r="K499" s="5"/>
      <c r="N499" s="56"/>
      <c r="O499" s="6"/>
      <c r="Q499" s="5"/>
    </row>
    <row r="500" spans="1:17" x14ac:dyDescent="0.2">
      <c r="A500" s="144" t="s">
        <v>950</v>
      </c>
      <c r="B500" s="147" t="s">
        <v>951</v>
      </c>
      <c r="C500" s="95">
        <f t="shared" si="7"/>
        <v>0</v>
      </c>
      <c r="D500" s="81"/>
      <c r="E500" s="82"/>
      <c r="F500" s="83"/>
      <c r="G500" s="83"/>
      <c r="H500" s="83"/>
      <c r="I500" s="13"/>
      <c r="J500" s="5"/>
      <c r="K500" s="5"/>
      <c r="N500" s="56"/>
      <c r="O500" s="6"/>
      <c r="Q500" s="5"/>
    </row>
    <row r="501" spans="1:17" x14ac:dyDescent="0.2">
      <c r="A501" s="99" t="s">
        <v>952</v>
      </c>
      <c r="B501" s="147" t="s">
        <v>953</v>
      </c>
      <c r="C501" s="95">
        <f t="shared" si="7"/>
        <v>0</v>
      </c>
      <c r="D501" s="81"/>
      <c r="E501" s="82"/>
      <c r="F501" s="83"/>
      <c r="G501" s="83"/>
      <c r="H501" s="83"/>
      <c r="I501" s="13"/>
      <c r="J501" s="5"/>
      <c r="K501" s="5"/>
      <c r="N501" s="56"/>
      <c r="O501" s="6"/>
      <c r="Q501" s="5"/>
    </row>
    <row r="502" spans="1:17" x14ac:dyDescent="0.2">
      <c r="A502" s="134" t="s">
        <v>954</v>
      </c>
      <c r="B502" s="147" t="s">
        <v>955</v>
      </c>
      <c r="C502" s="95">
        <f t="shared" si="7"/>
        <v>0</v>
      </c>
      <c r="D502" s="81"/>
      <c r="E502" s="82"/>
      <c r="F502" s="83"/>
      <c r="G502" s="83"/>
      <c r="H502" s="83"/>
      <c r="I502" s="13"/>
      <c r="J502" s="5"/>
      <c r="K502" s="5"/>
      <c r="N502" s="56"/>
      <c r="O502" s="6"/>
      <c r="Q502" s="5"/>
    </row>
    <row r="503" spans="1:17" x14ac:dyDescent="0.2">
      <c r="A503" s="144" t="s">
        <v>956</v>
      </c>
      <c r="B503" s="147" t="s">
        <v>957</v>
      </c>
      <c r="C503" s="95">
        <f t="shared" si="7"/>
        <v>0</v>
      </c>
      <c r="D503" s="81"/>
      <c r="E503" s="82"/>
      <c r="F503" s="83"/>
      <c r="G503" s="83"/>
      <c r="H503" s="83"/>
      <c r="I503" s="13"/>
      <c r="J503" s="5"/>
      <c r="K503" s="5"/>
      <c r="N503" s="56"/>
      <c r="O503" s="6"/>
      <c r="Q503" s="5"/>
    </row>
    <row r="504" spans="1:17" x14ac:dyDescent="0.2">
      <c r="A504" s="99" t="s">
        <v>958</v>
      </c>
      <c r="B504" s="147" t="s">
        <v>959</v>
      </c>
      <c r="C504" s="95">
        <f t="shared" si="7"/>
        <v>0</v>
      </c>
      <c r="D504" s="81"/>
      <c r="E504" s="82"/>
      <c r="F504" s="83"/>
      <c r="G504" s="83"/>
      <c r="H504" s="83"/>
      <c r="I504" s="13"/>
      <c r="J504" s="5"/>
      <c r="K504" s="5"/>
      <c r="N504" s="56"/>
      <c r="O504" s="6"/>
      <c r="Q504" s="5"/>
    </row>
    <row r="505" spans="1:17" x14ac:dyDescent="0.2">
      <c r="A505" s="134" t="s">
        <v>960</v>
      </c>
      <c r="B505" s="143" t="s">
        <v>961</v>
      </c>
      <c r="C505" s="95">
        <f t="shared" si="7"/>
        <v>0</v>
      </c>
      <c r="D505" s="81"/>
      <c r="E505" s="82"/>
      <c r="F505" s="83"/>
      <c r="G505" s="83"/>
      <c r="H505" s="83"/>
      <c r="I505" s="13"/>
      <c r="J505" s="5"/>
      <c r="K505" s="5"/>
      <c r="N505" s="56"/>
      <c r="O505" s="6"/>
      <c r="Q505" s="5"/>
    </row>
    <row r="506" spans="1:17" x14ac:dyDescent="0.2">
      <c r="A506" s="144" t="s">
        <v>962</v>
      </c>
      <c r="B506" s="145" t="s">
        <v>963</v>
      </c>
      <c r="C506" s="95">
        <f t="shared" si="7"/>
        <v>0</v>
      </c>
      <c r="D506" s="81"/>
      <c r="E506" s="82"/>
      <c r="F506" s="83"/>
      <c r="G506" s="83"/>
      <c r="H506" s="83"/>
      <c r="I506" s="13"/>
      <c r="J506" s="5"/>
      <c r="K506" s="5"/>
      <c r="N506" s="56"/>
      <c r="O506" s="6"/>
      <c r="Q506" s="5"/>
    </row>
    <row r="507" spans="1:17" x14ac:dyDescent="0.2">
      <c r="A507" s="99" t="s">
        <v>964</v>
      </c>
      <c r="B507" s="143" t="s">
        <v>965</v>
      </c>
      <c r="C507" s="95">
        <f t="shared" si="7"/>
        <v>0</v>
      </c>
      <c r="D507" s="81"/>
      <c r="E507" s="82"/>
      <c r="F507" s="83"/>
      <c r="G507" s="83"/>
      <c r="H507" s="83"/>
      <c r="I507" s="13"/>
      <c r="J507" s="5"/>
      <c r="K507" s="5"/>
      <c r="N507" s="56"/>
      <c r="O507" s="6"/>
      <c r="Q507" s="5"/>
    </row>
    <row r="508" spans="1:17" x14ac:dyDescent="0.2">
      <c r="A508" s="134" t="s">
        <v>966</v>
      </c>
      <c r="B508" s="143" t="s">
        <v>967</v>
      </c>
      <c r="C508" s="95">
        <f t="shared" si="7"/>
        <v>0</v>
      </c>
      <c r="D508" s="81"/>
      <c r="E508" s="82"/>
      <c r="F508" s="83"/>
      <c r="G508" s="83"/>
      <c r="H508" s="83"/>
      <c r="I508" s="13"/>
      <c r="J508" s="5"/>
      <c r="K508" s="5"/>
      <c r="N508" s="56"/>
      <c r="O508" s="6"/>
      <c r="Q508" s="5"/>
    </row>
    <row r="509" spans="1:17" ht="23.25" x14ac:dyDescent="0.2">
      <c r="A509" s="144" t="s">
        <v>968</v>
      </c>
      <c r="B509" s="147" t="s">
        <v>969</v>
      </c>
      <c r="C509" s="95">
        <f t="shared" si="7"/>
        <v>0</v>
      </c>
      <c r="D509" s="81"/>
      <c r="E509" s="82"/>
      <c r="F509" s="83"/>
      <c r="G509" s="83"/>
      <c r="H509" s="83"/>
      <c r="I509" s="13"/>
      <c r="J509" s="5"/>
      <c r="K509" s="5"/>
      <c r="N509" s="56"/>
      <c r="O509" s="6"/>
      <c r="Q509" s="5"/>
    </row>
    <row r="510" spans="1:17" x14ac:dyDescent="0.2">
      <c r="A510" s="144" t="s">
        <v>970</v>
      </c>
      <c r="B510" s="143" t="s">
        <v>971</v>
      </c>
      <c r="C510" s="95">
        <f t="shared" si="7"/>
        <v>0</v>
      </c>
      <c r="D510" s="81"/>
      <c r="E510" s="82"/>
      <c r="F510" s="83"/>
      <c r="G510" s="83"/>
      <c r="H510" s="83"/>
      <c r="I510" s="13"/>
      <c r="J510" s="5"/>
      <c r="K510" s="5"/>
      <c r="N510" s="56"/>
      <c r="O510" s="6"/>
      <c r="Q510" s="5"/>
    </row>
    <row r="511" spans="1:17" x14ac:dyDescent="0.2">
      <c r="A511" s="144" t="s">
        <v>972</v>
      </c>
      <c r="B511" s="143" t="s">
        <v>973</v>
      </c>
      <c r="C511" s="95">
        <f t="shared" si="7"/>
        <v>0</v>
      </c>
      <c r="D511" s="81"/>
      <c r="E511" s="82"/>
      <c r="F511" s="83"/>
      <c r="G511" s="83"/>
      <c r="H511" s="83"/>
      <c r="I511" s="13"/>
      <c r="J511" s="5"/>
      <c r="K511" s="5"/>
      <c r="N511" s="56"/>
      <c r="O511" s="6"/>
      <c r="Q511" s="5"/>
    </row>
    <row r="512" spans="1:17" x14ac:dyDescent="0.2">
      <c r="A512" s="99" t="s">
        <v>974</v>
      </c>
      <c r="B512" s="143" t="s">
        <v>975</v>
      </c>
      <c r="C512" s="95">
        <f t="shared" si="7"/>
        <v>0</v>
      </c>
      <c r="D512" s="81"/>
      <c r="E512" s="82"/>
      <c r="F512" s="83"/>
      <c r="G512" s="83"/>
      <c r="H512" s="83"/>
      <c r="I512" s="13"/>
      <c r="J512" s="5"/>
      <c r="K512" s="5"/>
      <c r="N512" s="56"/>
      <c r="O512" s="6"/>
      <c r="Q512" s="5"/>
    </row>
    <row r="513" spans="1:17" x14ac:dyDescent="0.2">
      <c r="A513" s="134" t="s">
        <v>976</v>
      </c>
      <c r="B513" s="143" t="s">
        <v>977</v>
      </c>
      <c r="C513" s="95">
        <f t="shared" si="7"/>
        <v>0</v>
      </c>
      <c r="D513" s="81"/>
      <c r="E513" s="82"/>
      <c r="F513" s="83"/>
      <c r="G513" s="83"/>
      <c r="H513" s="83"/>
      <c r="I513" s="13"/>
      <c r="J513" s="5"/>
      <c r="K513" s="5"/>
      <c r="N513" s="56"/>
      <c r="O513" s="6"/>
      <c r="Q513" s="5"/>
    </row>
    <row r="514" spans="1:17" x14ac:dyDescent="0.2">
      <c r="A514" s="144" t="s">
        <v>978</v>
      </c>
      <c r="B514" s="143" t="s">
        <v>979</v>
      </c>
      <c r="C514" s="95">
        <f t="shared" si="7"/>
        <v>0</v>
      </c>
      <c r="D514" s="81"/>
      <c r="E514" s="82"/>
      <c r="F514" s="83"/>
      <c r="G514" s="83"/>
      <c r="H514" s="83"/>
      <c r="I514" s="13"/>
      <c r="J514" s="5"/>
      <c r="K514" s="5"/>
      <c r="N514" s="56"/>
      <c r="O514" s="6"/>
      <c r="Q514" s="5"/>
    </row>
    <row r="515" spans="1:17" x14ac:dyDescent="0.2">
      <c r="A515" s="99" t="s">
        <v>980</v>
      </c>
      <c r="B515" s="143" t="s">
        <v>981</v>
      </c>
      <c r="C515" s="95">
        <f t="shared" si="7"/>
        <v>0</v>
      </c>
      <c r="D515" s="81"/>
      <c r="E515" s="82"/>
      <c r="F515" s="83"/>
      <c r="G515" s="83"/>
      <c r="H515" s="83"/>
      <c r="I515" s="13"/>
      <c r="J515" s="5"/>
      <c r="K515" s="5"/>
      <c r="N515" s="56"/>
      <c r="O515" s="6"/>
      <c r="Q515" s="5"/>
    </row>
    <row r="516" spans="1:17" x14ac:dyDescent="0.2">
      <c r="A516" s="134" t="s">
        <v>982</v>
      </c>
      <c r="B516" s="143" t="s">
        <v>983</v>
      </c>
      <c r="C516" s="95">
        <f t="shared" si="7"/>
        <v>0</v>
      </c>
      <c r="D516" s="81"/>
      <c r="E516" s="82"/>
      <c r="F516" s="83"/>
      <c r="G516" s="83"/>
      <c r="H516" s="83"/>
      <c r="I516" s="13"/>
      <c r="J516" s="5"/>
      <c r="K516" s="5"/>
      <c r="N516" s="56"/>
      <c r="O516" s="6"/>
      <c r="Q516" s="5"/>
    </row>
    <row r="517" spans="1:17" x14ac:dyDescent="0.2">
      <c r="A517" s="144" t="s">
        <v>984</v>
      </c>
      <c r="B517" s="143" t="s">
        <v>985</v>
      </c>
      <c r="C517" s="95">
        <f t="shared" si="7"/>
        <v>0</v>
      </c>
      <c r="D517" s="81"/>
      <c r="E517" s="82"/>
      <c r="F517" s="83"/>
      <c r="G517" s="83"/>
      <c r="H517" s="83"/>
      <c r="I517" s="13"/>
      <c r="J517" s="5"/>
      <c r="K517" s="5"/>
      <c r="N517" s="56"/>
      <c r="O517" s="6"/>
      <c r="Q517" s="5"/>
    </row>
    <row r="518" spans="1:17" x14ac:dyDescent="0.2">
      <c r="A518" s="99" t="s">
        <v>986</v>
      </c>
      <c r="B518" s="143" t="s">
        <v>987</v>
      </c>
      <c r="C518" s="95">
        <f t="shared" si="7"/>
        <v>0</v>
      </c>
      <c r="D518" s="81"/>
      <c r="E518" s="82"/>
      <c r="F518" s="83"/>
      <c r="G518" s="83"/>
      <c r="H518" s="83"/>
      <c r="I518" s="13"/>
      <c r="J518" s="5"/>
      <c r="K518" s="5"/>
      <c r="N518" s="56"/>
      <c r="O518" s="6"/>
      <c r="Q518" s="5"/>
    </row>
    <row r="519" spans="1:17" x14ac:dyDescent="0.2">
      <c r="A519" s="134" t="s">
        <v>988</v>
      </c>
      <c r="B519" s="143" t="s">
        <v>989</v>
      </c>
      <c r="C519" s="95">
        <f t="shared" si="7"/>
        <v>0</v>
      </c>
      <c r="D519" s="81"/>
      <c r="E519" s="82"/>
      <c r="F519" s="83"/>
      <c r="G519" s="83"/>
      <c r="H519" s="83"/>
      <c r="I519" s="13"/>
      <c r="J519" s="5"/>
      <c r="K519" s="5"/>
      <c r="N519" s="56"/>
      <c r="O519" s="6"/>
      <c r="Q519" s="5"/>
    </row>
    <row r="520" spans="1:17" x14ac:dyDescent="0.2">
      <c r="A520" s="144" t="s">
        <v>990</v>
      </c>
      <c r="B520" s="143" t="s">
        <v>991</v>
      </c>
      <c r="C520" s="95">
        <f t="shared" si="7"/>
        <v>0</v>
      </c>
      <c r="D520" s="81"/>
      <c r="E520" s="82"/>
      <c r="F520" s="83"/>
      <c r="G520" s="83"/>
      <c r="H520" s="83"/>
      <c r="I520" s="13"/>
      <c r="J520" s="5"/>
      <c r="K520" s="5"/>
      <c r="N520" s="56"/>
      <c r="O520" s="6"/>
      <c r="Q520" s="5"/>
    </row>
    <row r="521" spans="1:17" x14ac:dyDescent="0.2">
      <c r="A521" s="144" t="s">
        <v>992</v>
      </c>
      <c r="B521" s="143" t="s">
        <v>993</v>
      </c>
      <c r="C521" s="95">
        <f t="shared" si="7"/>
        <v>0</v>
      </c>
      <c r="D521" s="81"/>
      <c r="E521" s="82"/>
      <c r="F521" s="83"/>
      <c r="G521" s="83"/>
      <c r="H521" s="83"/>
      <c r="I521" s="13"/>
      <c r="J521" s="5"/>
      <c r="K521" s="5"/>
      <c r="N521" s="56"/>
      <c r="O521" s="6"/>
      <c r="Q521" s="5"/>
    </row>
    <row r="522" spans="1:17" x14ac:dyDescent="0.2">
      <c r="A522" s="144" t="s">
        <v>994</v>
      </c>
      <c r="B522" s="143" t="s">
        <v>995</v>
      </c>
      <c r="C522" s="95">
        <f t="shared" si="7"/>
        <v>0</v>
      </c>
      <c r="D522" s="81"/>
      <c r="E522" s="82"/>
      <c r="F522" s="83"/>
      <c r="G522" s="83"/>
      <c r="H522" s="83"/>
      <c r="I522" s="13"/>
      <c r="J522" s="5"/>
      <c r="K522" s="5"/>
      <c r="N522" s="56"/>
      <c r="O522" s="6"/>
      <c r="Q522" s="5"/>
    </row>
    <row r="523" spans="1:17" x14ac:dyDescent="0.2">
      <c r="A523" s="99" t="s">
        <v>996</v>
      </c>
      <c r="B523" s="143" t="s">
        <v>997</v>
      </c>
      <c r="C523" s="95">
        <f t="shared" si="7"/>
        <v>0</v>
      </c>
      <c r="D523" s="81"/>
      <c r="E523" s="82"/>
      <c r="F523" s="83"/>
      <c r="G523" s="83"/>
      <c r="H523" s="83"/>
      <c r="I523" s="13"/>
      <c r="J523" s="5"/>
      <c r="K523" s="5"/>
      <c r="N523" s="56"/>
      <c r="O523" s="6"/>
      <c r="Q523" s="5"/>
    </row>
    <row r="524" spans="1:17" x14ac:dyDescent="0.2">
      <c r="A524" s="134" t="s">
        <v>998</v>
      </c>
      <c r="B524" s="143" t="s">
        <v>999</v>
      </c>
      <c r="C524" s="95">
        <f t="shared" si="7"/>
        <v>0</v>
      </c>
      <c r="D524" s="81"/>
      <c r="E524" s="82"/>
      <c r="F524" s="83"/>
      <c r="G524" s="83"/>
      <c r="H524" s="83"/>
      <c r="I524" s="13"/>
      <c r="J524" s="5"/>
      <c r="K524" s="5"/>
      <c r="N524" s="56"/>
      <c r="O524" s="6"/>
      <c r="Q524" s="5"/>
    </row>
    <row r="525" spans="1:17" x14ac:dyDescent="0.2">
      <c r="A525" s="144" t="s">
        <v>1000</v>
      </c>
      <c r="B525" s="143" t="s">
        <v>1001</v>
      </c>
      <c r="C525" s="95">
        <f t="shared" si="7"/>
        <v>0</v>
      </c>
      <c r="D525" s="81"/>
      <c r="E525" s="82"/>
      <c r="F525" s="83"/>
      <c r="G525" s="83"/>
      <c r="H525" s="83"/>
      <c r="I525" s="13"/>
      <c r="J525" s="5"/>
      <c r="K525" s="5"/>
      <c r="N525" s="56"/>
      <c r="O525" s="6"/>
      <c r="Q525" s="5"/>
    </row>
    <row r="526" spans="1:17" x14ac:dyDescent="0.2">
      <c r="A526" s="99" t="s">
        <v>1002</v>
      </c>
      <c r="B526" s="143" t="s">
        <v>1003</v>
      </c>
      <c r="C526" s="95">
        <f t="shared" si="7"/>
        <v>0</v>
      </c>
      <c r="D526" s="81"/>
      <c r="E526" s="82"/>
      <c r="F526" s="83"/>
      <c r="G526" s="83"/>
      <c r="H526" s="83"/>
      <c r="I526" s="13"/>
      <c r="J526" s="5"/>
      <c r="K526" s="5"/>
      <c r="N526" s="56"/>
      <c r="O526" s="6"/>
      <c r="Q526" s="5"/>
    </row>
    <row r="527" spans="1:17" x14ac:dyDescent="0.2">
      <c r="A527" s="134" t="s">
        <v>1004</v>
      </c>
      <c r="B527" s="143" t="s">
        <v>1005</v>
      </c>
      <c r="C527" s="95">
        <f t="shared" si="7"/>
        <v>0</v>
      </c>
      <c r="D527" s="81"/>
      <c r="E527" s="82"/>
      <c r="F527" s="83"/>
      <c r="G527" s="83"/>
      <c r="H527" s="83"/>
      <c r="I527" s="13"/>
      <c r="J527" s="5"/>
      <c r="K527" s="5"/>
      <c r="N527" s="56"/>
      <c r="O527" s="6"/>
      <c r="Q527" s="5"/>
    </row>
    <row r="528" spans="1:17" x14ac:dyDescent="0.2">
      <c r="A528" s="148" t="s">
        <v>1006</v>
      </c>
      <c r="B528" s="149" t="s">
        <v>1007</v>
      </c>
      <c r="C528" s="103">
        <f t="shared" si="7"/>
        <v>0</v>
      </c>
      <c r="D528" s="122"/>
      <c r="E528" s="105"/>
      <c r="F528" s="106"/>
      <c r="G528" s="106"/>
      <c r="H528" s="106"/>
      <c r="I528" s="13"/>
      <c r="J528" s="5"/>
      <c r="K528" s="5"/>
      <c r="N528" s="56"/>
      <c r="O528" s="6"/>
      <c r="Q528" s="5"/>
    </row>
    <row r="529" spans="1:17" x14ac:dyDescent="0.2">
      <c r="A529" s="150"/>
      <c r="B529" s="151"/>
      <c r="C529" s="87"/>
      <c r="D529" s="87"/>
      <c r="E529" s="87"/>
      <c r="F529" s="87"/>
      <c r="G529" s="87"/>
      <c r="H529" s="87"/>
      <c r="I529" s="12"/>
      <c r="J529" s="56"/>
      <c r="K529" s="56"/>
      <c r="L529" s="56"/>
      <c r="M529" s="56"/>
      <c r="N529" s="56"/>
      <c r="O529" s="6"/>
      <c r="Q529" s="5"/>
    </row>
    <row r="530" spans="1:17" x14ac:dyDescent="0.2">
      <c r="A530" s="224" t="s">
        <v>1008</v>
      </c>
      <c r="B530" s="225"/>
      <c r="C530" s="152" t="s">
        <v>1009</v>
      </c>
      <c r="D530" s="153"/>
      <c r="E530" s="154"/>
      <c r="F530" s="56"/>
      <c r="G530" s="87"/>
      <c r="H530" s="87"/>
      <c r="I530" s="12"/>
      <c r="J530" s="56"/>
      <c r="K530" s="56"/>
      <c r="L530" s="56"/>
      <c r="M530" s="56"/>
      <c r="N530" s="56"/>
      <c r="O530" s="6"/>
      <c r="Q530" s="5"/>
    </row>
    <row r="531" spans="1:17" x14ac:dyDescent="0.2">
      <c r="A531" s="232"/>
      <c r="B531" s="233"/>
      <c r="C531" s="222" t="s">
        <v>3</v>
      </c>
      <c r="D531" s="153" t="s">
        <v>1010</v>
      </c>
      <c r="E531" s="154"/>
      <c r="F531" s="56"/>
      <c r="G531" s="87"/>
      <c r="H531" s="87"/>
      <c r="I531" s="12"/>
      <c r="J531" s="56"/>
      <c r="K531" s="56"/>
      <c r="L531" s="56"/>
      <c r="M531" s="56"/>
      <c r="N531" s="56"/>
      <c r="O531" s="6"/>
      <c r="Q531" s="5"/>
    </row>
    <row r="532" spans="1:17" ht="33.75" customHeight="1" x14ac:dyDescent="0.2">
      <c r="A532" s="226"/>
      <c r="B532" s="227"/>
      <c r="C532" s="223"/>
      <c r="D532" s="155" t="s">
        <v>1011</v>
      </c>
      <c r="E532" s="156" t="s">
        <v>1012</v>
      </c>
      <c r="F532" s="56"/>
      <c r="G532" s="87"/>
      <c r="H532" s="87"/>
      <c r="I532" s="12"/>
      <c r="J532" s="56"/>
      <c r="K532" s="56"/>
      <c r="L532" s="56"/>
      <c r="M532" s="56"/>
      <c r="N532" s="56"/>
      <c r="O532" s="6"/>
      <c r="Q532" s="5"/>
    </row>
    <row r="533" spans="1:17" x14ac:dyDescent="0.2">
      <c r="A533" s="157" t="s">
        <v>1013</v>
      </c>
      <c r="B533" s="158" t="s">
        <v>1014</v>
      </c>
      <c r="C533" s="159">
        <f>+SUM(D533:E533)</f>
        <v>0</v>
      </c>
      <c r="D533" s="160"/>
      <c r="E533" s="161"/>
      <c r="F533" s="56"/>
      <c r="G533" s="87"/>
      <c r="H533" s="87"/>
      <c r="I533" s="12"/>
      <c r="J533" s="56"/>
      <c r="K533" s="56"/>
      <c r="L533" s="56"/>
      <c r="M533" s="56"/>
      <c r="N533" s="56"/>
      <c r="O533" s="6"/>
      <c r="Q533" s="5"/>
    </row>
    <row r="534" spans="1:17" x14ac:dyDescent="0.2">
      <c r="A534" s="157" t="s">
        <v>1015</v>
      </c>
      <c r="B534" s="158" t="s">
        <v>1016</v>
      </c>
      <c r="C534" s="162">
        <f>+SUM(D534:E534)</f>
        <v>0</v>
      </c>
      <c r="D534" s="160"/>
      <c r="E534" s="161"/>
      <c r="F534" s="56"/>
      <c r="G534" s="87"/>
      <c r="H534" s="87"/>
      <c r="I534" s="12"/>
      <c r="J534" s="56"/>
      <c r="K534" s="56"/>
      <c r="L534" s="56"/>
      <c r="M534" s="56"/>
      <c r="N534" s="56"/>
      <c r="O534" s="6"/>
      <c r="Q534" s="5"/>
    </row>
    <row r="535" spans="1:17" ht="18" customHeight="1" x14ac:dyDescent="0.2">
      <c r="A535" s="19"/>
      <c r="B535" s="20"/>
      <c r="C535" s="21"/>
    </row>
    <row r="536" spans="1:17" ht="24" customHeight="1" x14ac:dyDescent="0.2">
      <c r="A536" s="224" t="s">
        <v>1017</v>
      </c>
      <c r="B536" s="225"/>
      <c r="C536" s="222" t="s">
        <v>3</v>
      </c>
      <c r="D536" s="235" t="s">
        <v>1018</v>
      </c>
      <c r="E536" s="235" t="s">
        <v>1019</v>
      </c>
      <c r="F536" s="87"/>
      <c r="G536" s="6"/>
      <c r="H536" s="6"/>
      <c r="I536" s="7"/>
      <c r="J536" s="5"/>
      <c r="K536" s="5"/>
      <c r="O536" s="6"/>
      <c r="Q536" s="5"/>
    </row>
    <row r="537" spans="1:17" ht="19.5" customHeight="1" x14ac:dyDescent="0.2">
      <c r="A537" s="226"/>
      <c r="B537" s="227"/>
      <c r="C537" s="228"/>
      <c r="D537" s="235"/>
      <c r="E537" s="235"/>
      <c r="F537" s="87"/>
      <c r="G537" s="6"/>
      <c r="H537" s="6"/>
      <c r="I537" s="7"/>
      <c r="J537" s="5"/>
      <c r="K537" s="5"/>
      <c r="O537" s="6"/>
      <c r="Q537" s="5"/>
    </row>
    <row r="538" spans="1:17" ht="24.75" customHeight="1" x14ac:dyDescent="0.2">
      <c r="A538" s="230" t="s">
        <v>1020</v>
      </c>
      <c r="B538" s="231"/>
      <c r="C538" s="22"/>
      <c r="D538" s="23"/>
      <c r="E538" s="24"/>
      <c r="F538" s="87"/>
      <c r="G538" s="6"/>
      <c r="H538" s="6"/>
      <c r="I538" s="7"/>
      <c r="J538" s="5"/>
      <c r="K538" s="5"/>
      <c r="O538" s="6"/>
      <c r="Q538" s="5"/>
    </row>
    <row r="539" spans="1:17" ht="13.5" customHeight="1" x14ac:dyDescent="0.2">
      <c r="A539" s="25" t="s">
        <v>1021</v>
      </c>
      <c r="B539" s="26"/>
      <c r="C539" s="163">
        <f t="shared" ref="C539:C545" si="8">SUM(D539:E539)</f>
        <v>0</v>
      </c>
      <c r="D539" s="164"/>
      <c r="E539" s="165"/>
      <c r="F539" s="87"/>
      <c r="G539" s="6"/>
      <c r="H539" s="6"/>
      <c r="I539" s="7"/>
      <c r="J539" s="5"/>
      <c r="K539" s="5"/>
      <c r="O539" s="6"/>
      <c r="Q539" s="5"/>
    </row>
    <row r="540" spans="1:17" ht="13.5" customHeight="1" x14ac:dyDescent="0.2">
      <c r="A540" s="27" t="s">
        <v>1022</v>
      </c>
      <c r="B540" s="28"/>
      <c r="C540" s="166">
        <f t="shared" si="8"/>
        <v>0</v>
      </c>
      <c r="D540" s="167"/>
      <c r="E540" s="168"/>
      <c r="F540" s="87"/>
      <c r="G540" s="6"/>
      <c r="H540" s="6"/>
      <c r="I540" s="7"/>
      <c r="J540" s="5"/>
      <c r="K540" s="5"/>
      <c r="O540" s="6"/>
      <c r="Q540" s="5"/>
    </row>
    <row r="541" spans="1:17" s="32" customFormat="1" ht="13.5" customHeight="1" x14ac:dyDescent="0.2">
      <c r="A541" s="27" t="s">
        <v>1023</v>
      </c>
      <c r="B541" s="28"/>
      <c r="C541" s="166">
        <f t="shared" si="8"/>
        <v>0</v>
      </c>
      <c r="D541" s="29"/>
      <c r="E541" s="30"/>
      <c r="F541" s="31"/>
      <c r="G541" s="31"/>
    </row>
    <row r="542" spans="1:17" s="32" customFormat="1" x14ac:dyDescent="0.2">
      <c r="A542" s="27" t="s">
        <v>1024</v>
      </c>
      <c r="B542" s="28"/>
      <c r="C542" s="166">
        <f t="shared" si="8"/>
        <v>0</v>
      </c>
      <c r="D542" s="29"/>
      <c r="E542" s="30"/>
      <c r="F542" s="31"/>
      <c r="G542" s="31"/>
    </row>
    <row r="543" spans="1:17" s="32" customFormat="1" x14ac:dyDescent="0.2">
      <c r="A543" s="27" t="s">
        <v>1025</v>
      </c>
      <c r="B543" s="28"/>
      <c r="C543" s="166">
        <f t="shared" si="8"/>
        <v>0</v>
      </c>
      <c r="D543" s="29"/>
      <c r="E543" s="30"/>
      <c r="F543" s="31"/>
      <c r="G543" s="31"/>
    </row>
    <row r="544" spans="1:17" x14ac:dyDescent="0.2">
      <c r="A544" s="33" t="s">
        <v>1026</v>
      </c>
      <c r="B544" s="34"/>
      <c r="C544" s="35">
        <f t="shared" si="8"/>
        <v>0</v>
      </c>
      <c r="D544" s="36"/>
      <c r="E544" s="37"/>
      <c r="H544" s="6"/>
      <c r="J544" s="7"/>
      <c r="K544" s="5"/>
      <c r="P544" s="6"/>
      <c r="Q544" s="5"/>
    </row>
    <row r="545" spans="1:17" ht="19.5" customHeight="1" x14ac:dyDescent="0.2">
      <c r="A545" s="38" t="s">
        <v>1027</v>
      </c>
      <c r="B545" s="22"/>
      <c r="C545" s="39">
        <f t="shared" si="8"/>
        <v>0</v>
      </c>
      <c r="D545" s="40">
        <f>SUM(D539:D544)</f>
        <v>0</v>
      </c>
      <c r="E545" s="41">
        <f>SUM(E539:E544)</f>
        <v>0</v>
      </c>
      <c r="H545" s="6"/>
      <c r="J545" s="7"/>
      <c r="K545" s="5"/>
      <c r="P545" s="6"/>
      <c r="Q545" s="5"/>
    </row>
    <row r="546" spans="1:17" ht="24.75" customHeight="1" x14ac:dyDescent="0.2">
      <c r="A546" s="38" t="s">
        <v>1028</v>
      </c>
      <c r="B546" s="42"/>
      <c r="C546" s="22"/>
      <c r="D546" s="22"/>
      <c r="E546" s="43"/>
      <c r="F546" s="87"/>
      <c r="G546" s="6"/>
      <c r="H546" s="6"/>
      <c r="I546" s="7"/>
      <c r="J546" s="5"/>
      <c r="K546" s="5"/>
      <c r="O546" s="6"/>
      <c r="Q546" s="5"/>
    </row>
    <row r="547" spans="1:17" x14ac:dyDescent="0.2">
      <c r="A547" s="44" t="s">
        <v>1021</v>
      </c>
      <c r="B547" s="45"/>
      <c r="C547" s="163">
        <f t="shared" ref="C547:C553" si="9">SUM(D547:E547)</f>
        <v>0</v>
      </c>
      <c r="D547" s="164"/>
      <c r="E547" s="165"/>
      <c r="F547" s="87"/>
      <c r="G547" s="6"/>
      <c r="H547" s="6"/>
      <c r="I547" s="7"/>
      <c r="J547" s="5"/>
      <c r="K547" s="5"/>
      <c r="O547" s="6"/>
      <c r="Q547" s="5"/>
    </row>
    <row r="548" spans="1:17" x14ac:dyDescent="0.2">
      <c r="A548" s="46" t="s">
        <v>1022</v>
      </c>
      <c r="B548" s="47"/>
      <c r="C548" s="166">
        <f t="shared" si="9"/>
        <v>0</v>
      </c>
      <c r="D548" s="167"/>
      <c r="E548" s="168"/>
      <c r="F548" s="87"/>
      <c r="G548" s="6"/>
      <c r="H548" s="6"/>
      <c r="I548" s="7"/>
      <c r="J548" s="5"/>
      <c r="K548" s="5"/>
      <c r="O548" s="6"/>
      <c r="Q548" s="5"/>
    </row>
    <row r="549" spans="1:17" s="32" customFormat="1" x14ac:dyDescent="0.2">
      <c r="A549" s="46" t="s">
        <v>1023</v>
      </c>
      <c r="B549" s="47"/>
      <c r="C549" s="166">
        <f t="shared" si="9"/>
        <v>0</v>
      </c>
      <c r="D549" s="29"/>
      <c r="E549" s="30"/>
      <c r="F549" s="31"/>
      <c r="G549" s="31"/>
    </row>
    <row r="550" spans="1:17" s="32" customFormat="1" x14ac:dyDescent="0.2">
      <c r="A550" s="46" t="s">
        <v>1024</v>
      </c>
      <c r="B550" s="47"/>
      <c r="C550" s="166">
        <f t="shared" si="9"/>
        <v>0</v>
      </c>
      <c r="D550" s="29"/>
      <c r="E550" s="30"/>
      <c r="F550" s="31"/>
      <c r="G550" s="31"/>
    </row>
    <row r="551" spans="1:17" s="32" customFormat="1" x14ac:dyDescent="0.2">
      <c r="A551" s="46" t="s">
        <v>1025</v>
      </c>
      <c r="B551" s="47"/>
      <c r="C551" s="166">
        <f t="shared" si="9"/>
        <v>0</v>
      </c>
      <c r="D551" s="29"/>
      <c r="E551" s="30"/>
      <c r="F551" s="31"/>
      <c r="G551" s="31"/>
    </row>
    <row r="552" spans="1:17" x14ac:dyDescent="0.2">
      <c r="A552" s="48" t="s">
        <v>1026</v>
      </c>
      <c r="B552" s="49"/>
      <c r="C552" s="35">
        <f t="shared" si="9"/>
        <v>0</v>
      </c>
      <c r="D552" s="36"/>
      <c r="E552" s="37"/>
      <c r="H552" s="6"/>
      <c r="J552" s="7"/>
      <c r="K552" s="5"/>
      <c r="P552" s="6"/>
      <c r="Q552" s="5"/>
    </row>
    <row r="553" spans="1:17" ht="19.5" customHeight="1" x14ac:dyDescent="0.2">
      <c r="A553" s="50" t="s">
        <v>1029</v>
      </c>
      <c r="B553" s="23"/>
      <c r="C553" s="39">
        <f t="shared" si="9"/>
        <v>0</v>
      </c>
      <c r="D553" s="51">
        <f>SUM(D547:D552)</f>
        <v>0</v>
      </c>
      <c r="E553" s="52">
        <f>SUM(E547:E552)</f>
        <v>0</v>
      </c>
      <c r="H553" s="6"/>
      <c r="J553" s="7"/>
      <c r="K553" s="5"/>
      <c r="P553" s="6"/>
      <c r="Q553" s="5"/>
    </row>
  </sheetData>
  <mergeCells count="24">
    <mergeCell ref="G10:G12"/>
    <mergeCell ref="A44:B44"/>
    <mergeCell ref="A538:B538"/>
    <mergeCell ref="H10:H12"/>
    <mergeCell ref="D11:D12"/>
    <mergeCell ref="E11:E12"/>
    <mergeCell ref="F11:F12"/>
    <mergeCell ref="A252:B252"/>
    <mergeCell ref="A80:B80"/>
    <mergeCell ref="A122:B122"/>
    <mergeCell ref="A164:B164"/>
    <mergeCell ref="A181:B181"/>
    <mergeCell ref="A292:B292"/>
    <mergeCell ref="A315:B315"/>
    <mergeCell ref="A332:B332"/>
    <mergeCell ref="A530:B532"/>
    <mergeCell ref="C536:C537"/>
    <mergeCell ref="D536:D537"/>
    <mergeCell ref="E536:E537"/>
    <mergeCell ref="A6:F7"/>
    <mergeCell ref="C10:C12"/>
    <mergeCell ref="D10:F10"/>
    <mergeCell ref="C531:C532"/>
    <mergeCell ref="A536:B537"/>
  </mergeCells>
  <dataValidations count="2">
    <dataValidation type="whole" allowBlank="1" showInputMessage="1" showErrorMessage="1" errorTitle="Error" error="Por favor ingrese números enteros" sqref="B453:B455 IX453:IX455 ST453:ST455 ACP453:ACP455 AML453:AML455 AWH453:AWH455 BGD453:BGD455 BPZ453:BPZ455 BZV453:BZV455 CJR453:CJR455 CTN453:CTN455 DDJ453:DDJ455 DNF453:DNF455 DXB453:DXB455 EGX453:EGX455 EQT453:EQT455 FAP453:FAP455 FKL453:FKL455 FUH453:FUH455 GED453:GED455 GNZ453:GNZ455 GXV453:GXV455 HHR453:HHR455 HRN453:HRN455 IBJ453:IBJ455 ILF453:ILF455 IVB453:IVB455 JEX453:JEX455 JOT453:JOT455 JYP453:JYP455 KIL453:KIL455 KSH453:KSH455 LCD453:LCD455 LLZ453:LLZ455 LVV453:LVV455 MFR453:MFR455 MPN453:MPN455 MZJ453:MZJ455 NJF453:NJF455 NTB453:NTB455 OCX453:OCX455 OMT453:OMT455 OWP453:OWP455 PGL453:PGL455 PQH453:PQH455 QAD453:QAD455 QJZ453:QJZ455 QTV453:QTV455 RDR453:RDR455 RNN453:RNN455 RXJ453:RXJ455 SHF453:SHF455 SRB453:SRB455 TAX453:TAX455 TKT453:TKT455 TUP453:TUP455 UEL453:UEL455 UOH453:UOH455 UYD453:UYD455 VHZ453:VHZ455 VRV453:VRV455 WBR453:WBR455 WLN453:WLN455 WVJ453:WVJ455 B65989:B65991 IX65989:IX65991 ST65989:ST65991 ACP65989:ACP65991 AML65989:AML65991 AWH65989:AWH65991 BGD65989:BGD65991 BPZ65989:BPZ65991 BZV65989:BZV65991 CJR65989:CJR65991 CTN65989:CTN65991 DDJ65989:DDJ65991 DNF65989:DNF65991 DXB65989:DXB65991 EGX65989:EGX65991 EQT65989:EQT65991 FAP65989:FAP65991 FKL65989:FKL65991 FUH65989:FUH65991 GED65989:GED65991 GNZ65989:GNZ65991 GXV65989:GXV65991 HHR65989:HHR65991 HRN65989:HRN65991 IBJ65989:IBJ65991 ILF65989:ILF65991 IVB65989:IVB65991 JEX65989:JEX65991 JOT65989:JOT65991 JYP65989:JYP65991 KIL65989:KIL65991 KSH65989:KSH65991 LCD65989:LCD65991 LLZ65989:LLZ65991 LVV65989:LVV65991 MFR65989:MFR65991 MPN65989:MPN65991 MZJ65989:MZJ65991 NJF65989:NJF65991 NTB65989:NTB65991 OCX65989:OCX65991 OMT65989:OMT65991 OWP65989:OWP65991 PGL65989:PGL65991 PQH65989:PQH65991 QAD65989:QAD65991 QJZ65989:QJZ65991 QTV65989:QTV65991 RDR65989:RDR65991 RNN65989:RNN65991 RXJ65989:RXJ65991 SHF65989:SHF65991 SRB65989:SRB65991 TAX65989:TAX65991 TKT65989:TKT65991 TUP65989:TUP65991 UEL65989:UEL65991 UOH65989:UOH65991 UYD65989:UYD65991 VHZ65989:VHZ65991 VRV65989:VRV65991 WBR65989:WBR65991 WLN65989:WLN65991 WVJ65989:WVJ65991 B131525:B131527 IX131525:IX131527 ST131525:ST131527 ACP131525:ACP131527 AML131525:AML131527 AWH131525:AWH131527 BGD131525:BGD131527 BPZ131525:BPZ131527 BZV131525:BZV131527 CJR131525:CJR131527 CTN131525:CTN131527 DDJ131525:DDJ131527 DNF131525:DNF131527 DXB131525:DXB131527 EGX131525:EGX131527 EQT131525:EQT131527 FAP131525:FAP131527 FKL131525:FKL131527 FUH131525:FUH131527 GED131525:GED131527 GNZ131525:GNZ131527 GXV131525:GXV131527 HHR131525:HHR131527 HRN131525:HRN131527 IBJ131525:IBJ131527 ILF131525:ILF131527 IVB131525:IVB131527 JEX131525:JEX131527 JOT131525:JOT131527 JYP131525:JYP131527 KIL131525:KIL131527 KSH131525:KSH131527 LCD131525:LCD131527 LLZ131525:LLZ131527 LVV131525:LVV131527 MFR131525:MFR131527 MPN131525:MPN131527 MZJ131525:MZJ131527 NJF131525:NJF131527 NTB131525:NTB131527 OCX131525:OCX131527 OMT131525:OMT131527 OWP131525:OWP131527 PGL131525:PGL131527 PQH131525:PQH131527 QAD131525:QAD131527 QJZ131525:QJZ131527 QTV131525:QTV131527 RDR131525:RDR131527 RNN131525:RNN131527 RXJ131525:RXJ131527 SHF131525:SHF131527 SRB131525:SRB131527 TAX131525:TAX131527 TKT131525:TKT131527 TUP131525:TUP131527 UEL131525:UEL131527 UOH131525:UOH131527 UYD131525:UYD131527 VHZ131525:VHZ131527 VRV131525:VRV131527 WBR131525:WBR131527 WLN131525:WLN131527 WVJ131525:WVJ131527 B197061:B197063 IX197061:IX197063 ST197061:ST197063 ACP197061:ACP197063 AML197061:AML197063 AWH197061:AWH197063 BGD197061:BGD197063 BPZ197061:BPZ197063 BZV197061:BZV197063 CJR197061:CJR197063 CTN197061:CTN197063 DDJ197061:DDJ197063 DNF197061:DNF197063 DXB197061:DXB197063 EGX197061:EGX197063 EQT197061:EQT197063 FAP197061:FAP197063 FKL197061:FKL197063 FUH197061:FUH197063 GED197061:GED197063 GNZ197061:GNZ197063 GXV197061:GXV197063 HHR197061:HHR197063 HRN197061:HRN197063 IBJ197061:IBJ197063 ILF197061:ILF197063 IVB197061:IVB197063 JEX197061:JEX197063 JOT197061:JOT197063 JYP197061:JYP197063 KIL197061:KIL197063 KSH197061:KSH197063 LCD197061:LCD197063 LLZ197061:LLZ197063 LVV197061:LVV197063 MFR197061:MFR197063 MPN197061:MPN197063 MZJ197061:MZJ197063 NJF197061:NJF197063 NTB197061:NTB197063 OCX197061:OCX197063 OMT197061:OMT197063 OWP197061:OWP197063 PGL197061:PGL197063 PQH197061:PQH197063 QAD197061:QAD197063 QJZ197061:QJZ197063 QTV197061:QTV197063 RDR197061:RDR197063 RNN197061:RNN197063 RXJ197061:RXJ197063 SHF197061:SHF197063 SRB197061:SRB197063 TAX197061:TAX197063 TKT197061:TKT197063 TUP197061:TUP197063 UEL197061:UEL197063 UOH197061:UOH197063 UYD197061:UYD197063 VHZ197061:VHZ197063 VRV197061:VRV197063 WBR197061:WBR197063 WLN197061:WLN197063 WVJ197061:WVJ197063 B262597:B262599 IX262597:IX262599 ST262597:ST262599 ACP262597:ACP262599 AML262597:AML262599 AWH262597:AWH262599 BGD262597:BGD262599 BPZ262597:BPZ262599 BZV262597:BZV262599 CJR262597:CJR262599 CTN262597:CTN262599 DDJ262597:DDJ262599 DNF262597:DNF262599 DXB262597:DXB262599 EGX262597:EGX262599 EQT262597:EQT262599 FAP262597:FAP262599 FKL262597:FKL262599 FUH262597:FUH262599 GED262597:GED262599 GNZ262597:GNZ262599 GXV262597:GXV262599 HHR262597:HHR262599 HRN262597:HRN262599 IBJ262597:IBJ262599 ILF262597:ILF262599 IVB262597:IVB262599 JEX262597:JEX262599 JOT262597:JOT262599 JYP262597:JYP262599 KIL262597:KIL262599 KSH262597:KSH262599 LCD262597:LCD262599 LLZ262597:LLZ262599 LVV262597:LVV262599 MFR262597:MFR262599 MPN262597:MPN262599 MZJ262597:MZJ262599 NJF262597:NJF262599 NTB262597:NTB262599 OCX262597:OCX262599 OMT262597:OMT262599 OWP262597:OWP262599 PGL262597:PGL262599 PQH262597:PQH262599 QAD262597:QAD262599 QJZ262597:QJZ262599 QTV262597:QTV262599 RDR262597:RDR262599 RNN262597:RNN262599 RXJ262597:RXJ262599 SHF262597:SHF262599 SRB262597:SRB262599 TAX262597:TAX262599 TKT262597:TKT262599 TUP262597:TUP262599 UEL262597:UEL262599 UOH262597:UOH262599 UYD262597:UYD262599 VHZ262597:VHZ262599 VRV262597:VRV262599 WBR262597:WBR262599 WLN262597:WLN262599 WVJ262597:WVJ262599 B328133:B328135 IX328133:IX328135 ST328133:ST328135 ACP328133:ACP328135 AML328133:AML328135 AWH328133:AWH328135 BGD328133:BGD328135 BPZ328133:BPZ328135 BZV328133:BZV328135 CJR328133:CJR328135 CTN328133:CTN328135 DDJ328133:DDJ328135 DNF328133:DNF328135 DXB328133:DXB328135 EGX328133:EGX328135 EQT328133:EQT328135 FAP328133:FAP328135 FKL328133:FKL328135 FUH328133:FUH328135 GED328133:GED328135 GNZ328133:GNZ328135 GXV328133:GXV328135 HHR328133:HHR328135 HRN328133:HRN328135 IBJ328133:IBJ328135 ILF328133:ILF328135 IVB328133:IVB328135 JEX328133:JEX328135 JOT328133:JOT328135 JYP328133:JYP328135 KIL328133:KIL328135 KSH328133:KSH328135 LCD328133:LCD328135 LLZ328133:LLZ328135 LVV328133:LVV328135 MFR328133:MFR328135 MPN328133:MPN328135 MZJ328133:MZJ328135 NJF328133:NJF328135 NTB328133:NTB328135 OCX328133:OCX328135 OMT328133:OMT328135 OWP328133:OWP328135 PGL328133:PGL328135 PQH328133:PQH328135 QAD328133:QAD328135 QJZ328133:QJZ328135 QTV328133:QTV328135 RDR328133:RDR328135 RNN328133:RNN328135 RXJ328133:RXJ328135 SHF328133:SHF328135 SRB328133:SRB328135 TAX328133:TAX328135 TKT328133:TKT328135 TUP328133:TUP328135 UEL328133:UEL328135 UOH328133:UOH328135 UYD328133:UYD328135 VHZ328133:VHZ328135 VRV328133:VRV328135 WBR328133:WBR328135 WLN328133:WLN328135 WVJ328133:WVJ328135 B393669:B393671 IX393669:IX393671 ST393669:ST393671 ACP393669:ACP393671 AML393669:AML393671 AWH393669:AWH393671 BGD393669:BGD393671 BPZ393669:BPZ393671 BZV393669:BZV393671 CJR393669:CJR393671 CTN393669:CTN393671 DDJ393669:DDJ393671 DNF393669:DNF393671 DXB393669:DXB393671 EGX393669:EGX393671 EQT393669:EQT393671 FAP393669:FAP393671 FKL393669:FKL393671 FUH393669:FUH393671 GED393669:GED393671 GNZ393669:GNZ393671 GXV393669:GXV393671 HHR393669:HHR393671 HRN393669:HRN393671 IBJ393669:IBJ393671 ILF393669:ILF393671 IVB393669:IVB393671 JEX393669:JEX393671 JOT393669:JOT393671 JYP393669:JYP393671 KIL393669:KIL393671 KSH393669:KSH393671 LCD393669:LCD393671 LLZ393669:LLZ393671 LVV393669:LVV393671 MFR393669:MFR393671 MPN393669:MPN393671 MZJ393669:MZJ393671 NJF393669:NJF393671 NTB393669:NTB393671 OCX393669:OCX393671 OMT393669:OMT393671 OWP393669:OWP393671 PGL393669:PGL393671 PQH393669:PQH393671 QAD393669:QAD393671 QJZ393669:QJZ393671 QTV393669:QTV393671 RDR393669:RDR393671 RNN393669:RNN393671 RXJ393669:RXJ393671 SHF393669:SHF393671 SRB393669:SRB393671 TAX393669:TAX393671 TKT393669:TKT393671 TUP393669:TUP393671 UEL393669:UEL393671 UOH393669:UOH393671 UYD393669:UYD393671 VHZ393669:VHZ393671 VRV393669:VRV393671 WBR393669:WBR393671 WLN393669:WLN393671 WVJ393669:WVJ393671 B459205:B459207 IX459205:IX459207 ST459205:ST459207 ACP459205:ACP459207 AML459205:AML459207 AWH459205:AWH459207 BGD459205:BGD459207 BPZ459205:BPZ459207 BZV459205:BZV459207 CJR459205:CJR459207 CTN459205:CTN459207 DDJ459205:DDJ459207 DNF459205:DNF459207 DXB459205:DXB459207 EGX459205:EGX459207 EQT459205:EQT459207 FAP459205:FAP459207 FKL459205:FKL459207 FUH459205:FUH459207 GED459205:GED459207 GNZ459205:GNZ459207 GXV459205:GXV459207 HHR459205:HHR459207 HRN459205:HRN459207 IBJ459205:IBJ459207 ILF459205:ILF459207 IVB459205:IVB459207 JEX459205:JEX459207 JOT459205:JOT459207 JYP459205:JYP459207 KIL459205:KIL459207 KSH459205:KSH459207 LCD459205:LCD459207 LLZ459205:LLZ459207 LVV459205:LVV459207 MFR459205:MFR459207 MPN459205:MPN459207 MZJ459205:MZJ459207 NJF459205:NJF459207 NTB459205:NTB459207 OCX459205:OCX459207 OMT459205:OMT459207 OWP459205:OWP459207 PGL459205:PGL459207 PQH459205:PQH459207 QAD459205:QAD459207 QJZ459205:QJZ459207 QTV459205:QTV459207 RDR459205:RDR459207 RNN459205:RNN459207 RXJ459205:RXJ459207 SHF459205:SHF459207 SRB459205:SRB459207 TAX459205:TAX459207 TKT459205:TKT459207 TUP459205:TUP459207 UEL459205:UEL459207 UOH459205:UOH459207 UYD459205:UYD459207 VHZ459205:VHZ459207 VRV459205:VRV459207 WBR459205:WBR459207 WLN459205:WLN459207 WVJ459205:WVJ459207 B524741:B524743 IX524741:IX524743 ST524741:ST524743 ACP524741:ACP524743 AML524741:AML524743 AWH524741:AWH524743 BGD524741:BGD524743 BPZ524741:BPZ524743 BZV524741:BZV524743 CJR524741:CJR524743 CTN524741:CTN524743 DDJ524741:DDJ524743 DNF524741:DNF524743 DXB524741:DXB524743 EGX524741:EGX524743 EQT524741:EQT524743 FAP524741:FAP524743 FKL524741:FKL524743 FUH524741:FUH524743 GED524741:GED524743 GNZ524741:GNZ524743 GXV524741:GXV524743 HHR524741:HHR524743 HRN524741:HRN524743 IBJ524741:IBJ524743 ILF524741:ILF524743 IVB524741:IVB524743 JEX524741:JEX524743 JOT524741:JOT524743 JYP524741:JYP524743 KIL524741:KIL524743 KSH524741:KSH524743 LCD524741:LCD524743 LLZ524741:LLZ524743 LVV524741:LVV524743 MFR524741:MFR524743 MPN524741:MPN524743 MZJ524741:MZJ524743 NJF524741:NJF524743 NTB524741:NTB524743 OCX524741:OCX524743 OMT524741:OMT524743 OWP524741:OWP524743 PGL524741:PGL524743 PQH524741:PQH524743 QAD524741:QAD524743 QJZ524741:QJZ524743 QTV524741:QTV524743 RDR524741:RDR524743 RNN524741:RNN524743 RXJ524741:RXJ524743 SHF524741:SHF524743 SRB524741:SRB524743 TAX524741:TAX524743 TKT524741:TKT524743 TUP524741:TUP524743 UEL524741:UEL524743 UOH524741:UOH524743 UYD524741:UYD524743 VHZ524741:VHZ524743 VRV524741:VRV524743 WBR524741:WBR524743 WLN524741:WLN524743 WVJ524741:WVJ524743 B590277:B590279 IX590277:IX590279 ST590277:ST590279 ACP590277:ACP590279 AML590277:AML590279 AWH590277:AWH590279 BGD590277:BGD590279 BPZ590277:BPZ590279 BZV590277:BZV590279 CJR590277:CJR590279 CTN590277:CTN590279 DDJ590277:DDJ590279 DNF590277:DNF590279 DXB590277:DXB590279 EGX590277:EGX590279 EQT590277:EQT590279 FAP590277:FAP590279 FKL590277:FKL590279 FUH590277:FUH590279 GED590277:GED590279 GNZ590277:GNZ590279 GXV590277:GXV590279 HHR590277:HHR590279 HRN590277:HRN590279 IBJ590277:IBJ590279 ILF590277:ILF590279 IVB590277:IVB590279 JEX590277:JEX590279 JOT590277:JOT590279 JYP590277:JYP590279 KIL590277:KIL590279 KSH590277:KSH590279 LCD590277:LCD590279 LLZ590277:LLZ590279 LVV590277:LVV590279 MFR590277:MFR590279 MPN590277:MPN590279 MZJ590277:MZJ590279 NJF590277:NJF590279 NTB590277:NTB590279 OCX590277:OCX590279 OMT590277:OMT590279 OWP590277:OWP590279 PGL590277:PGL590279 PQH590277:PQH590279 QAD590277:QAD590279 QJZ590277:QJZ590279 QTV590277:QTV590279 RDR590277:RDR590279 RNN590277:RNN590279 RXJ590277:RXJ590279 SHF590277:SHF590279 SRB590277:SRB590279 TAX590277:TAX590279 TKT590277:TKT590279 TUP590277:TUP590279 UEL590277:UEL590279 UOH590277:UOH590279 UYD590277:UYD590279 VHZ590277:VHZ590279 VRV590277:VRV590279 WBR590277:WBR590279 WLN590277:WLN590279 WVJ590277:WVJ590279 B655813:B655815 IX655813:IX655815 ST655813:ST655815 ACP655813:ACP655815 AML655813:AML655815 AWH655813:AWH655815 BGD655813:BGD655815 BPZ655813:BPZ655815 BZV655813:BZV655815 CJR655813:CJR655815 CTN655813:CTN655815 DDJ655813:DDJ655815 DNF655813:DNF655815 DXB655813:DXB655815 EGX655813:EGX655815 EQT655813:EQT655815 FAP655813:FAP655815 FKL655813:FKL655815 FUH655813:FUH655815 GED655813:GED655815 GNZ655813:GNZ655815 GXV655813:GXV655815 HHR655813:HHR655815 HRN655813:HRN655815 IBJ655813:IBJ655815 ILF655813:ILF655815 IVB655813:IVB655815 JEX655813:JEX655815 JOT655813:JOT655815 JYP655813:JYP655815 KIL655813:KIL655815 KSH655813:KSH655815 LCD655813:LCD655815 LLZ655813:LLZ655815 LVV655813:LVV655815 MFR655813:MFR655815 MPN655813:MPN655815 MZJ655813:MZJ655815 NJF655813:NJF655815 NTB655813:NTB655815 OCX655813:OCX655815 OMT655813:OMT655815 OWP655813:OWP655815 PGL655813:PGL655815 PQH655813:PQH655815 QAD655813:QAD655815 QJZ655813:QJZ655815 QTV655813:QTV655815 RDR655813:RDR655815 RNN655813:RNN655815 RXJ655813:RXJ655815 SHF655813:SHF655815 SRB655813:SRB655815 TAX655813:TAX655815 TKT655813:TKT655815 TUP655813:TUP655815 UEL655813:UEL655815 UOH655813:UOH655815 UYD655813:UYD655815 VHZ655813:VHZ655815 VRV655813:VRV655815 WBR655813:WBR655815 WLN655813:WLN655815 WVJ655813:WVJ655815 B721349:B721351 IX721349:IX721351 ST721349:ST721351 ACP721349:ACP721351 AML721349:AML721351 AWH721349:AWH721351 BGD721349:BGD721351 BPZ721349:BPZ721351 BZV721349:BZV721351 CJR721349:CJR721351 CTN721349:CTN721351 DDJ721349:DDJ721351 DNF721349:DNF721351 DXB721349:DXB721351 EGX721349:EGX721351 EQT721349:EQT721351 FAP721349:FAP721351 FKL721349:FKL721351 FUH721349:FUH721351 GED721349:GED721351 GNZ721349:GNZ721351 GXV721349:GXV721351 HHR721349:HHR721351 HRN721349:HRN721351 IBJ721349:IBJ721351 ILF721349:ILF721351 IVB721349:IVB721351 JEX721349:JEX721351 JOT721349:JOT721351 JYP721349:JYP721351 KIL721349:KIL721351 KSH721349:KSH721351 LCD721349:LCD721351 LLZ721349:LLZ721351 LVV721349:LVV721351 MFR721349:MFR721351 MPN721349:MPN721351 MZJ721349:MZJ721351 NJF721349:NJF721351 NTB721349:NTB721351 OCX721349:OCX721351 OMT721349:OMT721351 OWP721349:OWP721351 PGL721349:PGL721351 PQH721349:PQH721351 QAD721349:QAD721351 QJZ721349:QJZ721351 QTV721349:QTV721351 RDR721349:RDR721351 RNN721349:RNN721351 RXJ721349:RXJ721351 SHF721349:SHF721351 SRB721349:SRB721351 TAX721349:TAX721351 TKT721349:TKT721351 TUP721349:TUP721351 UEL721349:UEL721351 UOH721349:UOH721351 UYD721349:UYD721351 VHZ721349:VHZ721351 VRV721349:VRV721351 WBR721349:WBR721351 WLN721349:WLN721351 WVJ721349:WVJ721351 B786885:B786887 IX786885:IX786887 ST786885:ST786887 ACP786885:ACP786887 AML786885:AML786887 AWH786885:AWH786887 BGD786885:BGD786887 BPZ786885:BPZ786887 BZV786885:BZV786887 CJR786885:CJR786887 CTN786885:CTN786887 DDJ786885:DDJ786887 DNF786885:DNF786887 DXB786885:DXB786887 EGX786885:EGX786887 EQT786885:EQT786887 FAP786885:FAP786887 FKL786885:FKL786887 FUH786885:FUH786887 GED786885:GED786887 GNZ786885:GNZ786887 GXV786885:GXV786887 HHR786885:HHR786887 HRN786885:HRN786887 IBJ786885:IBJ786887 ILF786885:ILF786887 IVB786885:IVB786887 JEX786885:JEX786887 JOT786885:JOT786887 JYP786885:JYP786887 KIL786885:KIL786887 KSH786885:KSH786887 LCD786885:LCD786887 LLZ786885:LLZ786887 LVV786885:LVV786887 MFR786885:MFR786887 MPN786885:MPN786887 MZJ786885:MZJ786887 NJF786885:NJF786887 NTB786885:NTB786887 OCX786885:OCX786887 OMT786885:OMT786887 OWP786885:OWP786887 PGL786885:PGL786887 PQH786885:PQH786887 QAD786885:QAD786887 QJZ786885:QJZ786887 QTV786885:QTV786887 RDR786885:RDR786887 RNN786885:RNN786887 RXJ786885:RXJ786887 SHF786885:SHF786887 SRB786885:SRB786887 TAX786885:TAX786887 TKT786885:TKT786887 TUP786885:TUP786887 UEL786885:UEL786887 UOH786885:UOH786887 UYD786885:UYD786887 VHZ786885:VHZ786887 VRV786885:VRV786887 WBR786885:WBR786887 WLN786885:WLN786887 WVJ786885:WVJ786887 B852421:B852423 IX852421:IX852423 ST852421:ST852423 ACP852421:ACP852423 AML852421:AML852423 AWH852421:AWH852423 BGD852421:BGD852423 BPZ852421:BPZ852423 BZV852421:BZV852423 CJR852421:CJR852423 CTN852421:CTN852423 DDJ852421:DDJ852423 DNF852421:DNF852423 DXB852421:DXB852423 EGX852421:EGX852423 EQT852421:EQT852423 FAP852421:FAP852423 FKL852421:FKL852423 FUH852421:FUH852423 GED852421:GED852423 GNZ852421:GNZ852423 GXV852421:GXV852423 HHR852421:HHR852423 HRN852421:HRN852423 IBJ852421:IBJ852423 ILF852421:ILF852423 IVB852421:IVB852423 JEX852421:JEX852423 JOT852421:JOT852423 JYP852421:JYP852423 KIL852421:KIL852423 KSH852421:KSH852423 LCD852421:LCD852423 LLZ852421:LLZ852423 LVV852421:LVV852423 MFR852421:MFR852423 MPN852421:MPN852423 MZJ852421:MZJ852423 NJF852421:NJF852423 NTB852421:NTB852423 OCX852421:OCX852423 OMT852421:OMT852423 OWP852421:OWP852423 PGL852421:PGL852423 PQH852421:PQH852423 QAD852421:QAD852423 QJZ852421:QJZ852423 QTV852421:QTV852423 RDR852421:RDR852423 RNN852421:RNN852423 RXJ852421:RXJ852423 SHF852421:SHF852423 SRB852421:SRB852423 TAX852421:TAX852423 TKT852421:TKT852423 TUP852421:TUP852423 UEL852421:UEL852423 UOH852421:UOH852423 UYD852421:UYD852423 VHZ852421:VHZ852423 VRV852421:VRV852423 WBR852421:WBR852423 WLN852421:WLN852423 WVJ852421:WVJ852423 B917957:B917959 IX917957:IX917959 ST917957:ST917959 ACP917957:ACP917959 AML917957:AML917959 AWH917957:AWH917959 BGD917957:BGD917959 BPZ917957:BPZ917959 BZV917957:BZV917959 CJR917957:CJR917959 CTN917957:CTN917959 DDJ917957:DDJ917959 DNF917957:DNF917959 DXB917957:DXB917959 EGX917957:EGX917959 EQT917957:EQT917959 FAP917957:FAP917959 FKL917957:FKL917959 FUH917957:FUH917959 GED917957:GED917959 GNZ917957:GNZ917959 GXV917957:GXV917959 HHR917957:HHR917959 HRN917957:HRN917959 IBJ917957:IBJ917959 ILF917957:ILF917959 IVB917957:IVB917959 JEX917957:JEX917959 JOT917957:JOT917959 JYP917957:JYP917959 KIL917957:KIL917959 KSH917957:KSH917959 LCD917957:LCD917959 LLZ917957:LLZ917959 LVV917957:LVV917959 MFR917957:MFR917959 MPN917957:MPN917959 MZJ917957:MZJ917959 NJF917957:NJF917959 NTB917957:NTB917959 OCX917957:OCX917959 OMT917957:OMT917959 OWP917957:OWP917959 PGL917957:PGL917959 PQH917957:PQH917959 QAD917957:QAD917959 QJZ917957:QJZ917959 QTV917957:QTV917959 RDR917957:RDR917959 RNN917957:RNN917959 RXJ917957:RXJ917959 SHF917957:SHF917959 SRB917957:SRB917959 TAX917957:TAX917959 TKT917957:TKT917959 TUP917957:TUP917959 UEL917957:UEL917959 UOH917957:UOH917959 UYD917957:UYD917959 VHZ917957:VHZ917959 VRV917957:VRV917959 WBR917957:WBR917959 WLN917957:WLN917959 WVJ917957:WVJ917959 B983493:B983495 IX983493:IX983495 ST983493:ST983495 ACP983493:ACP983495 AML983493:AML983495 AWH983493:AWH983495 BGD983493:BGD983495 BPZ983493:BPZ983495 BZV983493:BZV983495 CJR983493:CJR983495 CTN983493:CTN983495 DDJ983493:DDJ983495 DNF983493:DNF983495 DXB983493:DXB983495 EGX983493:EGX983495 EQT983493:EQT983495 FAP983493:FAP983495 FKL983493:FKL983495 FUH983493:FUH983495 GED983493:GED983495 GNZ983493:GNZ983495 GXV983493:GXV983495 HHR983493:HHR983495 HRN983493:HRN983495 IBJ983493:IBJ983495 ILF983493:ILF983495 IVB983493:IVB983495 JEX983493:JEX983495 JOT983493:JOT983495 JYP983493:JYP983495 KIL983493:KIL983495 KSH983493:KSH983495 LCD983493:LCD983495 LLZ983493:LLZ983495 LVV983493:LVV983495 MFR983493:MFR983495 MPN983493:MPN983495 MZJ983493:MZJ983495 NJF983493:NJF983495 NTB983493:NTB983495 OCX983493:OCX983495 OMT983493:OMT983495 OWP983493:OWP983495 PGL983493:PGL983495 PQH983493:PQH983495 QAD983493:QAD983495 QJZ983493:QJZ983495 QTV983493:QTV983495 RDR983493:RDR983495 RNN983493:RNN983495 RXJ983493:RXJ983495 SHF983493:SHF983495 SRB983493:SRB983495 TAX983493:TAX983495 TKT983493:TKT983495 TUP983493:TUP983495 UEL983493:UEL983495 UOH983493:UOH983495 UYD983493:UYD983495 VHZ983493:VHZ983495 VRV983493:VRV983495 WBR983493:WBR983495 WLN983493:WLN983495 WVJ983493:WVJ983495">
      <formula1>0</formula1>
      <formula2>1000000000</formula2>
    </dataValidation>
    <dataValidation type="whole" allowBlank="1" showInputMessage="1" showErrorMessage="1" errorTitle="Error" error="Por favor ingrese números enteros" sqref="A1:A1048576 B456:B65988 IX456:IX65988 ST456:ST65988 ACP456:ACP65988 AML456:AML65988 AWH456:AWH65988 BGD456:BGD65988 BPZ456:BPZ65988 BZV456:BZV65988 CJR456:CJR65988 CTN456:CTN65988 DDJ456:DDJ65988 DNF456:DNF65988 DXB456:DXB65988 EGX456:EGX65988 EQT456:EQT65988 FAP456:FAP65988 FKL456:FKL65988 FUH456:FUH65988 GED456:GED65988 GNZ456:GNZ65988 GXV456:GXV65988 HHR456:HHR65988 HRN456:HRN65988 IBJ456:IBJ65988 ILF456:ILF65988 IVB456:IVB65988 JEX456:JEX65988 JOT456:JOT65988 JYP456:JYP65988 KIL456:KIL65988 KSH456:KSH65988 LCD456:LCD65988 LLZ456:LLZ65988 LVV456:LVV65988 MFR456:MFR65988 MPN456:MPN65988 MZJ456:MZJ65988 NJF456:NJF65988 NTB456:NTB65988 OCX456:OCX65988 OMT456:OMT65988 OWP456:OWP65988 PGL456:PGL65988 PQH456:PQH65988 QAD456:QAD65988 QJZ456:QJZ65988 QTV456:QTV65988 RDR456:RDR65988 RNN456:RNN65988 RXJ456:RXJ65988 SHF456:SHF65988 SRB456:SRB65988 TAX456:TAX65988 TKT456:TKT65988 TUP456:TUP65988 UEL456:UEL65988 UOH456:UOH65988 UYD456:UYD65988 VHZ456:VHZ65988 VRV456:VRV65988 WBR456:WBR65988 WLN456:WLN65988 WVJ456:WVJ65988 B65992:B131524 IX65992:IX131524 ST65992:ST131524 ACP65992:ACP131524 AML65992:AML131524 AWH65992:AWH131524 BGD65992:BGD131524 BPZ65992:BPZ131524 BZV65992:BZV131524 CJR65992:CJR131524 CTN65992:CTN131524 DDJ65992:DDJ131524 DNF65992:DNF131524 DXB65992:DXB131524 EGX65992:EGX131524 EQT65992:EQT131524 FAP65992:FAP131524 FKL65992:FKL131524 FUH65992:FUH131524 GED65992:GED131524 GNZ65992:GNZ131524 GXV65992:GXV131524 HHR65992:HHR131524 HRN65992:HRN131524 IBJ65992:IBJ131524 ILF65992:ILF131524 IVB65992:IVB131524 JEX65992:JEX131524 JOT65992:JOT131524 JYP65992:JYP131524 KIL65992:KIL131524 KSH65992:KSH131524 LCD65992:LCD131524 LLZ65992:LLZ131524 LVV65992:LVV131524 MFR65992:MFR131524 MPN65992:MPN131524 MZJ65992:MZJ131524 NJF65992:NJF131524 NTB65992:NTB131524 OCX65992:OCX131524 OMT65992:OMT131524 OWP65992:OWP131524 PGL65992:PGL131524 PQH65992:PQH131524 QAD65992:QAD131524 QJZ65992:QJZ131524 QTV65992:QTV131524 RDR65992:RDR131524 RNN65992:RNN131524 RXJ65992:RXJ131524 SHF65992:SHF131524 SRB65992:SRB131524 TAX65992:TAX131524 TKT65992:TKT131524 TUP65992:TUP131524 UEL65992:UEL131524 UOH65992:UOH131524 UYD65992:UYD131524 VHZ65992:VHZ131524 VRV65992:VRV131524 WBR65992:WBR131524 WLN65992:WLN131524 WVJ65992:WVJ131524 B131528:B197060 IX131528:IX197060 ST131528:ST197060 ACP131528:ACP197060 AML131528:AML197060 AWH131528:AWH197060 BGD131528:BGD197060 BPZ131528:BPZ197060 BZV131528:BZV197060 CJR131528:CJR197060 CTN131528:CTN197060 DDJ131528:DDJ197060 DNF131528:DNF197060 DXB131528:DXB197060 EGX131528:EGX197060 EQT131528:EQT197060 FAP131528:FAP197060 FKL131528:FKL197060 FUH131528:FUH197060 GED131528:GED197060 GNZ131528:GNZ197060 GXV131528:GXV197060 HHR131528:HHR197060 HRN131528:HRN197060 IBJ131528:IBJ197060 ILF131528:ILF197060 IVB131528:IVB197060 JEX131528:JEX197060 JOT131528:JOT197060 JYP131528:JYP197060 KIL131528:KIL197060 KSH131528:KSH197060 LCD131528:LCD197060 LLZ131528:LLZ197060 LVV131528:LVV197060 MFR131528:MFR197060 MPN131528:MPN197060 MZJ131528:MZJ197060 NJF131528:NJF197060 NTB131528:NTB197060 OCX131528:OCX197060 OMT131528:OMT197060 OWP131528:OWP197060 PGL131528:PGL197060 PQH131528:PQH197060 QAD131528:QAD197060 QJZ131528:QJZ197060 QTV131528:QTV197060 RDR131528:RDR197060 RNN131528:RNN197060 RXJ131528:RXJ197060 SHF131528:SHF197060 SRB131528:SRB197060 TAX131528:TAX197060 TKT131528:TKT197060 TUP131528:TUP197060 UEL131528:UEL197060 UOH131528:UOH197060 UYD131528:UYD197060 VHZ131528:VHZ197060 VRV131528:VRV197060 WBR131528:WBR197060 WLN131528:WLN197060 WVJ131528:WVJ197060 B197064:B262596 IX197064:IX262596 ST197064:ST262596 ACP197064:ACP262596 AML197064:AML262596 AWH197064:AWH262596 BGD197064:BGD262596 BPZ197064:BPZ262596 BZV197064:BZV262596 CJR197064:CJR262596 CTN197064:CTN262596 DDJ197064:DDJ262596 DNF197064:DNF262596 DXB197064:DXB262596 EGX197064:EGX262596 EQT197064:EQT262596 FAP197064:FAP262596 FKL197064:FKL262596 FUH197064:FUH262596 GED197064:GED262596 GNZ197064:GNZ262596 GXV197064:GXV262596 HHR197064:HHR262596 HRN197064:HRN262596 IBJ197064:IBJ262596 ILF197064:ILF262596 IVB197064:IVB262596 JEX197064:JEX262596 JOT197064:JOT262596 JYP197064:JYP262596 KIL197064:KIL262596 KSH197064:KSH262596 LCD197064:LCD262596 LLZ197064:LLZ262596 LVV197064:LVV262596 MFR197064:MFR262596 MPN197064:MPN262596 MZJ197064:MZJ262596 NJF197064:NJF262596 NTB197064:NTB262596 OCX197064:OCX262596 OMT197064:OMT262596 OWP197064:OWP262596 PGL197064:PGL262596 PQH197064:PQH262596 QAD197064:QAD262596 QJZ197064:QJZ262596 QTV197064:QTV262596 RDR197064:RDR262596 RNN197064:RNN262596 RXJ197064:RXJ262596 SHF197064:SHF262596 SRB197064:SRB262596 TAX197064:TAX262596 TKT197064:TKT262596 TUP197064:TUP262596 UEL197064:UEL262596 UOH197064:UOH262596 UYD197064:UYD262596 VHZ197064:VHZ262596 VRV197064:VRV262596 WBR197064:WBR262596 WLN197064:WLN262596 WVJ197064:WVJ262596 B262600:B328132 IX262600:IX328132 ST262600:ST328132 ACP262600:ACP328132 AML262600:AML328132 AWH262600:AWH328132 BGD262600:BGD328132 BPZ262600:BPZ328132 BZV262600:BZV328132 CJR262600:CJR328132 CTN262600:CTN328132 DDJ262600:DDJ328132 DNF262600:DNF328132 DXB262600:DXB328132 EGX262600:EGX328132 EQT262600:EQT328132 FAP262600:FAP328132 FKL262600:FKL328132 FUH262600:FUH328132 GED262600:GED328132 GNZ262600:GNZ328132 GXV262600:GXV328132 HHR262600:HHR328132 HRN262600:HRN328132 IBJ262600:IBJ328132 ILF262600:ILF328132 IVB262600:IVB328132 JEX262600:JEX328132 JOT262600:JOT328132 JYP262600:JYP328132 KIL262600:KIL328132 KSH262600:KSH328132 LCD262600:LCD328132 LLZ262600:LLZ328132 LVV262600:LVV328132 MFR262600:MFR328132 MPN262600:MPN328132 MZJ262600:MZJ328132 NJF262600:NJF328132 NTB262600:NTB328132 OCX262600:OCX328132 OMT262600:OMT328132 OWP262600:OWP328132 PGL262600:PGL328132 PQH262600:PQH328132 QAD262600:QAD328132 QJZ262600:QJZ328132 QTV262600:QTV328132 RDR262600:RDR328132 RNN262600:RNN328132 RXJ262600:RXJ328132 SHF262600:SHF328132 SRB262600:SRB328132 TAX262600:TAX328132 TKT262600:TKT328132 TUP262600:TUP328132 UEL262600:UEL328132 UOH262600:UOH328132 UYD262600:UYD328132 VHZ262600:VHZ328132 VRV262600:VRV328132 WBR262600:WBR328132 WLN262600:WLN328132 WVJ262600:WVJ328132 B328136:B393668 IX328136:IX393668 ST328136:ST393668 ACP328136:ACP393668 AML328136:AML393668 AWH328136:AWH393668 BGD328136:BGD393668 BPZ328136:BPZ393668 BZV328136:BZV393668 CJR328136:CJR393668 CTN328136:CTN393668 DDJ328136:DDJ393668 DNF328136:DNF393668 DXB328136:DXB393668 EGX328136:EGX393668 EQT328136:EQT393668 FAP328136:FAP393668 FKL328136:FKL393668 FUH328136:FUH393668 GED328136:GED393668 GNZ328136:GNZ393668 GXV328136:GXV393668 HHR328136:HHR393668 HRN328136:HRN393668 IBJ328136:IBJ393668 ILF328136:ILF393668 IVB328136:IVB393668 JEX328136:JEX393668 JOT328136:JOT393668 JYP328136:JYP393668 KIL328136:KIL393668 KSH328136:KSH393668 LCD328136:LCD393668 LLZ328136:LLZ393668 LVV328136:LVV393668 MFR328136:MFR393668 MPN328136:MPN393668 MZJ328136:MZJ393668 NJF328136:NJF393668 NTB328136:NTB393668 OCX328136:OCX393668 OMT328136:OMT393668 OWP328136:OWP393668 PGL328136:PGL393668 PQH328136:PQH393668 QAD328136:QAD393668 QJZ328136:QJZ393668 QTV328136:QTV393668 RDR328136:RDR393668 RNN328136:RNN393668 RXJ328136:RXJ393668 SHF328136:SHF393668 SRB328136:SRB393668 TAX328136:TAX393668 TKT328136:TKT393668 TUP328136:TUP393668 UEL328136:UEL393668 UOH328136:UOH393668 UYD328136:UYD393668 VHZ328136:VHZ393668 VRV328136:VRV393668 WBR328136:WBR393668 WLN328136:WLN393668 WVJ328136:WVJ393668 B393672:B459204 IX393672:IX459204 ST393672:ST459204 ACP393672:ACP459204 AML393672:AML459204 AWH393672:AWH459204 BGD393672:BGD459204 BPZ393672:BPZ459204 BZV393672:BZV459204 CJR393672:CJR459204 CTN393672:CTN459204 DDJ393672:DDJ459204 DNF393672:DNF459204 DXB393672:DXB459204 EGX393672:EGX459204 EQT393672:EQT459204 FAP393672:FAP459204 FKL393672:FKL459204 FUH393672:FUH459204 GED393672:GED459204 GNZ393672:GNZ459204 GXV393672:GXV459204 HHR393672:HHR459204 HRN393672:HRN459204 IBJ393672:IBJ459204 ILF393672:ILF459204 IVB393672:IVB459204 JEX393672:JEX459204 JOT393672:JOT459204 JYP393672:JYP459204 KIL393672:KIL459204 KSH393672:KSH459204 LCD393672:LCD459204 LLZ393672:LLZ459204 LVV393672:LVV459204 MFR393672:MFR459204 MPN393672:MPN459204 MZJ393672:MZJ459204 NJF393672:NJF459204 NTB393672:NTB459204 OCX393672:OCX459204 OMT393672:OMT459204 OWP393672:OWP459204 PGL393672:PGL459204 PQH393672:PQH459204 QAD393672:QAD459204 QJZ393672:QJZ459204 QTV393672:QTV459204 RDR393672:RDR459204 RNN393672:RNN459204 RXJ393672:RXJ459204 SHF393672:SHF459204 SRB393672:SRB459204 TAX393672:TAX459204 TKT393672:TKT459204 TUP393672:TUP459204 UEL393672:UEL459204 UOH393672:UOH459204 UYD393672:UYD459204 VHZ393672:VHZ459204 VRV393672:VRV459204 WBR393672:WBR459204 WLN393672:WLN459204 WVJ393672:WVJ459204 B459208:B524740 IX459208:IX524740 ST459208:ST524740 ACP459208:ACP524740 AML459208:AML524740 AWH459208:AWH524740 BGD459208:BGD524740 BPZ459208:BPZ524740 BZV459208:BZV524740 CJR459208:CJR524740 CTN459208:CTN524740 DDJ459208:DDJ524740 DNF459208:DNF524740 DXB459208:DXB524740 EGX459208:EGX524740 EQT459208:EQT524740 FAP459208:FAP524740 FKL459208:FKL524740 FUH459208:FUH524740 GED459208:GED524740 GNZ459208:GNZ524740 GXV459208:GXV524740 HHR459208:HHR524740 HRN459208:HRN524740 IBJ459208:IBJ524740 ILF459208:ILF524740 IVB459208:IVB524740 JEX459208:JEX524740 JOT459208:JOT524740 JYP459208:JYP524740 KIL459208:KIL524740 KSH459208:KSH524740 LCD459208:LCD524740 LLZ459208:LLZ524740 LVV459208:LVV524740 MFR459208:MFR524740 MPN459208:MPN524740 MZJ459208:MZJ524740 NJF459208:NJF524740 NTB459208:NTB524740 OCX459208:OCX524740 OMT459208:OMT524740 OWP459208:OWP524740 PGL459208:PGL524740 PQH459208:PQH524740 QAD459208:QAD524740 QJZ459208:QJZ524740 QTV459208:QTV524740 RDR459208:RDR524740 RNN459208:RNN524740 RXJ459208:RXJ524740 SHF459208:SHF524740 SRB459208:SRB524740 TAX459208:TAX524740 TKT459208:TKT524740 TUP459208:TUP524740 UEL459208:UEL524740 UOH459208:UOH524740 UYD459208:UYD524740 VHZ459208:VHZ524740 VRV459208:VRV524740 WBR459208:WBR524740 WLN459208:WLN524740 WVJ459208:WVJ524740 B524744:B590276 IX524744:IX590276 ST524744:ST590276 ACP524744:ACP590276 AML524744:AML590276 AWH524744:AWH590276 BGD524744:BGD590276 BPZ524744:BPZ590276 BZV524744:BZV590276 CJR524744:CJR590276 CTN524744:CTN590276 DDJ524744:DDJ590276 DNF524744:DNF590276 DXB524744:DXB590276 EGX524744:EGX590276 EQT524744:EQT590276 FAP524744:FAP590276 FKL524744:FKL590276 FUH524744:FUH590276 GED524744:GED590276 GNZ524744:GNZ590276 GXV524744:GXV590276 HHR524744:HHR590276 HRN524744:HRN590276 IBJ524744:IBJ590276 ILF524744:ILF590276 IVB524744:IVB590276 JEX524744:JEX590276 JOT524744:JOT590276 JYP524744:JYP590276 KIL524744:KIL590276 KSH524744:KSH590276 LCD524744:LCD590276 LLZ524744:LLZ590276 LVV524744:LVV590276 MFR524744:MFR590276 MPN524744:MPN590276 MZJ524744:MZJ590276 NJF524744:NJF590276 NTB524744:NTB590276 OCX524744:OCX590276 OMT524744:OMT590276 OWP524744:OWP590276 PGL524744:PGL590276 PQH524744:PQH590276 QAD524744:QAD590276 QJZ524744:QJZ590276 QTV524744:QTV590276 RDR524744:RDR590276 RNN524744:RNN590276 RXJ524744:RXJ590276 SHF524744:SHF590276 SRB524744:SRB590276 TAX524744:TAX590276 TKT524744:TKT590276 TUP524744:TUP590276 UEL524744:UEL590276 UOH524744:UOH590276 UYD524744:UYD590276 VHZ524744:VHZ590276 VRV524744:VRV590276 WBR524744:WBR590276 WLN524744:WLN590276 WVJ524744:WVJ590276 B590280:B655812 IX590280:IX655812 ST590280:ST655812 ACP590280:ACP655812 AML590280:AML655812 AWH590280:AWH655812 BGD590280:BGD655812 BPZ590280:BPZ655812 BZV590280:BZV655812 CJR590280:CJR655812 CTN590280:CTN655812 DDJ590280:DDJ655812 DNF590280:DNF655812 DXB590280:DXB655812 EGX590280:EGX655812 EQT590280:EQT655812 FAP590280:FAP655812 FKL590280:FKL655812 FUH590280:FUH655812 GED590280:GED655812 GNZ590280:GNZ655812 GXV590280:GXV655812 HHR590280:HHR655812 HRN590280:HRN655812 IBJ590280:IBJ655812 ILF590280:ILF655812 IVB590280:IVB655812 JEX590280:JEX655812 JOT590280:JOT655812 JYP590280:JYP655812 KIL590280:KIL655812 KSH590280:KSH655812 LCD590280:LCD655812 LLZ590280:LLZ655812 LVV590280:LVV655812 MFR590280:MFR655812 MPN590280:MPN655812 MZJ590280:MZJ655812 NJF590280:NJF655812 NTB590280:NTB655812 OCX590280:OCX655812 OMT590280:OMT655812 OWP590280:OWP655812 PGL590280:PGL655812 PQH590280:PQH655812 QAD590280:QAD655812 QJZ590280:QJZ655812 QTV590280:QTV655812 RDR590280:RDR655812 RNN590280:RNN655812 RXJ590280:RXJ655812 SHF590280:SHF655812 SRB590280:SRB655812 TAX590280:TAX655812 TKT590280:TKT655812 TUP590280:TUP655812 UEL590280:UEL655812 UOH590280:UOH655812 UYD590280:UYD655812 VHZ590280:VHZ655812 VRV590280:VRV655812 WBR590280:WBR655812 WLN590280:WLN655812 WVJ590280:WVJ655812 B655816:B721348 IX655816:IX721348 ST655816:ST721348 ACP655816:ACP721348 AML655816:AML721348 AWH655816:AWH721348 BGD655816:BGD721348 BPZ655816:BPZ721348 BZV655816:BZV721348 CJR655816:CJR721348 CTN655816:CTN721348 DDJ655816:DDJ721348 DNF655816:DNF721348 DXB655816:DXB721348 EGX655816:EGX721348 EQT655816:EQT721348 FAP655816:FAP721348 FKL655816:FKL721348 FUH655816:FUH721348 GED655816:GED721348 GNZ655816:GNZ721348 GXV655816:GXV721348 HHR655816:HHR721348 HRN655816:HRN721348 IBJ655816:IBJ721348 ILF655816:ILF721348 IVB655816:IVB721348 JEX655816:JEX721348 JOT655816:JOT721348 JYP655816:JYP721348 KIL655816:KIL721348 KSH655816:KSH721348 LCD655816:LCD721348 LLZ655816:LLZ721348 LVV655816:LVV721348 MFR655816:MFR721348 MPN655816:MPN721348 MZJ655816:MZJ721348 NJF655816:NJF721348 NTB655816:NTB721348 OCX655816:OCX721348 OMT655816:OMT721348 OWP655816:OWP721348 PGL655816:PGL721348 PQH655816:PQH721348 QAD655816:QAD721348 QJZ655816:QJZ721348 QTV655816:QTV721348 RDR655816:RDR721348 RNN655816:RNN721348 RXJ655816:RXJ721348 SHF655816:SHF721348 SRB655816:SRB721348 TAX655816:TAX721348 TKT655816:TKT721348 TUP655816:TUP721348 UEL655816:UEL721348 UOH655816:UOH721348 UYD655816:UYD721348 VHZ655816:VHZ721348 VRV655816:VRV721348 WBR655816:WBR721348 WLN655816:WLN721348 WVJ655816:WVJ721348 B721352:B786884 IX721352:IX786884 ST721352:ST786884 ACP721352:ACP786884 AML721352:AML786884 AWH721352:AWH786884 BGD721352:BGD786884 BPZ721352:BPZ786884 BZV721352:BZV786884 CJR721352:CJR786884 CTN721352:CTN786884 DDJ721352:DDJ786884 DNF721352:DNF786884 DXB721352:DXB786884 EGX721352:EGX786884 EQT721352:EQT786884 FAP721352:FAP786884 FKL721352:FKL786884 FUH721352:FUH786884 GED721352:GED786884 GNZ721352:GNZ786884 GXV721352:GXV786884 HHR721352:HHR786884 HRN721352:HRN786884 IBJ721352:IBJ786884 ILF721352:ILF786884 IVB721352:IVB786884 JEX721352:JEX786884 JOT721352:JOT786884 JYP721352:JYP786884 KIL721352:KIL786884 KSH721352:KSH786884 LCD721352:LCD786884 LLZ721352:LLZ786884 LVV721352:LVV786884 MFR721352:MFR786884 MPN721352:MPN786884 MZJ721352:MZJ786884 NJF721352:NJF786884 NTB721352:NTB786884 OCX721352:OCX786884 OMT721352:OMT786884 OWP721352:OWP786884 PGL721352:PGL786884 PQH721352:PQH786884 QAD721352:QAD786884 QJZ721352:QJZ786884 QTV721352:QTV786884 RDR721352:RDR786884 RNN721352:RNN786884 RXJ721352:RXJ786884 SHF721352:SHF786884 SRB721352:SRB786884 TAX721352:TAX786884 TKT721352:TKT786884 TUP721352:TUP786884 UEL721352:UEL786884 UOH721352:UOH786884 UYD721352:UYD786884 VHZ721352:VHZ786884 VRV721352:VRV786884 WBR721352:WBR786884 WLN721352:WLN786884 WVJ721352:WVJ786884 B786888:B852420 IX786888:IX852420 ST786888:ST852420 ACP786888:ACP852420 AML786888:AML852420 AWH786888:AWH852420 BGD786888:BGD852420 BPZ786888:BPZ852420 BZV786888:BZV852420 CJR786888:CJR852420 CTN786888:CTN852420 DDJ786888:DDJ852420 DNF786888:DNF852420 DXB786888:DXB852420 EGX786888:EGX852420 EQT786888:EQT852420 FAP786888:FAP852420 FKL786888:FKL852420 FUH786888:FUH852420 GED786888:GED852420 GNZ786888:GNZ852420 GXV786888:GXV852420 HHR786888:HHR852420 HRN786888:HRN852420 IBJ786888:IBJ852420 ILF786888:ILF852420 IVB786888:IVB852420 JEX786888:JEX852420 JOT786888:JOT852420 JYP786888:JYP852420 KIL786888:KIL852420 KSH786888:KSH852420 LCD786888:LCD852420 LLZ786888:LLZ852420 LVV786888:LVV852420 MFR786888:MFR852420 MPN786888:MPN852420 MZJ786888:MZJ852420 NJF786888:NJF852420 NTB786888:NTB852420 OCX786888:OCX852420 OMT786888:OMT852420 OWP786888:OWP852420 PGL786888:PGL852420 PQH786888:PQH852420 QAD786888:QAD852420 QJZ786888:QJZ852420 QTV786888:QTV852420 RDR786888:RDR852420 RNN786888:RNN852420 RXJ786888:RXJ852420 SHF786888:SHF852420 SRB786888:SRB852420 TAX786888:TAX852420 TKT786888:TKT852420 TUP786888:TUP852420 UEL786888:UEL852420 UOH786888:UOH852420 UYD786888:UYD852420 VHZ786888:VHZ852420 VRV786888:VRV852420 WBR786888:WBR852420 WLN786888:WLN852420 WVJ786888:WVJ852420 B852424:B917956 IX852424:IX917956 ST852424:ST917956 ACP852424:ACP917956 AML852424:AML917956 AWH852424:AWH917956 BGD852424:BGD917956 BPZ852424:BPZ917956 BZV852424:BZV917956 CJR852424:CJR917956 CTN852424:CTN917956 DDJ852424:DDJ917956 DNF852424:DNF917956 DXB852424:DXB917956 EGX852424:EGX917956 EQT852424:EQT917956 FAP852424:FAP917956 FKL852424:FKL917956 FUH852424:FUH917956 GED852424:GED917956 GNZ852424:GNZ917956 GXV852424:GXV917956 HHR852424:HHR917956 HRN852424:HRN917956 IBJ852424:IBJ917956 ILF852424:ILF917956 IVB852424:IVB917956 JEX852424:JEX917956 JOT852424:JOT917956 JYP852424:JYP917956 KIL852424:KIL917956 KSH852424:KSH917956 LCD852424:LCD917956 LLZ852424:LLZ917956 LVV852424:LVV917956 MFR852424:MFR917956 MPN852424:MPN917956 MZJ852424:MZJ917956 NJF852424:NJF917956 NTB852424:NTB917956 OCX852424:OCX917956 OMT852424:OMT917956 OWP852424:OWP917956 PGL852424:PGL917956 PQH852424:PQH917956 QAD852424:QAD917956 QJZ852424:QJZ917956 QTV852424:QTV917956 RDR852424:RDR917956 RNN852424:RNN917956 RXJ852424:RXJ917956 SHF852424:SHF917956 SRB852424:SRB917956 TAX852424:TAX917956 TKT852424:TKT917956 TUP852424:TUP917956 UEL852424:UEL917956 UOH852424:UOH917956 UYD852424:UYD917956 VHZ852424:VHZ917956 VRV852424:VRV917956 WBR852424:WBR917956 WLN852424:WLN917956 WVJ852424:WVJ917956 B917960:B983492 IX917960:IX983492 ST917960:ST983492 ACP917960:ACP983492 AML917960:AML983492 AWH917960:AWH983492 BGD917960:BGD983492 BPZ917960:BPZ983492 BZV917960:BZV983492 CJR917960:CJR983492 CTN917960:CTN983492 DDJ917960:DDJ983492 DNF917960:DNF983492 DXB917960:DXB983492 EGX917960:EGX983492 EQT917960:EQT983492 FAP917960:FAP983492 FKL917960:FKL983492 FUH917960:FUH983492 GED917960:GED983492 GNZ917960:GNZ983492 GXV917960:GXV983492 HHR917960:HHR983492 HRN917960:HRN983492 IBJ917960:IBJ983492 ILF917960:ILF983492 IVB917960:IVB983492 JEX917960:JEX983492 JOT917960:JOT983492 JYP917960:JYP983492 KIL917960:KIL983492 KSH917960:KSH983492 LCD917960:LCD983492 LLZ917960:LLZ983492 LVV917960:LVV983492 MFR917960:MFR983492 MPN917960:MPN983492 MZJ917960:MZJ983492 NJF917960:NJF983492 NTB917960:NTB983492 OCX917960:OCX983492 OMT917960:OMT983492 OWP917960:OWP983492 PGL917960:PGL983492 PQH917960:PQH983492 QAD917960:QAD983492 QJZ917960:QJZ983492 QTV917960:QTV983492 RDR917960:RDR983492 RNN917960:RNN983492 RXJ917960:RXJ983492 SHF917960:SHF983492 SRB917960:SRB983492 TAX917960:TAX983492 TKT917960:TKT983492 TUP917960:TUP983492 UEL917960:UEL983492 UOH917960:UOH983492 UYD917960:UYD983492 VHZ917960:VHZ983492 VRV917960:VRV983492 WBR917960:WBR983492 WLN917960:WLN983492 WVJ917960:WVJ983492 B983496:B1048576 IX983496:IX1048576 ST983496:ST1048576 ACP983496:ACP1048576 AML983496:AML1048576 AWH983496:AWH1048576 BGD983496:BGD1048576 BPZ983496:BPZ1048576 BZV983496:BZV1048576 CJR983496:CJR1048576 CTN983496:CTN1048576 DDJ983496:DDJ1048576 DNF983496:DNF1048576 DXB983496:DXB1048576 EGX983496:EGX1048576 EQT983496:EQT1048576 FAP983496:FAP1048576 FKL983496:FKL1048576 FUH983496:FUH1048576 GED983496:GED1048576 GNZ983496:GNZ1048576 GXV983496:GXV1048576 HHR983496:HHR1048576 HRN983496:HRN1048576 IBJ983496:IBJ1048576 ILF983496:ILF1048576 IVB983496:IVB1048576 JEX983496:JEX1048576 JOT983496:JOT1048576 JYP983496:JYP1048576 KIL983496:KIL1048576 KSH983496:KSH1048576 LCD983496:LCD1048576 LLZ983496:LLZ1048576 LVV983496:LVV1048576 MFR983496:MFR1048576 MPN983496:MPN1048576 MZJ983496:MZJ1048576 NJF983496:NJF1048576 NTB983496:NTB1048576 OCX983496:OCX1048576 OMT983496:OMT1048576 OWP983496:OWP1048576 PGL983496:PGL1048576 PQH983496:PQH1048576 QAD983496:QAD1048576 QJZ983496:QJZ1048576 QTV983496:QTV1048576 RDR983496:RDR1048576 RNN983496:RNN1048576 RXJ983496:RXJ1048576 SHF983496:SHF1048576 SRB983496:SRB1048576 TAX983496:TAX1048576 TKT983496:TKT1048576 TUP983496:TUP1048576 UEL983496:UEL1048576 UOH983496:UOH1048576 UYD983496:UYD1048576 VHZ983496:VHZ1048576 VRV983496:VRV1048576 WBR983496:WBR1048576 WLN983496:WLN1048576 WVJ983496:WVJ1048576 B1:B452 IX1:IX452 ST1:ST452 ACP1:ACP452 AML1:AML452 AWH1:AWH452 BGD1:BGD452 BPZ1:BPZ452 BZV1:BZV452 CJR1:CJR452 CTN1:CTN452 DDJ1:DDJ452 DNF1:DNF452 DXB1:DXB452 EGX1:EGX452 EQT1:EQT452 FAP1:FAP452 FKL1:FKL452 FUH1:FUH452 GED1:GED452 GNZ1:GNZ452 GXV1:GXV452 HHR1:HHR452 HRN1:HRN452 IBJ1:IBJ452 ILF1:ILF452 IVB1:IVB452 JEX1:JEX452 JOT1:JOT452 JYP1:JYP452 KIL1:KIL452 KSH1:KSH452 LCD1:LCD452 LLZ1:LLZ452 LVV1:LVV452 MFR1:MFR452 MPN1:MPN452 MZJ1:MZJ452 NJF1:NJF452 NTB1:NTB452 OCX1:OCX452 OMT1:OMT452 OWP1:OWP452 PGL1:PGL452 PQH1:PQH452 QAD1:QAD452 QJZ1:QJZ452 QTV1:QTV452 RDR1:RDR452 RNN1:RNN452 RXJ1:RXJ452 SHF1:SHF452 SRB1:SRB452 TAX1:TAX452 TKT1:TKT452 TUP1:TUP452 UEL1:UEL452 UOH1:UOH452 UYD1:UYD452 VHZ1:VHZ452 VRV1:VRV452 WBR1:WBR452 WLN1:WLN452 WVJ1:WVJ452 C1:IW1048576 IY1:SS1048576 SU1:ACO1048576 ACQ1:AMK1048576 AMM1:AWG1048576 AWI1:BGC1048576 BGE1:BPY1048576 BQA1:BZU1048576 BZW1:CJQ1048576 CJS1:CTM1048576 CTO1:DDI1048576 DDK1:DNE1048576 DNG1:DXA1048576 DXC1:EGW1048576 EGY1:EQS1048576 EQU1:FAO1048576 FAQ1:FKK1048576 FKM1:FUG1048576 FUI1:GEC1048576 GEE1:GNY1048576 GOA1:GXU1048576 GXW1:HHQ1048576 HHS1:HRM1048576 HRO1:IBI1048576 IBK1:ILE1048576 ILG1:IVA1048576 IVC1:JEW1048576 JEY1:JOS1048576 JOU1:JYO1048576 JYQ1:KIK1048576 KIM1:KSG1048576 KSI1:LCC1048576 LCE1:LLY1048576 LMA1:LVU1048576 LVW1:MFQ1048576 MFS1:MPM1048576 MPO1:MZI1048576 MZK1:NJE1048576 NJG1:NTA1048576 NTC1:OCW1048576 OCY1:OMS1048576 OMU1:OWO1048576 OWQ1:PGK1048576 PGM1:PQG1048576 PQI1:QAC1048576 QAE1:QJY1048576 QKA1:QTU1048576 QTW1:RDQ1048576 RDS1:RNM1048576 RNO1:RXI1048576 RXK1:SHE1048576 SHG1:SRA1048576 SRC1:TAW1048576 TAY1:TKS1048576 TKU1:TUO1048576 TUQ1:UEK1048576 UEM1:UOG1048576 UOI1:UYC1048576 UYE1:VHY1048576 VIA1:VRU1048576 VRW1:WBQ1048576 WBS1:WLM1048576 WLO1:WVI1048576 WVK1:XFD1048576">
      <formula1>0</formula1>
      <formula2>100000000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3"/>
  <sheetViews>
    <sheetView workbookViewId="0">
      <selection activeCell="G6" sqref="G6"/>
    </sheetView>
  </sheetViews>
  <sheetFormatPr baseColWidth="10" defaultRowHeight="12.75" x14ac:dyDescent="0.2"/>
  <cols>
    <col min="1" max="1" width="12.7109375" style="53" customWidth="1"/>
    <col min="2" max="2" width="93" style="2" customWidth="1"/>
    <col min="3" max="3" width="11.7109375" style="3" customWidth="1"/>
    <col min="4" max="4" width="14.7109375" style="4" customWidth="1"/>
    <col min="5" max="5" width="13.85546875" style="5" customWidth="1"/>
    <col min="6" max="6" width="14" style="5" customWidth="1"/>
    <col min="7" max="7" width="15.28515625" style="5" customWidth="1"/>
    <col min="8" max="8" width="14.5703125" style="5" customWidth="1"/>
    <col min="9" max="9" width="14" style="6" customWidth="1"/>
    <col min="10" max="10" width="16.28515625" style="6" customWidth="1"/>
    <col min="11" max="11" width="22.140625" style="7" customWidth="1"/>
    <col min="12" max="13" width="11.42578125" style="5"/>
    <col min="14" max="16" width="14.5703125" style="5" customWidth="1"/>
    <col min="17" max="17" width="11.42578125" style="6"/>
    <col min="18" max="256" width="11.42578125" style="5"/>
    <col min="257" max="257" width="12.7109375" style="5" customWidth="1"/>
    <col min="258" max="258" width="93" style="5" customWidth="1"/>
    <col min="259" max="259" width="11.7109375" style="5" customWidth="1"/>
    <col min="260" max="260" width="14.7109375" style="5" customWidth="1"/>
    <col min="261" max="261" width="13.85546875" style="5" customWidth="1"/>
    <col min="262" max="262" width="14" style="5" customWidth="1"/>
    <col min="263" max="263" width="15.28515625" style="5" customWidth="1"/>
    <col min="264" max="264" width="14.5703125" style="5" customWidth="1"/>
    <col min="265" max="265" width="14" style="5" customWidth="1"/>
    <col min="266" max="266" width="16.28515625" style="5" customWidth="1"/>
    <col min="267" max="267" width="22.140625" style="5" customWidth="1"/>
    <col min="268" max="269" width="11.42578125" style="5"/>
    <col min="270" max="272" width="14.5703125" style="5" customWidth="1"/>
    <col min="273" max="512" width="11.42578125" style="5"/>
    <col min="513" max="513" width="12.7109375" style="5" customWidth="1"/>
    <col min="514" max="514" width="93" style="5" customWidth="1"/>
    <col min="515" max="515" width="11.7109375" style="5" customWidth="1"/>
    <col min="516" max="516" width="14.7109375" style="5" customWidth="1"/>
    <col min="517" max="517" width="13.85546875" style="5" customWidth="1"/>
    <col min="518" max="518" width="14" style="5" customWidth="1"/>
    <col min="519" max="519" width="15.28515625" style="5" customWidth="1"/>
    <col min="520" max="520" width="14.5703125" style="5" customWidth="1"/>
    <col min="521" max="521" width="14" style="5" customWidth="1"/>
    <col min="522" max="522" width="16.28515625" style="5" customWidth="1"/>
    <col min="523" max="523" width="22.140625" style="5" customWidth="1"/>
    <col min="524" max="525" width="11.42578125" style="5"/>
    <col min="526" max="528" width="14.5703125" style="5" customWidth="1"/>
    <col min="529" max="768" width="11.42578125" style="5"/>
    <col min="769" max="769" width="12.7109375" style="5" customWidth="1"/>
    <col min="770" max="770" width="93" style="5" customWidth="1"/>
    <col min="771" max="771" width="11.7109375" style="5" customWidth="1"/>
    <col min="772" max="772" width="14.7109375" style="5" customWidth="1"/>
    <col min="773" max="773" width="13.85546875" style="5" customWidth="1"/>
    <col min="774" max="774" width="14" style="5" customWidth="1"/>
    <col min="775" max="775" width="15.28515625" style="5" customWidth="1"/>
    <col min="776" max="776" width="14.5703125" style="5" customWidth="1"/>
    <col min="777" max="777" width="14" style="5" customWidth="1"/>
    <col min="778" max="778" width="16.28515625" style="5" customWidth="1"/>
    <col min="779" max="779" width="22.140625" style="5" customWidth="1"/>
    <col min="780" max="781" width="11.42578125" style="5"/>
    <col min="782" max="784" width="14.5703125" style="5" customWidth="1"/>
    <col min="785" max="1024" width="11.42578125" style="5"/>
    <col min="1025" max="1025" width="12.7109375" style="5" customWidth="1"/>
    <col min="1026" max="1026" width="93" style="5" customWidth="1"/>
    <col min="1027" max="1027" width="11.7109375" style="5" customWidth="1"/>
    <col min="1028" max="1028" width="14.7109375" style="5" customWidth="1"/>
    <col min="1029" max="1029" width="13.85546875" style="5" customWidth="1"/>
    <col min="1030" max="1030" width="14" style="5" customWidth="1"/>
    <col min="1031" max="1031" width="15.28515625" style="5" customWidth="1"/>
    <col min="1032" max="1032" width="14.5703125" style="5" customWidth="1"/>
    <col min="1033" max="1033" width="14" style="5" customWidth="1"/>
    <col min="1034" max="1034" width="16.28515625" style="5" customWidth="1"/>
    <col min="1035" max="1035" width="22.140625" style="5" customWidth="1"/>
    <col min="1036" max="1037" width="11.42578125" style="5"/>
    <col min="1038" max="1040" width="14.5703125" style="5" customWidth="1"/>
    <col min="1041" max="1280" width="11.42578125" style="5"/>
    <col min="1281" max="1281" width="12.7109375" style="5" customWidth="1"/>
    <col min="1282" max="1282" width="93" style="5" customWidth="1"/>
    <col min="1283" max="1283" width="11.7109375" style="5" customWidth="1"/>
    <col min="1284" max="1284" width="14.7109375" style="5" customWidth="1"/>
    <col min="1285" max="1285" width="13.85546875" style="5" customWidth="1"/>
    <col min="1286" max="1286" width="14" style="5" customWidth="1"/>
    <col min="1287" max="1287" width="15.28515625" style="5" customWidth="1"/>
    <col min="1288" max="1288" width="14.5703125" style="5" customWidth="1"/>
    <col min="1289" max="1289" width="14" style="5" customWidth="1"/>
    <col min="1290" max="1290" width="16.28515625" style="5" customWidth="1"/>
    <col min="1291" max="1291" width="22.140625" style="5" customWidth="1"/>
    <col min="1292" max="1293" width="11.42578125" style="5"/>
    <col min="1294" max="1296" width="14.5703125" style="5" customWidth="1"/>
    <col min="1297" max="1536" width="11.42578125" style="5"/>
    <col min="1537" max="1537" width="12.7109375" style="5" customWidth="1"/>
    <col min="1538" max="1538" width="93" style="5" customWidth="1"/>
    <col min="1539" max="1539" width="11.7109375" style="5" customWidth="1"/>
    <col min="1540" max="1540" width="14.7109375" style="5" customWidth="1"/>
    <col min="1541" max="1541" width="13.85546875" style="5" customWidth="1"/>
    <col min="1542" max="1542" width="14" style="5" customWidth="1"/>
    <col min="1543" max="1543" width="15.28515625" style="5" customWidth="1"/>
    <col min="1544" max="1544" width="14.5703125" style="5" customWidth="1"/>
    <col min="1545" max="1545" width="14" style="5" customWidth="1"/>
    <col min="1546" max="1546" width="16.28515625" style="5" customWidth="1"/>
    <col min="1547" max="1547" width="22.140625" style="5" customWidth="1"/>
    <col min="1548" max="1549" width="11.42578125" style="5"/>
    <col min="1550" max="1552" width="14.5703125" style="5" customWidth="1"/>
    <col min="1553" max="1792" width="11.42578125" style="5"/>
    <col min="1793" max="1793" width="12.7109375" style="5" customWidth="1"/>
    <col min="1794" max="1794" width="93" style="5" customWidth="1"/>
    <col min="1795" max="1795" width="11.7109375" style="5" customWidth="1"/>
    <col min="1796" max="1796" width="14.7109375" style="5" customWidth="1"/>
    <col min="1797" max="1797" width="13.85546875" style="5" customWidth="1"/>
    <col min="1798" max="1798" width="14" style="5" customWidth="1"/>
    <col min="1799" max="1799" width="15.28515625" style="5" customWidth="1"/>
    <col min="1800" max="1800" width="14.5703125" style="5" customWidth="1"/>
    <col min="1801" max="1801" width="14" style="5" customWidth="1"/>
    <col min="1802" max="1802" width="16.28515625" style="5" customWidth="1"/>
    <col min="1803" max="1803" width="22.140625" style="5" customWidth="1"/>
    <col min="1804" max="1805" width="11.42578125" style="5"/>
    <col min="1806" max="1808" width="14.5703125" style="5" customWidth="1"/>
    <col min="1809" max="2048" width="11.42578125" style="5"/>
    <col min="2049" max="2049" width="12.7109375" style="5" customWidth="1"/>
    <col min="2050" max="2050" width="93" style="5" customWidth="1"/>
    <col min="2051" max="2051" width="11.7109375" style="5" customWidth="1"/>
    <col min="2052" max="2052" width="14.7109375" style="5" customWidth="1"/>
    <col min="2053" max="2053" width="13.85546875" style="5" customWidth="1"/>
    <col min="2054" max="2054" width="14" style="5" customWidth="1"/>
    <col min="2055" max="2055" width="15.28515625" style="5" customWidth="1"/>
    <col min="2056" max="2056" width="14.5703125" style="5" customWidth="1"/>
    <col min="2057" max="2057" width="14" style="5" customWidth="1"/>
    <col min="2058" max="2058" width="16.28515625" style="5" customWidth="1"/>
    <col min="2059" max="2059" width="22.140625" style="5" customWidth="1"/>
    <col min="2060" max="2061" width="11.42578125" style="5"/>
    <col min="2062" max="2064" width="14.5703125" style="5" customWidth="1"/>
    <col min="2065" max="2304" width="11.42578125" style="5"/>
    <col min="2305" max="2305" width="12.7109375" style="5" customWidth="1"/>
    <col min="2306" max="2306" width="93" style="5" customWidth="1"/>
    <col min="2307" max="2307" width="11.7109375" style="5" customWidth="1"/>
    <col min="2308" max="2308" width="14.7109375" style="5" customWidth="1"/>
    <col min="2309" max="2309" width="13.85546875" style="5" customWidth="1"/>
    <col min="2310" max="2310" width="14" style="5" customWidth="1"/>
    <col min="2311" max="2311" width="15.28515625" style="5" customWidth="1"/>
    <col min="2312" max="2312" width="14.5703125" style="5" customWidth="1"/>
    <col min="2313" max="2313" width="14" style="5" customWidth="1"/>
    <col min="2314" max="2314" width="16.28515625" style="5" customWidth="1"/>
    <col min="2315" max="2315" width="22.140625" style="5" customWidth="1"/>
    <col min="2316" max="2317" width="11.42578125" style="5"/>
    <col min="2318" max="2320" width="14.5703125" style="5" customWidth="1"/>
    <col min="2321" max="2560" width="11.42578125" style="5"/>
    <col min="2561" max="2561" width="12.7109375" style="5" customWidth="1"/>
    <col min="2562" max="2562" width="93" style="5" customWidth="1"/>
    <col min="2563" max="2563" width="11.7109375" style="5" customWidth="1"/>
    <col min="2564" max="2564" width="14.7109375" style="5" customWidth="1"/>
    <col min="2565" max="2565" width="13.85546875" style="5" customWidth="1"/>
    <col min="2566" max="2566" width="14" style="5" customWidth="1"/>
    <col min="2567" max="2567" width="15.28515625" style="5" customWidth="1"/>
    <col min="2568" max="2568" width="14.5703125" style="5" customWidth="1"/>
    <col min="2569" max="2569" width="14" style="5" customWidth="1"/>
    <col min="2570" max="2570" width="16.28515625" style="5" customWidth="1"/>
    <col min="2571" max="2571" width="22.140625" style="5" customWidth="1"/>
    <col min="2572" max="2573" width="11.42578125" style="5"/>
    <col min="2574" max="2576" width="14.5703125" style="5" customWidth="1"/>
    <col min="2577" max="2816" width="11.42578125" style="5"/>
    <col min="2817" max="2817" width="12.7109375" style="5" customWidth="1"/>
    <col min="2818" max="2818" width="93" style="5" customWidth="1"/>
    <col min="2819" max="2819" width="11.7109375" style="5" customWidth="1"/>
    <col min="2820" max="2820" width="14.7109375" style="5" customWidth="1"/>
    <col min="2821" max="2821" width="13.85546875" style="5" customWidth="1"/>
    <col min="2822" max="2822" width="14" style="5" customWidth="1"/>
    <col min="2823" max="2823" width="15.28515625" style="5" customWidth="1"/>
    <col min="2824" max="2824" width="14.5703125" style="5" customWidth="1"/>
    <col min="2825" max="2825" width="14" style="5" customWidth="1"/>
    <col min="2826" max="2826" width="16.28515625" style="5" customWidth="1"/>
    <col min="2827" max="2827" width="22.140625" style="5" customWidth="1"/>
    <col min="2828" max="2829" width="11.42578125" style="5"/>
    <col min="2830" max="2832" width="14.5703125" style="5" customWidth="1"/>
    <col min="2833" max="3072" width="11.42578125" style="5"/>
    <col min="3073" max="3073" width="12.7109375" style="5" customWidth="1"/>
    <col min="3074" max="3074" width="93" style="5" customWidth="1"/>
    <col min="3075" max="3075" width="11.7109375" style="5" customWidth="1"/>
    <col min="3076" max="3076" width="14.7109375" style="5" customWidth="1"/>
    <col min="3077" max="3077" width="13.85546875" style="5" customWidth="1"/>
    <col min="3078" max="3078" width="14" style="5" customWidth="1"/>
    <col min="3079" max="3079" width="15.28515625" style="5" customWidth="1"/>
    <col min="3080" max="3080" width="14.5703125" style="5" customWidth="1"/>
    <col min="3081" max="3081" width="14" style="5" customWidth="1"/>
    <col min="3082" max="3082" width="16.28515625" style="5" customWidth="1"/>
    <col min="3083" max="3083" width="22.140625" style="5" customWidth="1"/>
    <col min="3084" max="3085" width="11.42578125" style="5"/>
    <col min="3086" max="3088" width="14.5703125" style="5" customWidth="1"/>
    <col min="3089" max="3328" width="11.42578125" style="5"/>
    <col min="3329" max="3329" width="12.7109375" style="5" customWidth="1"/>
    <col min="3330" max="3330" width="93" style="5" customWidth="1"/>
    <col min="3331" max="3331" width="11.7109375" style="5" customWidth="1"/>
    <col min="3332" max="3332" width="14.7109375" style="5" customWidth="1"/>
    <col min="3333" max="3333" width="13.85546875" style="5" customWidth="1"/>
    <col min="3334" max="3334" width="14" style="5" customWidth="1"/>
    <col min="3335" max="3335" width="15.28515625" style="5" customWidth="1"/>
    <col min="3336" max="3336" width="14.5703125" style="5" customWidth="1"/>
    <col min="3337" max="3337" width="14" style="5" customWidth="1"/>
    <col min="3338" max="3338" width="16.28515625" style="5" customWidth="1"/>
    <col min="3339" max="3339" width="22.140625" style="5" customWidth="1"/>
    <col min="3340" max="3341" width="11.42578125" style="5"/>
    <col min="3342" max="3344" width="14.5703125" style="5" customWidth="1"/>
    <col min="3345" max="3584" width="11.42578125" style="5"/>
    <col min="3585" max="3585" width="12.7109375" style="5" customWidth="1"/>
    <col min="3586" max="3586" width="93" style="5" customWidth="1"/>
    <col min="3587" max="3587" width="11.7109375" style="5" customWidth="1"/>
    <col min="3588" max="3588" width="14.7109375" style="5" customWidth="1"/>
    <col min="3589" max="3589" width="13.85546875" style="5" customWidth="1"/>
    <col min="3590" max="3590" width="14" style="5" customWidth="1"/>
    <col min="3591" max="3591" width="15.28515625" style="5" customWidth="1"/>
    <col min="3592" max="3592" width="14.5703125" style="5" customWidth="1"/>
    <col min="3593" max="3593" width="14" style="5" customWidth="1"/>
    <col min="3594" max="3594" width="16.28515625" style="5" customWidth="1"/>
    <col min="3595" max="3595" width="22.140625" style="5" customWidth="1"/>
    <col min="3596" max="3597" width="11.42578125" style="5"/>
    <col min="3598" max="3600" width="14.5703125" style="5" customWidth="1"/>
    <col min="3601" max="3840" width="11.42578125" style="5"/>
    <col min="3841" max="3841" width="12.7109375" style="5" customWidth="1"/>
    <col min="3842" max="3842" width="93" style="5" customWidth="1"/>
    <col min="3843" max="3843" width="11.7109375" style="5" customWidth="1"/>
    <col min="3844" max="3844" width="14.7109375" style="5" customWidth="1"/>
    <col min="3845" max="3845" width="13.85546875" style="5" customWidth="1"/>
    <col min="3846" max="3846" width="14" style="5" customWidth="1"/>
    <col min="3847" max="3847" width="15.28515625" style="5" customWidth="1"/>
    <col min="3848" max="3848" width="14.5703125" style="5" customWidth="1"/>
    <col min="3849" max="3849" width="14" style="5" customWidth="1"/>
    <col min="3850" max="3850" width="16.28515625" style="5" customWidth="1"/>
    <col min="3851" max="3851" width="22.140625" style="5" customWidth="1"/>
    <col min="3852" max="3853" width="11.42578125" style="5"/>
    <col min="3854" max="3856" width="14.5703125" style="5" customWidth="1"/>
    <col min="3857" max="4096" width="11.42578125" style="5"/>
    <col min="4097" max="4097" width="12.7109375" style="5" customWidth="1"/>
    <col min="4098" max="4098" width="93" style="5" customWidth="1"/>
    <col min="4099" max="4099" width="11.7109375" style="5" customWidth="1"/>
    <col min="4100" max="4100" width="14.7109375" style="5" customWidth="1"/>
    <col min="4101" max="4101" width="13.85546875" style="5" customWidth="1"/>
    <col min="4102" max="4102" width="14" style="5" customWidth="1"/>
    <col min="4103" max="4103" width="15.28515625" style="5" customWidth="1"/>
    <col min="4104" max="4104" width="14.5703125" style="5" customWidth="1"/>
    <col min="4105" max="4105" width="14" style="5" customWidth="1"/>
    <col min="4106" max="4106" width="16.28515625" style="5" customWidth="1"/>
    <col min="4107" max="4107" width="22.140625" style="5" customWidth="1"/>
    <col min="4108" max="4109" width="11.42578125" style="5"/>
    <col min="4110" max="4112" width="14.5703125" style="5" customWidth="1"/>
    <col min="4113" max="4352" width="11.42578125" style="5"/>
    <col min="4353" max="4353" width="12.7109375" style="5" customWidth="1"/>
    <col min="4354" max="4354" width="93" style="5" customWidth="1"/>
    <col min="4355" max="4355" width="11.7109375" style="5" customWidth="1"/>
    <col min="4356" max="4356" width="14.7109375" style="5" customWidth="1"/>
    <col min="4357" max="4357" width="13.85546875" style="5" customWidth="1"/>
    <col min="4358" max="4358" width="14" style="5" customWidth="1"/>
    <col min="4359" max="4359" width="15.28515625" style="5" customWidth="1"/>
    <col min="4360" max="4360" width="14.5703125" style="5" customWidth="1"/>
    <col min="4361" max="4361" width="14" style="5" customWidth="1"/>
    <col min="4362" max="4362" width="16.28515625" style="5" customWidth="1"/>
    <col min="4363" max="4363" width="22.140625" style="5" customWidth="1"/>
    <col min="4364" max="4365" width="11.42578125" style="5"/>
    <col min="4366" max="4368" width="14.5703125" style="5" customWidth="1"/>
    <col min="4369" max="4608" width="11.42578125" style="5"/>
    <col min="4609" max="4609" width="12.7109375" style="5" customWidth="1"/>
    <col min="4610" max="4610" width="93" style="5" customWidth="1"/>
    <col min="4611" max="4611" width="11.7109375" style="5" customWidth="1"/>
    <col min="4612" max="4612" width="14.7109375" style="5" customWidth="1"/>
    <col min="4613" max="4613" width="13.85546875" style="5" customWidth="1"/>
    <col min="4614" max="4614" width="14" style="5" customWidth="1"/>
    <col min="4615" max="4615" width="15.28515625" style="5" customWidth="1"/>
    <col min="4616" max="4616" width="14.5703125" style="5" customWidth="1"/>
    <col min="4617" max="4617" width="14" style="5" customWidth="1"/>
    <col min="4618" max="4618" width="16.28515625" style="5" customWidth="1"/>
    <col min="4619" max="4619" width="22.140625" style="5" customWidth="1"/>
    <col min="4620" max="4621" width="11.42578125" style="5"/>
    <col min="4622" max="4624" width="14.5703125" style="5" customWidth="1"/>
    <col min="4625" max="4864" width="11.42578125" style="5"/>
    <col min="4865" max="4865" width="12.7109375" style="5" customWidth="1"/>
    <col min="4866" max="4866" width="93" style="5" customWidth="1"/>
    <col min="4867" max="4867" width="11.7109375" style="5" customWidth="1"/>
    <col min="4868" max="4868" width="14.7109375" style="5" customWidth="1"/>
    <col min="4869" max="4869" width="13.85546875" style="5" customWidth="1"/>
    <col min="4870" max="4870" width="14" style="5" customWidth="1"/>
    <col min="4871" max="4871" width="15.28515625" style="5" customWidth="1"/>
    <col min="4872" max="4872" width="14.5703125" style="5" customWidth="1"/>
    <col min="4873" max="4873" width="14" style="5" customWidth="1"/>
    <col min="4874" max="4874" width="16.28515625" style="5" customWidth="1"/>
    <col min="4875" max="4875" width="22.140625" style="5" customWidth="1"/>
    <col min="4876" max="4877" width="11.42578125" style="5"/>
    <col min="4878" max="4880" width="14.5703125" style="5" customWidth="1"/>
    <col min="4881" max="5120" width="11.42578125" style="5"/>
    <col min="5121" max="5121" width="12.7109375" style="5" customWidth="1"/>
    <col min="5122" max="5122" width="93" style="5" customWidth="1"/>
    <col min="5123" max="5123" width="11.7109375" style="5" customWidth="1"/>
    <col min="5124" max="5124" width="14.7109375" style="5" customWidth="1"/>
    <col min="5125" max="5125" width="13.85546875" style="5" customWidth="1"/>
    <col min="5126" max="5126" width="14" style="5" customWidth="1"/>
    <col min="5127" max="5127" width="15.28515625" style="5" customWidth="1"/>
    <col min="5128" max="5128" width="14.5703125" style="5" customWidth="1"/>
    <col min="5129" max="5129" width="14" style="5" customWidth="1"/>
    <col min="5130" max="5130" width="16.28515625" style="5" customWidth="1"/>
    <col min="5131" max="5131" width="22.140625" style="5" customWidth="1"/>
    <col min="5132" max="5133" width="11.42578125" style="5"/>
    <col min="5134" max="5136" width="14.5703125" style="5" customWidth="1"/>
    <col min="5137" max="5376" width="11.42578125" style="5"/>
    <col min="5377" max="5377" width="12.7109375" style="5" customWidth="1"/>
    <col min="5378" max="5378" width="93" style="5" customWidth="1"/>
    <col min="5379" max="5379" width="11.7109375" style="5" customWidth="1"/>
    <col min="5380" max="5380" width="14.7109375" style="5" customWidth="1"/>
    <col min="5381" max="5381" width="13.85546875" style="5" customWidth="1"/>
    <col min="5382" max="5382" width="14" style="5" customWidth="1"/>
    <col min="5383" max="5383" width="15.28515625" style="5" customWidth="1"/>
    <col min="5384" max="5384" width="14.5703125" style="5" customWidth="1"/>
    <col min="5385" max="5385" width="14" style="5" customWidth="1"/>
    <col min="5386" max="5386" width="16.28515625" style="5" customWidth="1"/>
    <col min="5387" max="5387" width="22.140625" style="5" customWidth="1"/>
    <col min="5388" max="5389" width="11.42578125" style="5"/>
    <col min="5390" max="5392" width="14.5703125" style="5" customWidth="1"/>
    <col min="5393" max="5632" width="11.42578125" style="5"/>
    <col min="5633" max="5633" width="12.7109375" style="5" customWidth="1"/>
    <col min="5634" max="5634" width="93" style="5" customWidth="1"/>
    <col min="5635" max="5635" width="11.7109375" style="5" customWidth="1"/>
    <col min="5636" max="5636" width="14.7109375" style="5" customWidth="1"/>
    <col min="5637" max="5637" width="13.85546875" style="5" customWidth="1"/>
    <col min="5638" max="5638" width="14" style="5" customWidth="1"/>
    <col min="5639" max="5639" width="15.28515625" style="5" customWidth="1"/>
    <col min="5640" max="5640" width="14.5703125" style="5" customWidth="1"/>
    <col min="5641" max="5641" width="14" style="5" customWidth="1"/>
    <col min="5642" max="5642" width="16.28515625" style="5" customWidth="1"/>
    <col min="5643" max="5643" width="22.140625" style="5" customWidth="1"/>
    <col min="5644" max="5645" width="11.42578125" style="5"/>
    <col min="5646" max="5648" width="14.5703125" style="5" customWidth="1"/>
    <col min="5649" max="5888" width="11.42578125" style="5"/>
    <col min="5889" max="5889" width="12.7109375" style="5" customWidth="1"/>
    <col min="5890" max="5890" width="93" style="5" customWidth="1"/>
    <col min="5891" max="5891" width="11.7109375" style="5" customWidth="1"/>
    <col min="5892" max="5892" width="14.7109375" style="5" customWidth="1"/>
    <col min="5893" max="5893" width="13.85546875" style="5" customWidth="1"/>
    <col min="5894" max="5894" width="14" style="5" customWidth="1"/>
    <col min="5895" max="5895" width="15.28515625" style="5" customWidth="1"/>
    <col min="5896" max="5896" width="14.5703125" style="5" customWidth="1"/>
    <col min="5897" max="5897" width="14" style="5" customWidth="1"/>
    <col min="5898" max="5898" width="16.28515625" style="5" customWidth="1"/>
    <col min="5899" max="5899" width="22.140625" style="5" customWidth="1"/>
    <col min="5900" max="5901" width="11.42578125" style="5"/>
    <col min="5902" max="5904" width="14.5703125" style="5" customWidth="1"/>
    <col min="5905" max="6144" width="11.42578125" style="5"/>
    <col min="6145" max="6145" width="12.7109375" style="5" customWidth="1"/>
    <col min="6146" max="6146" width="93" style="5" customWidth="1"/>
    <col min="6147" max="6147" width="11.7109375" style="5" customWidth="1"/>
    <col min="6148" max="6148" width="14.7109375" style="5" customWidth="1"/>
    <col min="6149" max="6149" width="13.85546875" style="5" customWidth="1"/>
    <col min="6150" max="6150" width="14" style="5" customWidth="1"/>
    <col min="6151" max="6151" width="15.28515625" style="5" customWidth="1"/>
    <col min="6152" max="6152" width="14.5703125" style="5" customWidth="1"/>
    <col min="6153" max="6153" width="14" style="5" customWidth="1"/>
    <col min="6154" max="6154" width="16.28515625" style="5" customWidth="1"/>
    <col min="6155" max="6155" width="22.140625" style="5" customWidth="1"/>
    <col min="6156" max="6157" width="11.42578125" style="5"/>
    <col min="6158" max="6160" width="14.5703125" style="5" customWidth="1"/>
    <col min="6161" max="6400" width="11.42578125" style="5"/>
    <col min="6401" max="6401" width="12.7109375" style="5" customWidth="1"/>
    <col min="6402" max="6402" width="93" style="5" customWidth="1"/>
    <col min="6403" max="6403" width="11.7109375" style="5" customWidth="1"/>
    <col min="6404" max="6404" width="14.7109375" style="5" customWidth="1"/>
    <col min="6405" max="6405" width="13.85546875" style="5" customWidth="1"/>
    <col min="6406" max="6406" width="14" style="5" customWidth="1"/>
    <col min="6407" max="6407" width="15.28515625" style="5" customWidth="1"/>
    <col min="6408" max="6408" width="14.5703125" style="5" customWidth="1"/>
    <col min="6409" max="6409" width="14" style="5" customWidth="1"/>
    <col min="6410" max="6410" width="16.28515625" style="5" customWidth="1"/>
    <col min="6411" max="6411" width="22.140625" style="5" customWidth="1"/>
    <col min="6412" max="6413" width="11.42578125" style="5"/>
    <col min="6414" max="6416" width="14.5703125" style="5" customWidth="1"/>
    <col min="6417" max="6656" width="11.42578125" style="5"/>
    <col min="6657" max="6657" width="12.7109375" style="5" customWidth="1"/>
    <col min="6658" max="6658" width="93" style="5" customWidth="1"/>
    <col min="6659" max="6659" width="11.7109375" style="5" customWidth="1"/>
    <col min="6660" max="6660" width="14.7109375" style="5" customWidth="1"/>
    <col min="6661" max="6661" width="13.85546875" style="5" customWidth="1"/>
    <col min="6662" max="6662" width="14" style="5" customWidth="1"/>
    <col min="6663" max="6663" width="15.28515625" style="5" customWidth="1"/>
    <col min="6664" max="6664" width="14.5703125" style="5" customWidth="1"/>
    <col min="6665" max="6665" width="14" style="5" customWidth="1"/>
    <col min="6666" max="6666" width="16.28515625" style="5" customWidth="1"/>
    <col min="6667" max="6667" width="22.140625" style="5" customWidth="1"/>
    <col min="6668" max="6669" width="11.42578125" style="5"/>
    <col min="6670" max="6672" width="14.5703125" style="5" customWidth="1"/>
    <col min="6673" max="6912" width="11.42578125" style="5"/>
    <col min="6913" max="6913" width="12.7109375" style="5" customWidth="1"/>
    <col min="6914" max="6914" width="93" style="5" customWidth="1"/>
    <col min="6915" max="6915" width="11.7109375" style="5" customWidth="1"/>
    <col min="6916" max="6916" width="14.7109375" style="5" customWidth="1"/>
    <col min="6917" max="6917" width="13.85546875" style="5" customWidth="1"/>
    <col min="6918" max="6918" width="14" style="5" customWidth="1"/>
    <col min="6919" max="6919" width="15.28515625" style="5" customWidth="1"/>
    <col min="6920" max="6920" width="14.5703125" style="5" customWidth="1"/>
    <col min="6921" max="6921" width="14" style="5" customWidth="1"/>
    <col min="6922" max="6922" width="16.28515625" style="5" customWidth="1"/>
    <col min="6923" max="6923" width="22.140625" style="5" customWidth="1"/>
    <col min="6924" max="6925" width="11.42578125" style="5"/>
    <col min="6926" max="6928" width="14.5703125" style="5" customWidth="1"/>
    <col min="6929" max="7168" width="11.42578125" style="5"/>
    <col min="7169" max="7169" width="12.7109375" style="5" customWidth="1"/>
    <col min="7170" max="7170" width="93" style="5" customWidth="1"/>
    <col min="7171" max="7171" width="11.7109375" style="5" customWidth="1"/>
    <col min="7172" max="7172" width="14.7109375" style="5" customWidth="1"/>
    <col min="7173" max="7173" width="13.85546875" style="5" customWidth="1"/>
    <col min="7174" max="7174" width="14" style="5" customWidth="1"/>
    <col min="7175" max="7175" width="15.28515625" style="5" customWidth="1"/>
    <col min="7176" max="7176" width="14.5703125" style="5" customWidth="1"/>
    <col min="7177" max="7177" width="14" style="5" customWidth="1"/>
    <col min="7178" max="7178" width="16.28515625" style="5" customWidth="1"/>
    <col min="7179" max="7179" width="22.140625" style="5" customWidth="1"/>
    <col min="7180" max="7181" width="11.42578125" style="5"/>
    <col min="7182" max="7184" width="14.5703125" style="5" customWidth="1"/>
    <col min="7185" max="7424" width="11.42578125" style="5"/>
    <col min="7425" max="7425" width="12.7109375" style="5" customWidth="1"/>
    <col min="7426" max="7426" width="93" style="5" customWidth="1"/>
    <col min="7427" max="7427" width="11.7109375" style="5" customWidth="1"/>
    <col min="7428" max="7428" width="14.7109375" style="5" customWidth="1"/>
    <col min="7429" max="7429" width="13.85546875" style="5" customWidth="1"/>
    <col min="7430" max="7430" width="14" style="5" customWidth="1"/>
    <col min="7431" max="7431" width="15.28515625" style="5" customWidth="1"/>
    <col min="7432" max="7432" width="14.5703125" style="5" customWidth="1"/>
    <col min="7433" max="7433" width="14" style="5" customWidth="1"/>
    <col min="7434" max="7434" width="16.28515625" style="5" customWidth="1"/>
    <col min="7435" max="7435" width="22.140625" style="5" customWidth="1"/>
    <col min="7436" max="7437" width="11.42578125" style="5"/>
    <col min="7438" max="7440" width="14.5703125" style="5" customWidth="1"/>
    <col min="7441" max="7680" width="11.42578125" style="5"/>
    <col min="7681" max="7681" width="12.7109375" style="5" customWidth="1"/>
    <col min="7682" max="7682" width="93" style="5" customWidth="1"/>
    <col min="7683" max="7683" width="11.7109375" style="5" customWidth="1"/>
    <col min="7684" max="7684" width="14.7109375" style="5" customWidth="1"/>
    <col min="7685" max="7685" width="13.85546875" style="5" customWidth="1"/>
    <col min="7686" max="7686" width="14" style="5" customWidth="1"/>
    <col min="7687" max="7687" width="15.28515625" style="5" customWidth="1"/>
    <col min="7688" max="7688" width="14.5703125" style="5" customWidth="1"/>
    <col min="7689" max="7689" width="14" style="5" customWidth="1"/>
    <col min="7690" max="7690" width="16.28515625" style="5" customWidth="1"/>
    <col min="7691" max="7691" width="22.140625" style="5" customWidth="1"/>
    <col min="7692" max="7693" width="11.42578125" style="5"/>
    <col min="7694" max="7696" width="14.5703125" style="5" customWidth="1"/>
    <col min="7697" max="7936" width="11.42578125" style="5"/>
    <col min="7937" max="7937" width="12.7109375" style="5" customWidth="1"/>
    <col min="7938" max="7938" width="93" style="5" customWidth="1"/>
    <col min="7939" max="7939" width="11.7109375" style="5" customWidth="1"/>
    <col min="7940" max="7940" width="14.7109375" style="5" customWidth="1"/>
    <col min="7941" max="7941" width="13.85546875" style="5" customWidth="1"/>
    <col min="7942" max="7942" width="14" style="5" customWidth="1"/>
    <col min="7943" max="7943" width="15.28515625" style="5" customWidth="1"/>
    <col min="7944" max="7944" width="14.5703125" style="5" customWidth="1"/>
    <col min="7945" max="7945" width="14" style="5" customWidth="1"/>
    <col min="7946" max="7946" width="16.28515625" style="5" customWidth="1"/>
    <col min="7947" max="7947" width="22.140625" style="5" customWidth="1"/>
    <col min="7948" max="7949" width="11.42578125" style="5"/>
    <col min="7950" max="7952" width="14.5703125" style="5" customWidth="1"/>
    <col min="7953" max="8192" width="11.42578125" style="5"/>
    <col min="8193" max="8193" width="12.7109375" style="5" customWidth="1"/>
    <col min="8194" max="8194" width="93" style="5" customWidth="1"/>
    <col min="8195" max="8195" width="11.7109375" style="5" customWidth="1"/>
    <col min="8196" max="8196" width="14.7109375" style="5" customWidth="1"/>
    <col min="8197" max="8197" width="13.85546875" style="5" customWidth="1"/>
    <col min="8198" max="8198" width="14" style="5" customWidth="1"/>
    <col min="8199" max="8199" width="15.28515625" style="5" customWidth="1"/>
    <col min="8200" max="8200" width="14.5703125" style="5" customWidth="1"/>
    <col min="8201" max="8201" width="14" style="5" customWidth="1"/>
    <col min="8202" max="8202" width="16.28515625" style="5" customWidth="1"/>
    <col min="8203" max="8203" width="22.140625" style="5" customWidth="1"/>
    <col min="8204" max="8205" width="11.42578125" style="5"/>
    <col min="8206" max="8208" width="14.5703125" style="5" customWidth="1"/>
    <col min="8209" max="8448" width="11.42578125" style="5"/>
    <col min="8449" max="8449" width="12.7109375" style="5" customWidth="1"/>
    <col min="8450" max="8450" width="93" style="5" customWidth="1"/>
    <col min="8451" max="8451" width="11.7109375" style="5" customWidth="1"/>
    <col min="8452" max="8452" width="14.7109375" style="5" customWidth="1"/>
    <col min="8453" max="8453" width="13.85546875" style="5" customWidth="1"/>
    <col min="8454" max="8454" width="14" style="5" customWidth="1"/>
    <col min="8455" max="8455" width="15.28515625" style="5" customWidth="1"/>
    <col min="8456" max="8456" width="14.5703125" style="5" customWidth="1"/>
    <col min="8457" max="8457" width="14" style="5" customWidth="1"/>
    <col min="8458" max="8458" width="16.28515625" style="5" customWidth="1"/>
    <col min="8459" max="8459" width="22.140625" style="5" customWidth="1"/>
    <col min="8460" max="8461" width="11.42578125" style="5"/>
    <col min="8462" max="8464" width="14.5703125" style="5" customWidth="1"/>
    <col min="8465" max="8704" width="11.42578125" style="5"/>
    <col min="8705" max="8705" width="12.7109375" style="5" customWidth="1"/>
    <col min="8706" max="8706" width="93" style="5" customWidth="1"/>
    <col min="8707" max="8707" width="11.7109375" style="5" customWidth="1"/>
    <col min="8708" max="8708" width="14.7109375" style="5" customWidth="1"/>
    <col min="8709" max="8709" width="13.85546875" style="5" customWidth="1"/>
    <col min="8710" max="8710" width="14" style="5" customWidth="1"/>
    <col min="8711" max="8711" width="15.28515625" style="5" customWidth="1"/>
    <col min="8712" max="8712" width="14.5703125" style="5" customWidth="1"/>
    <col min="8713" max="8713" width="14" style="5" customWidth="1"/>
    <col min="8714" max="8714" width="16.28515625" style="5" customWidth="1"/>
    <col min="8715" max="8715" width="22.140625" style="5" customWidth="1"/>
    <col min="8716" max="8717" width="11.42578125" style="5"/>
    <col min="8718" max="8720" width="14.5703125" style="5" customWidth="1"/>
    <col min="8721" max="8960" width="11.42578125" style="5"/>
    <col min="8961" max="8961" width="12.7109375" style="5" customWidth="1"/>
    <col min="8962" max="8962" width="93" style="5" customWidth="1"/>
    <col min="8963" max="8963" width="11.7109375" style="5" customWidth="1"/>
    <col min="8964" max="8964" width="14.7109375" style="5" customWidth="1"/>
    <col min="8965" max="8965" width="13.85546875" style="5" customWidth="1"/>
    <col min="8966" max="8966" width="14" style="5" customWidth="1"/>
    <col min="8967" max="8967" width="15.28515625" style="5" customWidth="1"/>
    <col min="8968" max="8968" width="14.5703125" style="5" customWidth="1"/>
    <col min="8969" max="8969" width="14" style="5" customWidth="1"/>
    <col min="8970" max="8970" width="16.28515625" style="5" customWidth="1"/>
    <col min="8971" max="8971" width="22.140625" style="5" customWidth="1"/>
    <col min="8972" max="8973" width="11.42578125" style="5"/>
    <col min="8974" max="8976" width="14.5703125" style="5" customWidth="1"/>
    <col min="8977" max="9216" width="11.42578125" style="5"/>
    <col min="9217" max="9217" width="12.7109375" style="5" customWidth="1"/>
    <col min="9218" max="9218" width="93" style="5" customWidth="1"/>
    <col min="9219" max="9219" width="11.7109375" style="5" customWidth="1"/>
    <col min="9220" max="9220" width="14.7109375" style="5" customWidth="1"/>
    <col min="9221" max="9221" width="13.85546875" style="5" customWidth="1"/>
    <col min="9222" max="9222" width="14" style="5" customWidth="1"/>
    <col min="9223" max="9223" width="15.28515625" style="5" customWidth="1"/>
    <col min="9224" max="9224" width="14.5703125" style="5" customWidth="1"/>
    <col min="9225" max="9225" width="14" style="5" customWidth="1"/>
    <col min="9226" max="9226" width="16.28515625" style="5" customWidth="1"/>
    <col min="9227" max="9227" width="22.140625" style="5" customWidth="1"/>
    <col min="9228" max="9229" width="11.42578125" style="5"/>
    <col min="9230" max="9232" width="14.5703125" style="5" customWidth="1"/>
    <col min="9233" max="9472" width="11.42578125" style="5"/>
    <col min="9473" max="9473" width="12.7109375" style="5" customWidth="1"/>
    <col min="9474" max="9474" width="93" style="5" customWidth="1"/>
    <col min="9475" max="9475" width="11.7109375" style="5" customWidth="1"/>
    <col min="9476" max="9476" width="14.7109375" style="5" customWidth="1"/>
    <col min="9477" max="9477" width="13.85546875" style="5" customWidth="1"/>
    <col min="9478" max="9478" width="14" style="5" customWidth="1"/>
    <col min="9479" max="9479" width="15.28515625" style="5" customWidth="1"/>
    <col min="9480" max="9480" width="14.5703125" style="5" customWidth="1"/>
    <col min="9481" max="9481" width="14" style="5" customWidth="1"/>
    <col min="9482" max="9482" width="16.28515625" style="5" customWidth="1"/>
    <col min="9483" max="9483" width="22.140625" style="5" customWidth="1"/>
    <col min="9484" max="9485" width="11.42578125" style="5"/>
    <col min="9486" max="9488" width="14.5703125" style="5" customWidth="1"/>
    <col min="9489" max="9728" width="11.42578125" style="5"/>
    <col min="9729" max="9729" width="12.7109375" style="5" customWidth="1"/>
    <col min="9730" max="9730" width="93" style="5" customWidth="1"/>
    <col min="9731" max="9731" width="11.7109375" style="5" customWidth="1"/>
    <col min="9732" max="9732" width="14.7109375" style="5" customWidth="1"/>
    <col min="9733" max="9733" width="13.85546875" style="5" customWidth="1"/>
    <col min="9734" max="9734" width="14" style="5" customWidth="1"/>
    <col min="9735" max="9735" width="15.28515625" style="5" customWidth="1"/>
    <col min="9736" max="9736" width="14.5703125" style="5" customWidth="1"/>
    <col min="9737" max="9737" width="14" style="5" customWidth="1"/>
    <col min="9738" max="9738" width="16.28515625" style="5" customWidth="1"/>
    <col min="9739" max="9739" width="22.140625" style="5" customWidth="1"/>
    <col min="9740" max="9741" width="11.42578125" style="5"/>
    <col min="9742" max="9744" width="14.5703125" style="5" customWidth="1"/>
    <col min="9745" max="9984" width="11.42578125" style="5"/>
    <col min="9985" max="9985" width="12.7109375" style="5" customWidth="1"/>
    <col min="9986" max="9986" width="93" style="5" customWidth="1"/>
    <col min="9987" max="9987" width="11.7109375" style="5" customWidth="1"/>
    <col min="9988" max="9988" width="14.7109375" style="5" customWidth="1"/>
    <col min="9989" max="9989" width="13.85546875" style="5" customWidth="1"/>
    <col min="9990" max="9990" width="14" style="5" customWidth="1"/>
    <col min="9991" max="9991" width="15.28515625" style="5" customWidth="1"/>
    <col min="9992" max="9992" width="14.5703125" style="5" customWidth="1"/>
    <col min="9993" max="9993" width="14" style="5" customWidth="1"/>
    <col min="9994" max="9994" width="16.28515625" style="5" customWidth="1"/>
    <col min="9995" max="9995" width="22.140625" style="5" customWidth="1"/>
    <col min="9996" max="9997" width="11.42578125" style="5"/>
    <col min="9998" max="10000" width="14.5703125" style="5" customWidth="1"/>
    <col min="10001" max="10240" width="11.42578125" style="5"/>
    <col min="10241" max="10241" width="12.7109375" style="5" customWidth="1"/>
    <col min="10242" max="10242" width="93" style="5" customWidth="1"/>
    <col min="10243" max="10243" width="11.7109375" style="5" customWidth="1"/>
    <col min="10244" max="10244" width="14.7109375" style="5" customWidth="1"/>
    <col min="10245" max="10245" width="13.85546875" style="5" customWidth="1"/>
    <col min="10246" max="10246" width="14" style="5" customWidth="1"/>
    <col min="10247" max="10247" width="15.28515625" style="5" customWidth="1"/>
    <col min="10248" max="10248" width="14.5703125" style="5" customWidth="1"/>
    <col min="10249" max="10249" width="14" style="5" customWidth="1"/>
    <col min="10250" max="10250" width="16.28515625" style="5" customWidth="1"/>
    <col min="10251" max="10251" width="22.140625" style="5" customWidth="1"/>
    <col min="10252" max="10253" width="11.42578125" style="5"/>
    <col min="10254" max="10256" width="14.5703125" style="5" customWidth="1"/>
    <col min="10257" max="10496" width="11.42578125" style="5"/>
    <col min="10497" max="10497" width="12.7109375" style="5" customWidth="1"/>
    <col min="10498" max="10498" width="93" style="5" customWidth="1"/>
    <col min="10499" max="10499" width="11.7109375" style="5" customWidth="1"/>
    <col min="10500" max="10500" width="14.7109375" style="5" customWidth="1"/>
    <col min="10501" max="10501" width="13.85546875" style="5" customWidth="1"/>
    <col min="10502" max="10502" width="14" style="5" customWidth="1"/>
    <col min="10503" max="10503" width="15.28515625" style="5" customWidth="1"/>
    <col min="10504" max="10504" width="14.5703125" style="5" customWidth="1"/>
    <col min="10505" max="10505" width="14" style="5" customWidth="1"/>
    <col min="10506" max="10506" width="16.28515625" style="5" customWidth="1"/>
    <col min="10507" max="10507" width="22.140625" style="5" customWidth="1"/>
    <col min="10508" max="10509" width="11.42578125" style="5"/>
    <col min="10510" max="10512" width="14.5703125" style="5" customWidth="1"/>
    <col min="10513" max="10752" width="11.42578125" style="5"/>
    <col min="10753" max="10753" width="12.7109375" style="5" customWidth="1"/>
    <col min="10754" max="10754" width="93" style="5" customWidth="1"/>
    <col min="10755" max="10755" width="11.7109375" style="5" customWidth="1"/>
    <col min="10756" max="10756" width="14.7109375" style="5" customWidth="1"/>
    <col min="10757" max="10757" width="13.85546875" style="5" customWidth="1"/>
    <col min="10758" max="10758" width="14" style="5" customWidth="1"/>
    <col min="10759" max="10759" width="15.28515625" style="5" customWidth="1"/>
    <col min="10760" max="10760" width="14.5703125" style="5" customWidth="1"/>
    <col min="10761" max="10761" width="14" style="5" customWidth="1"/>
    <col min="10762" max="10762" width="16.28515625" style="5" customWidth="1"/>
    <col min="10763" max="10763" width="22.140625" style="5" customWidth="1"/>
    <col min="10764" max="10765" width="11.42578125" style="5"/>
    <col min="10766" max="10768" width="14.5703125" style="5" customWidth="1"/>
    <col min="10769" max="11008" width="11.42578125" style="5"/>
    <col min="11009" max="11009" width="12.7109375" style="5" customWidth="1"/>
    <col min="11010" max="11010" width="93" style="5" customWidth="1"/>
    <col min="11011" max="11011" width="11.7109375" style="5" customWidth="1"/>
    <col min="11012" max="11012" width="14.7109375" style="5" customWidth="1"/>
    <col min="11013" max="11013" width="13.85546875" style="5" customWidth="1"/>
    <col min="11014" max="11014" width="14" style="5" customWidth="1"/>
    <col min="11015" max="11015" width="15.28515625" style="5" customWidth="1"/>
    <col min="11016" max="11016" width="14.5703125" style="5" customWidth="1"/>
    <col min="11017" max="11017" width="14" style="5" customWidth="1"/>
    <col min="11018" max="11018" width="16.28515625" style="5" customWidth="1"/>
    <col min="11019" max="11019" width="22.140625" style="5" customWidth="1"/>
    <col min="11020" max="11021" width="11.42578125" style="5"/>
    <col min="11022" max="11024" width="14.5703125" style="5" customWidth="1"/>
    <col min="11025" max="11264" width="11.42578125" style="5"/>
    <col min="11265" max="11265" width="12.7109375" style="5" customWidth="1"/>
    <col min="11266" max="11266" width="93" style="5" customWidth="1"/>
    <col min="11267" max="11267" width="11.7109375" style="5" customWidth="1"/>
    <col min="11268" max="11268" width="14.7109375" style="5" customWidth="1"/>
    <col min="11269" max="11269" width="13.85546875" style="5" customWidth="1"/>
    <col min="11270" max="11270" width="14" style="5" customWidth="1"/>
    <col min="11271" max="11271" width="15.28515625" style="5" customWidth="1"/>
    <col min="11272" max="11272" width="14.5703125" style="5" customWidth="1"/>
    <col min="11273" max="11273" width="14" style="5" customWidth="1"/>
    <col min="11274" max="11274" width="16.28515625" style="5" customWidth="1"/>
    <col min="11275" max="11275" width="22.140625" style="5" customWidth="1"/>
    <col min="11276" max="11277" width="11.42578125" style="5"/>
    <col min="11278" max="11280" width="14.5703125" style="5" customWidth="1"/>
    <col min="11281" max="11520" width="11.42578125" style="5"/>
    <col min="11521" max="11521" width="12.7109375" style="5" customWidth="1"/>
    <col min="11522" max="11522" width="93" style="5" customWidth="1"/>
    <col min="11523" max="11523" width="11.7109375" style="5" customWidth="1"/>
    <col min="11524" max="11524" width="14.7109375" style="5" customWidth="1"/>
    <col min="11525" max="11525" width="13.85546875" style="5" customWidth="1"/>
    <col min="11526" max="11526" width="14" style="5" customWidth="1"/>
    <col min="11527" max="11527" width="15.28515625" style="5" customWidth="1"/>
    <col min="11528" max="11528" width="14.5703125" style="5" customWidth="1"/>
    <col min="11529" max="11529" width="14" style="5" customWidth="1"/>
    <col min="11530" max="11530" width="16.28515625" style="5" customWidth="1"/>
    <col min="11531" max="11531" width="22.140625" style="5" customWidth="1"/>
    <col min="11532" max="11533" width="11.42578125" style="5"/>
    <col min="11534" max="11536" width="14.5703125" style="5" customWidth="1"/>
    <col min="11537" max="11776" width="11.42578125" style="5"/>
    <col min="11777" max="11777" width="12.7109375" style="5" customWidth="1"/>
    <col min="11778" max="11778" width="93" style="5" customWidth="1"/>
    <col min="11779" max="11779" width="11.7109375" style="5" customWidth="1"/>
    <col min="11780" max="11780" width="14.7109375" style="5" customWidth="1"/>
    <col min="11781" max="11781" width="13.85546875" style="5" customWidth="1"/>
    <col min="11782" max="11782" width="14" style="5" customWidth="1"/>
    <col min="11783" max="11783" width="15.28515625" style="5" customWidth="1"/>
    <col min="11784" max="11784" width="14.5703125" style="5" customWidth="1"/>
    <col min="11785" max="11785" width="14" style="5" customWidth="1"/>
    <col min="11786" max="11786" width="16.28515625" style="5" customWidth="1"/>
    <col min="11787" max="11787" width="22.140625" style="5" customWidth="1"/>
    <col min="11788" max="11789" width="11.42578125" style="5"/>
    <col min="11790" max="11792" width="14.5703125" style="5" customWidth="1"/>
    <col min="11793" max="12032" width="11.42578125" style="5"/>
    <col min="12033" max="12033" width="12.7109375" style="5" customWidth="1"/>
    <col min="12034" max="12034" width="93" style="5" customWidth="1"/>
    <col min="12035" max="12035" width="11.7109375" style="5" customWidth="1"/>
    <col min="12036" max="12036" width="14.7109375" style="5" customWidth="1"/>
    <col min="12037" max="12037" width="13.85546875" style="5" customWidth="1"/>
    <col min="12038" max="12038" width="14" style="5" customWidth="1"/>
    <col min="12039" max="12039" width="15.28515625" style="5" customWidth="1"/>
    <col min="12040" max="12040" width="14.5703125" style="5" customWidth="1"/>
    <col min="12041" max="12041" width="14" style="5" customWidth="1"/>
    <col min="12042" max="12042" width="16.28515625" style="5" customWidth="1"/>
    <col min="12043" max="12043" width="22.140625" style="5" customWidth="1"/>
    <col min="12044" max="12045" width="11.42578125" style="5"/>
    <col min="12046" max="12048" width="14.5703125" style="5" customWidth="1"/>
    <col min="12049" max="12288" width="11.42578125" style="5"/>
    <col min="12289" max="12289" width="12.7109375" style="5" customWidth="1"/>
    <col min="12290" max="12290" width="93" style="5" customWidth="1"/>
    <col min="12291" max="12291" width="11.7109375" style="5" customWidth="1"/>
    <col min="12292" max="12292" width="14.7109375" style="5" customWidth="1"/>
    <col min="12293" max="12293" width="13.85546875" style="5" customWidth="1"/>
    <col min="12294" max="12294" width="14" style="5" customWidth="1"/>
    <col min="12295" max="12295" width="15.28515625" style="5" customWidth="1"/>
    <col min="12296" max="12296" width="14.5703125" style="5" customWidth="1"/>
    <col min="12297" max="12297" width="14" style="5" customWidth="1"/>
    <col min="12298" max="12298" width="16.28515625" style="5" customWidth="1"/>
    <col min="12299" max="12299" width="22.140625" style="5" customWidth="1"/>
    <col min="12300" max="12301" width="11.42578125" style="5"/>
    <col min="12302" max="12304" width="14.5703125" style="5" customWidth="1"/>
    <col min="12305" max="12544" width="11.42578125" style="5"/>
    <col min="12545" max="12545" width="12.7109375" style="5" customWidth="1"/>
    <col min="12546" max="12546" width="93" style="5" customWidth="1"/>
    <col min="12547" max="12547" width="11.7109375" style="5" customWidth="1"/>
    <col min="12548" max="12548" width="14.7109375" style="5" customWidth="1"/>
    <col min="12549" max="12549" width="13.85546875" style="5" customWidth="1"/>
    <col min="12550" max="12550" width="14" style="5" customWidth="1"/>
    <col min="12551" max="12551" width="15.28515625" style="5" customWidth="1"/>
    <col min="12552" max="12552" width="14.5703125" style="5" customWidth="1"/>
    <col min="12553" max="12553" width="14" style="5" customWidth="1"/>
    <col min="12554" max="12554" width="16.28515625" style="5" customWidth="1"/>
    <col min="12555" max="12555" width="22.140625" style="5" customWidth="1"/>
    <col min="12556" max="12557" width="11.42578125" style="5"/>
    <col min="12558" max="12560" width="14.5703125" style="5" customWidth="1"/>
    <col min="12561" max="12800" width="11.42578125" style="5"/>
    <col min="12801" max="12801" width="12.7109375" style="5" customWidth="1"/>
    <col min="12802" max="12802" width="93" style="5" customWidth="1"/>
    <col min="12803" max="12803" width="11.7109375" style="5" customWidth="1"/>
    <col min="12804" max="12804" width="14.7109375" style="5" customWidth="1"/>
    <col min="12805" max="12805" width="13.85546875" style="5" customWidth="1"/>
    <col min="12806" max="12806" width="14" style="5" customWidth="1"/>
    <col min="12807" max="12807" width="15.28515625" style="5" customWidth="1"/>
    <col min="12808" max="12808" width="14.5703125" style="5" customWidth="1"/>
    <col min="12809" max="12809" width="14" style="5" customWidth="1"/>
    <col min="12810" max="12810" width="16.28515625" style="5" customWidth="1"/>
    <col min="12811" max="12811" width="22.140625" style="5" customWidth="1"/>
    <col min="12812" max="12813" width="11.42578125" style="5"/>
    <col min="12814" max="12816" width="14.5703125" style="5" customWidth="1"/>
    <col min="12817" max="13056" width="11.42578125" style="5"/>
    <col min="13057" max="13057" width="12.7109375" style="5" customWidth="1"/>
    <col min="13058" max="13058" width="93" style="5" customWidth="1"/>
    <col min="13059" max="13059" width="11.7109375" style="5" customWidth="1"/>
    <col min="13060" max="13060" width="14.7109375" style="5" customWidth="1"/>
    <col min="13061" max="13061" width="13.85546875" style="5" customWidth="1"/>
    <col min="13062" max="13062" width="14" style="5" customWidth="1"/>
    <col min="13063" max="13063" width="15.28515625" style="5" customWidth="1"/>
    <col min="13064" max="13064" width="14.5703125" style="5" customWidth="1"/>
    <col min="13065" max="13065" width="14" style="5" customWidth="1"/>
    <col min="13066" max="13066" width="16.28515625" style="5" customWidth="1"/>
    <col min="13067" max="13067" width="22.140625" style="5" customWidth="1"/>
    <col min="13068" max="13069" width="11.42578125" style="5"/>
    <col min="13070" max="13072" width="14.5703125" style="5" customWidth="1"/>
    <col min="13073" max="13312" width="11.42578125" style="5"/>
    <col min="13313" max="13313" width="12.7109375" style="5" customWidth="1"/>
    <col min="13314" max="13314" width="93" style="5" customWidth="1"/>
    <col min="13315" max="13315" width="11.7109375" style="5" customWidth="1"/>
    <col min="13316" max="13316" width="14.7109375" style="5" customWidth="1"/>
    <col min="13317" max="13317" width="13.85546875" style="5" customWidth="1"/>
    <col min="13318" max="13318" width="14" style="5" customWidth="1"/>
    <col min="13319" max="13319" width="15.28515625" style="5" customWidth="1"/>
    <col min="13320" max="13320" width="14.5703125" style="5" customWidth="1"/>
    <col min="13321" max="13321" width="14" style="5" customWidth="1"/>
    <col min="13322" max="13322" width="16.28515625" style="5" customWidth="1"/>
    <col min="13323" max="13323" width="22.140625" style="5" customWidth="1"/>
    <col min="13324" max="13325" width="11.42578125" style="5"/>
    <col min="13326" max="13328" width="14.5703125" style="5" customWidth="1"/>
    <col min="13329" max="13568" width="11.42578125" style="5"/>
    <col min="13569" max="13569" width="12.7109375" style="5" customWidth="1"/>
    <col min="13570" max="13570" width="93" style="5" customWidth="1"/>
    <col min="13571" max="13571" width="11.7109375" style="5" customWidth="1"/>
    <col min="13572" max="13572" width="14.7109375" style="5" customWidth="1"/>
    <col min="13573" max="13573" width="13.85546875" style="5" customWidth="1"/>
    <col min="13574" max="13574" width="14" style="5" customWidth="1"/>
    <col min="13575" max="13575" width="15.28515625" style="5" customWidth="1"/>
    <col min="13576" max="13576" width="14.5703125" style="5" customWidth="1"/>
    <col min="13577" max="13577" width="14" style="5" customWidth="1"/>
    <col min="13578" max="13578" width="16.28515625" style="5" customWidth="1"/>
    <col min="13579" max="13579" width="22.140625" style="5" customWidth="1"/>
    <col min="13580" max="13581" width="11.42578125" style="5"/>
    <col min="13582" max="13584" width="14.5703125" style="5" customWidth="1"/>
    <col min="13585" max="13824" width="11.42578125" style="5"/>
    <col min="13825" max="13825" width="12.7109375" style="5" customWidth="1"/>
    <col min="13826" max="13826" width="93" style="5" customWidth="1"/>
    <col min="13827" max="13827" width="11.7109375" style="5" customWidth="1"/>
    <col min="13828" max="13828" width="14.7109375" style="5" customWidth="1"/>
    <col min="13829" max="13829" width="13.85546875" style="5" customWidth="1"/>
    <col min="13830" max="13830" width="14" style="5" customWidth="1"/>
    <col min="13831" max="13831" width="15.28515625" style="5" customWidth="1"/>
    <col min="13832" max="13832" width="14.5703125" style="5" customWidth="1"/>
    <col min="13833" max="13833" width="14" style="5" customWidth="1"/>
    <col min="13834" max="13834" width="16.28515625" style="5" customWidth="1"/>
    <col min="13835" max="13835" width="22.140625" style="5" customWidth="1"/>
    <col min="13836" max="13837" width="11.42578125" style="5"/>
    <col min="13838" max="13840" width="14.5703125" style="5" customWidth="1"/>
    <col min="13841" max="14080" width="11.42578125" style="5"/>
    <col min="14081" max="14081" width="12.7109375" style="5" customWidth="1"/>
    <col min="14082" max="14082" width="93" style="5" customWidth="1"/>
    <col min="14083" max="14083" width="11.7109375" style="5" customWidth="1"/>
    <col min="14084" max="14084" width="14.7109375" style="5" customWidth="1"/>
    <col min="14085" max="14085" width="13.85546875" style="5" customWidth="1"/>
    <col min="14086" max="14086" width="14" style="5" customWidth="1"/>
    <col min="14087" max="14087" width="15.28515625" style="5" customWidth="1"/>
    <col min="14088" max="14088" width="14.5703125" style="5" customWidth="1"/>
    <col min="14089" max="14089" width="14" style="5" customWidth="1"/>
    <col min="14090" max="14090" width="16.28515625" style="5" customWidth="1"/>
    <col min="14091" max="14091" width="22.140625" style="5" customWidth="1"/>
    <col min="14092" max="14093" width="11.42578125" style="5"/>
    <col min="14094" max="14096" width="14.5703125" style="5" customWidth="1"/>
    <col min="14097" max="14336" width="11.42578125" style="5"/>
    <col min="14337" max="14337" width="12.7109375" style="5" customWidth="1"/>
    <col min="14338" max="14338" width="93" style="5" customWidth="1"/>
    <col min="14339" max="14339" width="11.7109375" style="5" customWidth="1"/>
    <col min="14340" max="14340" width="14.7109375" style="5" customWidth="1"/>
    <col min="14341" max="14341" width="13.85546875" style="5" customWidth="1"/>
    <col min="14342" max="14342" width="14" style="5" customWidth="1"/>
    <col min="14343" max="14343" width="15.28515625" style="5" customWidth="1"/>
    <col min="14344" max="14344" width="14.5703125" style="5" customWidth="1"/>
    <col min="14345" max="14345" width="14" style="5" customWidth="1"/>
    <col min="14346" max="14346" width="16.28515625" style="5" customWidth="1"/>
    <col min="14347" max="14347" width="22.140625" style="5" customWidth="1"/>
    <col min="14348" max="14349" width="11.42578125" style="5"/>
    <col min="14350" max="14352" width="14.5703125" style="5" customWidth="1"/>
    <col min="14353" max="14592" width="11.42578125" style="5"/>
    <col min="14593" max="14593" width="12.7109375" style="5" customWidth="1"/>
    <col min="14594" max="14594" width="93" style="5" customWidth="1"/>
    <col min="14595" max="14595" width="11.7109375" style="5" customWidth="1"/>
    <col min="14596" max="14596" width="14.7109375" style="5" customWidth="1"/>
    <col min="14597" max="14597" width="13.85546875" style="5" customWidth="1"/>
    <col min="14598" max="14598" width="14" style="5" customWidth="1"/>
    <col min="14599" max="14599" width="15.28515625" style="5" customWidth="1"/>
    <col min="14600" max="14600" width="14.5703125" style="5" customWidth="1"/>
    <col min="14601" max="14601" width="14" style="5" customWidth="1"/>
    <col min="14602" max="14602" width="16.28515625" style="5" customWidth="1"/>
    <col min="14603" max="14603" width="22.140625" style="5" customWidth="1"/>
    <col min="14604" max="14605" width="11.42578125" style="5"/>
    <col min="14606" max="14608" width="14.5703125" style="5" customWidth="1"/>
    <col min="14609" max="14848" width="11.42578125" style="5"/>
    <col min="14849" max="14849" width="12.7109375" style="5" customWidth="1"/>
    <col min="14850" max="14850" width="93" style="5" customWidth="1"/>
    <col min="14851" max="14851" width="11.7109375" style="5" customWidth="1"/>
    <col min="14852" max="14852" width="14.7109375" style="5" customWidth="1"/>
    <col min="14853" max="14853" width="13.85546875" style="5" customWidth="1"/>
    <col min="14854" max="14854" width="14" style="5" customWidth="1"/>
    <col min="14855" max="14855" width="15.28515625" style="5" customWidth="1"/>
    <col min="14856" max="14856" width="14.5703125" style="5" customWidth="1"/>
    <col min="14857" max="14857" width="14" style="5" customWidth="1"/>
    <col min="14858" max="14858" width="16.28515625" style="5" customWidth="1"/>
    <col min="14859" max="14859" width="22.140625" style="5" customWidth="1"/>
    <col min="14860" max="14861" width="11.42578125" style="5"/>
    <col min="14862" max="14864" width="14.5703125" style="5" customWidth="1"/>
    <col min="14865" max="15104" width="11.42578125" style="5"/>
    <col min="15105" max="15105" width="12.7109375" style="5" customWidth="1"/>
    <col min="15106" max="15106" width="93" style="5" customWidth="1"/>
    <col min="15107" max="15107" width="11.7109375" style="5" customWidth="1"/>
    <col min="15108" max="15108" width="14.7109375" style="5" customWidth="1"/>
    <col min="15109" max="15109" width="13.85546875" style="5" customWidth="1"/>
    <col min="15110" max="15110" width="14" style="5" customWidth="1"/>
    <col min="15111" max="15111" width="15.28515625" style="5" customWidth="1"/>
    <col min="15112" max="15112" width="14.5703125" style="5" customWidth="1"/>
    <col min="15113" max="15113" width="14" style="5" customWidth="1"/>
    <col min="15114" max="15114" width="16.28515625" style="5" customWidth="1"/>
    <col min="15115" max="15115" width="22.140625" style="5" customWidth="1"/>
    <col min="15116" max="15117" width="11.42578125" style="5"/>
    <col min="15118" max="15120" width="14.5703125" style="5" customWidth="1"/>
    <col min="15121" max="15360" width="11.42578125" style="5"/>
    <col min="15361" max="15361" width="12.7109375" style="5" customWidth="1"/>
    <col min="15362" max="15362" width="93" style="5" customWidth="1"/>
    <col min="15363" max="15363" width="11.7109375" style="5" customWidth="1"/>
    <col min="15364" max="15364" width="14.7109375" style="5" customWidth="1"/>
    <col min="15365" max="15365" width="13.85546875" style="5" customWidth="1"/>
    <col min="15366" max="15366" width="14" style="5" customWidth="1"/>
    <col min="15367" max="15367" width="15.28515625" style="5" customWidth="1"/>
    <col min="15368" max="15368" width="14.5703125" style="5" customWidth="1"/>
    <col min="15369" max="15369" width="14" style="5" customWidth="1"/>
    <col min="15370" max="15370" width="16.28515625" style="5" customWidth="1"/>
    <col min="15371" max="15371" width="22.140625" style="5" customWidth="1"/>
    <col min="15372" max="15373" width="11.42578125" style="5"/>
    <col min="15374" max="15376" width="14.5703125" style="5" customWidth="1"/>
    <col min="15377" max="15616" width="11.42578125" style="5"/>
    <col min="15617" max="15617" width="12.7109375" style="5" customWidth="1"/>
    <col min="15618" max="15618" width="93" style="5" customWidth="1"/>
    <col min="15619" max="15619" width="11.7109375" style="5" customWidth="1"/>
    <col min="15620" max="15620" width="14.7109375" style="5" customWidth="1"/>
    <col min="15621" max="15621" width="13.85546875" style="5" customWidth="1"/>
    <col min="15622" max="15622" width="14" style="5" customWidth="1"/>
    <col min="15623" max="15623" width="15.28515625" style="5" customWidth="1"/>
    <col min="15624" max="15624" width="14.5703125" style="5" customWidth="1"/>
    <col min="15625" max="15625" width="14" style="5" customWidth="1"/>
    <col min="15626" max="15626" width="16.28515625" style="5" customWidth="1"/>
    <col min="15627" max="15627" width="22.140625" style="5" customWidth="1"/>
    <col min="15628" max="15629" width="11.42578125" style="5"/>
    <col min="15630" max="15632" width="14.5703125" style="5" customWidth="1"/>
    <col min="15633" max="15872" width="11.42578125" style="5"/>
    <col min="15873" max="15873" width="12.7109375" style="5" customWidth="1"/>
    <col min="15874" max="15874" width="93" style="5" customWidth="1"/>
    <col min="15875" max="15875" width="11.7109375" style="5" customWidth="1"/>
    <col min="15876" max="15876" width="14.7109375" style="5" customWidth="1"/>
    <col min="15877" max="15877" width="13.85546875" style="5" customWidth="1"/>
    <col min="15878" max="15878" width="14" style="5" customWidth="1"/>
    <col min="15879" max="15879" width="15.28515625" style="5" customWidth="1"/>
    <col min="15880" max="15880" width="14.5703125" style="5" customWidth="1"/>
    <col min="15881" max="15881" width="14" style="5" customWidth="1"/>
    <col min="15882" max="15882" width="16.28515625" style="5" customWidth="1"/>
    <col min="15883" max="15883" width="22.140625" style="5" customWidth="1"/>
    <col min="15884" max="15885" width="11.42578125" style="5"/>
    <col min="15886" max="15888" width="14.5703125" style="5" customWidth="1"/>
    <col min="15889" max="16128" width="11.42578125" style="5"/>
    <col min="16129" max="16129" width="12.7109375" style="5" customWidth="1"/>
    <col min="16130" max="16130" width="93" style="5" customWidth="1"/>
    <col min="16131" max="16131" width="11.7109375" style="5" customWidth="1"/>
    <col min="16132" max="16132" width="14.7109375" style="5" customWidth="1"/>
    <col min="16133" max="16133" width="13.85546875" style="5" customWidth="1"/>
    <col min="16134" max="16134" width="14" style="5" customWidth="1"/>
    <col min="16135" max="16135" width="15.28515625" style="5" customWidth="1"/>
    <col min="16136" max="16136" width="14.5703125" style="5" customWidth="1"/>
    <col min="16137" max="16137" width="14" style="5" customWidth="1"/>
    <col min="16138" max="16138" width="16.28515625" style="5" customWidth="1"/>
    <col min="16139" max="16139" width="22.140625" style="5" customWidth="1"/>
    <col min="16140" max="16141" width="11.42578125" style="5"/>
    <col min="16142" max="16144" width="14.5703125" style="5" customWidth="1"/>
    <col min="16145" max="16384" width="11.42578125" style="5"/>
  </cols>
  <sheetData>
    <row r="1" spans="1:19" x14ac:dyDescent="0.2">
      <c r="A1" s="1" t="s">
        <v>0</v>
      </c>
      <c r="I1" s="5"/>
    </row>
    <row r="2" spans="1:19" x14ac:dyDescent="0.2">
      <c r="A2" s="1" t="str">
        <f>CONCATENATE("COMUNA: ",[13]NOMBRE!B2," - ","( ",[13]NOMBRE!C2,[13]NOMBRE!D2,[13]NOMBRE!E2,[13]NOMBRE!F2,[13]NOMBRE!G2," )")</f>
        <v>COMUNA: Linares - ( 07401 )</v>
      </c>
      <c r="I2" s="5"/>
    </row>
    <row r="3" spans="1:19" x14ac:dyDescent="0.2">
      <c r="A3" s="1" t="str">
        <f>CONCATENATE("ESTABLECIMIENTO/ESTRATEGIA: ",[13]NOMBRE!B3," - ","( ",[13]NOMBRE!C3,[13]NOMBRE!D3,[13]NOMBRE!E3,[13]NOMBRE!F3,[13]NOMBRE!G3,[13]NOMBRE!H3," )")</f>
        <v>ESTABLECIMIENTO/ESTRATEGIA: Hospital Presidente Carlos Ibáñez del Campo - ( 116108 )</v>
      </c>
      <c r="I3" s="8"/>
    </row>
    <row r="4" spans="1:19" x14ac:dyDescent="0.2">
      <c r="A4" s="1" t="str">
        <f>CONCATENATE("MES: ",[13]NOMBRE!B6," - ","( ",[13]NOMBRE!C6,[13]NOMBRE!D6," )")</f>
        <v>MES: DICIEMBRE - ( 12 )</v>
      </c>
      <c r="I4" s="9"/>
    </row>
    <row r="5" spans="1:19" ht="12.75" customHeight="1" x14ac:dyDescent="0.2">
      <c r="A5" s="1" t="str">
        <f>CONCATENATE("AÑO: ",[13]NOMBRE!B7)</f>
        <v>AÑO: 2016</v>
      </c>
      <c r="I5" s="5"/>
    </row>
    <row r="6" spans="1:19" ht="12.75" customHeight="1" x14ac:dyDescent="0.15">
      <c r="A6" s="215" t="s">
        <v>1</v>
      </c>
      <c r="B6" s="215"/>
      <c r="C6" s="215"/>
      <c r="D6" s="215"/>
      <c r="E6" s="215"/>
      <c r="F6" s="215"/>
      <c r="I6" s="5"/>
    </row>
    <row r="7" spans="1:19" ht="12.75" customHeight="1" x14ac:dyDescent="0.15">
      <c r="A7" s="215"/>
      <c r="B7" s="215"/>
      <c r="C7" s="215"/>
      <c r="D7" s="215"/>
      <c r="E7" s="215"/>
      <c r="F7" s="215"/>
      <c r="I7" s="5"/>
    </row>
    <row r="8" spans="1:19" ht="12.75" customHeight="1" x14ac:dyDescent="0.2">
      <c r="A8" s="10"/>
      <c r="B8" s="10"/>
      <c r="C8" s="10"/>
      <c r="D8" s="10"/>
      <c r="E8" s="10"/>
      <c r="F8" s="10"/>
      <c r="I8" s="5"/>
    </row>
    <row r="9" spans="1:19" x14ac:dyDescent="0.2">
      <c r="A9" s="11"/>
      <c r="B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19" ht="12.75" customHeight="1" x14ac:dyDescent="0.2">
      <c r="A10" s="54" t="s">
        <v>2</v>
      </c>
      <c r="B10" s="55"/>
      <c r="C10" s="219" t="s">
        <v>3</v>
      </c>
      <c r="D10" s="236" t="s">
        <v>1033</v>
      </c>
      <c r="E10" s="237"/>
      <c r="F10" s="238"/>
      <c r="G10" s="239" t="s">
        <v>4</v>
      </c>
      <c r="H10" s="219" t="s">
        <v>5</v>
      </c>
      <c r="I10" s="12"/>
      <c r="J10" s="5"/>
      <c r="K10" s="5"/>
      <c r="N10" s="56"/>
      <c r="O10" s="6"/>
      <c r="Q10" s="5"/>
    </row>
    <row r="11" spans="1:19" ht="15.75" customHeight="1" x14ac:dyDescent="0.2">
      <c r="A11" s="57"/>
      <c r="B11" s="58"/>
      <c r="C11" s="220"/>
      <c r="D11" s="243" t="s">
        <v>1034</v>
      </c>
      <c r="E11" s="245" t="s">
        <v>1035</v>
      </c>
      <c r="F11" s="247" t="s">
        <v>1036</v>
      </c>
      <c r="G11" s="240"/>
      <c r="H11" s="220"/>
      <c r="I11" s="12"/>
      <c r="J11" s="5"/>
      <c r="K11" s="5"/>
      <c r="N11" s="56"/>
      <c r="O11" s="6"/>
      <c r="Q11" s="5"/>
    </row>
    <row r="12" spans="1:19" ht="14.25" customHeight="1" x14ac:dyDescent="0.2">
      <c r="A12" s="59" t="s">
        <v>6</v>
      </c>
      <c r="B12" s="60" t="s">
        <v>7</v>
      </c>
      <c r="C12" s="221"/>
      <c r="D12" s="244"/>
      <c r="E12" s="246"/>
      <c r="F12" s="248"/>
      <c r="G12" s="241"/>
      <c r="H12" s="221"/>
      <c r="I12" s="12"/>
      <c r="J12" s="5"/>
      <c r="K12" s="5"/>
      <c r="N12" s="56"/>
      <c r="O12" s="6"/>
      <c r="Q12" s="5"/>
    </row>
    <row r="13" spans="1:19" x14ac:dyDescent="0.2">
      <c r="A13" s="61" t="s">
        <v>8</v>
      </c>
      <c r="B13" s="62"/>
      <c r="C13" s="63">
        <f>+SUM(D13:F13)</f>
        <v>4299</v>
      </c>
      <c r="D13" s="64">
        <f>+SUM(D14:D43)</f>
        <v>2244</v>
      </c>
      <c r="E13" s="65">
        <f>+SUM(E14:E43)</f>
        <v>2055</v>
      </c>
      <c r="F13" s="66">
        <f>+SUM(F14:F43)</f>
        <v>0</v>
      </c>
      <c r="G13" s="67">
        <f>+SUM(G14:G43)</f>
        <v>0</v>
      </c>
      <c r="H13" s="63">
        <f>+SUM(H14:H43)</f>
        <v>0</v>
      </c>
      <c r="I13" s="12"/>
      <c r="J13" s="5"/>
      <c r="K13" s="5"/>
      <c r="N13" s="56"/>
      <c r="O13" s="6"/>
      <c r="Q13" s="5"/>
    </row>
    <row r="14" spans="1:19" ht="27" customHeight="1" x14ac:dyDescent="0.2">
      <c r="A14" s="68" t="s">
        <v>9</v>
      </c>
      <c r="B14" s="69" t="s">
        <v>10</v>
      </c>
      <c r="C14" s="70">
        <f>+SUM(D14:F14)</f>
        <v>852</v>
      </c>
      <c r="D14" s="71">
        <v>553</v>
      </c>
      <c r="E14" s="72">
        <v>299</v>
      </c>
      <c r="F14" s="73"/>
      <c r="G14" s="73"/>
      <c r="H14" s="73"/>
      <c r="I14" s="13"/>
      <c r="J14" s="5"/>
      <c r="K14" s="5"/>
      <c r="N14" s="56"/>
      <c r="O14" s="6"/>
      <c r="Q14" s="5"/>
    </row>
    <row r="15" spans="1:19" x14ac:dyDescent="0.2">
      <c r="A15" s="74" t="s">
        <v>11</v>
      </c>
      <c r="B15" s="75" t="s">
        <v>12</v>
      </c>
      <c r="C15" s="70">
        <f t="shared" ref="C15:C78" si="0">+SUM(D15:F15)</f>
        <v>0</v>
      </c>
      <c r="D15" s="71"/>
      <c r="E15" s="72"/>
      <c r="F15" s="73"/>
      <c r="G15" s="73"/>
      <c r="H15" s="73"/>
      <c r="I15" s="13"/>
      <c r="J15" s="5"/>
      <c r="K15" s="5"/>
      <c r="N15" s="56"/>
      <c r="O15" s="6"/>
      <c r="Q15" s="5"/>
    </row>
    <row r="16" spans="1:19" x14ac:dyDescent="0.2">
      <c r="A16" s="74" t="s">
        <v>13</v>
      </c>
      <c r="B16" s="75" t="s">
        <v>14</v>
      </c>
      <c r="C16" s="70">
        <f t="shared" si="0"/>
        <v>0</v>
      </c>
      <c r="D16" s="71"/>
      <c r="E16" s="72"/>
      <c r="F16" s="73"/>
      <c r="G16" s="73"/>
      <c r="H16" s="73"/>
      <c r="I16" s="13"/>
      <c r="J16" s="5"/>
      <c r="K16" s="5"/>
      <c r="N16" s="56"/>
      <c r="O16" s="6"/>
      <c r="Q16" s="5"/>
    </row>
    <row r="17" spans="1:17" x14ac:dyDescent="0.2">
      <c r="A17" s="76" t="s">
        <v>15</v>
      </c>
      <c r="B17" s="77" t="s">
        <v>16</v>
      </c>
      <c r="C17" s="70">
        <f t="shared" si="0"/>
        <v>88</v>
      </c>
      <c r="D17" s="71"/>
      <c r="E17" s="72">
        <v>88</v>
      </c>
      <c r="F17" s="73"/>
      <c r="G17" s="73"/>
      <c r="H17" s="73"/>
      <c r="I17" s="13"/>
      <c r="J17" s="5"/>
      <c r="K17" s="5"/>
      <c r="N17" s="56"/>
      <c r="O17" s="6"/>
      <c r="Q17" s="5"/>
    </row>
    <row r="18" spans="1:17" x14ac:dyDescent="0.2">
      <c r="A18" s="76" t="s">
        <v>17</v>
      </c>
      <c r="B18" s="77" t="s">
        <v>18</v>
      </c>
      <c r="C18" s="70">
        <f t="shared" si="0"/>
        <v>0</v>
      </c>
      <c r="D18" s="71"/>
      <c r="E18" s="72"/>
      <c r="F18" s="73"/>
      <c r="G18" s="73"/>
      <c r="H18" s="73"/>
      <c r="I18" s="13"/>
      <c r="J18" s="5"/>
      <c r="K18" s="5"/>
      <c r="N18" s="56"/>
      <c r="O18" s="6"/>
      <c r="Q18" s="5"/>
    </row>
    <row r="19" spans="1:17" x14ac:dyDescent="0.2">
      <c r="A19" s="76" t="s">
        <v>19</v>
      </c>
      <c r="B19" s="78" t="s">
        <v>20</v>
      </c>
      <c r="C19" s="70">
        <f t="shared" si="0"/>
        <v>138</v>
      </c>
      <c r="D19" s="71"/>
      <c r="E19" s="72">
        <v>138</v>
      </c>
      <c r="F19" s="73"/>
      <c r="G19" s="73"/>
      <c r="H19" s="73"/>
      <c r="I19" s="13"/>
      <c r="J19" s="5"/>
      <c r="K19" s="5"/>
      <c r="N19" s="56"/>
      <c r="O19" s="6"/>
      <c r="Q19" s="5"/>
    </row>
    <row r="20" spans="1:17" x14ac:dyDescent="0.2">
      <c r="A20" s="76" t="s">
        <v>21</v>
      </c>
      <c r="B20" s="78" t="s">
        <v>22</v>
      </c>
      <c r="C20" s="70">
        <f t="shared" si="0"/>
        <v>4</v>
      </c>
      <c r="D20" s="71"/>
      <c r="E20" s="72">
        <v>4</v>
      </c>
      <c r="F20" s="73"/>
      <c r="G20" s="73"/>
      <c r="H20" s="73"/>
      <c r="I20" s="13"/>
      <c r="J20" s="5"/>
      <c r="K20" s="5"/>
      <c r="N20" s="56"/>
      <c r="O20" s="6"/>
      <c r="Q20" s="5"/>
    </row>
    <row r="21" spans="1:17" x14ac:dyDescent="0.2">
      <c r="A21" s="76" t="s">
        <v>23</v>
      </c>
      <c r="B21" s="79" t="s">
        <v>24</v>
      </c>
      <c r="C21" s="70">
        <f t="shared" si="0"/>
        <v>215</v>
      </c>
      <c r="D21" s="71"/>
      <c r="E21" s="72">
        <v>215</v>
      </c>
      <c r="F21" s="73"/>
      <c r="G21" s="73"/>
      <c r="H21" s="73"/>
      <c r="I21" s="13"/>
      <c r="J21" s="5"/>
      <c r="K21" s="5"/>
      <c r="N21" s="56"/>
      <c r="O21" s="6"/>
      <c r="Q21" s="5"/>
    </row>
    <row r="22" spans="1:17" x14ac:dyDescent="0.2">
      <c r="A22" s="76" t="s">
        <v>25</v>
      </c>
      <c r="B22" s="79" t="s">
        <v>26</v>
      </c>
      <c r="C22" s="70">
        <f t="shared" si="0"/>
        <v>0</v>
      </c>
      <c r="D22" s="71"/>
      <c r="E22" s="72"/>
      <c r="F22" s="73"/>
      <c r="G22" s="73"/>
      <c r="H22" s="73"/>
      <c r="I22" s="13"/>
      <c r="J22" s="5"/>
      <c r="K22" s="5"/>
      <c r="N22" s="56"/>
      <c r="O22" s="6"/>
      <c r="Q22" s="5"/>
    </row>
    <row r="23" spans="1:17" x14ac:dyDescent="0.2">
      <c r="A23" s="76" t="s">
        <v>27</v>
      </c>
      <c r="B23" s="79" t="s">
        <v>28</v>
      </c>
      <c r="C23" s="70">
        <f t="shared" si="0"/>
        <v>0</v>
      </c>
      <c r="D23" s="71"/>
      <c r="E23" s="72"/>
      <c r="F23" s="73"/>
      <c r="G23" s="73"/>
      <c r="H23" s="73"/>
      <c r="I23" s="13"/>
      <c r="J23" s="5"/>
      <c r="K23" s="5"/>
      <c r="N23" s="56"/>
      <c r="O23" s="6"/>
      <c r="Q23" s="5"/>
    </row>
    <row r="24" spans="1:17" x14ac:dyDescent="0.2">
      <c r="A24" s="76" t="s">
        <v>29</v>
      </c>
      <c r="B24" s="79" t="s">
        <v>30</v>
      </c>
      <c r="C24" s="70">
        <f t="shared" si="0"/>
        <v>78</v>
      </c>
      <c r="D24" s="71"/>
      <c r="E24" s="72">
        <v>78</v>
      </c>
      <c r="F24" s="73"/>
      <c r="G24" s="73"/>
      <c r="H24" s="73"/>
      <c r="I24" s="13"/>
      <c r="J24" s="5"/>
      <c r="K24" s="5"/>
      <c r="N24" s="56"/>
      <c r="O24" s="6"/>
      <c r="Q24" s="5"/>
    </row>
    <row r="25" spans="1:17" ht="23.25" x14ac:dyDescent="0.2">
      <c r="A25" s="76" t="s">
        <v>31</v>
      </c>
      <c r="B25" s="80" t="s">
        <v>32</v>
      </c>
      <c r="C25" s="70">
        <f t="shared" si="0"/>
        <v>62</v>
      </c>
      <c r="D25" s="81"/>
      <c r="E25" s="82">
        <v>62</v>
      </c>
      <c r="F25" s="83"/>
      <c r="G25" s="73"/>
      <c r="H25" s="83"/>
      <c r="I25" s="13"/>
      <c r="J25" s="5"/>
      <c r="K25" s="5"/>
      <c r="N25" s="56"/>
      <c r="O25" s="6"/>
      <c r="Q25" s="5"/>
    </row>
    <row r="26" spans="1:17" x14ac:dyDescent="0.2">
      <c r="A26" s="76" t="s">
        <v>33</v>
      </c>
      <c r="B26" s="80" t="s">
        <v>34</v>
      </c>
      <c r="C26" s="70">
        <f t="shared" si="0"/>
        <v>0</v>
      </c>
      <c r="D26" s="81"/>
      <c r="E26" s="82"/>
      <c r="F26" s="83"/>
      <c r="G26" s="73"/>
      <c r="H26" s="83"/>
      <c r="I26" s="13"/>
      <c r="J26" s="5"/>
      <c r="K26" s="5"/>
      <c r="N26" s="56"/>
      <c r="O26" s="6"/>
      <c r="Q26" s="5"/>
    </row>
    <row r="27" spans="1:17" x14ac:dyDescent="0.2">
      <c r="A27" s="76" t="s">
        <v>35</v>
      </c>
      <c r="B27" s="80" t="s">
        <v>36</v>
      </c>
      <c r="C27" s="70">
        <f t="shared" si="0"/>
        <v>0</v>
      </c>
      <c r="D27" s="81"/>
      <c r="E27" s="82"/>
      <c r="F27" s="83"/>
      <c r="G27" s="73"/>
      <c r="H27" s="83"/>
      <c r="I27" s="13"/>
      <c r="J27" s="5"/>
      <c r="K27" s="5"/>
      <c r="N27" s="56"/>
      <c r="O27" s="6"/>
      <c r="Q27" s="5"/>
    </row>
    <row r="28" spans="1:17" x14ac:dyDescent="0.2">
      <c r="A28" s="76" t="s">
        <v>37</v>
      </c>
      <c r="B28" s="80" t="s">
        <v>38</v>
      </c>
      <c r="C28" s="70">
        <f t="shared" si="0"/>
        <v>54</v>
      </c>
      <c r="D28" s="81"/>
      <c r="E28" s="82">
        <v>54</v>
      </c>
      <c r="F28" s="83"/>
      <c r="G28" s="73"/>
      <c r="H28" s="83"/>
      <c r="I28" s="13"/>
      <c r="J28" s="5"/>
      <c r="K28" s="5"/>
      <c r="N28" s="56"/>
      <c r="O28" s="6"/>
      <c r="Q28" s="5"/>
    </row>
    <row r="29" spans="1:17" ht="23.25" x14ac:dyDescent="0.2">
      <c r="A29" s="76" t="s">
        <v>39</v>
      </c>
      <c r="B29" s="80" t="s">
        <v>40</v>
      </c>
      <c r="C29" s="70">
        <f t="shared" si="0"/>
        <v>0</v>
      </c>
      <c r="D29" s="81"/>
      <c r="E29" s="82"/>
      <c r="F29" s="83"/>
      <c r="G29" s="73"/>
      <c r="H29" s="83"/>
      <c r="I29" s="13"/>
      <c r="J29" s="5"/>
      <c r="K29" s="5"/>
      <c r="N29" s="56"/>
      <c r="O29" s="6"/>
      <c r="Q29" s="5"/>
    </row>
    <row r="30" spans="1:17" x14ac:dyDescent="0.2">
      <c r="A30" s="76" t="s">
        <v>41</v>
      </c>
      <c r="B30" s="80" t="s">
        <v>42</v>
      </c>
      <c r="C30" s="70">
        <f t="shared" si="0"/>
        <v>0</v>
      </c>
      <c r="D30" s="81"/>
      <c r="E30" s="82"/>
      <c r="F30" s="83"/>
      <c r="G30" s="73"/>
      <c r="H30" s="83"/>
      <c r="I30" s="13"/>
      <c r="J30" s="5"/>
      <c r="K30" s="5"/>
      <c r="N30" s="56"/>
      <c r="O30" s="6"/>
      <c r="Q30" s="5"/>
    </row>
    <row r="31" spans="1:17" x14ac:dyDescent="0.2">
      <c r="A31" s="84" t="s">
        <v>43</v>
      </c>
      <c r="B31" s="80" t="s">
        <v>44</v>
      </c>
      <c r="C31" s="70">
        <f t="shared" si="0"/>
        <v>19</v>
      </c>
      <c r="D31" s="81"/>
      <c r="E31" s="82">
        <v>19</v>
      </c>
      <c r="F31" s="83"/>
      <c r="G31" s="73"/>
      <c r="H31" s="83"/>
      <c r="I31" s="13"/>
      <c r="J31" s="5"/>
      <c r="K31" s="5"/>
      <c r="N31" s="56"/>
      <c r="O31" s="6"/>
      <c r="Q31" s="5"/>
    </row>
    <row r="32" spans="1:17" x14ac:dyDescent="0.2">
      <c r="A32" s="76" t="s">
        <v>45</v>
      </c>
      <c r="B32" s="80" t="s">
        <v>46</v>
      </c>
      <c r="C32" s="70">
        <f t="shared" si="0"/>
        <v>615</v>
      </c>
      <c r="D32" s="81">
        <v>531</v>
      </c>
      <c r="E32" s="82">
        <v>84</v>
      </c>
      <c r="F32" s="83"/>
      <c r="G32" s="73"/>
      <c r="H32" s="83"/>
      <c r="I32" s="13"/>
      <c r="J32" s="5"/>
      <c r="K32" s="5"/>
      <c r="N32" s="56"/>
      <c r="O32" s="6"/>
      <c r="Q32" s="5"/>
    </row>
    <row r="33" spans="1:17" x14ac:dyDescent="0.2">
      <c r="A33" s="76" t="s">
        <v>47</v>
      </c>
      <c r="B33" s="79" t="s">
        <v>48</v>
      </c>
      <c r="C33" s="70">
        <f t="shared" si="0"/>
        <v>212</v>
      </c>
      <c r="D33" s="81">
        <v>212</v>
      </c>
      <c r="E33" s="82"/>
      <c r="F33" s="83"/>
      <c r="G33" s="73"/>
      <c r="H33" s="83"/>
      <c r="I33" s="13"/>
      <c r="J33" s="5"/>
      <c r="K33" s="5"/>
      <c r="N33" s="56"/>
      <c r="O33" s="6"/>
      <c r="Q33" s="5"/>
    </row>
    <row r="34" spans="1:17" x14ac:dyDescent="0.2">
      <c r="A34" s="76" t="s">
        <v>49</v>
      </c>
      <c r="B34" s="80" t="s">
        <v>50</v>
      </c>
      <c r="C34" s="70">
        <f t="shared" si="0"/>
        <v>11</v>
      </c>
      <c r="D34" s="81"/>
      <c r="E34" s="82">
        <v>11</v>
      </c>
      <c r="F34" s="83"/>
      <c r="G34" s="73"/>
      <c r="H34" s="83"/>
      <c r="I34" s="13"/>
      <c r="J34" s="5"/>
      <c r="K34" s="5"/>
      <c r="N34" s="56"/>
      <c r="O34" s="6"/>
      <c r="Q34" s="5"/>
    </row>
    <row r="35" spans="1:17" x14ac:dyDescent="0.2">
      <c r="A35" s="76" t="s">
        <v>51</v>
      </c>
      <c r="B35" s="80" t="s">
        <v>52</v>
      </c>
      <c r="C35" s="70">
        <f t="shared" si="0"/>
        <v>0</v>
      </c>
      <c r="D35" s="81"/>
      <c r="E35" s="82"/>
      <c r="F35" s="83"/>
      <c r="G35" s="73"/>
      <c r="H35" s="85"/>
      <c r="I35" s="13"/>
      <c r="J35" s="5"/>
      <c r="K35" s="5"/>
      <c r="N35" s="56"/>
      <c r="O35" s="6"/>
      <c r="Q35" s="5"/>
    </row>
    <row r="36" spans="1:17" x14ac:dyDescent="0.2">
      <c r="A36" s="76" t="s">
        <v>53</v>
      </c>
      <c r="B36" s="80" t="s">
        <v>54</v>
      </c>
      <c r="C36" s="70">
        <f t="shared" si="0"/>
        <v>0</v>
      </c>
      <c r="D36" s="81"/>
      <c r="E36" s="82"/>
      <c r="F36" s="83"/>
      <c r="G36" s="73"/>
      <c r="H36" s="85"/>
      <c r="I36" s="13"/>
      <c r="J36" s="5"/>
      <c r="K36" s="5"/>
      <c r="N36" s="56"/>
      <c r="O36" s="6"/>
      <c r="Q36" s="5"/>
    </row>
    <row r="37" spans="1:17" s="6" customFormat="1" x14ac:dyDescent="0.2">
      <c r="A37" s="76" t="s">
        <v>55</v>
      </c>
      <c r="B37" s="79" t="s">
        <v>56</v>
      </c>
      <c r="C37" s="70">
        <f t="shared" si="0"/>
        <v>0</v>
      </c>
      <c r="D37" s="71"/>
      <c r="E37" s="72"/>
      <c r="F37" s="73"/>
      <c r="G37" s="73"/>
      <c r="H37" s="86"/>
      <c r="I37" s="14"/>
      <c r="N37" s="87"/>
    </row>
    <row r="38" spans="1:17" x14ac:dyDescent="0.2">
      <c r="A38" s="76" t="s">
        <v>57</v>
      </c>
      <c r="B38" s="79" t="s">
        <v>58</v>
      </c>
      <c r="C38" s="88">
        <f t="shared" si="0"/>
        <v>75</v>
      </c>
      <c r="D38" s="89">
        <v>13</v>
      </c>
      <c r="E38" s="90">
        <v>62</v>
      </c>
      <c r="F38" s="91"/>
      <c r="G38" s="73"/>
      <c r="H38" s="91"/>
      <c r="I38" s="13"/>
      <c r="J38" s="5"/>
      <c r="K38" s="5"/>
      <c r="N38" s="56"/>
      <c r="O38" s="6"/>
      <c r="Q38" s="5"/>
    </row>
    <row r="39" spans="1:17" ht="34.5" x14ac:dyDescent="0.2">
      <c r="A39" s="92" t="s">
        <v>59</v>
      </c>
      <c r="B39" s="93" t="s">
        <v>60</v>
      </c>
      <c r="C39" s="70">
        <f t="shared" si="0"/>
        <v>1089</v>
      </c>
      <c r="D39" s="71">
        <v>311</v>
      </c>
      <c r="E39" s="72">
        <v>778</v>
      </c>
      <c r="F39" s="73"/>
      <c r="G39" s="73"/>
      <c r="H39" s="73"/>
      <c r="I39" s="13"/>
      <c r="J39" s="5"/>
      <c r="K39" s="5"/>
      <c r="N39" s="56"/>
      <c r="O39" s="6"/>
      <c r="Q39" s="5"/>
    </row>
    <row r="40" spans="1:17" x14ac:dyDescent="0.2">
      <c r="A40" s="92" t="s">
        <v>61</v>
      </c>
      <c r="B40" s="93" t="s">
        <v>62</v>
      </c>
      <c r="C40" s="70">
        <f t="shared" si="0"/>
        <v>59</v>
      </c>
      <c r="D40" s="71">
        <v>5</v>
      </c>
      <c r="E40" s="72">
        <v>54</v>
      </c>
      <c r="F40" s="73"/>
      <c r="G40" s="73"/>
      <c r="H40" s="73"/>
      <c r="I40" s="13"/>
      <c r="J40" s="5"/>
      <c r="K40" s="5"/>
      <c r="N40" s="56"/>
      <c r="O40" s="6"/>
      <c r="Q40" s="5"/>
    </row>
    <row r="41" spans="1:17" x14ac:dyDescent="0.2">
      <c r="A41" s="92" t="s">
        <v>63</v>
      </c>
      <c r="B41" s="93" t="s">
        <v>64</v>
      </c>
      <c r="C41" s="70">
        <f t="shared" si="0"/>
        <v>0</v>
      </c>
      <c r="D41" s="71"/>
      <c r="E41" s="72"/>
      <c r="F41" s="73"/>
      <c r="G41" s="73"/>
      <c r="H41" s="73"/>
      <c r="I41" s="13"/>
      <c r="J41" s="5"/>
      <c r="K41" s="5"/>
      <c r="N41" s="56"/>
      <c r="O41" s="6"/>
      <c r="Q41" s="5"/>
    </row>
    <row r="42" spans="1:17" x14ac:dyDescent="0.2">
      <c r="A42" s="92" t="s">
        <v>65</v>
      </c>
      <c r="B42" s="93" t="s">
        <v>66</v>
      </c>
      <c r="C42" s="70">
        <f t="shared" si="0"/>
        <v>574</v>
      </c>
      <c r="D42" s="71">
        <v>490</v>
      </c>
      <c r="E42" s="72">
        <v>84</v>
      </c>
      <c r="F42" s="73"/>
      <c r="G42" s="73"/>
      <c r="H42" s="73"/>
      <c r="I42" s="13"/>
      <c r="J42" s="5"/>
      <c r="K42" s="5"/>
      <c r="N42" s="56"/>
      <c r="O42" s="6"/>
      <c r="Q42" s="5"/>
    </row>
    <row r="43" spans="1:17" x14ac:dyDescent="0.2">
      <c r="A43" s="92" t="s">
        <v>67</v>
      </c>
      <c r="B43" s="94" t="s">
        <v>68</v>
      </c>
      <c r="C43" s="95">
        <f t="shared" si="0"/>
        <v>154</v>
      </c>
      <c r="D43" s="81">
        <v>129</v>
      </c>
      <c r="E43" s="82">
        <v>25</v>
      </c>
      <c r="F43" s="83"/>
      <c r="G43" s="73"/>
      <c r="H43" s="83"/>
      <c r="I43" s="13"/>
      <c r="J43" s="5"/>
      <c r="K43" s="5"/>
      <c r="N43" s="56"/>
      <c r="O43" s="6"/>
      <c r="Q43" s="5"/>
    </row>
    <row r="44" spans="1:17" x14ac:dyDescent="0.2">
      <c r="A44" s="211" t="s">
        <v>69</v>
      </c>
      <c r="B44" s="242"/>
      <c r="C44" s="63">
        <f t="shared" si="0"/>
        <v>3</v>
      </c>
      <c r="D44" s="67">
        <f>SUM(D45:D78)</f>
        <v>0</v>
      </c>
      <c r="E44" s="65">
        <f>SUM(E45:E78)</f>
        <v>0</v>
      </c>
      <c r="F44" s="67">
        <f>SUM(F45:F78)</f>
        <v>3</v>
      </c>
      <c r="G44" s="63">
        <f>SUM(G45:G78)</f>
        <v>0</v>
      </c>
      <c r="H44" s="63">
        <f>SUM(H45:H78)</f>
        <v>0</v>
      </c>
      <c r="I44" s="13"/>
      <c r="J44" s="5"/>
      <c r="K44" s="5"/>
      <c r="N44" s="56"/>
      <c r="O44" s="6"/>
      <c r="Q44" s="5"/>
    </row>
    <row r="45" spans="1:17" x14ac:dyDescent="0.2">
      <c r="A45" s="96" t="s">
        <v>70</v>
      </c>
      <c r="B45" s="97" t="s">
        <v>71</v>
      </c>
      <c r="C45" s="98">
        <f t="shared" si="0"/>
        <v>0</v>
      </c>
      <c r="D45" s="73"/>
      <c r="E45" s="90"/>
      <c r="F45" s="91"/>
      <c r="G45" s="73"/>
      <c r="H45" s="91"/>
      <c r="I45" s="13"/>
      <c r="J45" s="5"/>
      <c r="K45" s="5"/>
      <c r="N45" s="56"/>
      <c r="O45" s="6"/>
      <c r="Q45" s="5"/>
    </row>
    <row r="46" spans="1:17" x14ac:dyDescent="0.2">
      <c r="A46" s="99" t="s">
        <v>72</v>
      </c>
      <c r="B46" s="100" t="s">
        <v>73</v>
      </c>
      <c r="C46" s="70">
        <f t="shared" si="0"/>
        <v>0</v>
      </c>
      <c r="D46" s="73"/>
      <c r="E46" s="72"/>
      <c r="F46" s="73"/>
      <c r="G46" s="73"/>
      <c r="H46" s="73"/>
      <c r="I46" s="13"/>
      <c r="J46" s="5"/>
      <c r="K46" s="5"/>
      <c r="N46" s="56"/>
      <c r="O46" s="6"/>
      <c r="Q46" s="5"/>
    </row>
    <row r="47" spans="1:17" x14ac:dyDescent="0.2">
      <c r="A47" s="99" t="s">
        <v>74</v>
      </c>
      <c r="B47" s="100" t="s">
        <v>75</v>
      </c>
      <c r="C47" s="70">
        <f t="shared" si="0"/>
        <v>3</v>
      </c>
      <c r="D47" s="73"/>
      <c r="E47" s="72"/>
      <c r="F47" s="73">
        <v>3</v>
      </c>
      <c r="G47" s="73"/>
      <c r="H47" s="73"/>
      <c r="I47" s="13"/>
      <c r="J47" s="5"/>
      <c r="K47" s="5"/>
      <c r="N47" s="56"/>
      <c r="O47" s="6"/>
      <c r="Q47" s="5"/>
    </row>
    <row r="48" spans="1:17" x14ac:dyDescent="0.2">
      <c r="A48" s="99" t="s">
        <v>76</v>
      </c>
      <c r="B48" s="100" t="s">
        <v>77</v>
      </c>
      <c r="C48" s="70">
        <f t="shared" si="0"/>
        <v>0</v>
      </c>
      <c r="D48" s="73"/>
      <c r="E48" s="72"/>
      <c r="F48" s="73"/>
      <c r="G48" s="73"/>
      <c r="H48" s="73"/>
      <c r="I48" s="13"/>
      <c r="J48" s="5"/>
      <c r="K48" s="5"/>
      <c r="N48" s="56"/>
      <c r="O48" s="6"/>
      <c r="Q48" s="5"/>
    </row>
    <row r="49" spans="1:17" x14ac:dyDescent="0.2">
      <c r="A49" s="99" t="s">
        <v>78</v>
      </c>
      <c r="B49" s="100" t="s">
        <v>79</v>
      </c>
      <c r="C49" s="70">
        <f t="shared" si="0"/>
        <v>0</v>
      </c>
      <c r="D49" s="73"/>
      <c r="E49" s="72"/>
      <c r="F49" s="73"/>
      <c r="G49" s="73"/>
      <c r="H49" s="73"/>
      <c r="I49" s="13"/>
      <c r="J49" s="5"/>
      <c r="K49" s="5"/>
      <c r="N49" s="56"/>
      <c r="O49" s="6"/>
      <c r="Q49" s="5"/>
    </row>
    <row r="50" spans="1:17" x14ac:dyDescent="0.2">
      <c r="A50" s="99" t="s">
        <v>80</v>
      </c>
      <c r="B50" s="100" t="s">
        <v>81</v>
      </c>
      <c r="C50" s="70">
        <f t="shared" si="0"/>
        <v>0</v>
      </c>
      <c r="D50" s="73"/>
      <c r="E50" s="72"/>
      <c r="F50" s="73"/>
      <c r="G50" s="73"/>
      <c r="H50" s="73"/>
      <c r="I50" s="13"/>
      <c r="J50" s="5"/>
      <c r="K50" s="5"/>
      <c r="N50" s="56"/>
      <c r="O50" s="6"/>
      <c r="Q50" s="5"/>
    </row>
    <row r="51" spans="1:17" x14ac:dyDescent="0.2">
      <c r="A51" s="99" t="s">
        <v>82</v>
      </c>
      <c r="B51" s="100" t="s">
        <v>83</v>
      </c>
      <c r="C51" s="70">
        <f t="shared" si="0"/>
        <v>0</v>
      </c>
      <c r="D51" s="73"/>
      <c r="E51" s="72"/>
      <c r="F51" s="73"/>
      <c r="G51" s="73"/>
      <c r="H51" s="73"/>
      <c r="I51" s="13"/>
      <c r="J51" s="5"/>
      <c r="K51" s="5"/>
      <c r="N51" s="56"/>
      <c r="O51" s="6"/>
      <c r="Q51" s="5"/>
    </row>
    <row r="52" spans="1:17" x14ac:dyDescent="0.2">
      <c r="A52" s="99" t="s">
        <v>84</v>
      </c>
      <c r="B52" s="100" t="s">
        <v>85</v>
      </c>
      <c r="C52" s="70">
        <f t="shared" si="0"/>
        <v>0</v>
      </c>
      <c r="D52" s="73"/>
      <c r="E52" s="72"/>
      <c r="F52" s="73"/>
      <c r="G52" s="73"/>
      <c r="H52" s="73"/>
      <c r="I52" s="13"/>
      <c r="J52" s="5"/>
      <c r="K52" s="5"/>
      <c r="N52" s="56"/>
      <c r="O52" s="6"/>
      <c r="Q52" s="5"/>
    </row>
    <row r="53" spans="1:17" x14ac:dyDescent="0.2">
      <c r="A53" s="99" t="s">
        <v>86</v>
      </c>
      <c r="B53" s="100" t="s">
        <v>87</v>
      </c>
      <c r="C53" s="70">
        <f t="shared" si="0"/>
        <v>0</v>
      </c>
      <c r="D53" s="73"/>
      <c r="E53" s="72"/>
      <c r="F53" s="73"/>
      <c r="G53" s="73"/>
      <c r="H53" s="73"/>
      <c r="I53" s="13"/>
      <c r="J53" s="5"/>
      <c r="K53" s="5"/>
      <c r="N53" s="56"/>
      <c r="O53" s="6"/>
      <c r="Q53" s="5"/>
    </row>
    <row r="54" spans="1:17" x14ac:dyDescent="0.2">
      <c r="A54" s="99" t="s">
        <v>88</v>
      </c>
      <c r="B54" s="100" t="s">
        <v>89</v>
      </c>
      <c r="C54" s="70">
        <f t="shared" si="0"/>
        <v>0</v>
      </c>
      <c r="D54" s="73"/>
      <c r="E54" s="72"/>
      <c r="F54" s="73"/>
      <c r="G54" s="73"/>
      <c r="H54" s="73"/>
      <c r="I54" s="13"/>
      <c r="J54" s="5"/>
      <c r="K54" s="5"/>
      <c r="N54" s="56"/>
      <c r="O54" s="6"/>
      <c r="Q54" s="5"/>
    </row>
    <row r="55" spans="1:17" x14ac:dyDescent="0.2">
      <c r="A55" s="99" t="s">
        <v>90</v>
      </c>
      <c r="B55" s="100" t="s">
        <v>91</v>
      </c>
      <c r="C55" s="70">
        <f t="shared" si="0"/>
        <v>0</v>
      </c>
      <c r="D55" s="73"/>
      <c r="E55" s="72"/>
      <c r="F55" s="73"/>
      <c r="G55" s="73"/>
      <c r="H55" s="73"/>
      <c r="I55" s="13"/>
      <c r="J55" s="5"/>
      <c r="K55" s="5"/>
      <c r="N55" s="56"/>
      <c r="O55" s="6"/>
      <c r="Q55" s="5"/>
    </row>
    <row r="56" spans="1:17" x14ac:dyDescent="0.2">
      <c r="A56" s="99" t="s">
        <v>92</v>
      </c>
      <c r="B56" s="100" t="s">
        <v>93</v>
      </c>
      <c r="C56" s="70">
        <f t="shared" si="0"/>
        <v>0</v>
      </c>
      <c r="D56" s="73"/>
      <c r="E56" s="72"/>
      <c r="F56" s="73"/>
      <c r="G56" s="73"/>
      <c r="H56" s="73"/>
      <c r="I56" s="13"/>
      <c r="J56" s="5"/>
      <c r="K56" s="5"/>
      <c r="N56" s="56"/>
      <c r="O56" s="6"/>
      <c r="Q56" s="5"/>
    </row>
    <row r="57" spans="1:17" x14ac:dyDescent="0.2">
      <c r="A57" s="99" t="s">
        <v>94</v>
      </c>
      <c r="B57" s="100" t="s">
        <v>95</v>
      </c>
      <c r="C57" s="70">
        <f t="shared" si="0"/>
        <v>0</v>
      </c>
      <c r="D57" s="73"/>
      <c r="E57" s="72"/>
      <c r="F57" s="73"/>
      <c r="G57" s="73"/>
      <c r="H57" s="73"/>
      <c r="I57" s="13"/>
      <c r="J57" s="5"/>
      <c r="K57" s="5"/>
      <c r="N57" s="56"/>
      <c r="O57" s="6"/>
      <c r="Q57" s="5"/>
    </row>
    <row r="58" spans="1:17" x14ac:dyDescent="0.2">
      <c r="A58" s="99" t="s">
        <v>96</v>
      </c>
      <c r="B58" s="100" t="s">
        <v>97</v>
      </c>
      <c r="C58" s="70">
        <f t="shared" si="0"/>
        <v>0</v>
      </c>
      <c r="D58" s="73"/>
      <c r="E58" s="72"/>
      <c r="F58" s="73"/>
      <c r="G58" s="73"/>
      <c r="H58" s="73"/>
      <c r="I58" s="13"/>
      <c r="J58" s="5"/>
      <c r="K58" s="5"/>
      <c r="N58" s="56"/>
      <c r="O58" s="6"/>
      <c r="Q58" s="5"/>
    </row>
    <row r="59" spans="1:17" ht="34.5" x14ac:dyDescent="0.2">
      <c r="A59" s="99" t="s">
        <v>98</v>
      </c>
      <c r="B59" s="93" t="s">
        <v>99</v>
      </c>
      <c r="C59" s="70">
        <f t="shared" si="0"/>
        <v>0</v>
      </c>
      <c r="D59" s="73"/>
      <c r="E59" s="72"/>
      <c r="F59" s="73"/>
      <c r="G59" s="73"/>
      <c r="H59" s="73"/>
      <c r="I59" s="13"/>
      <c r="J59" s="5"/>
      <c r="K59" s="5"/>
      <c r="N59" s="56"/>
      <c r="O59" s="6"/>
      <c r="Q59" s="5"/>
    </row>
    <row r="60" spans="1:17" x14ac:dyDescent="0.2">
      <c r="A60" s="99" t="s">
        <v>100</v>
      </c>
      <c r="B60" s="100" t="s">
        <v>101</v>
      </c>
      <c r="C60" s="70">
        <f t="shared" si="0"/>
        <v>0</v>
      </c>
      <c r="D60" s="73"/>
      <c r="E60" s="72"/>
      <c r="F60" s="73"/>
      <c r="G60" s="73"/>
      <c r="H60" s="73"/>
      <c r="I60" s="13"/>
      <c r="J60" s="5"/>
      <c r="K60" s="5"/>
      <c r="N60" s="56"/>
      <c r="O60" s="6"/>
      <c r="Q60" s="5"/>
    </row>
    <row r="61" spans="1:17" x14ac:dyDescent="0.2">
      <c r="A61" s="99" t="s">
        <v>102</v>
      </c>
      <c r="B61" s="100" t="s">
        <v>103</v>
      </c>
      <c r="C61" s="70">
        <f t="shared" si="0"/>
        <v>0</v>
      </c>
      <c r="D61" s="73"/>
      <c r="E61" s="72"/>
      <c r="F61" s="73"/>
      <c r="G61" s="73"/>
      <c r="H61" s="73"/>
      <c r="I61" s="13"/>
      <c r="J61" s="5"/>
      <c r="K61" s="5"/>
      <c r="N61" s="56"/>
      <c r="O61" s="6"/>
      <c r="Q61" s="5"/>
    </row>
    <row r="62" spans="1:17" x14ac:dyDescent="0.2">
      <c r="A62" s="99" t="s">
        <v>104</v>
      </c>
      <c r="B62" s="93" t="s">
        <v>105</v>
      </c>
      <c r="C62" s="70">
        <f t="shared" si="0"/>
        <v>0</v>
      </c>
      <c r="D62" s="73"/>
      <c r="E62" s="72"/>
      <c r="F62" s="73"/>
      <c r="G62" s="73"/>
      <c r="H62" s="73"/>
      <c r="I62" s="13"/>
      <c r="J62" s="5"/>
      <c r="K62" s="5"/>
      <c r="N62" s="56"/>
      <c r="O62" s="6"/>
      <c r="Q62" s="5"/>
    </row>
    <row r="63" spans="1:17" x14ac:dyDescent="0.2">
      <c r="A63" s="99" t="s">
        <v>106</v>
      </c>
      <c r="B63" s="100" t="s">
        <v>107</v>
      </c>
      <c r="C63" s="70">
        <f t="shared" si="0"/>
        <v>0</v>
      </c>
      <c r="D63" s="73"/>
      <c r="E63" s="72"/>
      <c r="F63" s="73"/>
      <c r="G63" s="73"/>
      <c r="H63" s="73"/>
      <c r="I63" s="13"/>
      <c r="J63" s="5"/>
      <c r="K63" s="5"/>
      <c r="N63" s="56"/>
      <c r="O63" s="6"/>
      <c r="Q63" s="5"/>
    </row>
    <row r="64" spans="1:17" x14ac:dyDescent="0.2">
      <c r="A64" s="99" t="s">
        <v>108</v>
      </c>
      <c r="B64" s="100" t="s">
        <v>109</v>
      </c>
      <c r="C64" s="70">
        <f t="shared" si="0"/>
        <v>0</v>
      </c>
      <c r="D64" s="73"/>
      <c r="E64" s="72"/>
      <c r="F64" s="73"/>
      <c r="G64" s="73"/>
      <c r="H64" s="73"/>
      <c r="I64" s="13"/>
      <c r="J64" s="5"/>
      <c r="K64" s="5"/>
      <c r="N64" s="56"/>
      <c r="O64" s="6"/>
      <c r="Q64" s="5"/>
    </row>
    <row r="65" spans="1:17" x14ac:dyDescent="0.2">
      <c r="A65" s="99" t="s">
        <v>110</v>
      </c>
      <c r="B65" s="100" t="s">
        <v>111</v>
      </c>
      <c r="C65" s="70">
        <f t="shared" si="0"/>
        <v>0</v>
      </c>
      <c r="D65" s="73"/>
      <c r="E65" s="72"/>
      <c r="F65" s="73"/>
      <c r="G65" s="73"/>
      <c r="H65" s="73"/>
      <c r="I65" s="13"/>
      <c r="J65" s="5"/>
      <c r="K65" s="5"/>
      <c r="N65" s="56"/>
      <c r="O65" s="6"/>
      <c r="Q65" s="5"/>
    </row>
    <row r="66" spans="1:17" x14ac:dyDescent="0.2">
      <c r="A66" s="99" t="s">
        <v>112</v>
      </c>
      <c r="B66" s="100" t="s">
        <v>113</v>
      </c>
      <c r="C66" s="70">
        <f t="shared" si="0"/>
        <v>0</v>
      </c>
      <c r="D66" s="73"/>
      <c r="E66" s="72"/>
      <c r="F66" s="73"/>
      <c r="G66" s="73"/>
      <c r="H66" s="73"/>
      <c r="I66" s="13"/>
      <c r="J66" s="5"/>
      <c r="K66" s="5"/>
      <c r="N66" s="56"/>
      <c r="O66" s="6"/>
      <c r="Q66" s="5"/>
    </row>
    <row r="67" spans="1:17" ht="25.5" customHeight="1" x14ac:dyDescent="0.2">
      <c r="A67" s="99" t="s">
        <v>114</v>
      </c>
      <c r="B67" s="93" t="s">
        <v>115</v>
      </c>
      <c r="C67" s="70">
        <f t="shared" si="0"/>
        <v>0</v>
      </c>
      <c r="D67" s="73"/>
      <c r="E67" s="72"/>
      <c r="F67" s="73"/>
      <c r="G67" s="73"/>
      <c r="H67" s="73"/>
      <c r="I67" s="13"/>
      <c r="J67" s="5"/>
      <c r="K67" s="5"/>
      <c r="N67" s="56"/>
      <c r="O67" s="6"/>
      <c r="Q67" s="5"/>
    </row>
    <row r="68" spans="1:17" x14ac:dyDescent="0.2">
      <c r="A68" s="99" t="s">
        <v>116</v>
      </c>
      <c r="B68" s="100" t="s">
        <v>117</v>
      </c>
      <c r="C68" s="70">
        <f t="shared" si="0"/>
        <v>0</v>
      </c>
      <c r="D68" s="73"/>
      <c r="E68" s="72"/>
      <c r="F68" s="73"/>
      <c r="G68" s="73"/>
      <c r="H68" s="73"/>
      <c r="I68" s="13"/>
      <c r="J68" s="5"/>
      <c r="K68" s="5"/>
      <c r="N68" s="56"/>
      <c r="O68" s="6"/>
      <c r="Q68" s="5"/>
    </row>
    <row r="69" spans="1:17" x14ac:dyDescent="0.2">
      <c r="A69" s="99" t="s">
        <v>118</v>
      </c>
      <c r="B69" s="100" t="s">
        <v>119</v>
      </c>
      <c r="C69" s="70">
        <f t="shared" si="0"/>
        <v>0</v>
      </c>
      <c r="D69" s="73"/>
      <c r="E69" s="72"/>
      <c r="F69" s="73"/>
      <c r="G69" s="73"/>
      <c r="H69" s="73"/>
      <c r="I69" s="13"/>
      <c r="J69" s="5"/>
      <c r="K69" s="5"/>
      <c r="N69" s="56"/>
      <c r="O69" s="6"/>
      <c r="Q69" s="5"/>
    </row>
    <row r="70" spans="1:17" x14ac:dyDescent="0.2">
      <c r="A70" s="99" t="s">
        <v>120</v>
      </c>
      <c r="B70" s="100" t="s">
        <v>121</v>
      </c>
      <c r="C70" s="70">
        <f t="shared" si="0"/>
        <v>0</v>
      </c>
      <c r="D70" s="73"/>
      <c r="E70" s="72"/>
      <c r="F70" s="73"/>
      <c r="G70" s="73"/>
      <c r="H70" s="73"/>
      <c r="I70" s="13"/>
      <c r="J70" s="5"/>
      <c r="K70" s="5"/>
      <c r="N70" s="56"/>
      <c r="O70" s="6"/>
      <c r="Q70" s="5"/>
    </row>
    <row r="71" spans="1:17" x14ac:dyDescent="0.2">
      <c r="A71" s="99" t="s">
        <v>122</v>
      </c>
      <c r="B71" s="100" t="s">
        <v>123</v>
      </c>
      <c r="C71" s="70">
        <f t="shared" si="0"/>
        <v>0</v>
      </c>
      <c r="D71" s="73"/>
      <c r="E71" s="72"/>
      <c r="F71" s="73"/>
      <c r="G71" s="73"/>
      <c r="H71" s="73"/>
      <c r="I71" s="13"/>
      <c r="J71" s="5"/>
      <c r="K71" s="5"/>
      <c r="N71" s="56"/>
      <c r="O71" s="6"/>
      <c r="Q71" s="5"/>
    </row>
    <row r="72" spans="1:17" x14ac:dyDescent="0.2">
      <c r="A72" s="99" t="s">
        <v>124</v>
      </c>
      <c r="B72" s="100" t="s">
        <v>125</v>
      </c>
      <c r="C72" s="70">
        <f t="shared" si="0"/>
        <v>0</v>
      </c>
      <c r="D72" s="73"/>
      <c r="E72" s="72"/>
      <c r="F72" s="73"/>
      <c r="G72" s="73"/>
      <c r="H72" s="73"/>
      <c r="I72" s="13"/>
      <c r="J72" s="5"/>
      <c r="K72" s="5"/>
      <c r="N72" s="56"/>
      <c r="O72" s="6"/>
      <c r="Q72" s="5"/>
    </row>
    <row r="73" spans="1:17" x14ac:dyDescent="0.2">
      <c r="A73" s="99" t="s">
        <v>126</v>
      </c>
      <c r="B73" s="100" t="s">
        <v>127</v>
      </c>
      <c r="C73" s="70">
        <f t="shared" si="0"/>
        <v>0</v>
      </c>
      <c r="D73" s="73"/>
      <c r="E73" s="72"/>
      <c r="F73" s="73"/>
      <c r="G73" s="73"/>
      <c r="H73" s="73"/>
      <c r="I73" s="13"/>
      <c r="J73" s="5"/>
      <c r="K73" s="5"/>
      <c r="N73" s="56"/>
      <c r="O73" s="6"/>
      <c r="Q73" s="5"/>
    </row>
    <row r="74" spans="1:17" x14ac:dyDescent="0.2">
      <c r="A74" s="99" t="s">
        <v>128</v>
      </c>
      <c r="B74" s="100" t="s">
        <v>129</v>
      </c>
      <c r="C74" s="70">
        <f t="shared" si="0"/>
        <v>0</v>
      </c>
      <c r="D74" s="73"/>
      <c r="E74" s="72"/>
      <c r="F74" s="73"/>
      <c r="G74" s="73"/>
      <c r="H74" s="73"/>
      <c r="I74" s="13"/>
      <c r="J74" s="5"/>
      <c r="K74" s="5"/>
      <c r="N74" s="56"/>
      <c r="O74" s="6"/>
      <c r="Q74" s="5"/>
    </row>
    <row r="75" spans="1:17" x14ac:dyDescent="0.2">
      <c r="A75" s="99" t="s">
        <v>130</v>
      </c>
      <c r="B75" s="100" t="s">
        <v>131</v>
      </c>
      <c r="C75" s="70">
        <f t="shared" si="0"/>
        <v>0</v>
      </c>
      <c r="D75" s="73"/>
      <c r="E75" s="72"/>
      <c r="F75" s="73"/>
      <c r="G75" s="73"/>
      <c r="H75" s="73"/>
      <c r="I75" s="13"/>
      <c r="J75" s="5"/>
      <c r="K75" s="5"/>
      <c r="N75" s="56"/>
      <c r="O75" s="6"/>
      <c r="Q75" s="5"/>
    </row>
    <row r="76" spans="1:17" x14ac:dyDescent="0.2">
      <c r="A76" s="99" t="s">
        <v>132</v>
      </c>
      <c r="B76" s="100" t="s">
        <v>133</v>
      </c>
      <c r="C76" s="70">
        <f t="shared" si="0"/>
        <v>0</v>
      </c>
      <c r="D76" s="73"/>
      <c r="E76" s="72"/>
      <c r="F76" s="73"/>
      <c r="G76" s="73"/>
      <c r="H76" s="73"/>
      <c r="I76" s="13"/>
      <c r="J76" s="5"/>
      <c r="K76" s="5"/>
      <c r="N76" s="56"/>
      <c r="O76" s="6"/>
      <c r="Q76" s="5"/>
    </row>
    <row r="77" spans="1:17" x14ac:dyDescent="0.2">
      <c r="A77" s="99" t="s">
        <v>134</v>
      </c>
      <c r="B77" s="100" t="s">
        <v>135</v>
      </c>
      <c r="C77" s="70">
        <f t="shared" si="0"/>
        <v>0</v>
      </c>
      <c r="D77" s="73"/>
      <c r="E77" s="72"/>
      <c r="F77" s="73"/>
      <c r="G77" s="73"/>
      <c r="H77" s="73"/>
      <c r="I77" s="13"/>
      <c r="J77" s="5"/>
      <c r="K77" s="5"/>
      <c r="N77" s="56"/>
      <c r="O77" s="6"/>
      <c r="Q77" s="5"/>
    </row>
    <row r="78" spans="1:17" x14ac:dyDescent="0.2">
      <c r="A78" s="101" t="s">
        <v>136</v>
      </c>
      <c r="B78" s="102" t="s">
        <v>137</v>
      </c>
      <c r="C78" s="103">
        <f t="shared" si="0"/>
        <v>0</v>
      </c>
      <c r="D78" s="104"/>
      <c r="E78" s="105"/>
      <c r="F78" s="106"/>
      <c r="G78" s="104"/>
      <c r="H78" s="106"/>
      <c r="I78" s="13"/>
      <c r="J78" s="5"/>
      <c r="K78" s="5"/>
      <c r="N78" s="56"/>
      <c r="O78" s="6"/>
      <c r="Q78" s="5"/>
    </row>
    <row r="79" spans="1:17" x14ac:dyDescent="0.2">
      <c r="A79" s="59"/>
      <c r="B79" s="107"/>
      <c r="C79" s="15"/>
      <c r="D79" s="16"/>
      <c r="E79" s="16"/>
      <c r="F79" s="16"/>
      <c r="G79" s="16"/>
      <c r="H79" s="16"/>
      <c r="I79" s="13"/>
      <c r="J79" s="5"/>
      <c r="K79" s="5"/>
      <c r="N79" s="56"/>
      <c r="O79" s="6"/>
      <c r="Q79" s="5"/>
    </row>
    <row r="80" spans="1:17" x14ac:dyDescent="0.2">
      <c r="A80" s="211" t="s">
        <v>138</v>
      </c>
      <c r="B80" s="234"/>
      <c r="C80" s="63">
        <f t="shared" ref="C80:C145" si="1">+SUM(D80:F80)</f>
        <v>945</v>
      </c>
      <c r="D80" s="108">
        <f>+SUM(D81:D120)</f>
        <v>0</v>
      </c>
      <c r="E80" s="108">
        <f>+SUM(E81:E120)</f>
        <v>923</v>
      </c>
      <c r="F80" s="109">
        <f>+SUM(F81:F120)</f>
        <v>22</v>
      </c>
      <c r="G80" s="110">
        <f>+SUM(G81:G120)</f>
        <v>0</v>
      </c>
      <c r="H80" s="110">
        <f>+SUM(H81:H120)</f>
        <v>0</v>
      </c>
      <c r="I80" s="13"/>
      <c r="J80" s="5"/>
      <c r="K80" s="5"/>
      <c r="N80" s="56"/>
      <c r="O80" s="6"/>
      <c r="Q80" s="5"/>
    </row>
    <row r="81" spans="1:17" x14ac:dyDescent="0.2">
      <c r="A81" s="96" t="s">
        <v>139</v>
      </c>
      <c r="B81" s="111" t="s">
        <v>140</v>
      </c>
      <c r="C81" s="88">
        <f t="shared" si="1"/>
        <v>0</v>
      </c>
      <c r="D81" s="71"/>
      <c r="E81" s="71"/>
      <c r="F81" s="71"/>
      <c r="G81" s="71"/>
      <c r="H81" s="71"/>
      <c r="I81" s="13"/>
      <c r="J81" s="5"/>
      <c r="K81" s="5"/>
      <c r="N81" s="56"/>
      <c r="O81" s="6"/>
      <c r="Q81" s="5"/>
    </row>
    <row r="82" spans="1:17" x14ac:dyDescent="0.2">
      <c r="A82" s="99" t="s">
        <v>141</v>
      </c>
      <c r="B82" s="100" t="s">
        <v>142</v>
      </c>
      <c r="C82" s="70">
        <f t="shared" si="1"/>
        <v>131</v>
      </c>
      <c r="D82" s="71"/>
      <c r="E82" s="71">
        <v>131</v>
      </c>
      <c r="F82" s="71"/>
      <c r="G82" s="71"/>
      <c r="H82" s="71"/>
      <c r="I82" s="13"/>
      <c r="J82" s="5"/>
      <c r="K82" s="5"/>
      <c r="N82" s="56"/>
      <c r="O82" s="6"/>
      <c r="Q82" s="5"/>
    </row>
    <row r="83" spans="1:17" x14ac:dyDescent="0.2">
      <c r="A83" s="99" t="s">
        <v>143</v>
      </c>
      <c r="B83" s="100" t="s">
        <v>144</v>
      </c>
      <c r="C83" s="70">
        <f t="shared" si="1"/>
        <v>0</v>
      </c>
      <c r="D83" s="71"/>
      <c r="E83" s="71"/>
      <c r="F83" s="71"/>
      <c r="G83" s="71"/>
      <c r="H83" s="71"/>
      <c r="I83" s="13"/>
      <c r="J83" s="5"/>
      <c r="K83" s="5"/>
      <c r="N83" s="56"/>
      <c r="O83" s="6"/>
      <c r="Q83" s="5"/>
    </row>
    <row r="84" spans="1:17" x14ac:dyDescent="0.2">
      <c r="A84" s="99" t="s">
        <v>145</v>
      </c>
      <c r="B84" s="100" t="s">
        <v>146</v>
      </c>
      <c r="C84" s="70">
        <f t="shared" si="1"/>
        <v>0</v>
      </c>
      <c r="D84" s="71"/>
      <c r="E84" s="71"/>
      <c r="F84" s="71"/>
      <c r="G84" s="71"/>
      <c r="H84" s="71"/>
      <c r="I84" s="13"/>
      <c r="J84" s="5"/>
      <c r="K84" s="5"/>
      <c r="N84" s="56"/>
      <c r="O84" s="6"/>
      <c r="Q84" s="5"/>
    </row>
    <row r="85" spans="1:17" x14ac:dyDescent="0.2">
      <c r="A85" s="99" t="s">
        <v>147</v>
      </c>
      <c r="B85" s="100" t="s">
        <v>148</v>
      </c>
      <c r="C85" s="70">
        <f t="shared" si="1"/>
        <v>0</v>
      </c>
      <c r="D85" s="71"/>
      <c r="E85" s="71"/>
      <c r="F85" s="71"/>
      <c r="G85" s="71"/>
      <c r="H85" s="71"/>
      <c r="I85" s="13"/>
      <c r="J85" s="5"/>
      <c r="K85" s="5"/>
      <c r="N85" s="56"/>
      <c r="O85" s="6"/>
      <c r="Q85" s="5"/>
    </row>
    <row r="86" spans="1:17" x14ac:dyDescent="0.2">
      <c r="A86" s="99" t="s">
        <v>149</v>
      </c>
      <c r="B86" s="100" t="s">
        <v>150</v>
      </c>
      <c r="C86" s="70">
        <f t="shared" si="1"/>
        <v>1</v>
      </c>
      <c r="D86" s="71"/>
      <c r="E86" s="71">
        <v>1</v>
      </c>
      <c r="F86" s="71"/>
      <c r="G86" s="71"/>
      <c r="H86" s="71"/>
      <c r="I86" s="13"/>
      <c r="J86" s="5"/>
      <c r="K86" s="5"/>
      <c r="N86" s="56"/>
      <c r="O86" s="6"/>
      <c r="Q86" s="5"/>
    </row>
    <row r="87" spans="1:17" x14ac:dyDescent="0.2">
      <c r="A87" s="99" t="s">
        <v>151</v>
      </c>
      <c r="B87" s="100" t="s">
        <v>152</v>
      </c>
      <c r="C87" s="70">
        <f t="shared" si="1"/>
        <v>0</v>
      </c>
      <c r="D87" s="71"/>
      <c r="E87" s="71"/>
      <c r="F87" s="71"/>
      <c r="G87" s="71"/>
      <c r="H87" s="71"/>
      <c r="I87" s="13"/>
      <c r="J87" s="5"/>
      <c r="K87" s="5"/>
      <c r="N87" s="56"/>
      <c r="O87" s="6"/>
      <c r="Q87" s="5"/>
    </row>
    <row r="88" spans="1:17" x14ac:dyDescent="0.2">
      <c r="A88" s="99" t="s">
        <v>153</v>
      </c>
      <c r="B88" s="100" t="s">
        <v>154</v>
      </c>
      <c r="C88" s="70">
        <f t="shared" si="1"/>
        <v>0</v>
      </c>
      <c r="D88" s="71"/>
      <c r="E88" s="71"/>
      <c r="F88" s="71"/>
      <c r="G88" s="71"/>
      <c r="H88" s="71"/>
      <c r="I88" s="13"/>
      <c r="J88" s="5"/>
      <c r="K88" s="5"/>
      <c r="N88" s="56"/>
      <c r="O88" s="6"/>
      <c r="Q88" s="5"/>
    </row>
    <row r="89" spans="1:17" x14ac:dyDescent="0.2">
      <c r="A89" s="99" t="s">
        <v>155</v>
      </c>
      <c r="B89" s="100" t="s">
        <v>156</v>
      </c>
      <c r="C89" s="70">
        <f t="shared" si="1"/>
        <v>0</v>
      </c>
      <c r="D89" s="71"/>
      <c r="E89" s="71"/>
      <c r="F89" s="71"/>
      <c r="G89" s="71"/>
      <c r="H89" s="71"/>
      <c r="I89" s="13"/>
      <c r="J89" s="5"/>
      <c r="K89" s="5"/>
      <c r="N89" s="56"/>
      <c r="O89" s="6"/>
      <c r="Q89" s="5"/>
    </row>
    <row r="90" spans="1:17" x14ac:dyDescent="0.2">
      <c r="A90" s="99" t="s">
        <v>157</v>
      </c>
      <c r="B90" s="100" t="s">
        <v>158</v>
      </c>
      <c r="C90" s="70">
        <f t="shared" si="1"/>
        <v>10</v>
      </c>
      <c r="D90" s="71"/>
      <c r="E90" s="71">
        <v>10</v>
      </c>
      <c r="F90" s="71"/>
      <c r="G90" s="71"/>
      <c r="H90" s="71"/>
      <c r="I90" s="13"/>
      <c r="J90" s="5"/>
      <c r="K90" s="5"/>
      <c r="N90" s="56"/>
      <c r="O90" s="6"/>
      <c r="Q90" s="5"/>
    </row>
    <row r="91" spans="1:17" x14ac:dyDescent="0.2">
      <c r="A91" s="99" t="s">
        <v>159</v>
      </c>
      <c r="B91" s="100" t="s">
        <v>160</v>
      </c>
      <c r="C91" s="70">
        <f t="shared" si="1"/>
        <v>0</v>
      </c>
      <c r="D91" s="71"/>
      <c r="E91" s="71"/>
      <c r="F91" s="71"/>
      <c r="G91" s="71"/>
      <c r="H91" s="71"/>
      <c r="I91" s="13"/>
      <c r="J91" s="5"/>
      <c r="K91" s="5"/>
      <c r="N91" s="56"/>
      <c r="O91" s="6"/>
      <c r="Q91" s="5"/>
    </row>
    <row r="92" spans="1:17" x14ac:dyDescent="0.2">
      <c r="A92" s="99" t="s">
        <v>161</v>
      </c>
      <c r="B92" s="100" t="s">
        <v>162</v>
      </c>
      <c r="C92" s="70">
        <f t="shared" si="1"/>
        <v>0</v>
      </c>
      <c r="D92" s="71"/>
      <c r="E92" s="71"/>
      <c r="F92" s="71"/>
      <c r="G92" s="71"/>
      <c r="H92" s="71"/>
      <c r="I92" s="13"/>
      <c r="J92" s="5"/>
      <c r="K92" s="5"/>
      <c r="N92" s="56"/>
      <c r="O92" s="6"/>
      <c r="Q92" s="5"/>
    </row>
    <row r="93" spans="1:17" x14ac:dyDescent="0.2">
      <c r="A93" s="99" t="s">
        <v>163</v>
      </c>
      <c r="B93" s="100" t="s">
        <v>164</v>
      </c>
      <c r="C93" s="70">
        <f t="shared" si="1"/>
        <v>0</v>
      </c>
      <c r="D93" s="71"/>
      <c r="E93" s="71"/>
      <c r="F93" s="71"/>
      <c r="G93" s="71"/>
      <c r="H93" s="71"/>
      <c r="I93" s="13"/>
      <c r="J93" s="5"/>
      <c r="K93" s="5"/>
      <c r="N93" s="56"/>
      <c r="O93" s="6"/>
      <c r="Q93" s="5"/>
    </row>
    <row r="94" spans="1:17" x14ac:dyDescent="0.2">
      <c r="A94" s="99" t="s">
        <v>165</v>
      </c>
      <c r="B94" s="100" t="s">
        <v>166</v>
      </c>
      <c r="C94" s="70">
        <f t="shared" si="1"/>
        <v>0</v>
      </c>
      <c r="D94" s="71"/>
      <c r="E94" s="71"/>
      <c r="F94" s="71"/>
      <c r="G94" s="71"/>
      <c r="H94" s="71"/>
      <c r="I94" s="13"/>
      <c r="J94" s="5"/>
      <c r="K94" s="5"/>
      <c r="N94" s="56"/>
      <c r="O94" s="6"/>
      <c r="Q94" s="5"/>
    </row>
    <row r="95" spans="1:17" x14ac:dyDescent="0.2">
      <c r="A95" s="99" t="s">
        <v>167</v>
      </c>
      <c r="B95" s="100" t="s">
        <v>168</v>
      </c>
      <c r="C95" s="70">
        <f t="shared" si="1"/>
        <v>539</v>
      </c>
      <c r="D95" s="71"/>
      <c r="E95" s="71">
        <v>539</v>
      </c>
      <c r="F95" s="71"/>
      <c r="G95" s="71"/>
      <c r="H95" s="71"/>
      <c r="I95" s="13"/>
      <c r="J95" s="5"/>
      <c r="K95" s="5"/>
      <c r="N95" s="56"/>
      <c r="O95" s="6"/>
      <c r="Q95" s="5"/>
    </row>
    <row r="96" spans="1:17" x14ac:dyDescent="0.2">
      <c r="A96" s="99" t="s">
        <v>169</v>
      </c>
      <c r="B96" s="100" t="s">
        <v>170</v>
      </c>
      <c r="C96" s="70">
        <f t="shared" si="1"/>
        <v>11</v>
      </c>
      <c r="D96" s="71"/>
      <c r="E96" s="71">
        <v>11</v>
      </c>
      <c r="F96" s="71"/>
      <c r="G96" s="71"/>
      <c r="H96" s="71"/>
      <c r="I96" s="13"/>
      <c r="J96" s="5"/>
      <c r="K96" s="5"/>
      <c r="N96" s="56"/>
      <c r="O96" s="6"/>
      <c r="Q96" s="5"/>
    </row>
    <row r="97" spans="1:17" x14ac:dyDescent="0.2">
      <c r="A97" s="99" t="s">
        <v>171</v>
      </c>
      <c r="B97" s="100" t="s">
        <v>172</v>
      </c>
      <c r="C97" s="70">
        <f t="shared" si="1"/>
        <v>0</v>
      </c>
      <c r="D97" s="71"/>
      <c r="E97" s="71"/>
      <c r="F97" s="71"/>
      <c r="G97" s="71"/>
      <c r="H97" s="71"/>
      <c r="I97" s="13"/>
      <c r="J97" s="5"/>
      <c r="K97" s="5"/>
      <c r="N97" s="56"/>
      <c r="O97" s="6"/>
      <c r="Q97" s="5"/>
    </row>
    <row r="98" spans="1:17" x14ac:dyDescent="0.2">
      <c r="A98" s="99" t="s">
        <v>173</v>
      </c>
      <c r="B98" s="100" t="s">
        <v>174</v>
      </c>
      <c r="C98" s="70">
        <f t="shared" si="1"/>
        <v>0</v>
      </c>
      <c r="D98" s="71"/>
      <c r="E98" s="71"/>
      <c r="F98" s="71"/>
      <c r="G98" s="71"/>
      <c r="H98" s="71"/>
      <c r="I98" s="13"/>
      <c r="J98" s="5"/>
      <c r="K98" s="5"/>
      <c r="N98" s="56"/>
      <c r="O98" s="6"/>
      <c r="Q98" s="5"/>
    </row>
    <row r="99" spans="1:17" x14ac:dyDescent="0.2">
      <c r="A99" s="99" t="s">
        <v>175</v>
      </c>
      <c r="B99" s="100" t="s">
        <v>176</v>
      </c>
      <c r="C99" s="70">
        <f t="shared" si="1"/>
        <v>0</v>
      </c>
      <c r="D99" s="71"/>
      <c r="E99" s="71"/>
      <c r="F99" s="71"/>
      <c r="G99" s="71"/>
      <c r="H99" s="71"/>
      <c r="I99" s="13"/>
      <c r="J99" s="5"/>
      <c r="K99" s="5"/>
      <c r="N99" s="56"/>
      <c r="O99" s="6"/>
      <c r="Q99" s="5"/>
    </row>
    <row r="100" spans="1:17" x14ac:dyDescent="0.2">
      <c r="A100" s="99" t="s">
        <v>177</v>
      </c>
      <c r="B100" s="100" t="s">
        <v>178</v>
      </c>
      <c r="C100" s="70">
        <f t="shared" si="1"/>
        <v>191</v>
      </c>
      <c r="D100" s="71"/>
      <c r="E100" s="71">
        <v>191</v>
      </c>
      <c r="F100" s="71"/>
      <c r="G100" s="71"/>
      <c r="H100" s="71"/>
      <c r="I100" s="13"/>
      <c r="J100" s="5"/>
      <c r="K100" s="5"/>
      <c r="N100" s="56"/>
      <c r="O100" s="6"/>
      <c r="Q100" s="5"/>
    </row>
    <row r="101" spans="1:17" x14ac:dyDescent="0.2">
      <c r="A101" s="99" t="s">
        <v>179</v>
      </c>
      <c r="B101" s="100" t="s">
        <v>180</v>
      </c>
      <c r="C101" s="70">
        <f t="shared" si="1"/>
        <v>40</v>
      </c>
      <c r="D101" s="71"/>
      <c r="E101" s="71">
        <v>40</v>
      </c>
      <c r="F101" s="71"/>
      <c r="G101" s="71"/>
      <c r="H101" s="71"/>
      <c r="I101" s="13"/>
      <c r="J101" s="5"/>
      <c r="K101" s="5"/>
      <c r="N101" s="56"/>
      <c r="O101" s="6"/>
      <c r="Q101" s="5"/>
    </row>
    <row r="102" spans="1:17" x14ac:dyDescent="0.2">
      <c r="A102" s="99" t="s">
        <v>181</v>
      </c>
      <c r="B102" s="100" t="s">
        <v>182</v>
      </c>
      <c r="C102" s="70">
        <f t="shared" si="1"/>
        <v>0</v>
      </c>
      <c r="D102" s="71"/>
      <c r="E102" s="71"/>
      <c r="F102" s="71"/>
      <c r="G102" s="71"/>
      <c r="H102" s="71"/>
      <c r="I102" s="13"/>
      <c r="J102" s="5"/>
      <c r="K102" s="5"/>
      <c r="N102" s="56"/>
      <c r="O102" s="6"/>
      <c r="Q102" s="5"/>
    </row>
    <row r="103" spans="1:17" x14ac:dyDescent="0.2">
      <c r="A103" s="99" t="s">
        <v>183</v>
      </c>
      <c r="B103" s="100" t="s">
        <v>184</v>
      </c>
      <c r="C103" s="70">
        <f t="shared" si="1"/>
        <v>0</v>
      </c>
      <c r="D103" s="71"/>
      <c r="E103" s="71"/>
      <c r="F103" s="71"/>
      <c r="G103" s="71"/>
      <c r="H103" s="71"/>
      <c r="I103" s="13"/>
      <c r="J103" s="5"/>
      <c r="K103" s="5"/>
      <c r="N103" s="56"/>
      <c r="O103" s="6"/>
      <c r="Q103" s="5"/>
    </row>
    <row r="104" spans="1:17" x14ac:dyDescent="0.2">
      <c r="A104" s="99" t="s">
        <v>185</v>
      </c>
      <c r="B104" s="100" t="s">
        <v>186</v>
      </c>
      <c r="C104" s="70">
        <f t="shared" si="1"/>
        <v>0</v>
      </c>
      <c r="D104" s="71"/>
      <c r="E104" s="71"/>
      <c r="F104" s="71"/>
      <c r="G104" s="71"/>
      <c r="H104" s="71"/>
      <c r="I104" s="13"/>
      <c r="J104" s="5"/>
      <c r="K104" s="5"/>
      <c r="N104" s="56"/>
      <c r="O104" s="6"/>
      <c r="Q104" s="5"/>
    </row>
    <row r="105" spans="1:17" x14ac:dyDescent="0.2">
      <c r="A105" s="99" t="s">
        <v>187</v>
      </c>
      <c r="B105" s="100" t="s">
        <v>188</v>
      </c>
      <c r="C105" s="70">
        <f t="shared" si="1"/>
        <v>0</v>
      </c>
      <c r="D105" s="71"/>
      <c r="E105" s="71"/>
      <c r="F105" s="71"/>
      <c r="G105" s="71"/>
      <c r="H105" s="71"/>
      <c r="I105" s="13"/>
      <c r="J105" s="5"/>
      <c r="K105" s="5"/>
      <c r="N105" s="56"/>
      <c r="O105" s="6"/>
      <c r="Q105" s="5"/>
    </row>
    <row r="106" spans="1:17" x14ac:dyDescent="0.2">
      <c r="A106" s="99" t="s">
        <v>189</v>
      </c>
      <c r="B106" s="100" t="s">
        <v>190</v>
      </c>
      <c r="C106" s="70">
        <f t="shared" si="1"/>
        <v>21</v>
      </c>
      <c r="D106" s="71"/>
      <c r="E106" s="71"/>
      <c r="F106" s="71">
        <v>21</v>
      </c>
      <c r="G106" s="71"/>
      <c r="H106" s="71"/>
      <c r="I106" s="13"/>
      <c r="J106" s="5"/>
      <c r="K106" s="5"/>
      <c r="N106" s="56"/>
      <c r="O106" s="6"/>
      <c r="Q106" s="5"/>
    </row>
    <row r="107" spans="1:17" x14ac:dyDescent="0.2">
      <c r="A107" s="99" t="s">
        <v>191</v>
      </c>
      <c r="B107" s="100" t="s">
        <v>192</v>
      </c>
      <c r="C107" s="70">
        <f t="shared" si="1"/>
        <v>1</v>
      </c>
      <c r="D107" s="71"/>
      <c r="E107" s="71"/>
      <c r="F107" s="71">
        <v>1</v>
      </c>
      <c r="G107" s="71"/>
      <c r="H107" s="71"/>
      <c r="I107" s="13"/>
      <c r="J107" s="5"/>
      <c r="K107" s="5"/>
      <c r="N107" s="56"/>
      <c r="O107" s="6"/>
      <c r="Q107" s="5"/>
    </row>
    <row r="108" spans="1:17" x14ac:dyDescent="0.2">
      <c r="A108" s="99" t="s">
        <v>193</v>
      </c>
      <c r="B108" s="100" t="s">
        <v>194</v>
      </c>
      <c r="C108" s="70">
        <f t="shared" si="1"/>
        <v>0</v>
      </c>
      <c r="D108" s="71"/>
      <c r="E108" s="71"/>
      <c r="F108" s="71"/>
      <c r="G108" s="71"/>
      <c r="H108" s="71"/>
      <c r="I108" s="13"/>
      <c r="J108" s="5"/>
      <c r="K108" s="5"/>
      <c r="N108" s="56"/>
      <c r="O108" s="6"/>
      <c r="Q108" s="5"/>
    </row>
    <row r="109" spans="1:17" x14ac:dyDescent="0.2">
      <c r="A109" s="99" t="s">
        <v>195</v>
      </c>
      <c r="B109" s="100" t="s">
        <v>196</v>
      </c>
      <c r="C109" s="70">
        <f t="shared" si="1"/>
        <v>0</v>
      </c>
      <c r="D109" s="71"/>
      <c r="E109" s="71"/>
      <c r="F109" s="71"/>
      <c r="G109" s="71"/>
      <c r="H109" s="71"/>
      <c r="I109" s="13"/>
      <c r="J109" s="5"/>
      <c r="K109" s="5"/>
      <c r="N109" s="56"/>
      <c r="O109" s="6"/>
      <c r="Q109" s="5"/>
    </row>
    <row r="110" spans="1:17" x14ac:dyDescent="0.2">
      <c r="A110" s="99" t="s">
        <v>197</v>
      </c>
      <c r="B110" s="100" t="s">
        <v>198</v>
      </c>
      <c r="C110" s="70">
        <f t="shared" si="1"/>
        <v>0</v>
      </c>
      <c r="D110" s="71"/>
      <c r="E110" s="71"/>
      <c r="F110" s="71"/>
      <c r="G110" s="71"/>
      <c r="H110" s="71"/>
      <c r="I110" s="13"/>
      <c r="J110" s="5"/>
      <c r="K110" s="5"/>
      <c r="N110" s="56"/>
      <c r="O110" s="6"/>
      <c r="Q110" s="5"/>
    </row>
    <row r="111" spans="1:17" x14ac:dyDescent="0.2">
      <c r="A111" s="99" t="s">
        <v>199</v>
      </c>
      <c r="B111" s="100" t="s">
        <v>200</v>
      </c>
      <c r="C111" s="70">
        <f t="shared" si="1"/>
        <v>0</v>
      </c>
      <c r="D111" s="71"/>
      <c r="E111" s="71"/>
      <c r="F111" s="71"/>
      <c r="G111" s="71"/>
      <c r="H111" s="71"/>
      <c r="I111" s="13"/>
      <c r="J111" s="5"/>
      <c r="K111" s="5"/>
      <c r="N111" s="56"/>
      <c r="O111" s="6"/>
      <c r="Q111" s="5"/>
    </row>
    <row r="112" spans="1:17" x14ac:dyDescent="0.2">
      <c r="A112" s="99" t="s">
        <v>201</v>
      </c>
      <c r="B112" s="100" t="s">
        <v>202</v>
      </c>
      <c r="C112" s="70">
        <f t="shared" si="1"/>
        <v>0</v>
      </c>
      <c r="D112" s="71"/>
      <c r="E112" s="71"/>
      <c r="F112" s="71"/>
      <c r="G112" s="71"/>
      <c r="H112" s="71"/>
      <c r="I112" s="13"/>
      <c r="J112" s="5"/>
      <c r="K112" s="5"/>
      <c r="N112" s="56"/>
      <c r="O112" s="6"/>
      <c r="Q112" s="5"/>
    </row>
    <row r="113" spans="1:17" x14ac:dyDescent="0.2">
      <c r="A113" s="99" t="s">
        <v>203</v>
      </c>
      <c r="B113" s="100" t="s">
        <v>204</v>
      </c>
      <c r="C113" s="70">
        <f t="shared" si="1"/>
        <v>0</v>
      </c>
      <c r="D113" s="71"/>
      <c r="E113" s="71"/>
      <c r="F113" s="71"/>
      <c r="G113" s="71"/>
      <c r="H113" s="71"/>
      <c r="I113" s="13"/>
      <c r="J113" s="5"/>
      <c r="K113" s="5"/>
      <c r="N113" s="56"/>
      <c r="O113" s="6"/>
      <c r="Q113" s="5"/>
    </row>
    <row r="114" spans="1:17" x14ac:dyDescent="0.2">
      <c r="A114" s="99" t="s">
        <v>205</v>
      </c>
      <c r="B114" s="100" t="s">
        <v>206</v>
      </c>
      <c r="C114" s="70">
        <f t="shared" si="1"/>
        <v>0</v>
      </c>
      <c r="D114" s="71"/>
      <c r="E114" s="71"/>
      <c r="F114" s="71"/>
      <c r="G114" s="71"/>
      <c r="H114" s="71"/>
      <c r="I114" s="13"/>
      <c r="J114" s="5"/>
      <c r="K114" s="5"/>
      <c r="N114" s="56"/>
      <c r="O114" s="6"/>
      <c r="Q114" s="5"/>
    </row>
    <row r="115" spans="1:17" x14ac:dyDescent="0.2">
      <c r="A115" s="99" t="s">
        <v>207</v>
      </c>
      <c r="B115" s="100" t="s">
        <v>208</v>
      </c>
      <c r="C115" s="70">
        <f t="shared" si="1"/>
        <v>0</v>
      </c>
      <c r="D115" s="71"/>
      <c r="E115" s="71"/>
      <c r="F115" s="71"/>
      <c r="G115" s="71"/>
      <c r="H115" s="71"/>
      <c r="I115" s="13"/>
      <c r="J115" s="5"/>
      <c r="K115" s="5"/>
      <c r="N115" s="56"/>
      <c r="O115" s="6"/>
      <c r="Q115" s="5"/>
    </row>
    <row r="116" spans="1:17" x14ac:dyDescent="0.2">
      <c r="A116" s="99" t="s">
        <v>209</v>
      </c>
      <c r="B116" s="100" t="s">
        <v>210</v>
      </c>
      <c r="C116" s="70">
        <f t="shared" si="1"/>
        <v>0</v>
      </c>
      <c r="D116" s="71"/>
      <c r="E116" s="71"/>
      <c r="F116" s="71"/>
      <c r="G116" s="71"/>
      <c r="H116" s="71"/>
      <c r="I116" s="13"/>
      <c r="J116" s="5"/>
      <c r="K116" s="5"/>
      <c r="N116" s="56"/>
      <c r="O116" s="6"/>
      <c r="Q116" s="5"/>
    </row>
    <row r="117" spans="1:17" x14ac:dyDescent="0.2">
      <c r="A117" s="99" t="s">
        <v>211</v>
      </c>
      <c r="B117" s="100" t="s">
        <v>212</v>
      </c>
      <c r="C117" s="70">
        <f t="shared" si="1"/>
        <v>0</v>
      </c>
      <c r="D117" s="71"/>
      <c r="E117" s="71"/>
      <c r="F117" s="71"/>
      <c r="G117" s="71"/>
      <c r="H117" s="71"/>
      <c r="I117" s="13"/>
      <c r="J117" s="5"/>
      <c r="K117" s="5"/>
      <c r="N117" s="56"/>
      <c r="O117" s="6"/>
      <c r="Q117" s="5"/>
    </row>
    <row r="118" spans="1:17" x14ac:dyDescent="0.2">
      <c r="A118" s="99" t="s">
        <v>213</v>
      </c>
      <c r="B118" s="100" t="s">
        <v>214</v>
      </c>
      <c r="C118" s="70">
        <f>+SUM(D118:F118)</f>
        <v>0</v>
      </c>
      <c r="D118" s="71"/>
      <c r="E118" s="71"/>
      <c r="F118" s="71"/>
      <c r="G118" s="71"/>
      <c r="H118" s="71"/>
      <c r="I118" s="13"/>
      <c r="J118" s="5"/>
      <c r="K118" s="5"/>
      <c r="N118" s="56"/>
      <c r="O118" s="6"/>
      <c r="Q118" s="5"/>
    </row>
    <row r="119" spans="1:17" x14ac:dyDescent="0.2">
      <c r="A119" s="99" t="s">
        <v>141</v>
      </c>
      <c r="B119" s="100" t="s">
        <v>215</v>
      </c>
      <c r="C119" s="70">
        <f>+SUM(D119:F119)</f>
        <v>0</v>
      </c>
      <c r="D119" s="71"/>
      <c r="E119" s="71"/>
      <c r="F119" s="71"/>
      <c r="G119" s="71"/>
      <c r="H119" s="71"/>
      <c r="I119" s="13"/>
      <c r="J119" s="5"/>
      <c r="K119" s="5"/>
      <c r="N119" s="56"/>
      <c r="O119" s="6"/>
      <c r="Q119" s="5"/>
    </row>
    <row r="120" spans="1:17" x14ac:dyDescent="0.2">
      <c r="A120" s="101" t="s">
        <v>141</v>
      </c>
      <c r="B120" s="102" t="s">
        <v>216</v>
      </c>
      <c r="C120" s="103">
        <f t="shared" si="1"/>
        <v>0</v>
      </c>
      <c r="D120" s="71"/>
      <c r="E120" s="71"/>
      <c r="F120" s="71"/>
      <c r="G120" s="71"/>
      <c r="H120" s="71"/>
      <c r="I120" s="13"/>
      <c r="J120" s="5"/>
      <c r="K120" s="5"/>
      <c r="N120" s="56"/>
      <c r="O120" s="6"/>
      <c r="Q120" s="5"/>
    </row>
    <row r="121" spans="1:17" x14ac:dyDescent="0.2">
      <c r="A121" s="59"/>
      <c r="B121" s="107"/>
      <c r="C121" s="15"/>
      <c r="D121" s="16"/>
      <c r="E121" s="16"/>
      <c r="F121" s="16"/>
      <c r="G121" s="16"/>
      <c r="H121" s="16"/>
      <c r="I121" s="13"/>
      <c r="J121" s="5"/>
      <c r="K121" s="5"/>
      <c r="N121" s="56"/>
      <c r="O121" s="6"/>
      <c r="Q121" s="5"/>
    </row>
    <row r="122" spans="1:17" x14ac:dyDescent="0.2">
      <c r="A122" s="211" t="s">
        <v>217</v>
      </c>
      <c r="B122" s="234"/>
      <c r="C122" s="63">
        <f t="shared" si="1"/>
        <v>387</v>
      </c>
      <c r="D122" s="108">
        <f>+SUM(D123:D162)</f>
        <v>0</v>
      </c>
      <c r="E122" s="112">
        <f>+SUM(E123:E162)</f>
        <v>383</v>
      </c>
      <c r="F122" s="113">
        <f>+SUM(F123:F162)</f>
        <v>4</v>
      </c>
      <c r="G122" s="113">
        <f>+SUM(G123:G162)</f>
        <v>0</v>
      </c>
      <c r="H122" s="113">
        <f>+SUM(H123:H162)</f>
        <v>0</v>
      </c>
      <c r="I122" s="13"/>
      <c r="J122" s="5"/>
      <c r="K122" s="5"/>
      <c r="N122" s="56"/>
      <c r="O122" s="6"/>
      <c r="Q122" s="5"/>
    </row>
    <row r="123" spans="1:17" x14ac:dyDescent="0.2">
      <c r="A123" s="96" t="s">
        <v>218</v>
      </c>
      <c r="B123" s="111" t="s">
        <v>219</v>
      </c>
      <c r="C123" s="88">
        <f t="shared" si="1"/>
        <v>0</v>
      </c>
      <c r="D123" s="73"/>
      <c r="E123" s="90"/>
      <c r="F123" s="91"/>
      <c r="G123" s="73"/>
      <c r="H123" s="91"/>
      <c r="I123" s="13"/>
      <c r="J123" s="5"/>
      <c r="K123" s="5"/>
      <c r="N123" s="56"/>
      <c r="O123" s="6"/>
      <c r="Q123" s="5"/>
    </row>
    <row r="124" spans="1:17" x14ac:dyDescent="0.2">
      <c r="A124" s="99" t="s">
        <v>220</v>
      </c>
      <c r="B124" s="100" t="s">
        <v>221</v>
      </c>
      <c r="C124" s="70">
        <f t="shared" si="1"/>
        <v>0</v>
      </c>
      <c r="D124" s="73"/>
      <c r="E124" s="72"/>
      <c r="F124" s="73"/>
      <c r="G124" s="73"/>
      <c r="H124" s="73"/>
      <c r="I124" s="13"/>
      <c r="J124" s="5"/>
      <c r="K124" s="5"/>
      <c r="N124" s="56"/>
      <c r="O124" s="6"/>
      <c r="Q124" s="5"/>
    </row>
    <row r="125" spans="1:17" x14ac:dyDescent="0.2">
      <c r="A125" s="99" t="s">
        <v>222</v>
      </c>
      <c r="B125" s="100" t="s">
        <v>223</v>
      </c>
      <c r="C125" s="70">
        <f t="shared" si="1"/>
        <v>6</v>
      </c>
      <c r="D125" s="73"/>
      <c r="E125" s="72">
        <v>6</v>
      </c>
      <c r="F125" s="73"/>
      <c r="G125" s="73"/>
      <c r="H125" s="73"/>
      <c r="I125" s="13"/>
      <c r="J125" s="5"/>
      <c r="K125" s="5"/>
      <c r="N125" s="56"/>
      <c r="O125" s="6"/>
      <c r="Q125" s="5"/>
    </row>
    <row r="126" spans="1:17" x14ac:dyDescent="0.2">
      <c r="A126" s="99" t="s">
        <v>224</v>
      </c>
      <c r="B126" s="100" t="s">
        <v>225</v>
      </c>
      <c r="C126" s="70">
        <f t="shared" si="1"/>
        <v>0</v>
      </c>
      <c r="D126" s="73"/>
      <c r="E126" s="72"/>
      <c r="F126" s="73"/>
      <c r="G126" s="73"/>
      <c r="H126" s="73"/>
      <c r="I126" s="13"/>
      <c r="J126" s="5"/>
      <c r="K126" s="5"/>
      <c r="N126" s="56"/>
      <c r="O126" s="6"/>
      <c r="Q126" s="5"/>
    </row>
    <row r="127" spans="1:17" x14ac:dyDescent="0.2">
      <c r="A127" s="99" t="s">
        <v>226</v>
      </c>
      <c r="B127" s="100" t="s">
        <v>227</v>
      </c>
      <c r="C127" s="70">
        <f t="shared" si="1"/>
        <v>0</v>
      </c>
      <c r="D127" s="73"/>
      <c r="E127" s="72"/>
      <c r="F127" s="73"/>
      <c r="G127" s="73"/>
      <c r="H127" s="73"/>
      <c r="I127" s="13"/>
      <c r="J127" s="5"/>
      <c r="K127" s="5"/>
      <c r="N127" s="56"/>
      <c r="O127" s="6"/>
      <c r="Q127" s="5"/>
    </row>
    <row r="128" spans="1:17" x14ac:dyDescent="0.2">
      <c r="A128" s="99" t="s">
        <v>228</v>
      </c>
      <c r="B128" s="100" t="s">
        <v>229</v>
      </c>
      <c r="C128" s="70">
        <f t="shared" si="1"/>
        <v>0</v>
      </c>
      <c r="D128" s="73"/>
      <c r="E128" s="72"/>
      <c r="F128" s="73"/>
      <c r="G128" s="73"/>
      <c r="H128" s="73"/>
      <c r="I128" s="13"/>
      <c r="J128" s="5"/>
      <c r="K128" s="5"/>
      <c r="N128" s="56"/>
      <c r="O128" s="6"/>
      <c r="Q128" s="5"/>
    </row>
    <row r="129" spans="1:17" x14ac:dyDescent="0.2">
      <c r="A129" s="99" t="s">
        <v>230</v>
      </c>
      <c r="B129" s="100" t="s">
        <v>231</v>
      </c>
      <c r="C129" s="70">
        <f t="shared" si="1"/>
        <v>0</v>
      </c>
      <c r="D129" s="73"/>
      <c r="E129" s="72"/>
      <c r="F129" s="73"/>
      <c r="G129" s="73"/>
      <c r="H129" s="73"/>
      <c r="I129" s="13"/>
      <c r="J129" s="5"/>
      <c r="K129" s="5"/>
      <c r="N129" s="56"/>
      <c r="O129" s="6"/>
      <c r="Q129" s="5"/>
    </row>
    <row r="130" spans="1:17" x14ac:dyDescent="0.2">
      <c r="A130" s="99" t="s">
        <v>232</v>
      </c>
      <c r="B130" s="100" t="s">
        <v>233</v>
      </c>
      <c r="C130" s="70">
        <f t="shared" si="1"/>
        <v>48</v>
      </c>
      <c r="D130" s="73"/>
      <c r="E130" s="72">
        <v>48</v>
      </c>
      <c r="F130" s="73"/>
      <c r="G130" s="73"/>
      <c r="H130" s="73"/>
      <c r="I130" s="13"/>
      <c r="J130" s="5"/>
      <c r="K130" s="5"/>
      <c r="N130" s="56"/>
      <c r="O130" s="6"/>
      <c r="Q130" s="5"/>
    </row>
    <row r="131" spans="1:17" x14ac:dyDescent="0.2">
      <c r="A131" s="99" t="s">
        <v>234</v>
      </c>
      <c r="B131" s="100" t="s">
        <v>235</v>
      </c>
      <c r="C131" s="70">
        <f t="shared" si="1"/>
        <v>226</v>
      </c>
      <c r="D131" s="73"/>
      <c r="E131" s="72">
        <v>226</v>
      </c>
      <c r="F131" s="73"/>
      <c r="G131" s="73"/>
      <c r="H131" s="73"/>
      <c r="I131" s="13"/>
      <c r="J131" s="5"/>
      <c r="K131" s="5"/>
      <c r="N131" s="56"/>
      <c r="O131" s="6"/>
      <c r="Q131" s="5"/>
    </row>
    <row r="132" spans="1:17" x14ac:dyDescent="0.2">
      <c r="A132" s="99" t="s">
        <v>236</v>
      </c>
      <c r="B132" s="100" t="s">
        <v>237</v>
      </c>
      <c r="C132" s="70">
        <f t="shared" si="1"/>
        <v>9</v>
      </c>
      <c r="D132" s="73"/>
      <c r="E132" s="72">
        <v>9</v>
      </c>
      <c r="F132" s="73"/>
      <c r="G132" s="73"/>
      <c r="H132" s="73"/>
      <c r="I132" s="13"/>
      <c r="J132" s="5"/>
      <c r="K132" s="5"/>
      <c r="N132" s="56"/>
      <c r="O132" s="6"/>
      <c r="Q132" s="5"/>
    </row>
    <row r="133" spans="1:17" x14ac:dyDescent="0.2">
      <c r="A133" s="99" t="s">
        <v>238</v>
      </c>
      <c r="B133" s="100" t="s">
        <v>239</v>
      </c>
      <c r="C133" s="70">
        <f t="shared" si="1"/>
        <v>4</v>
      </c>
      <c r="D133" s="73"/>
      <c r="E133" s="72">
        <v>4</v>
      </c>
      <c r="F133" s="73"/>
      <c r="G133" s="73"/>
      <c r="H133" s="73"/>
      <c r="I133" s="13"/>
      <c r="J133" s="5"/>
      <c r="K133" s="5"/>
      <c r="N133" s="56"/>
      <c r="O133" s="6"/>
      <c r="Q133" s="5"/>
    </row>
    <row r="134" spans="1:17" x14ac:dyDescent="0.2">
      <c r="A134" s="99" t="s">
        <v>240</v>
      </c>
      <c r="B134" s="100" t="s">
        <v>241</v>
      </c>
      <c r="C134" s="70">
        <f t="shared" si="1"/>
        <v>4</v>
      </c>
      <c r="D134" s="73"/>
      <c r="E134" s="72">
        <v>4</v>
      </c>
      <c r="F134" s="73"/>
      <c r="G134" s="73"/>
      <c r="H134" s="73"/>
      <c r="I134" s="13"/>
      <c r="J134" s="5"/>
      <c r="K134" s="5"/>
      <c r="N134" s="56"/>
      <c r="O134" s="6"/>
      <c r="Q134" s="5"/>
    </row>
    <row r="135" spans="1:17" x14ac:dyDescent="0.2">
      <c r="A135" s="99" t="s">
        <v>242</v>
      </c>
      <c r="B135" s="100" t="s">
        <v>243</v>
      </c>
      <c r="C135" s="70">
        <f t="shared" si="1"/>
        <v>0</v>
      </c>
      <c r="D135" s="73"/>
      <c r="E135" s="72"/>
      <c r="F135" s="73"/>
      <c r="G135" s="73"/>
      <c r="H135" s="73"/>
      <c r="I135" s="13"/>
      <c r="J135" s="5"/>
      <c r="K135" s="5"/>
      <c r="N135" s="56"/>
      <c r="O135" s="6"/>
      <c r="Q135" s="5"/>
    </row>
    <row r="136" spans="1:17" x14ac:dyDescent="0.2">
      <c r="A136" s="99" t="s">
        <v>244</v>
      </c>
      <c r="B136" s="100" t="s">
        <v>245</v>
      </c>
      <c r="C136" s="70">
        <f t="shared" si="1"/>
        <v>0</v>
      </c>
      <c r="D136" s="73"/>
      <c r="E136" s="72"/>
      <c r="F136" s="73"/>
      <c r="G136" s="73"/>
      <c r="H136" s="73"/>
      <c r="I136" s="13"/>
      <c r="J136" s="5"/>
      <c r="K136" s="5"/>
      <c r="N136" s="56"/>
      <c r="O136" s="6"/>
      <c r="Q136" s="5"/>
    </row>
    <row r="137" spans="1:17" x14ac:dyDescent="0.2">
      <c r="A137" s="99" t="s">
        <v>246</v>
      </c>
      <c r="B137" s="100" t="s">
        <v>247</v>
      </c>
      <c r="C137" s="70">
        <f t="shared" si="1"/>
        <v>0</v>
      </c>
      <c r="D137" s="73"/>
      <c r="E137" s="72"/>
      <c r="F137" s="73"/>
      <c r="G137" s="73"/>
      <c r="H137" s="73"/>
      <c r="I137" s="13"/>
      <c r="J137" s="5"/>
      <c r="K137" s="5"/>
      <c r="N137" s="56"/>
      <c r="O137" s="6"/>
      <c r="Q137" s="5"/>
    </row>
    <row r="138" spans="1:17" x14ac:dyDescent="0.2">
      <c r="A138" s="99" t="s">
        <v>248</v>
      </c>
      <c r="B138" s="100" t="s">
        <v>249</v>
      </c>
      <c r="C138" s="70">
        <f t="shared" si="1"/>
        <v>0</v>
      </c>
      <c r="D138" s="73"/>
      <c r="E138" s="72"/>
      <c r="F138" s="73"/>
      <c r="G138" s="73"/>
      <c r="H138" s="73"/>
      <c r="I138" s="13"/>
      <c r="J138" s="5"/>
      <c r="K138" s="5"/>
      <c r="N138" s="56"/>
      <c r="O138" s="6"/>
      <c r="Q138" s="5"/>
    </row>
    <row r="139" spans="1:17" x14ac:dyDescent="0.2">
      <c r="A139" s="99" t="s">
        <v>250</v>
      </c>
      <c r="B139" s="100" t="s">
        <v>251</v>
      </c>
      <c r="C139" s="70">
        <f t="shared" si="1"/>
        <v>0</v>
      </c>
      <c r="D139" s="73"/>
      <c r="E139" s="72"/>
      <c r="F139" s="73"/>
      <c r="G139" s="73"/>
      <c r="H139" s="73"/>
      <c r="I139" s="13"/>
      <c r="J139" s="5"/>
      <c r="K139" s="5"/>
      <c r="N139" s="56"/>
      <c r="O139" s="6"/>
      <c r="Q139" s="5"/>
    </row>
    <row r="140" spans="1:17" x14ac:dyDescent="0.2">
      <c r="A140" s="99" t="s">
        <v>252</v>
      </c>
      <c r="B140" s="100" t="s">
        <v>253</v>
      </c>
      <c r="C140" s="70">
        <f t="shared" si="1"/>
        <v>14</v>
      </c>
      <c r="D140" s="73"/>
      <c r="E140" s="72">
        <v>14</v>
      </c>
      <c r="F140" s="73"/>
      <c r="G140" s="73"/>
      <c r="H140" s="73"/>
      <c r="I140" s="13"/>
      <c r="J140" s="5"/>
      <c r="K140" s="5"/>
      <c r="N140" s="56"/>
      <c r="O140" s="6"/>
      <c r="Q140" s="5"/>
    </row>
    <row r="141" spans="1:17" x14ac:dyDescent="0.2">
      <c r="A141" s="99" t="s">
        <v>254</v>
      </c>
      <c r="B141" s="100" t="s">
        <v>255</v>
      </c>
      <c r="C141" s="70">
        <f t="shared" si="1"/>
        <v>0</v>
      </c>
      <c r="D141" s="73"/>
      <c r="E141" s="72"/>
      <c r="F141" s="73"/>
      <c r="G141" s="73"/>
      <c r="H141" s="73"/>
      <c r="I141" s="13"/>
      <c r="J141" s="5"/>
      <c r="K141" s="5"/>
      <c r="N141" s="56"/>
      <c r="O141" s="6"/>
      <c r="Q141" s="5"/>
    </row>
    <row r="142" spans="1:17" x14ac:dyDescent="0.2">
      <c r="A142" s="99" t="s">
        <v>256</v>
      </c>
      <c r="B142" s="100" t="s">
        <v>257</v>
      </c>
      <c r="C142" s="70">
        <f t="shared" si="1"/>
        <v>0</v>
      </c>
      <c r="D142" s="73"/>
      <c r="E142" s="72"/>
      <c r="F142" s="73"/>
      <c r="G142" s="73"/>
      <c r="H142" s="73"/>
      <c r="I142" s="13"/>
      <c r="J142" s="5"/>
      <c r="K142" s="5"/>
      <c r="N142" s="56"/>
      <c r="O142" s="6"/>
      <c r="Q142" s="5"/>
    </row>
    <row r="143" spans="1:17" x14ac:dyDescent="0.2">
      <c r="A143" s="99" t="s">
        <v>258</v>
      </c>
      <c r="B143" s="100" t="s">
        <v>259</v>
      </c>
      <c r="C143" s="70">
        <f t="shared" si="1"/>
        <v>0</v>
      </c>
      <c r="D143" s="73"/>
      <c r="E143" s="72"/>
      <c r="F143" s="73"/>
      <c r="G143" s="73"/>
      <c r="H143" s="73"/>
      <c r="I143" s="13"/>
      <c r="J143" s="5"/>
      <c r="K143" s="5"/>
      <c r="N143" s="56"/>
      <c r="O143" s="6"/>
      <c r="Q143" s="5"/>
    </row>
    <row r="144" spans="1:17" x14ac:dyDescent="0.2">
      <c r="A144" s="99" t="s">
        <v>260</v>
      </c>
      <c r="B144" s="100" t="s">
        <v>261</v>
      </c>
      <c r="C144" s="70">
        <f t="shared" si="1"/>
        <v>0</v>
      </c>
      <c r="D144" s="73"/>
      <c r="E144" s="72"/>
      <c r="F144" s="73"/>
      <c r="G144" s="73"/>
      <c r="H144" s="73"/>
      <c r="I144" s="13"/>
      <c r="J144" s="5"/>
      <c r="K144" s="5"/>
      <c r="N144" s="56"/>
      <c r="O144" s="6"/>
      <c r="Q144" s="5"/>
    </row>
    <row r="145" spans="1:17" x14ac:dyDescent="0.2">
      <c r="A145" s="99" t="s">
        <v>262</v>
      </c>
      <c r="B145" s="100" t="s">
        <v>263</v>
      </c>
      <c r="C145" s="70">
        <f t="shared" si="1"/>
        <v>0</v>
      </c>
      <c r="D145" s="73"/>
      <c r="E145" s="72"/>
      <c r="F145" s="73"/>
      <c r="G145" s="73"/>
      <c r="H145" s="73"/>
      <c r="I145" s="13"/>
      <c r="J145" s="5"/>
      <c r="K145" s="5"/>
      <c r="N145" s="56"/>
      <c r="O145" s="6"/>
      <c r="Q145" s="5"/>
    </row>
    <row r="146" spans="1:17" x14ac:dyDescent="0.2">
      <c r="A146" s="99" t="s">
        <v>264</v>
      </c>
      <c r="B146" s="100" t="s">
        <v>265</v>
      </c>
      <c r="C146" s="70">
        <f t="shared" ref="C146:C209" si="2">+SUM(D146:F146)</f>
        <v>0</v>
      </c>
      <c r="D146" s="73"/>
      <c r="E146" s="72"/>
      <c r="F146" s="73"/>
      <c r="G146" s="73"/>
      <c r="H146" s="73"/>
      <c r="I146" s="13"/>
      <c r="J146" s="5"/>
      <c r="K146" s="5"/>
      <c r="N146" s="56"/>
      <c r="O146" s="6"/>
      <c r="Q146" s="5"/>
    </row>
    <row r="147" spans="1:17" x14ac:dyDescent="0.2">
      <c r="A147" s="99" t="s">
        <v>266</v>
      </c>
      <c r="B147" s="100" t="s">
        <v>267</v>
      </c>
      <c r="C147" s="70">
        <f t="shared" si="2"/>
        <v>0</v>
      </c>
      <c r="D147" s="73"/>
      <c r="E147" s="72"/>
      <c r="F147" s="73"/>
      <c r="G147" s="73"/>
      <c r="H147" s="73"/>
      <c r="I147" s="13"/>
      <c r="J147" s="5"/>
      <c r="K147" s="5"/>
      <c r="N147" s="56"/>
      <c r="O147" s="6"/>
      <c r="Q147" s="5"/>
    </row>
    <row r="148" spans="1:17" x14ac:dyDescent="0.2">
      <c r="A148" s="99" t="s">
        <v>268</v>
      </c>
      <c r="B148" s="100" t="s">
        <v>269</v>
      </c>
      <c r="C148" s="70">
        <f t="shared" si="2"/>
        <v>0</v>
      </c>
      <c r="D148" s="73"/>
      <c r="E148" s="72"/>
      <c r="F148" s="73"/>
      <c r="G148" s="73"/>
      <c r="H148" s="73"/>
      <c r="I148" s="13"/>
      <c r="J148" s="5"/>
      <c r="K148" s="5"/>
      <c r="N148" s="56"/>
      <c r="O148" s="6"/>
      <c r="Q148" s="5"/>
    </row>
    <row r="149" spans="1:17" x14ac:dyDescent="0.2">
      <c r="A149" s="99" t="s">
        <v>270</v>
      </c>
      <c r="B149" s="100" t="s">
        <v>271</v>
      </c>
      <c r="C149" s="70">
        <f t="shared" si="2"/>
        <v>0</v>
      </c>
      <c r="D149" s="73"/>
      <c r="E149" s="72"/>
      <c r="F149" s="73"/>
      <c r="G149" s="73"/>
      <c r="H149" s="73"/>
      <c r="I149" s="13"/>
      <c r="J149" s="5"/>
      <c r="K149" s="5"/>
      <c r="N149" s="56"/>
      <c r="O149" s="6"/>
      <c r="Q149" s="5"/>
    </row>
    <row r="150" spans="1:17" x14ac:dyDescent="0.2">
      <c r="A150" s="99" t="s">
        <v>272</v>
      </c>
      <c r="B150" s="100" t="s">
        <v>273</v>
      </c>
      <c r="C150" s="70">
        <f t="shared" si="2"/>
        <v>0</v>
      </c>
      <c r="D150" s="73"/>
      <c r="E150" s="72"/>
      <c r="F150" s="73"/>
      <c r="G150" s="73"/>
      <c r="H150" s="73"/>
      <c r="I150" s="13"/>
      <c r="J150" s="5"/>
      <c r="K150" s="5"/>
      <c r="N150" s="56"/>
      <c r="O150" s="6"/>
      <c r="Q150" s="5"/>
    </row>
    <row r="151" spans="1:17" x14ac:dyDescent="0.2">
      <c r="A151" s="99" t="s">
        <v>274</v>
      </c>
      <c r="B151" s="100" t="s">
        <v>275</v>
      </c>
      <c r="C151" s="70">
        <f t="shared" si="2"/>
        <v>0</v>
      </c>
      <c r="D151" s="73"/>
      <c r="E151" s="72"/>
      <c r="F151" s="73"/>
      <c r="G151" s="73"/>
      <c r="H151" s="73"/>
      <c r="I151" s="13"/>
      <c r="J151" s="5"/>
      <c r="K151" s="5"/>
      <c r="N151" s="56"/>
      <c r="O151" s="6"/>
      <c r="Q151" s="5"/>
    </row>
    <row r="152" spans="1:17" x14ac:dyDescent="0.2">
      <c r="A152" s="99" t="s">
        <v>276</v>
      </c>
      <c r="B152" s="100" t="s">
        <v>277</v>
      </c>
      <c r="C152" s="70">
        <f t="shared" si="2"/>
        <v>0</v>
      </c>
      <c r="D152" s="73"/>
      <c r="E152" s="72"/>
      <c r="F152" s="73"/>
      <c r="G152" s="73"/>
      <c r="H152" s="73"/>
      <c r="I152" s="13"/>
      <c r="J152" s="5"/>
      <c r="K152" s="5"/>
      <c r="N152" s="56"/>
      <c r="O152" s="6"/>
      <c r="Q152" s="5"/>
    </row>
    <row r="153" spans="1:17" x14ac:dyDescent="0.2">
      <c r="A153" s="99" t="s">
        <v>278</v>
      </c>
      <c r="B153" s="100" t="s">
        <v>279</v>
      </c>
      <c r="C153" s="70">
        <f t="shared" si="2"/>
        <v>3</v>
      </c>
      <c r="D153" s="73"/>
      <c r="E153" s="72">
        <v>3</v>
      </c>
      <c r="F153" s="73"/>
      <c r="G153" s="73"/>
      <c r="H153" s="73"/>
      <c r="I153" s="13"/>
      <c r="J153" s="5"/>
      <c r="K153" s="5"/>
      <c r="N153" s="56"/>
      <c r="O153" s="6"/>
      <c r="Q153" s="5"/>
    </row>
    <row r="154" spans="1:17" x14ac:dyDescent="0.2">
      <c r="A154" s="99" t="s">
        <v>280</v>
      </c>
      <c r="B154" s="100" t="s">
        <v>281</v>
      </c>
      <c r="C154" s="70">
        <f t="shared" si="2"/>
        <v>0</v>
      </c>
      <c r="D154" s="73"/>
      <c r="E154" s="72"/>
      <c r="F154" s="73"/>
      <c r="G154" s="73"/>
      <c r="H154" s="73"/>
      <c r="I154" s="13"/>
      <c r="J154" s="5"/>
      <c r="K154" s="5"/>
      <c r="N154" s="56"/>
      <c r="O154" s="6"/>
      <c r="Q154" s="5"/>
    </row>
    <row r="155" spans="1:17" x14ac:dyDescent="0.2">
      <c r="A155" s="99" t="s">
        <v>282</v>
      </c>
      <c r="B155" s="100" t="s">
        <v>277</v>
      </c>
      <c r="C155" s="70">
        <f t="shared" si="2"/>
        <v>2</v>
      </c>
      <c r="D155" s="73"/>
      <c r="E155" s="72"/>
      <c r="F155" s="73">
        <v>2</v>
      </c>
      <c r="G155" s="73"/>
      <c r="H155" s="73"/>
      <c r="I155" s="13"/>
      <c r="J155" s="5"/>
      <c r="K155" s="5"/>
      <c r="N155" s="56"/>
      <c r="O155" s="6"/>
      <c r="Q155" s="5"/>
    </row>
    <row r="156" spans="1:17" x14ac:dyDescent="0.2">
      <c r="A156" s="99" t="s">
        <v>283</v>
      </c>
      <c r="B156" s="100" t="s">
        <v>275</v>
      </c>
      <c r="C156" s="70">
        <f t="shared" si="2"/>
        <v>2</v>
      </c>
      <c r="D156" s="73"/>
      <c r="E156" s="72"/>
      <c r="F156" s="73">
        <v>2</v>
      </c>
      <c r="G156" s="73"/>
      <c r="H156" s="73"/>
      <c r="I156" s="13"/>
      <c r="J156" s="5"/>
      <c r="K156" s="5"/>
      <c r="N156" s="56"/>
      <c r="O156" s="6"/>
      <c r="Q156" s="5"/>
    </row>
    <row r="157" spans="1:17" x14ac:dyDescent="0.2">
      <c r="A157" s="99" t="s">
        <v>284</v>
      </c>
      <c r="B157" s="100" t="s">
        <v>285</v>
      </c>
      <c r="C157" s="70">
        <f t="shared" si="2"/>
        <v>0</v>
      </c>
      <c r="D157" s="73"/>
      <c r="E157" s="72"/>
      <c r="F157" s="73"/>
      <c r="G157" s="73"/>
      <c r="H157" s="73"/>
      <c r="I157" s="13"/>
      <c r="J157" s="5"/>
      <c r="K157" s="5"/>
      <c r="N157" s="56"/>
      <c r="O157" s="6"/>
      <c r="Q157" s="5"/>
    </row>
    <row r="158" spans="1:17" x14ac:dyDescent="0.2">
      <c r="A158" s="99" t="s">
        <v>286</v>
      </c>
      <c r="B158" s="100" t="s">
        <v>287</v>
      </c>
      <c r="C158" s="70">
        <f t="shared" si="2"/>
        <v>0</v>
      </c>
      <c r="D158" s="73"/>
      <c r="E158" s="72"/>
      <c r="F158" s="73"/>
      <c r="G158" s="73"/>
      <c r="H158" s="73"/>
      <c r="I158" s="13"/>
      <c r="J158" s="5"/>
      <c r="K158" s="5"/>
      <c r="N158" s="56"/>
      <c r="O158" s="6"/>
      <c r="Q158" s="5"/>
    </row>
    <row r="159" spans="1:17" x14ac:dyDescent="0.2">
      <c r="A159" s="99" t="s">
        <v>288</v>
      </c>
      <c r="B159" s="100" t="s">
        <v>289</v>
      </c>
      <c r="C159" s="70">
        <f t="shared" si="2"/>
        <v>6</v>
      </c>
      <c r="D159" s="73"/>
      <c r="E159" s="72">
        <v>6</v>
      </c>
      <c r="F159" s="73"/>
      <c r="G159" s="73"/>
      <c r="H159" s="73"/>
      <c r="I159" s="13"/>
      <c r="J159" s="5"/>
      <c r="K159" s="5"/>
      <c r="N159" s="56"/>
      <c r="O159" s="6"/>
      <c r="Q159" s="5"/>
    </row>
    <row r="160" spans="1:17" x14ac:dyDescent="0.2">
      <c r="A160" s="99" t="s">
        <v>290</v>
      </c>
      <c r="B160" s="100" t="s">
        <v>291</v>
      </c>
      <c r="C160" s="70">
        <f t="shared" si="2"/>
        <v>49</v>
      </c>
      <c r="D160" s="73"/>
      <c r="E160" s="72">
        <v>49</v>
      </c>
      <c r="F160" s="73"/>
      <c r="G160" s="73"/>
      <c r="H160" s="73"/>
      <c r="I160" s="13"/>
      <c r="J160" s="5"/>
      <c r="K160" s="5"/>
      <c r="N160" s="56"/>
      <c r="O160" s="6"/>
      <c r="Q160" s="5"/>
    </row>
    <row r="161" spans="1:17" x14ac:dyDescent="0.2">
      <c r="A161" s="99" t="s">
        <v>292</v>
      </c>
      <c r="B161" s="93" t="s">
        <v>293</v>
      </c>
      <c r="C161" s="70">
        <f t="shared" si="2"/>
        <v>3</v>
      </c>
      <c r="D161" s="73"/>
      <c r="E161" s="72">
        <v>3</v>
      </c>
      <c r="F161" s="83"/>
      <c r="G161" s="73"/>
      <c r="H161" s="73"/>
      <c r="I161" s="13"/>
      <c r="J161" s="5"/>
      <c r="K161" s="5"/>
      <c r="N161" s="56"/>
      <c r="O161" s="6"/>
      <c r="Q161" s="5"/>
    </row>
    <row r="162" spans="1:17" x14ac:dyDescent="0.2">
      <c r="A162" s="101" t="s">
        <v>294</v>
      </c>
      <c r="B162" s="114" t="s">
        <v>295</v>
      </c>
      <c r="C162" s="103">
        <f t="shared" si="2"/>
        <v>11</v>
      </c>
      <c r="D162" s="104"/>
      <c r="E162" s="105">
        <v>11</v>
      </c>
      <c r="F162" s="106"/>
      <c r="G162" s="104"/>
      <c r="H162" s="106"/>
      <c r="I162" s="13"/>
      <c r="J162" s="5"/>
      <c r="K162" s="5"/>
      <c r="N162" s="56"/>
      <c r="O162" s="6"/>
      <c r="Q162" s="5"/>
    </row>
    <row r="163" spans="1:17" x14ac:dyDescent="0.2">
      <c r="A163" s="115"/>
      <c r="B163" s="116"/>
      <c r="C163" s="15"/>
      <c r="D163" s="16"/>
      <c r="E163" s="16"/>
      <c r="F163" s="16"/>
      <c r="G163" s="16"/>
      <c r="H163" s="16"/>
      <c r="I163" s="13"/>
      <c r="J163" s="5"/>
      <c r="K163" s="5"/>
      <c r="N163" s="56"/>
      <c r="O163" s="6"/>
      <c r="Q163" s="5"/>
    </row>
    <row r="164" spans="1:17" ht="15" customHeight="1" x14ac:dyDescent="0.2">
      <c r="A164" s="213" t="s">
        <v>296</v>
      </c>
      <c r="B164" s="250"/>
      <c r="C164" s="63">
        <f t="shared" si="2"/>
        <v>48</v>
      </c>
      <c r="D164" s="108">
        <f>+SUM(D165:D179)</f>
        <v>48</v>
      </c>
      <c r="E164" s="112">
        <f>+SUM(E165:E179)</f>
        <v>0</v>
      </c>
      <c r="F164" s="113">
        <f>+SUM(F165:F179)</f>
        <v>0</v>
      </c>
      <c r="G164" s="113">
        <f>+SUM(G165:G179)</f>
        <v>0</v>
      </c>
      <c r="H164" s="113">
        <f>+SUM(H165:H179)</f>
        <v>0</v>
      </c>
      <c r="I164" s="13"/>
      <c r="J164" s="5"/>
      <c r="K164" s="5"/>
      <c r="N164" s="56"/>
      <c r="O164" s="6"/>
      <c r="Q164" s="5"/>
    </row>
    <row r="165" spans="1:17" x14ac:dyDescent="0.2">
      <c r="A165" s="96" t="s">
        <v>297</v>
      </c>
      <c r="B165" s="111" t="s">
        <v>298</v>
      </c>
      <c r="C165" s="88">
        <f t="shared" si="2"/>
        <v>0</v>
      </c>
      <c r="D165" s="89"/>
      <c r="E165" s="90"/>
      <c r="F165" s="91"/>
      <c r="G165" s="117"/>
      <c r="H165" s="91"/>
      <c r="I165" s="13"/>
      <c r="J165" s="5"/>
      <c r="K165" s="5"/>
      <c r="N165" s="56"/>
      <c r="O165" s="6"/>
      <c r="Q165" s="5"/>
    </row>
    <row r="166" spans="1:17" x14ac:dyDescent="0.2">
      <c r="A166" s="99" t="s">
        <v>299</v>
      </c>
      <c r="B166" s="118" t="s">
        <v>300</v>
      </c>
      <c r="C166" s="70">
        <f t="shared" si="2"/>
        <v>0</v>
      </c>
      <c r="D166" s="71"/>
      <c r="E166" s="72"/>
      <c r="F166" s="73"/>
      <c r="G166" s="86"/>
      <c r="H166" s="73"/>
      <c r="I166" s="13"/>
      <c r="J166" s="5"/>
      <c r="K166" s="5"/>
      <c r="N166" s="56"/>
      <c r="O166" s="6"/>
      <c r="Q166" s="5"/>
    </row>
    <row r="167" spans="1:17" x14ac:dyDescent="0.2">
      <c r="A167" s="99" t="s">
        <v>301</v>
      </c>
      <c r="B167" s="93" t="s">
        <v>302</v>
      </c>
      <c r="C167" s="70">
        <f t="shared" si="2"/>
        <v>48</v>
      </c>
      <c r="D167" s="71">
        <v>48</v>
      </c>
      <c r="E167" s="72"/>
      <c r="F167" s="73"/>
      <c r="G167" s="86"/>
      <c r="H167" s="73"/>
      <c r="I167" s="13"/>
      <c r="J167" s="5"/>
      <c r="K167" s="5"/>
      <c r="N167" s="56"/>
      <c r="O167" s="6"/>
      <c r="Q167" s="5"/>
    </row>
    <row r="168" spans="1:17" x14ac:dyDescent="0.2">
      <c r="A168" s="119" t="s">
        <v>303</v>
      </c>
      <c r="B168" s="93" t="s">
        <v>304</v>
      </c>
      <c r="C168" s="70">
        <f t="shared" si="2"/>
        <v>0</v>
      </c>
      <c r="D168" s="71"/>
      <c r="E168" s="72"/>
      <c r="F168" s="73"/>
      <c r="G168" s="86"/>
      <c r="H168" s="73"/>
      <c r="I168" s="13"/>
      <c r="J168" s="5"/>
      <c r="K168" s="5"/>
      <c r="N168" s="56"/>
      <c r="O168" s="6"/>
      <c r="Q168" s="5"/>
    </row>
    <row r="169" spans="1:17" x14ac:dyDescent="0.2">
      <c r="A169" s="99" t="s">
        <v>305</v>
      </c>
      <c r="B169" s="100" t="s">
        <v>306</v>
      </c>
      <c r="C169" s="70">
        <f t="shared" si="2"/>
        <v>0</v>
      </c>
      <c r="D169" s="71"/>
      <c r="E169" s="72"/>
      <c r="F169" s="73"/>
      <c r="G169" s="86"/>
      <c r="H169" s="73"/>
      <c r="I169" s="13"/>
      <c r="J169" s="5"/>
      <c r="K169" s="5"/>
      <c r="N169" s="56"/>
      <c r="O169" s="6"/>
      <c r="Q169" s="5"/>
    </row>
    <row r="170" spans="1:17" x14ac:dyDescent="0.2">
      <c r="A170" s="99" t="s">
        <v>307</v>
      </c>
      <c r="B170" s="100" t="s">
        <v>308</v>
      </c>
      <c r="C170" s="70">
        <f t="shared" si="2"/>
        <v>0</v>
      </c>
      <c r="D170" s="71"/>
      <c r="E170" s="72"/>
      <c r="F170" s="73"/>
      <c r="G170" s="86"/>
      <c r="H170" s="73"/>
      <c r="I170" s="13"/>
      <c r="J170" s="5"/>
      <c r="K170" s="5"/>
      <c r="N170" s="56"/>
      <c r="O170" s="6"/>
      <c r="Q170" s="5"/>
    </row>
    <row r="171" spans="1:17" x14ac:dyDescent="0.2">
      <c r="A171" s="99" t="s">
        <v>309</v>
      </c>
      <c r="B171" s="100" t="s">
        <v>310</v>
      </c>
      <c r="C171" s="70">
        <f t="shared" si="2"/>
        <v>0</v>
      </c>
      <c r="D171" s="71"/>
      <c r="E171" s="72"/>
      <c r="F171" s="73"/>
      <c r="G171" s="86"/>
      <c r="H171" s="73"/>
      <c r="I171" s="13"/>
      <c r="J171" s="5"/>
      <c r="K171" s="5"/>
      <c r="N171" s="56"/>
      <c r="O171" s="6"/>
      <c r="Q171" s="5"/>
    </row>
    <row r="172" spans="1:17" x14ac:dyDescent="0.2">
      <c r="A172" s="99" t="s">
        <v>311</v>
      </c>
      <c r="B172" s="100" t="s">
        <v>312</v>
      </c>
      <c r="C172" s="70">
        <f t="shared" si="2"/>
        <v>0</v>
      </c>
      <c r="D172" s="71"/>
      <c r="E172" s="72"/>
      <c r="F172" s="73"/>
      <c r="G172" s="86"/>
      <c r="H172" s="73"/>
      <c r="I172" s="13"/>
      <c r="J172" s="5"/>
      <c r="K172" s="5"/>
      <c r="N172" s="56"/>
      <c r="O172" s="6"/>
      <c r="Q172" s="5"/>
    </row>
    <row r="173" spans="1:17" x14ac:dyDescent="0.2">
      <c r="A173" s="99" t="s">
        <v>313</v>
      </c>
      <c r="B173" s="100" t="s">
        <v>314</v>
      </c>
      <c r="C173" s="70">
        <f t="shared" si="2"/>
        <v>0</v>
      </c>
      <c r="D173" s="71"/>
      <c r="E173" s="72"/>
      <c r="F173" s="73"/>
      <c r="G173" s="86"/>
      <c r="H173" s="73"/>
      <c r="I173" s="13"/>
      <c r="J173" s="5"/>
      <c r="K173" s="5"/>
      <c r="N173" s="56"/>
      <c r="O173" s="6"/>
      <c r="Q173" s="5"/>
    </row>
    <row r="174" spans="1:17" x14ac:dyDescent="0.2">
      <c r="A174" s="99" t="s">
        <v>315</v>
      </c>
      <c r="B174" s="100" t="s">
        <v>316</v>
      </c>
      <c r="C174" s="70">
        <f t="shared" si="2"/>
        <v>0</v>
      </c>
      <c r="D174" s="71"/>
      <c r="E174" s="72"/>
      <c r="F174" s="73"/>
      <c r="G174" s="86"/>
      <c r="H174" s="73"/>
      <c r="I174" s="13"/>
      <c r="J174" s="5"/>
      <c r="K174" s="5"/>
      <c r="N174" s="56"/>
      <c r="O174" s="6"/>
      <c r="Q174" s="5"/>
    </row>
    <row r="175" spans="1:17" x14ac:dyDescent="0.2">
      <c r="A175" s="99" t="s">
        <v>317</v>
      </c>
      <c r="B175" s="100" t="s">
        <v>318</v>
      </c>
      <c r="C175" s="70">
        <f t="shared" si="2"/>
        <v>0</v>
      </c>
      <c r="D175" s="71"/>
      <c r="E175" s="72"/>
      <c r="F175" s="73"/>
      <c r="G175" s="86"/>
      <c r="H175" s="73"/>
      <c r="I175" s="13"/>
      <c r="J175" s="5"/>
      <c r="K175" s="5"/>
      <c r="N175" s="56"/>
      <c r="O175" s="6"/>
      <c r="Q175" s="5"/>
    </row>
    <row r="176" spans="1:17" x14ac:dyDescent="0.2">
      <c r="A176" s="99" t="s">
        <v>319</v>
      </c>
      <c r="B176" s="100" t="s">
        <v>320</v>
      </c>
      <c r="C176" s="70">
        <f t="shared" si="2"/>
        <v>0</v>
      </c>
      <c r="D176" s="71"/>
      <c r="E176" s="72"/>
      <c r="F176" s="73"/>
      <c r="G176" s="86"/>
      <c r="H176" s="73"/>
      <c r="I176" s="13"/>
      <c r="J176" s="5"/>
      <c r="K176" s="5"/>
      <c r="N176" s="56"/>
      <c r="O176" s="6"/>
      <c r="Q176" s="5"/>
    </row>
    <row r="177" spans="1:17" x14ac:dyDescent="0.2">
      <c r="A177" s="99" t="s">
        <v>321</v>
      </c>
      <c r="B177" s="100" t="s">
        <v>322</v>
      </c>
      <c r="C177" s="70">
        <f t="shared" si="2"/>
        <v>0</v>
      </c>
      <c r="D177" s="71"/>
      <c r="E177" s="72"/>
      <c r="F177" s="73"/>
      <c r="G177" s="86"/>
      <c r="H177" s="73"/>
      <c r="I177" s="13"/>
      <c r="J177" s="5"/>
      <c r="K177" s="5"/>
      <c r="N177" s="56"/>
      <c r="O177" s="6"/>
      <c r="Q177" s="5"/>
    </row>
    <row r="178" spans="1:17" x14ac:dyDescent="0.2">
      <c r="A178" s="99" t="s">
        <v>323</v>
      </c>
      <c r="B178" s="100" t="s">
        <v>324</v>
      </c>
      <c r="C178" s="70">
        <f t="shared" si="2"/>
        <v>0</v>
      </c>
      <c r="D178" s="71"/>
      <c r="E178" s="72"/>
      <c r="F178" s="73"/>
      <c r="G178" s="86"/>
      <c r="H178" s="73"/>
      <c r="I178" s="13"/>
      <c r="J178" s="5"/>
      <c r="K178" s="5"/>
      <c r="N178" s="56"/>
      <c r="O178" s="6"/>
      <c r="Q178" s="5"/>
    </row>
    <row r="179" spans="1:17" x14ac:dyDescent="0.2">
      <c r="A179" s="120" t="s">
        <v>325</v>
      </c>
      <c r="B179" s="121" t="s">
        <v>326</v>
      </c>
      <c r="C179" s="103">
        <f t="shared" si="2"/>
        <v>0</v>
      </c>
      <c r="D179" s="122"/>
      <c r="E179" s="105"/>
      <c r="F179" s="106"/>
      <c r="G179" s="104"/>
      <c r="H179" s="106"/>
      <c r="I179" s="13"/>
      <c r="J179" s="5"/>
      <c r="K179" s="5"/>
      <c r="N179" s="56"/>
      <c r="O179" s="6"/>
      <c r="Q179" s="5"/>
    </row>
    <row r="180" spans="1:17" x14ac:dyDescent="0.2">
      <c r="A180" s="59"/>
      <c r="B180" s="107"/>
      <c r="C180" s="15"/>
      <c r="D180" s="16"/>
      <c r="E180" s="16"/>
      <c r="F180" s="16"/>
      <c r="G180" s="16"/>
      <c r="H180" s="16"/>
      <c r="I180" s="13"/>
      <c r="J180" s="5"/>
      <c r="K180" s="5"/>
      <c r="N180" s="56"/>
      <c r="O180" s="6"/>
      <c r="Q180" s="5"/>
    </row>
    <row r="181" spans="1:17" x14ac:dyDescent="0.2">
      <c r="A181" s="211" t="s">
        <v>327</v>
      </c>
      <c r="B181" s="234"/>
      <c r="C181" s="63">
        <f t="shared" si="2"/>
        <v>16331</v>
      </c>
      <c r="D181" s="123">
        <f>+SUM(D182:D250)</f>
        <v>16103</v>
      </c>
      <c r="E181" s="65">
        <f>+SUM(E182:E250)</f>
        <v>55</v>
      </c>
      <c r="F181" s="124">
        <f>+SUM(F182:F250)</f>
        <v>173</v>
      </c>
      <c r="G181" s="63">
        <f>+SUM(G182:G250)</f>
        <v>0</v>
      </c>
      <c r="H181" s="63">
        <f>+SUM(H182:H250)</f>
        <v>0</v>
      </c>
      <c r="I181" s="13"/>
      <c r="J181" s="5"/>
      <c r="K181" s="5"/>
      <c r="N181" s="56"/>
      <c r="O181" s="6"/>
      <c r="Q181" s="5"/>
    </row>
    <row r="182" spans="1:17" x14ac:dyDescent="0.2">
      <c r="A182" s="99" t="s">
        <v>328</v>
      </c>
      <c r="B182" s="125" t="s">
        <v>329</v>
      </c>
      <c r="C182" s="70">
        <f t="shared" si="2"/>
        <v>0</v>
      </c>
      <c r="D182" s="71"/>
      <c r="E182" s="72"/>
      <c r="F182" s="73"/>
      <c r="G182" s="117"/>
      <c r="H182" s="73"/>
      <c r="I182" s="13"/>
      <c r="J182" s="5"/>
      <c r="K182" s="5"/>
      <c r="N182" s="56"/>
      <c r="O182" s="6"/>
      <c r="Q182" s="5"/>
    </row>
    <row r="183" spans="1:17" x14ac:dyDescent="0.2">
      <c r="A183" s="99" t="s">
        <v>330</v>
      </c>
      <c r="B183" s="126" t="s">
        <v>331</v>
      </c>
      <c r="C183" s="70">
        <f t="shared" si="2"/>
        <v>0</v>
      </c>
      <c r="D183" s="71"/>
      <c r="E183" s="72"/>
      <c r="F183" s="73"/>
      <c r="G183" s="86"/>
      <c r="H183" s="73"/>
      <c r="I183" s="13"/>
      <c r="J183" s="5"/>
      <c r="K183" s="5"/>
      <c r="N183" s="56"/>
      <c r="O183" s="6"/>
      <c r="Q183" s="5"/>
    </row>
    <row r="184" spans="1:17" x14ac:dyDescent="0.2">
      <c r="A184" s="99" t="s">
        <v>332</v>
      </c>
      <c r="B184" s="126" t="s">
        <v>333</v>
      </c>
      <c r="C184" s="70">
        <f t="shared" si="2"/>
        <v>0</v>
      </c>
      <c r="D184" s="71"/>
      <c r="E184" s="72"/>
      <c r="F184" s="73"/>
      <c r="G184" s="86"/>
      <c r="H184" s="73"/>
      <c r="I184" s="13"/>
      <c r="J184" s="5"/>
      <c r="K184" s="5"/>
      <c r="N184" s="56"/>
      <c r="O184" s="6"/>
      <c r="Q184" s="5"/>
    </row>
    <row r="185" spans="1:17" ht="13.5" customHeight="1" x14ac:dyDescent="0.2">
      <c r="A185" s="99" t="s">
        <v>334</v>
      </c>
      <c r="B185" s="126" t="s">
        <v>335</v>
      </c>
      <c r="C185" s="70">
        <f t="shared" si="2"/>
        <v>0</v>
      </c>
      <c r="D185" s="71"/>
      <c r="E185" s="72"/>
      <c r="F185" s="73"/>
      <c r="G185" s="86"/>
      <c r="H185" s="73"/>
      <c r="I185" s="13"/>
      <c r="J185" s="5"/>
      <c r="K185" s="5"/>
      <c r="N185" s="56"/>
      <c r="O185" s="6"/>
      <c r="Q185" s="5"/>
    </row>
    <row r="186" spans="1:17" x14ac:dyDescent="0.2">
      <c r="A186" s="99" t="s">
        <v>336</v>
      </c>
      <c r="B186" s="100" t="s">
        <v>337</v>
      </c>
      <c r="C186" s="70">
        <f t="shared" si="2"/>
        <v>3224</v>
      </c>
      <c r="D186" s="71">
        <v>3224</v>
      </c>
      <c r="E186" s="72"/>
      <c r="F186" s="73"/>
      <c r="G186" s="86"/>
      <c r="H186" s="73"/>
      <c r="I186" s="13"/>
      <c r="J186" s="5"/>
      <c r="K186" s="5"/>
      <c r="N186" s="56"/>
      <c r="O186" s="6"/>
      <c r="Q186" s="5"/>
    </row>
    <row r="187" spans="1:17" x14ac:dyDescent="0.2">
      <c r="A187" s="99" t="s">
        <v>338</v>
      </c>
      <c r="B187" s="100" t="s">
        <v>339</v>
      </c>
      <c r="C187" s="70">
        <f t="shared" si="2"/>
        <v>3</v>
      </c>
      <c r="D187" s="71">
        <v>3</v>
      </c>
      <c r="E187" s="72"/>
      <c r="F187" s="73"/>
      <c r="G187" s="86"/>
      <c r="H187" s="73"/>
      <c r="I187" s="13"/>
      <c r="J187" s="5"/>
      <c r="K187" s="5"/>
      <c r="N187" s="56"/>
      <c r="O187" s="6"/>
      <c r="Q187" s="5"/>
    </row>
    <row r="188" spans="1:17" x14ac:dyDescent="0.2">
      <c r="A188" s="99" t="s">
        <v>340</v>
      </c>
      <c r="B188" s="100" t="s">
        <v>341</v>
      </c>
      <c r="C188" s="70">
        <f t="shared" si="2"/>
        <v>0</v>
      </c>
      <c r="D188" s="71"/>
      <c r="E188" s="72"/>
      <c r="F188" s="73"/>
      <c r="G188" s="86"/>
      <c r="H188" s="73"/>
      <c r="I188" s="13"/>
      <c r="J188" s="5"/>
      <c r="K188" s="5"/>
      <c r="N188" s="56"/>
      <c r="O188" s="6"/>
      <c r="Q188" s="5"/>
    </row>
    <row r="189" spans="1:17" x14ac:dyDescent="0.2">
      <c r="A189" s="99" t="s">
        <v>342</v>
      </c>
      <c r="B189" s="100" t="s">
        <v>343</v>
      </c>
      <c r="C189" s="70">
        <f t="shared" si="2"/>
        <v>0</v>
      </c>
      <c r="D189" s="71"/>
      <c r="E189" s="72"/>
      <c r="F189" s="73"/>
      <c r="G189" s="86"/>
      <c r="H189" s="73"/>
      <c r="I189" s="13"/>
      <c r="J189" s="5"/>
      <c r="K189" s="5"/>
      <c r="N189" s="56"/>
      <c r="O189" s="6"/>
      <c r="Q189" s="5"/>
    </row>
    <row r="190" spans="1:17" x14ac:dyDescent="0.2">
      <c r="A190" s="99" t="s">
        <v>344</v>
      </c>
      <c r="B190" s="100" t="s">
        <v>345</v>
      </c>
      <c r="C190" s="70">
        <f t="shared" si="2"/>
        <v>0</v>
      </c>
      <c r="D190" s="71"/>
      <c r="E190" s="72"/>
      <c r="F190" s="73"/>
      <c r="G190" s="86"/>
      <c r="H190" s="73"/>
      <c r="I190" s="13"/>
      <c r="J190" s="5"/>
      <c r="K190" s="5"/>
      <c r="N190" s="56"/>
      <c r="O190" s="6"/>
      <c r="Q190" s="5"/>
    </row>
    <row r="191" spans="1:17" x14ac:dyDescent="0.2">
      <c r="A191" s="99" t="s">
        <v>346</v>
      </c>
      <c r="B191" s="100" t="s">
        <v>347</v>
      </c>
      <c r="C191" s="70">
        <f t="shared" si="2"/>
        <v>0</v>
      </c>
      <c r="D191" s="71"/>
      <c r="E191" s="72"/>
      <c r="F191" s="73"/>
      <c r="G191" s="86"/>
      <c r="H191" s="73"/>
      <c r="I191" s="13"/>
      <c r="J191" s="5"/>
      <c r="K191" s="5"/>
      <c r="N191" s="56"/>
      <c r="O191" s="6"/>
      <c r="Q191" s="5"/>
    </row>
    <row r="192" spans="1:17" x14ac:dyDescent="0.2">
      <c r="A192" s="99" t="s">
        <v>348</v>
      </c>
      <c r="B192" s="100" t="s">
        <v>349</v>
      </c>
      <c r="C192" s="70">
        <f t="shared" si="2"/>
        <v>0</v>
      </c>
      <c r="D192" s="71"/>
      <c r="E192" s="72"/>
      <c r="F192" s="73"/>
      <c r="G192" s="86"/>
      <c r="H192" s="73"/>
      <c r="I192" s="13"/>
      <c r="J192" s="5"/>
      <c r="K192" s="5"/>
      <c r="N192" s="56"/>
      <c r="O192" s="6"/>
      <c r="Q192" s="5"/>
    </row>
    <row r="193" spans="1:17" x14ac:dyDescent="0.2">
      <c r="A193" s="99" t="s">
        <v>350</v>
      </c>
      <c r="B193" s="100" t="s">
        <v>351</v>
      </c>
      <c r="C193" s="70">
        <f t="shared" si="2"/>
        <v>0</v>
      </c>
      <c r="D193" s="71"/>
      <c r="E193" s="72"/>
      <c r="F193" s="73"/>
      <c r="G193" s="86"/>
      <c r="H193" s="73"/>
      <c r="I193" s="13"/>
      <c r="J193" s="5"/>
      <c r="K193" s="5"/>
      <c r="N193" s="56"/>
      <c r="O193" s="6"/>
      <c r="Q193" s="5"/>
    </row>
    <row r="194" spans="1:17" x14ac:dyDescent="0.2">
      <c r="A194" s="99" t="s">
        <v>352</v>
      </c>
      <c r="B194" s="100" t="s">
        <v>353</v>
      </c>
      <c r="C194" s="70">
        <f t="shared" si="2"/>
        <v>0</v>
      </c>
      <c r="D194" s="71"/>
      <c r="E194" s="72"/>
      <c r="F194" s="73"/>
      <c r="G194" s="86"/>
      <c r="H194" s="73"/>
      <c r="I194" s="13"/>
      <c r="J194" s="5"/>
      <c r="K194" s="5"/>
      <c r="N194" s="56"/>
      <c r="O194" s="6"/>
      <c r="Q194" s="5"/>
    </row>
    <row r="195" spans="1:17" ht="23.25" x14ac:dyDescent="0.2">
      <c r="A195" s="99" t="s">
        <v>354</v>
      </c>
      <c r="B195" s="93" t="s">
        <v>355</v>
      </c>
      <c r="C195" s="70">
        <f t="shared" si="2"/>
        <v>0</v>
      </c>
      <c r="D195" s="71"/>
      <c r="E195" s="72"/>
      <c r="F195" s="73"/>
      <c r="G195" s="86"/>
      <c r="H195" s="73"/>
      <c r="I195" s="13"/>
      <c r="J195" s="5"/>
      <c r="K195" s="5"/>
      <c r="N195" s="56"/>
      <c r="O195" s="6"/>
      <c r="Q195" s="5"/>
    </row>
    <row r="196" spans="1:17" x14ac:dyDescent="0.2">
      <c r="A196" s="99" t="s">
        <v>356</v>
      </c>
      <c r="B196" s="93" t="s">
        <v>357</v>
      </c>
      <c r="C196" s="70">
        <f t="shared" si="2"/>
        <v>0</v>
      </c>
      <c r="D196" s="71"/>
      <c r="E196" s="72"/>
      <c r="F196" s="73"/>
      <c r="G196" s="86"/>
      <c r="H196" s="73"/>
      <c r="I196" s="13"/>
      <c r="J196" s="5"/>
      <c r="K196" s="5"/>
      <c r="N196" s="56"/>
      <c r="O196" s="6"/>
      <c r="Q196" s="5"/>
    </row>
    <row r="197" spans="1:17" x14ac:dyDescent="0.2">
      <c r="A197" s="99" t="s">
        <v>358</v>
      </c>
      <c r="B197" s="100" t="s">
        <v>359</v>
      </c>
      <c r="C197" s="70">
        <f t="shared" si="2"/>
        <v>0</v>
      </c>
      <c r="D197" s="71"/>
      <c r="E197" s="72"/>
      <c r="F197" s="73"/>
      <c r="G197" s="86"/>
      <c r="H197" s="73"/>
      <c r="I197" s="13"/>
      <c r="J197" s="5"/>
      <c r="K197" s="5"/>
      <c r="N197" s="56"/>
      <c r="O197" s="6"/>
      <c r="Q197" s="5"/>
    </row>
    <row r="198" spans="1:17" x14ac:dyDescent="0.2">
      <c r="A198" s="99" t="s">
        <v>360</v>
      </c>
      <c r="B198" s="100" t="s">
        <v>361</v>
      </c>
      <c r="C198" s="70">
        <f t="shared" si="2"/>
        <v>0</v>
      </c>
      <c r="D198" s="71"/>
      <c r="E198" s="72"/>
      <c r="F198" s="73"/>
      <c r="G198" s="86"/>
      <c r="H198" s="73"/>
      <c r="I198" s="13"/>
      <c r="J198" s="5"/>
      <c r="K198" s="5"/>
      <c r="N198" s="56"/>
      <c r="O198" s="6"/>
      <c r="Q198" s="5"/>
    </row>
    <row r="199" spans="1:17" x14ac:dyDescent="0.2">
      <c r="A199" s="99" t="s">
        <v>362</v>
      </c>
      <c r="B199" s="100" t="s">
        <v>363</v>
      </c>
      <c r="C199" s="70">
        <f t="shared" si="2"/>
        <v>0</v>
      </c>
      <c r="D199" s="71"/>
      <c r="E199" s="72"/>
      <c r="F199" s="73"/>
      <c r="G199" s="86"/>
      <c r="H199" s="73"/>
      <c r="I199" s="13"/>
      <c r="J199" s="5"/>
      <c r="K199" s="5"/>
      <c r="N199" s="56"/>
      <c r="O199" s="6"/>
      <c r="Q199" s="5"/>
    </row>
    <row r="200" spans="1:17" x14ac:dyDescent="0.2">
      <c r="A200" s="99" t="s">
        <v>364</v>
      </c>
      <c r="B200" s="100" t="s">
        <v>365</v>
      </c>
      <c r="C200" s="70">
        <f t="shared" si="2"/>
        <v>9</v>
      </c>
      <c r="D200" s="71">
        <v>9</v>
      </c>
      <c r="E200" s="72"/>
      <c r="F200" s="73"/>
      <c r="G200" s="86"/>
      <c r="H200" s="73"/>
      <c r="I200" s="13"/>
      <c r="J200" s="5"/>
      <c r="K200" s="5"/>
      <c r="N200" s="56"/>
      <c r="O200" s="6"/>
      <c r="Q200" s="5"/>
    </row>
    <row r="201" spans="1:17" x14ac:dyDescent="0.2">
      <c r="A201" s="99" t="s">
        <v>366</v>
      </c>
      <c r="B201" s="100" t="s">
        <v>367</v>
      </c>
      <c r="C201" s="70">
        <f t="shared" si="2"/>
        <v>38</v>
      </c>
      <c r="D201" s="71">
        <v>38</v>
      </c>
      <c r="E201" s="72"/>
      <c r="F201" s="73"/>
      <c r="G201" s="86"/>
      <c r="H201" s="73"/>
      <c r="I201" s="13"/>
      <c r="J201" s="5"/>
      <c r="K201" s="5"/>
      <c r="N201" s="56"/>
      <c r="O201" s="6"/>
      <c r="Q201" s="5"/>
    </row>
    <row r="202" spans="1:17" x14ac:dyDescent="0.2">
      <c r="A202" s="99" t="s">
        <v>368</v>
      </c>
      <c r="B202" s="100" t="s">
        <v>369</v>
      </c>
      <c r="C202" s="70">
        <f t="shared" si="2"/>
        <v>0</v>
      </c>
      <c r="D202" s="71"/>
      <c r="E202" s="72"/>
      <c r="F202" s="73"/>
      <c r="G202" s="86"/>
      <c r="H202" s="73"/>
      <c r="I202" s="13"/>
      <c r="J202" s="5"/>
      <c r="K202" s="5"/>
      <c r="N202" s="56"/>
      <c r="O202" s="6"/>
      <c r="Q202" s="5"/>
    </row>
    <row r="203" spans="1:17" x14ac:dyDescent="0.2">
      <c r="A203" s="99" t="s">
        <v>370</v>
      </c>
      <c r="B203" s="100" t="s">
        <v>371</v>
      </c>
      <c r="C203" s="70">
        <f t="shared" si="2"/>
        <v>0</v>
      </c>
      <c r="D203" s="71"/>
      <c r="E203" s="72"/>
      <c r="F203" s="73"/>
      <c r="G203" s="86"/>
      <c r="H203" s="73"/>
      <c r="I203" s="13"/>
      <c r="J203" s="5"/>
      <c r="K203" s="5"/>
      <c r="N203" s="56"/>
      <c r="O203" s="6"/>
      <c r="Q203" s="5"/>
    </row>
    <row r="204" spans="1:17" x14ac:dyDescent="0.2">
      <c r="A204" s="99" t="s">
        <v>372</v>
      </c>
      <c r="B204" s="100" t="s">
        <v>373</v>
      </c>
      <c r="C204" s="70">
        <f t="shared" si="2"/>
        <v>0</v>
      </c>
      <c r="D204" s="71"/>
      <c r="E204" s="72"/>
      <c r="F204" s="73"/>
      <c r="G204" s="86"/>
      <c r="H204" s="73"/>
      <c r="I204" s="13"/>
      <c r="J204" s="5"/>
      <c r="K204" s="5"/>
      <c r="N204" s="56"/>
      <c r="O204" s="6"/>
      <c r="Q204" s="5"/>
    </row>
    <row r="205" spans="1:17" x14ac:dyDescent="0.2">
      <c r="A205" s="99" t="s">
        <v>374</v>
      </c>
      <c r="B205" s="100" t="s">
        <v>375</v>
      </c>
      <c r="C205" s="70">
        <f t="shared" si="2"/>
        <v>0</v>
      </c>
      <c r="D205" s="71"/>
      <c r="E205" s="72"/>
      <c r="F205" s="73"/>
      <c r="G205" s="86"/>
      <c r="H205" s="73"/>
      <c r="I205" s="13"/>
      <c r="J205" s="5"/>
      <c r="K205" s="5"/>
      <c r="N205" s="56"/>
      <c r="O205" s="6"/>
      <c r="Q205" s="5"/>
    </row>
    <row r="206" spans="1:17" x14ac:dyDescent="0.2">
      <c r="A206" s="99" t="s">
        <v>376</v>
      </c>
      <c r="B206" s="100" t="s">
        <v>377</v>
      </c>
      <c r="C206" s="70">
        <f t="shared" si="2"/>
        <v>0</v>
      </c>
      <c r="D206" s="71"/>
      <c r="E206" s="72"/>
      <c r="F206" s="73"/>
      <c r="G206" s="86"/>
      <c r="H206" s="73"/>
      <c r="I206" s="13"/>
      <c r="J206" s="5"/>
      <c r="K206" s="5"/>
      <c r="N206" s="56"/>
      <c r="O206" s="6"/>
      <c r="Q206" s="5"/>
    </row>
    <row r="207" spans="1:17" x14ac:dyDescent="0.2">
      <c r="A207" s="99" t="s">
        <v>378</v>
      </c>
      <c r="B207" s="100" t="s">
        <v>379</v>
      </c>
      <c r="C207" s="70">
        <f t="shared" si="2"/>
        <v>0</v>
      </c>
      <c r="D207" s="71"/>
      <c r="E207" s="72"/>
      <c r="F207" s="73"/>
      <c r="G207" s="86"/>
      <c r="H207" s="73"/>
      <c r="I207" s="13"/>
      <c r="J207" s="5"/>
      <c r="K207" s="5"/>
      <c r="N207" s="56"/>
      <c r="O207" s="6"/>
      <c r="Q207" s="5"/>
    </row>
    <row r="208" spans="1:17" x14ac:dyDescent="0.2">
      <c r="A208" s="99" t="s">
        <v>380</v>
      </c>
      <c r="B208" s="93" t="s">
        <v>381</v>
      </c>
      <c r="C208" s="70">
        <f t="shared" si="2"/>
        <v>0</v>
      </c>
      <c r="D208" s="71"/>
      <c r="E208" s="72"/>
      <c r="F208" s="73"/>
      <c r="G208" s="86"/>
      <c r="H208" s="73"/>
      <c r="I208" s="13"/>
      <c r="J208" s="5"/>
      <c r="K208" s="5"/>
      <c r="N208" s="56"/>
      <c r="O208" s="6"/>
      <c r="Q208" s="5"/>
    </row>
    <row r="209" spans="1:17" x14ac:dyDescent="0.2">
      <c r="A209" s="99" t="s">
        <v>382</v>
      </c>
      <c r="B209" s="100" t="s">
        <v>383</v>
      </c>
      <c r="C209" s="70">
        <f t="shared" si="2"/>
        <v>28</v>
      </c>
      <c r="D209" s="71"/>
      <c r="E209" s="72">
        <v>28</v>
      </c>
      <c r="F209" s="73"/>
      <c r="G209" s="86"/>
      <c r="H209" s="73"/>
      <c r="I209" s="13"/>
      <c r="J209" s="5"/>
      <c r="K209" s="5"/>
      <c r="N209" s="56"/>
      <c r="O209" s="6"/>
      <c r="Q209" s="5"/>
    </row>
    <row r="210" spans="1:17" x14ac:dyDescent="0.2">
      <c r="A210" s="99" t="s">
        <v>384</v>
      </c>
      <c r="B210" s="100" t="s">
        <v>385</v>
      </c>
      <c r="C210" s="70">
        <f t="shared" ref="C210:C273" si="3">+SUM(D210:F210)</f>
        <v>0</v>
      </c>
      <c r="D210" s="71"/>
      <c r="E210" s="72"/>
      <c r="F210" s="73"/>
      <c r="G210" s="86"/>
      <c r="H210" s="73"/>
      <c r="I210" s="13"/>
      <c r="J210" s="5"/>
      <c r="K210" s="5"/>
      <c r="N210" s="56"/>
      <c r="O210" s="6"/>
      <c r="Q210" s="5"/>
    </row>
    <row r="211" spans="1:17" x14ac:dyDescent="0.2">
      <c r="A211" s="99" t="s">
        <v>386</v>
      </c>
      <c r="B211" s="100" t="s">
        <v>387</v>
      </c>
      <c r="C211" s="70">
        <f t="shared" si="3"/>
        <v>0</v>
      </c>
      <c r="D211" s="71"/>
      <c r="E211" s="72"/>
      <c r="F211" s="73"/>
      <c r="G211" s="86"/>
      <c r="H211" s="73"/>
      <c r="I211" s="13"/>
      <c r="J211" s="5"/>
      <c r="K211" s="5"/>
      <c r="N211" s="56"/>
      <c r="O211" s="6"/>
      <c r="Q211" s="5"/>
    </row>
    <row r="212" spans="1:17" x14ac:dyDescent="0.2">
      <c r="A212" s="99" t="s">
        <v>388</v>
      </c>
      <c r="B212" s="100" t="s">
        <v>389</v>
      </c>
      <c r="C212" s="70">
        <f t="shared" si="3"/>
        <v>0</v>
      </c>
      <c r="D212" s="71"/>
      <c r="E212" s="72"/>
      <c r="F212" s="73"/>
      <c r="G212" s="86"/>
      <c r="H212" s="73"/>
      <c r="I212" s="13"/>
      <c r="J212" s="5"/>
      <c r="K212" s="5"/>
      <c r="N212" s="56"/>
      <c r="O212" s="6"/>
      <c r="Q212" s="5"/>
    </row>
    <row r="213" spans="1:17" ht="23.25" x14ac:dyDescent="0.2">
      <c r="A213" s="99" t="s">
        <v>390</v>
      </c>
      <c r="B213" s="93" t="s">
        <v>391</v>
      </c>
      <c r="C213" s="70">
        <f t="shared" si="3"/>
        <v>0</v>
      </c>
      <c r="D213" s="71"/>
      <c r="E213" s="72"/>
      <c r="F213" s="73"/>
      <c r="G213" s="86"/>
      <c r="H213" s="73"/>
      <c r="I213" s="13"/>
      <c r="J213" s="5"/>
      <c r="K213" s="5"/>
      <c r="N213" s="56"/>
      <c r="O213" s="6"/>
      <c r="Q213" s="5"/>
    </row>
    <row r="214" spans="1:17" x14ac:dyDescent="0.2">
      <c r="A214" s="99" t="s">
        <v>392</v>
      </c>
      <c r="B214" s="100" t="s">
        <v>393</v>
      </c>
      <c r="C214" s="70">
        <f t="shared" si="3"/>
        <v>0</v>
      </c>
      <c r="D214" s="71"/>
      <c r="E214" s="72"/>
      <c r="F214" s="73"/>
      <c r="G214" s="86"/>
      <c r="H214" s="73"/>
      <c r="I214" s="13"/>
      <c r="J214" s="5"/>
      <c r="K214" s="5"/>
      <c r="N214" s="56"/>
      <c r="O214" s="6"/>
      <c r="Q214" s="5"/>
    </row>
    <row r="215" spans="1:17" x14ac:dyDescent="0.2">
      <c r="A215" s="99" t="s">
        <v>394</v>
      </c>
      <c r="B215" s="100" t="s">
        <v>395</v>
      </c>
      <c r="C215" s="70">
        <f t="shared" si="3"/>
        <v>0</v>
      </c>
      <c r="D215" s="71"/>
      <c r="E215" s="72"/>
      <c r="F215" s="73"/>
      <c r="G215" s="86"/>
      <c r="H215" s="73"/>
      <c r="I215" s="13"/>
      <c r="J215" s="5"/>
      <c r="K215" s="5"/>
      <c r="N215" s="56"/>
      <c r="O215" s="6"/>
      <c r="Q215" s="5"/>
    </row>
    <row r="216" spans="1:17" x14ac:dyDescent="0.2">
      <c r="A216" s="99" t="s">
        <v>396</v>
      </c>
      <c r="B216" s="100" t="s">
        <v>397</v>
      </c>
      <c r="C216" s="70">
        <f t="shared" si="3"/>
        <v>0</v>
      </c>
      <c r="D216" s="71"/>
      <c r="E216" s="72"/>
      <c r="F216" s="73"/>
      <c r="G216" s="86"/>
      <c r="H216" s="73"/>
      <c r="I216" s="13"/>
      <c r="J216" s="5"/>
      <c r="K216" s="5"/>
      <c r="N216" s="56"/>
      <c r="O216" s="6"/>
      <c r="Q216" s="5"/>
    </row>
    <row r="217" spans="1:17" x14ac:dyDescent="0.2">
      <c r="A217" s="99" t="s">
        <v>398</v>
      </c>
      <c r="B217" s="100" t="s">
        <v>399</v>
      </c>
      <c r="C217" s="70">
        <f t="shared" si="3"/>
        <v>0</v>
      </c>
      <c r="D217" s="71"/>
      <c r="E217" s="72"/>
      <c r="F217" s="73"/>
      <c r="G217" s="86"/>
      <c r="H217" s="73"/>
      <c r="I217" s="13"/>
      <c r="J217" s="5"/>
      <c r="K217" s="5"/>
      <c r="N217" s="56"/>
      <c r="O217" s="6"/>
      <c r="Q217" s="5"/>
    </row>
    <row r="218" spans="1:17" x14ac:dyDescent="0.2">
      <c r="A218" s="99" t="s">
        <v>400</v>
      </c>
      <c r="B218" s="100" t="s">
        <v>401</v>
      </c>
      <c r="C218" s="70">
        <f t="shared" si="3"/>
        <v>0</v>
      </c>
      <c r="D218" s="71"/>
      <c r="E218" s="72"/>
      <c r="F218" s="73"/>
      <c r="G218" s="86"/>
      <c r="H218" s="73"/>
      <c r="I218" s="13"/>
      <c r="J218" s="5"/>
      <c r="K218" s="5"/>
      <c r="N218" s="56"/>
      <c r="O218" s="6"/>
      <c r="Q218" s="5"/>
    </row>
    <row r="219" spans="1:17" x14ac:dyDescent="0.2">
      <c r="A219" s="99" t="s">
        <v>402</v>
      </c>
      <c r="B219" s="100" t="s">
        <v>403</v>
      </c>
      <c r="C219" s="70">
        <f t="shared" si="3"/>
        <v>0</v>
      </c>
      <c r="D219" s="71"/>
      <c r="E219" s="72"/>
      <c r="F219" s="73"/>
      <c r="G219" s="86"/>
      <c r="H219" s="73"/>
      <c r="I219" s="13"/>
      <c r="J219" s="5"/>
      <c r="K219" s="5"/>
      <c r="N219" s="56"/>
      <c r="O219" s="6"/>
      <c r="Q219" s="5"/>
    </row>
    <row r="220" spans="1:17" x14ac:dyDescent="0.2">
      <c r="A220" s="99" t="s">
        <v>404</v>
      </c>
      <c r="B220" s="100" t="s">
        <v>405</v>
      </c>
      <c r="C220" s="70">
        <f t="shared" si="3"/>
        <v>0</v>
      </c>
      <c r="D220" s="71"/>
      <c r="E220" s="72"/>
      <c r="F220" s="73"/>
      <c r="G220" s="86"/>
      <c r="H220" s="73"/>
      <c r="I220" s="13"/>
      <c r="J220" s="5"/>
      <c r="K220" s="5"/>
      <c r="N220" s="56"/>
      <c r="O220" s="6"/>
      <c r="Q220" s="5"/>
    </row>
    <row r="221" spans="1:17" x14ac:dyDescent="0.2">
      <c r="A221" s="99" t="s">
        <v>406</v>
      </c>
      <c r="B221" s="100" t="s">
        <v>407</v>
      </c>
      <c r="C221" s="70">
        <f t="shared" si="3"/>
        <v>0</v>
      </c>
      <c r="D221" s="71"/>
      <c r="E221" s="72"/>
      <c r="F221" s="73"/>
      <c r="G221" s="86"/>
      <c r="H221" s="73"/>
      <c r="I221" s="13"/>
      <c r="J221" s="5"/>
      <c r="K221" s="5"/>
      <c r="N221" s="56"/>
      <c r="O221" s="6"/>
      <c r="Q221" s="5"/>
    </row>
    <row r="222" spans="1:17" x14ac:dyDescent="0.2">
      <c r="A222" s="99" t="s">
        <v>408</v>
      </c>
      <c r="B222" s="100" t="s">
        <v>409</v>
      </c>
      <c r="C222" s="70">
        <f t="shared" si="3"/>
        <v>0</v>
      </c>
      <c r="D222" s="71"/>
      <c r="E222" s="72"/>
      <c r="F222" s="73"/>
      <c r="G222" s="86"/>
      <c r="H222" s="73"/>
      <c r="I222" s="13"/>
      <c r="J222" s="5"/>
      <c r="K222" s="5"/>
      <c r="N222" s="56"/>
      <c r="O222" s="6"/>
      <c r="Q222" s="5"/>
    </row>
    <row r="223" spans="1:17" x14ac:dyDescent="0.2">
      <c r="A223" s="99" t="s">
        <v>410</v>
      </c>
      <c r="B223" s="100" t="s">
        <v>411</v>
      </c>
      <c r="C223" s="70">
        <f t="shared" si="3"/>
        <v>0</v>
      </c>
      <c r="D223" s="71"/>
      <c r="E223" s="72"/>
      <c r="F223" s="73"/>
      <c r="G223" s="86"/>
      <c r="H223" s="73"/>
      <c r="I223" s="13"/>
      <c r="J223" s="5"/>
      <c r="K223" s="5"/>
      <c r="N223" s="56"/>
      <c r="O223" s="6"/>
      <c r="Q223" s="5"/>
    </row>
    <row r="224" spans="1:17" x14ac:dyDescent="0.2">
      <c r="A224" s="99" t="s">
        <v>412</v>
      </c>
      <c r="B224" s="100" t="s">
        <v>413</v>
      </c>
      <c r="C224" s="70">
        <f t="shared" si="3"/>
        <v>0</v>
      </c>
      <c r="D224" s="71"/>
      <c r="E224" s="72"/>
      <c r="F224" s="73"/>
      <c r="G224" s="86"/>
      <c r="H224" s="73"/>
      <c r="I224" s="13"/>
      <c r="J224" s="5"/>
      <c r="K224" s="5"/>
      <c r="N224" s="56"/>
      <c r="O224" s="6"/>
      <c r="Q224" s="5"/>
    </row>
    <row r="225" spans="1:17" x14ac:dyDescent="0.2">
      <c r="A225" s="99" t="s">
        <v>414</v>
      </c>
      <c r="B225" s="100" t="s">
        <v>415</v>
      </c>
      <c r="C225" s="70">
        <f t="shared" si="3"/>
        <v>0</v>
      </c>
      <c r="D225" s="71"/>
      <c r="E225" s="72"/>
      <c r="F225" s="73"/>
      <c r="G225" s="86"/>
      <c r="H225" s="73"/>
      <c r="I225" s="13"/>
      <c r="J225" s="5"/>
      <c r="K225" s="5"/>
      <c r="N225" s="56"/>
      <c r="O225" s="6"/>
      <c r="Q225" s="5"/>
    </row>
    <row r="226" spans="1:17" x14ac:dyDescent="0.2">
      <c r="A226" s="99" t="s">
        <v>416</v>
      </c>
      <c r="B226" s="100" t="s">
        <v>417</v>
      </c>
      <c r="C226" s="70">
        <f t="shared" si="3"/>
        <v>0</v>
      </c>
      <c r="D226" s="71"/>
      <c r="E226" s="72"/>
      <c r="F226" s="73"/>
      <c r="G226" s="86"/>
      <c r="H226" s="73"/>
      <c r="I226" s="13"/>
      <c r="J226" s="5"/>
      <c r="K226" s="5"/>
      <c r="N226" s="56"/>
      <c r="O226" s="6"/>
      <c r="Q226" s="5"/>
    </row>
    <row r="227" spans="1:17" x14ac:dyDescent="0.2">
      <c r="A227" s="99" t="s">
        <v>418</v>
      </c>
      <c r="B227" s="100" t="s">
        <v>419</v>
      </c>
      <c r="C227" s="70">
        <f t="shared" si="3"/>
        <v>0</v>
      </c>
      <c r="D227" s="71"/>
      <c r="E227" s="72"/>
      <c r="F227" s="73"/>
      <c r="G227" s="86"/>
      <c r="H227" s="73"/>
      <c r="I227" s="13"/>
      <c r="J227" s="5"/>
      <c r="K227" s="5"/>
      <c r="N227" s="56"/>
      <c r="O227" s="6"/>
      <c r="Q227" s="5"/>
    </row>
    <row r="228" spans="1:17" x14ac:dyDescent="0.2">
      <c r="A228" s="99" t="s">
        <v>420</v>
      </c>
      <c r="B228" s="100" t="s">
        <v>421</v>
      </c>
      <c r="C228" s="70">
        <f t="shared" si="3"/>
        <v>0</v>
      </c>
      <c r="D228" s="71"/>
      <c r="E228" s="72"/>
      <c r="F228" s="73"/>
      <c r="G228" s="86"/>
      <c r="H228" s="73"/>
      <c r="I228" s="13"/>
      <c r="J228" s="5"/>
      <c r="K228" s="5"/>
      <c r="N228" s="56"/>
      <c r="O228" s="6"/>
      <c r="Q228" s="5"/>
    </row>
    <row r="229" spans="1:17" x14ac:dyDescent="0.2">
      <c r="A229" s="99" t="s">
        <v>422</v>
      </c>
      <c r="B229" s="100" t="s">
        <v>423</v>
      </c>
      <c r="C229" s="70">
        <f t="shared" si="3"/>
        <v>0</v>
      </c>
      <c r="D229" s="71"/>
      <c r="E229" s="72"/>
      <c r="F229" s="73"/>
      <c r="G229" s="86"/>
      <c r="H229" s="73"/>
      <c r="I229" s="13"/>
      <c r="J229" s="5"/>
      <c r="K229" s="5"/>
      <c r="N229" s="56"/>
      <c r="O229" s="6"/>
      <c r="Q229" s="5"/>
    </row>
    <row r="230" spans="1:17" ht="23.25" x14ac:dyDescent="0.2">
      <c r="A230" s="99" t="s">
        <v>424</v>
      </c>
      <c r="B230" s="93" t="s">
        <v>425</v>
      </c>
      <c r="C230" s="70">
        <f t="shared" si="3"/>
        <v>0</v>
      </c>
      <c r="D230" s="71"/>
      <c r="E230" s="72"/>
      <c r="F230" s="73"/>
      <c r="G230" s="86"/>
      <c r="H230" s="73"/>
      <c r="I230" s="13"/>
      <c r="J230" s="5"/>
      <c r="K230" s="5"/>
      <c r="N230" s="56"/>
      <c r="O230" s="6"/>
      <c r="Q230" s="5"/>
    </row>
    <row r="231" spans="1:17" x14ac:dyDescent="0.2">
      <c r="A231" s="99" t="s">
        <v>426</v>
      </c>
      <c r="B231" s="100" t="s">
        <v>427</v>
      </c>
      <c r="C231" s="70">
        <f t="shared" si="3"/>
        <v>0</v>
      </c>
      <c r="D231" s="71"/>
      <c r="E231" s="72"/>
      <c r="F231" s="73"/>
      <c r="G231" s="86"/>
      <c r="H231" s="73"/>
      <c r="I231" s="13"/>
      <c r="J231" s="5"/>
      <c r="K231" s="5"/>
      <c r="N231" s="56"/>
      <c r="O231" s="6"/>
      <c r="Q231" s="5"/>
    </row>
    <row r="232" spans="1:17" x14ac:dyDescent="0.2">
      <c r="A232" s="99" t="s">
        <v>428</v>
      </c>
      <c r="B232" s="100" t="s">
        <v>429</v>
      </c>
      <c r="C232" s="70">
        <f t="shared" si="3"/>
        <v>0</v>
      </c>
      <c r="D232" s="71"/>
      <c r="E232" s="72"/>
      <c r="F232" s="73"/>
      <c r="G232" s="86"/>
      <c r="H232" s="73"/>
      <c r="I232" s="13"/>
      <c r="J232" s="5"/>
      <c r="K232" s="5"/>
      <c r="N232" s="56"/>
      <c r="O232" s="6"/>
      <c r="Q232" s="5"/>
    </row>
    <row r="233" spans="1:17" x14ac:dyDescent="0.2">
      <c r="A233" s="99" t="s">
        <v>430</v>
      </c>
      <c r="B233" s="100" t="s">
        <v>431</v>
      </c>
      <c r="C233" s="70">
        <f t="shared" si="3"/>
        <v>0</v>
      </c>
      <c r="D233" s="71"/>
      <c r="E233" s="72"/>
      <c r="F233" s="73"/>
      <c r="G233" s="86"/>
      <c r="H233" s="73"/>
      <c r="I233" s="13"/>
      <c r="J233" s="5"/>
      <c r="K233" s="5"/>
      <c r="N233" s="56"/>
      <c r="O233" s="6"/>
      <c r="Q233" s="5"/>
    </row>
    <row r="234" spans="1:17" x14ac:dyDescent="0.2">
      <c r="A234" s="99" t="s">
        <v>432</v>
      </c>
      <c r="B234" s="100" t="s">
        <v>433</v>
      </c>
      <c r="C234" s="70">
        <f t="shared" si="3"/>
        <v>0</v>
      </c>
      <c r="D234" s="71"/>
      <c r="E234" s="72"/>
      <c r="F234" s="73"/>
      <c r="G234" s="86"/>
      <c r="H234" s="73"/>
      <c r="I234" s="13"/>
      <c r="J234" s="5"/>
      <c r="K234" s="5"/>
      <c r="N234" s="56"/>
      <c r="O234" s="6"/>
      <c r="Q234" s="5"/>
    </row>
    <row r="235" spans="1:17" x14ac:dyDescent="0.2">
      <c r="A235" s="99" t="s">
        <v>434</v>
      </c>
      <c r="B235" s="100" t="s">
        <v>435</v>
      </c>
      <c r="C235" s="70">
        <f t="shared" si="3"/>
        <v>335</v>
      </c>
      <c r="D235" s="71">
        <v>335</v>
      </c>
      <c r="E235" s="72"/>
      <c r="F235" s="73"/>
      <c r="G235" s="86"/>
      <c r="H235" s="73"/>
      <c r="I235" s="13"/>
      <c r="J235" s="5"/>
      <c r="K235" s="5"/>
      <c r="N235" s="56"/>
      <c r="O235" s="6"/>
      <c r="Q235" s="5"/>
    </row>
    <row r="236" spans="1:17" x14ac:dyDescent="0.2">
      <c r="A236" s="99" t="s">
        <v>436</v>
      </c>
      <c r="B236" s="100" t="s">
        <v>437</v>
      </c>
      <c r="C236" s="70">
        <f t="shared" si="3"/>
        <v>1</v>
      </c>
      <c r="D236" s="71">
        <v>1</v>
      </c>
      <c r="E236" s="72"/>
      <c r="F236" s="73"/>
      <c r="G236" s="86"/>
      <c r="H236" s="73"/>
      <c r="I236" s="13"/>
      <c r="J236" s="5"/>
      <c r="K236" s="5"/>
      <c r="N236" s="56"/>
      <c r="O236" s="6"/>
      <c r="Q236" s="5"/>
    </row>
    <row r="237" spans="1:17" x14ac:dyDescent="0.2">
      <c r="A237" s="99" t="s">
        <v>438</v>
      </c>
      <c r="B237" s="100" t="s">
        <v>439</v>
      </c>
      <c r="C237" s="70">
        <f t="shared" si="3"/>
        <v>5373</v>
      </c>
      <c r="D237" s="71">
        <v>5288</v>
      </c>
      <c r="E237" s="72">
        <v>27</v>
      </c>
      <c r="F237" s="73">
        <v>58</v>
      </c>
      <c r="G237" s="86"/>
      <c r="H237" s="73"/>
      <c r="I237" s="13"/>
      <c r="J237" s="5"/>
      <c r="K237" s="5"/>
      <c r="N237" s="56"/>
      <c r="O237" s="6"/>
      <c r="Q237" s="5"/>
    </row>
    <row r="238" spans="1:17" x14ac:dyDescent="0.2">
      <c r="A238" s="99" t="s">
        <v>440</v>
      </c>
      <c r="B238" s="100" t="s">
        <v>441</v>
      </c>
      <c r="C238" s="70">
        <f t="shared" si="3"/>
        <v>2490</v>
      </c>
      <c r="D238" s="71">
        <v>2490</v>
      </c>
      <c r="E238" s="72"/>
      <c r="F238" s="73"/>
      <c r="G238" s="86"/>
      <c r="H238" s="73"/>
      <c r="I238" s="13"/>
      <c r="J238" s="5"/>
      <c r="K238" s="5"/>
      <c r="N238" s="56"/>
      <c r="O238" s="6"/>
      <c r="Q238" s="5"/>
    </row>
    <row r="239" spans="1:17" ht="23.25" x14ac:dyDescent="0.2">
      <c r="A239" s="99" t="s">
        <v>442</v>
      </c>
      <c r="B239" s="93" t="s">
        <v>443</v>
      </c>
      <c r="C239" s="70">
        <f t="shared" si="3"/>
        <v>4</v>
      </c>
      <c r="D239" s="71">
        <v>4</v>
      </c>
      <c r="E239" s="72"/>
      <c r="F239" s="73"/>
      <c r="G239" s="86"/>
      <c r="H239" s="73"/>
      <c r="I239" s="13"/>
      <c r="J239" s="5"/>
      <c r="K239" s="5"/>
      <c r="N239" s="56"/>
      <c r="O239" s="6"/>
      <c r="Q239" s="5"/>
    </row>
    <row r="240" spans="1:17" x14ac:dyDescent="0.2">
      <c r="A240" s="99" t="s">
        <v>444</v>
      </c>
      <c r="B240" s="100" t="s">
        <v>445</v>
      </c>
      <c r="C240" s="70">
        <f t="shared" si="3"/>
        <v>4</v>
      </c>
      <c r="D240" s="71">
        <v>4</v>
      </c>
      <c r="E240" s="72"/>
      <c r="F240" s="73"/>
      <c r="G240" s="86"/>
      <c r="H240" s="73"/>
      <c r="I240" s="13"/>
      <c r="J240" s="5"/>
      <c r="K240" s="5"/>
      <c r="N240" s="56"/>
      <c r="O240" s="6"/>
      <c r="Q240" s="5"/>
    </row>
    <row r="241" spans="1:17" x14ac:dyDescent="0.2">
      <c r="A241" s="99" t="s">
        <v>446</v>
      </c>
      <c r="B241" s="93" t="s">
        <v>447</v>
      </c>
      <c r="C241" s="70">
        <f t="shared" si="3"/>
        <v>4506</v>
      </c>
      <c r="D241" s="71">
        <v>4396</v>
      </c>
      <c r="E241" s="72"/>
      <c r="F241" s="73">
        <v>110</v>
      </c>
      <c r="G241" s="86"/>
      <c r="H241" s="73"/>
      <c r="I241" s="13"/>
      <c r="J241" s="5"/>
      <c r="K241" s="5"/>
      <c r="N241" s="56"/>
      <c r="O241" s="6"/>
      <c r="Q241" s="5"/>
    </row>
    <row r="242" spans="1:17" x14ac:dyDescent="0.2">
      <c r="A242" s="99" t="s">
        <v>448</v>
      </c>
      <c r="B242" s="100" t="s">
        <v>449</v>
      </c>
      <c r="C242" s="70">
        <f t="shared" si="3"/>
        <v>0</v>
      </c>
      <c r="D242" s="71"/>
      <c r="E242" s="72"/>
      <c r="F242" s="73"/>
      <c r="G242" s="86"/>
      <c r="H242" s="73"/>
      <c r="I242" s="13"/>
      <c r="J242" s="5"/>
      <c r="K242" s="5"/>
      <c r="N242" s="56"/>
      <c r="O242" s="6"/>
      <c r="Q242" s="5"/>
    </row>
    <row r="243" spans="1:17" x14ac:dyDescent="0.2">
      <c r="A243" s="99" t="s">
        <v>450</v>
      </c>
      <c r="B243" s="100" t="s">
        <v>451</v>
      </c>
      <c r="C243" s="70">
        <f t="shared" si="3"/>
        <v>0</v>
      </c>
      <c r="D243" s="71"/>
      <c r="E243" s="72"/>
      <c r="F243" s="73"/>
      <c r="G243" s="86"/>
      <c r="H243" s="73"/>
      <c r="I243" s="13"/>
      <c r="J243" s="5"/>
      <c r="K243" s="5"/>
      <c r="N243" s="56"/>
      <c r="O243" s="6"/>
      <c r="Q243" s="5"/>
    </row>
    <row r="244" spans="1:17" x14ac:dyDescent="0.2">
      <c r="A244" s="99" t="s">
        <v>452</v>
      </c>
      <c r="B244" s="100" t="s">
        <v>453</v>
      </c>
      <c r="C244" s="70">
        <f t="shared" si="3"/>
        <v>0</v>
      </c>
      <c r="D244" s="71"/>
      <c r="E244" s="72"/>
      <c r="F244" s="73"/>
      <c r="G244" s="86"/>
      <c r="H244" s="73"/>
      <c r="I244" s="13"/>
      <c r="J244" s="5"/>
      <c r="K244" s="5"/>
      <c r="N244" s="56"/>
      <c r="O244" s="6"/>
      <c r="Q244" s="5"/>
    </row>
    <row r="245" spans="1:17" x14ac:dyDescent="0.2">
      <c r="A245" s="99" t="s">
        <v>454</v>
      </c>
      <c r="B245" s="100" t="s">
        <v>455</v>
      </c>
      <c r="C245" s="70">
        <f t="shared" si="3"/>
        <v>0</v>
      </c>
      <c r="D245" s="71"/>
      <c r="E245" s="72"/>
      <c r="F245" s="73"/>
      <c r="G245" s="86"/>
      <c r="H245" s="73"/>
      <c r="I245" s="13"/>
      <c r="J245" s="5"/>
      <c r="K245" s="5"/>
      <c r="N245" s="56"/>
      <c r="O245" s="6"/>
      <c r="Q245" s="5"/>
    </row>
    <row r="246" spans="1:17" x14ac:dyDescent="0.2">
      <c r="A246" s="99" t="s">
        <v>456</v>
      </c>
      <c r="B246" s="100" t="s">
        <v>457</v>
      </c>
      <c r="C246" s="70">
        <f t="shared" si="3"/>
        <v>0</v>
      </c>
      <c r="D246" s="71"/>
      <c r="E246" s="72"/>
      <c r="F246" s="73"/>
      <c r="G246" s="86"/>
      <c r="H246" s="73"/>
      <c r="I246" s="13"/>
      <c r="J246" s="5"/>
      <c r="K246" s="5"/>
      <c r="N246" s="56"/>
      <c r="O246" s="6"/>
      <c r="Q246" s="5"/>
    </row>
    <row r="247" spans="1:17" x14ac:dyDescent="0.2">
      <c r="A247" s="99" t="s">
        <v>458</v>
      </c>
      <c r="B247" s="100" t="s">
        <v>459</v>
      </c>
      <c r="C247" s="70">
        <f t="shared" si="3"/>
        <v>14</v>
      </c>
      <c r="D247" s="71">
        <v>9</v>
      </c>
      <c r="E247" s="72"/>
      <c r="F247" s="73">
        <v>5</v>
      </c>
      <c r="G247" s="86"/>
      <c r="H247" s="73"/>
      <c r="I247" s="13"/>
      <c r="J247" s="5"/>
      <c r="K247" s="5"/>
      <c r="N247" s="56"/>
      <c r="O247" s="6"/>
      <c r="Q247" s="5"/>
    </row>
    <row r="248" spans="1:17" x14ac:dyDescent="0.2">
      <c r="A248" s="99" t="s">
        <v>460</v>
      </c>
      <c r="B248" s="100" t="s">
        <v>461</v>
      </c>
      <c r="C248" s="70">
        <f t="shared" si="3"/>
        <v>73</v>
      </c>
      <c r="D248" s="71">
        <v>73</v>
      </c>
      <c r="E248" s="72"/>
      <c r="F248" s="73"/>
      <c r="G248" s="86"/>
      <c r="H248" s="73"/>
      <c r="I248" s="13"/>
      <c r="J248" s="5"/>
      <c r="K248" s="5"/>
      <c r="N248" s="56"/>
      <c r="O248" s="6"/>
      <c r="Q248" s="5"/>
    </row>
    <row r="249" spans="1:17" x14ac:dyDescent="0.2">
      <c r="A249" s="99" t="s">
        <v>462</v>
      </c>
      <c r="B249" s="100" t="s">
        <v>463</v>
      </c>
      <c r="C249" s="70">
        <f t="shared" si="3"/>
        <v>218</v>
      </c>
      <c r="D249" s="71">
        <v>218</v>
      </c>
      <c r="E249" s="72"/>
      <c r="F249" s="73"/>
      <c r="G249" s="86"/>
      <c r="H249" s="73"/>
      <c r="I249" s="13"/>
      <c r="J249" s="5"/>
      <c r="K249" s="5"/>
      <c r="N249" s="56"/>
      <c r="O249" s="6"/>
      <c r="Q249" s="5"/>
    </row>
    <row r="250" spans="1:17" x14ac:dyDescent="0.2">
      <c r="A250" s="101" t="s">
        <v>464</v>
      </c>
      <c r="B250" s="114" t="s">
        <v>465</v>
      </c>
      <c r="C250" s="103">
        <f t="shared" si="3"/>
        <v>11</v>
      </c>
      <c r="D250" s="122">
        <v>11</v>
      </c>
      <c r="E250" s="105"/>
      <c r="F250" s="106"/>
      <c r="G250" s="104"/>
      <c r="H250" s="106"/>
      <c r="I250" s="13"/>
      <c r="J250" s="5"/>
      <c r="K250" s="5"/>
      <c r="N250" s="56"/>
      <c r="O250" s="6"/>
      <c r="Q250" s="5"/>
    </row>
    <row r="251" spans="1:17" x14ac:dyDescent="0.2">
      <c r="A251" s="127"/>
      <c r="B251" s="128"/>
      <c r="C251" s="129"/>
      <c r="D251" s="129"/>
      <c r="E251" s="129"/>
      <c r="F251" s="129"/>
      <c r="G251" s="129"/>
      <c r="H251" s="129"/>
      <c r="I251" s="13"/>
      <c r="J251" s="5"/>
      <c r="K251" s="5"/>
      <c r="N251" s="56"/>
      <c r="O251" s="6"/>
      <c r="Q251" s="5"/>
    </row>
    <row r="252" spans="1:17" x14ac:dyDescent="0.2">
      <c r="A252" s="209" t="s">
        <v>466</v>
      </c>
      <c r="B252" s="249"/>
      <c r="C252" s="63">
        <f t="shared" si="3"/>
        <v>291</v>
      </c>
      <c r="D252" s="123">
        <f>+SUM(D253:D290)</f>
        <v>148</v>
      </c>
      <c r="E252" s="65">
        <f>+SUM(E253:E290)</f>
        <v>137</v>
      </c>
      <c r="F252" s="124">
        <f>+SUM(F253:F290)</f>
        <v>6</v>
      </c>
      <c r="G252" s="63">
        <f>+SUM(G253:G290)</f>
        <v>0</v>
      </c>
      <c r="H252" s="63">
        <f>+SUM(H253:H290)</f>
        <v>0</v>
      </c>
      <c r="I252" s="13"/>
      <c r="J252" s="5"/>
      <c r="K252" s="5"/>
      <c r="N252" s="56"/>
      <c r="O252" s="6"/>
      <c r="Q252" s="5"/>
    </row>
    <row r="253" spans="1:17" x14ac:dyDescent="0.2">
      <c r="A253" s="96" t="s">
        <v>467</v>
      </c>
      <c r="B253" s="111" t="s">
        <v>468</v>
      </c>
      <c r="C253" s="70">
        <f t="shared" si="3"/>
        <v>0</v>
      </c>
      <c r="D253" s="71"/>
      <c r="E253" s="72"/>
      <c r="F253" s="73"/>
      <c r="G253" s="73"/>
      <c r="H253" s="73"/>
      <c r="I253" s="13"/>
      <c r="J253" s="5"/>
      <c r="K253" s="5"/>
      <c r="N253" s="56"/>
      <c r="O253" s="6"/>
      <c r="Q253" s="5"/>
    </row>
    <row r="254" spans="1:17" x14ac:dyDescent="0.2">
      <c r="A254" s="99" t="s">
        <v>469</v>
      </c>
      <c r="B254" s="100" t="s">
        <v>470</v>
      </c>
      <c r="C254" s="70">
        <f t="shared" si="3"/>
        <v>0</v>
      </c>
      <c r="D254" s="71"/>
      <c r="E254" s="72"/>
      <c r="F254" s="73"/>
      <c r="G254" s="73"/>
      <c r="H254" s="73"/>
      <c r="I254" s="13"/>
      <c r="J254" s="5"/>
      <c r="K254" s="5"/>
      <c r="N254" s="56"/>
      <c r="O254" s="6"/>
      <c r="Q254" s="5"/>
    </row>
    <row r="255" spans="1:17" x14ac:dyDescent="0.2">
      <c r="A255" s="99" t="s">
        <v>471</v>
      </c>
      <c r="B255" s="100" t="s">
        <v>472</v>
      </c>
      <c r="C255" s="70">
        <f t="shared" si="3"/>
        <v>8</v>
      </c>
      <c r="D255" s="71"/>
      <c r="E255" s="72">
        <v>8</v>
      </c>
      <c r="F255" s="73"/>
      <c r="G255" s="73"/>
      <c r="H255" s="73"/>
      <c r="I255" s="13"/>
      <c r="J255" s="5"/>
      <c r="K255" s="5"/>
      <c r="N255" s="56"/>
      <c r="O255" s="6"/>
      <c r="Q255" s="5"/>
    </row>
    <row r="256" spans="1:17" x14ac:dyDescent="0.2">
      <c r="A256" s="99" t="s">
        <v>473</v>
      </c>
      <c r="B256" s="100" t="s">
        <v>474</v>
      </c>
      <c r="C256" s="70">
        <f t="shared" si="3"/>
        <v>0</v>
      </c>
      <c r="D256" s="71"/>
      <c r="E256" s="72"/>
      <c r="F256" s="73"/>
      <c r="G256" s="73"/>
      <c r="H256" s="73"/>
      <c r="I256" s="13"/>
      <c r="J256" s="5"/>
      <c r="K256" s="5"/>
      <c r="N256" s="56"/>
      <c r="O256" s="6"/>
      <c r="Q256" s="5"/>
    </row>
    <row r="257" spans="1:17" x14ac:dyDescent="0.2">
      <c r="A257" s="99" t="s">
        <v>475</v>
      </c>
      <c r="B257" s="100" t="s">
        <v>476</v>
      </c>
      <c r="C257" s="70">
        <f t="shared" si="3"/>
        <v>0</v>
      </c>
      <c r="D257" s="71"/>
      <c r="E257" s="72"/>
      <c r="F257" s="73"/>
      <c r="G257" s="73"/>
      <c r="H257" s="73"/>
      <c r="I257" s="13"/>
      <c r="J257" s="5"/>
      <c r="K257" s="5"/>
      <c r="N257" s="56"/>
      <c r="O257" s="6"/>
      <c r="Q257" s="5"/>
    </row>
    <row r="258" spans="1:17" x14ac:dyDescent="0.2">
      <c r="A258" s="99" t="s">
        <v>477</v>
      </c>
      <c r="B258" s="100" t="s">
        <v>478</v>
      </c>
      <c r="C258" s="70">
        <f t="shared" si="3"/>
        <v>0</v>
      </c>
      <c r="D258" s="71"/>
      <c r="E258" s="72"/>
      <c r="F258" s="73"/>
      <c r="G258" s="73"/>
      <c r="H258" s="73"/>
      <c r="I258" s="13"/>
      <c r="J258" s="5"/>
      <c r="K258" s="5"/>
      <c r="N258" s="56"/>
      <c r="O258" s="6"/>
      <c r="Q258" s="5"/>
    </row>
    <row r="259" spans="1:17" x14ac:dyDescent="0.2">
      <c r="A259" s="99" t="s">
        <v>479</v>
      </c>
      <c r="B259" s="100" t="s">
        <v>480</v>
      </c>
      <c r="C259" s="70">
        <f t="shared" si="3"/>
        <v>0</v>
      </c>
      <c r="D259" s="71"/>
      <c r="E259" s="72"/>
      <c r="F259" s="73"/>
      <c r="G259" s="73"/>
      <c r="H259" s="73"/>
      <c r="I259" s="13"/>
      <c r="J259" s="5"/>
      <c r="K259" s="5"/>
      <c r="N259" s="56"/>
      <c r="O259" s="6"/>
      <c r="Q259" s="5"/>
    </row>
    <row r="260" spans="1:17" x14ac:dyDescent="0.2">
      <c r="A260" s="99" t="s">
        <v>481</v>
      </c>
      <c r="B260" s="100" t="s">
        <v>482</v>
      </c>
      <c r="C260" s="70">
        <f t="shared" si="3"/>
        <v>0</v>
      </c>
      <c r="D260" s="71"/>
      <c r="E260" s="72"/>
      <c r="F260" s="73"/>
      <c r="G260" s="73"/>
      <c r="H260" s="73"/>
      <c r="I260" s="13"/>
      <c r="J260" s="5"/>
      <c r="K260" s="5"/>
      <c r="N260" s="56"/>
      <c r="O260" s="6"/>
      <c r="Q260" s="5"/>
    </row>
    <row r="261" spans="1:17" x14ac:dyDescent="0.2">
      <c r="A261" s="99" t="s">
        <v>483</v>
      </c>
      <c r="B261" s="100" t="s">
        <v>484</v>
      </c>
      <c r="C261" s="70">
        <f t="shared" si="3"/>
        <v>0</v>
      </c>
      <c r="D261" s="71"/>
      <c r="E261" s="72"/>
      <c r="F261" s="73"/>
      <c r="G261" s="73"/>
      <c r="H261" s="73"/>
      <c r="I261" s="13"/>
      <c r="J261" s="5"/>
      <c r="K261" s="5"/>
      <c r="N261" s="56"/>
      <c r="O261" s="6"/>
      <c r="Q261" s="5"/>
    </row>
    <row r="262" spans="1:17" x14ac:dyDescent="0.2">
      <c r="A262" s="99" t="s">
        <v>485</v>
      </c>
      <c r="B262" s="100" t="s">
        <v>486</v>
      </c>
      <c r="C262" s="70">
        <f t="shared" si="3"/>
        <v>0</v>
      </c>
      <c r="D262" s="71"/>
      <c r="E262" s="72"/>
      <c r="F262" s="73"/>
      <c r="G262" s="73"/>
      <c r="H262" s="73"/>
      <c r="I262" s="13"/>
      <c r="J262" s="5"/>
      <c r="K262" s="5"/>
      <c r="N262" s="56"/>
      <c r="O262" s="6"/>
      <c r="Q262" s="5"/>
    </row>
    <row r="263" spans="1:17" x14ac:dyDescent="0.2">
      <c r="A263" s="99" t="s">
        <v>487</v>
      </c>
      <c r="B263" s="100" t="s">
        <v>488</v>
      </c>
      <c r="C263" s="70">
        <f t="shared" si="3"/>
        <v>0</v>
      </c>
      <c r="D263" s="71"/>
      <c r="E263" s="72"/>
      <c r="F263" s="73"/>
      <c r="G263" s="73"/>
      <c r="H263" s="73"/>
      <c r="I263" s="13"/>
      <c r="J263" s="5"/>
      <c r="K263" s="5"/>
      <c r="N263" s="56"/>
      <c r="O263" s="6"/>
      <c r="Q263" s="5"/>
    </row>
    <row r="264" spans="1:17" x14ac:dyDescent="0.2">
      <c r="A264" s="99" t="s">
        <v>489</v>
      </c>
      <c r="B264" s="100" t="s">
        <v>490</v>
      </c>
      <c r="C264" s="70">
        <f t="shared" si="3"/>
        <v>11</v>
      </c>
      <c r="D264" s="71">
        <v>11</v>
      </c>
      <c r="E264" s="72"/>
      <c r="F264" s="73"/>
      <c r="G264" s="73"/>
      <c r="H264" s="73"/>
      <c r="I264" s="13"/>
      <c r="J264" s="5"/>
      <c r="K264" s="5"/>
      <c r="N264" s="56"/>
      <c r="O264" s="6"/>
      <c r="Q264" s="5"/>
    </row>
    <row r="265" spans="1:17" x14ac:dyDescent="0.2">
      <c r="A265" s="99" t="s">
        <v>491</v>
      </c>
      <c r="B265" s="100" t="s">
        <v>492</v>
      </c>
      <c r="C265" s="70">
        <f t="shared" si="3"/>
        <v>25</v>
      </c>
      <c r="D265" s="71"/>
      <c r="E265" s="72">
        <v>25</v>
      </c>
      <c r="F265" s="73"/>
      <c r="G265" s="73"/>
      <c r="H265" s="73"/>
      <c r="I265" s="13"/>
      <c r="J265" s="5"/>
      <c r="K265" s="5"/>
      <c r="N265" s="56"/>
      <c r="O265" s="6"/>
      <c r="Q265" s="5"/>
    </row>
    <row r="266" spans="1:17" x14ac:dyDescent="0.2">
      <c r="A266" s="99" t="s">
        <v>493</v>
      </c>
      <c r="B266" s="100" t="s">
        <v>494</v>
      </c>
      <c r="C266" s="70">
        <f t="shared" si="3"/>
        <v>0</v>
      </c>
      <c r="D266" s="71"/>
      <c r="E266" s="72"/>
      <c r="F266" s="73"/>
      <c r="G266" s="73"/>
      <c r="H266" s="73"/>
      <c r="I266" s="13"/>
      <c r="J266" s="5"/>
      <c r="K266" s="5"/>
      <c r="N266" s="56"/>
      <c r="O266" s="6"/>
      <c r="Q266" s="5"/>
    </row>
    <row r="267" spans="1:17" ht="23.25" x14ac:dyDescent="0.2">
      <c r="A267" s="99" t="s">
        <v>495</v>
      </c>
      <c r="B267" s="93" t="s">
        <v>496</v>
      </c>
      <c r="C267" s="70">
        <f t="shared" si="3"/>
        <v>1</v>
      </c>
      <c r="D267" s="71">
        <v>1</v>
      </c>
      <c r="E267" s="72"/>
      <c r="F267" s="73"/>
      <c r="G267" s="73"/>
      <c r="H267" s="73"/>
      <c r="I267" s="13"/>
      <c r="J267" s="5"/>
      <c r="K267" s="5"/>
      <c r="N267" s="56"/>
      <c r="O267" s="6"/>
      <c r="Q267" s="5"/>
    </row>
    <row r="268" spans="1:17" x14ac:dyDescent="0.2">
      <c r="A268" s="99" t="s">
        <v>497</v>
      </c>
      <c r="B268" s="100" t="s">
        <v>498</v>
      </c>
      <c r="C268" s="70">
        <f t="shared" si="3"/>
        <v>0</v>
      </c>
      <c r="D268" s="71"/>
      <c r="E268" s="72"/>
      <c r="F268" s="73"/>
      <c r="G268" s="73"/>
      <c r="H268" s="73"/>
      <c r="I268" s="13"/>
      <c r="J268" s="5"/>
      <c r="K268" s="5"/>
      <c r="N268" s="56"/>
      <c r="O268" s="6"/>
      <c r="Q268" s="5"/>
    </row>
    <row r="269" spans="1:17" x14ac:dyDescent="0.2">
      <c r="A269" s="99" t="s">
        <v>499</v>
      </c>
      <c r="B269" s="100" t="s">
        <v>500</v>
      </c>
      <c r="C269" s="70">
        <f t="shared" si="3"/>
        <v>0</v>
      </c>
      <c r="D269" s="71"/>
      <c r="E269" s="72"/>
      <c r="F269" s="73"/>
      <c r="G269" s="73"/>
      <c r="H269" s="73"/>
      <c r="I269" s="13"/>
      <c r="J269" s="5"/>
      <c r="K269" s="5"/>
      <c r="N269" s="56"/>
      <c r="O269" s="6"/>
      <c r="Q269" s="5"/>
    </row>
    <row r="270" spans="1:17" x14ac:dyDescent="0.2">
      <c r="A270" s="99" t="s">
        <v>501</v>
      </c>
      <c r="B270" s="100" t="s">
        <v>502</v>
      </c>
      <c r="C270" s="70">
        <f t="shared" si="3"/>
        <v>0</v>
      </c>
      <c r="D270" s="71"/>
      <c r="E270" s="72"/>
      <c r="F270" s="73"/>
      <c r="G270" s="73"/>
      <c r="H270" s="73"/>
      <c r="I270" s="13"/>
      <c r="J270" s="5"/>
      <c r="K270" s="5"/>
      <c r="N270" s="56"/>
      <c r="O270" s="6"/>
      <c r="Q270" s="5"/>
    </row>
    <row r="271" spans="1:17" x14ac:dyDescent="0.2">
      <c r="A271" s="99" t="s">
        <v>503</v>
      </c>
      <c r="B271" s="100" t="s">
        <v>504</v>
      </c>
      <c r="C271" s="70">
        <f t="shared" si="3"/>
        <v>0</v>
      </c>
      <c r="D271" s="71"/>
      <c r="E271" s="72"/>
      <c r="F271" s="73"/>
      <c r="G271" s="73"/>
      <c r="H271" s="73"/>
      <c r="I271" s="13"/>
      <c r="J271" s="5"/>
      <c r="K271" s="5"/>
      <c r="N271" s="56"/>
      <c r="O271" s="6"/>
      <c r="Q271" s="5"/>
    </row>
    <row r="272" spans="1:17" x14ac:dyDescent="0.2">
      <c r="A272" s="99" t="s">
        <v>505</v>
      </c>
      <c r="B272" s="100" t="s">
        <v>506</v>
      </c>
      <c r="C272" s="70">
        <f t="shared" si="3"/>
        <v>131</v>
      </c>
      <c r="D272" s="71">
        <v>125</v>
      </c>
      <c r="E272" s="72"/>
      <c r="F272" s="73">
        <v>6</v>
      </c>
      <c r="G272" s="73"/>
      <c r="H272" s="73"/>
      <c r="I272" s="13"/>
      <c r="J272" s="5"/>
      <c r="K272" s="5"/>
      <c r="N272" s="56"/>
      <c r="O272" s="6"/>
      <c r="Q272" s="5"/>
    </row>
    <row r="273" spans="1:17" x14ac:dyDescent="0.2">
      <c r="A273" s="99" t="s">
        <v>507</v>
      </c>
      <c r="B273" s="100" t="s">
        <v>508</v>
      </c>
      <c r="C273" s="70">
        <f t="shared" si="3"/>
        <v>0</v>
      </c>
      <c r="D273" s="71"/>
      <c r="E273" s="72"/>
      <c r="F273" s="73"/>
      <c r="G273" s="73"/>
      <c r="H273" s="73"/>
      <c r="I273" s="13"/>
      <c r="J273" s="5"/>
      <c r="K273" s="5"/>
      <c r="N273" s="56"/>
      <c r="O273" s="6"/>
      <c r="Q273" s="5"/>
    </row>
    <row r="274" spans="1:17" x14ac:dyDescent="0.2">
      <c r="A274" s="99" t="s">
        <v>509</v>
      </c>
      <c r="B274" s="100" t="s">
        <v>510</v>
      </c>
      <c r="C274" s="70">
        <f t="shared" ref="C274:C337" si="4">+SUM(D274:F274)</f>
        <v>0</v>
      </c>
      <c r="D274" s="71"/>
      <c r="E274" s="72"/>
      <c r="F274" s="73"/>
      <c r="G274" s="73"/>
      <c r="H274" s="73"/>
      <c r="I274" s="13"/>
      <c r="J274" s="5"/>
      <c r="K274" s="5"/>
      <c r="N274" s="56"/>
      <c r="O274" s="6"/>
      <c r="Q274" s="5"/>
    </row>
    <row r="275" spans="1:17" x14ac:dyDescent="0.2">
      <c r="A275" s="99" t="s">
        <v>511</v>
      </c>
      <c r="B275" s="100" t="s">
        <v>512</v>
      </c>
      <c r="C275" s="70">
        <f t="shared" si="4"/>
        <v>0</v>
      </c>
      <c r="D275" s="71"/>
      <c r="E275" s="72"/>
      <c r="F275" s="73"/>
      <c r="G275" s="73"/>
      <c r="H275" s="73"/>
      <c r="I275" s="13"/>
      <c r="J275" s="5"/>
      <c r="K275" s="5"/>
      <c r="N275" s="56"/>
      <c r="O275" s="6"/>
      <c r="Q275" s="5"/>
    </row>
    <row r="276" spans="1:17" x14ac:dyDescent="0.2">
      <c r="A276" s="99" t="s">
        <v>513</v>
      </c>
      <c r="B276" s="100" t="s">
        <v>514</v>
      </c>
      <c r="C276" s="70">
        <f t="shared" si="4"/>
        <v>0</v>
      </c>
      <c r="D276" s="71"/>
      <c r="E276" s="72"/>
      <c r="F276" s="73"/>
      <c r="G276" s="73"/>
      <c r="H276" s="73"/>
      <c r="I276" s="13"/>
      <c r="J276" s="5"/>
      <c r="K276" s="5"/>
      <c r="N276" s="56"/>
      <c r="O276" s="6"/>
      <c r="Q276" s="5"/>
    </row>
    <row r="277" spans="1:17" x14ac:dyDescent="0.2">
      <c r="A277" s="99" t="s">
        <v>515</v>
      </c>
      <c r="B277" s="100" t="s">
        <v>516</v>
      </c>
      <c r="C277" s="70">
        <f t="shared" si="4"/>
        <v>0</v>
      </c>
      <c r="D277" s="71"/>
      <c r="E277" s="72"/>
      <c r="F277" s="73"/>
      <c r="G277" s="73"/>
      <c r="H277" s="73"/>
      <c r="I277" s="13"/>
      <c r="J277" s="5"/>
      <c r="K277" s="5"/>
      <c r="N277" s="56"/>
      <c r="O277" s="6"/>
      <c r="Q277" s="5"/>
    </row>
    <row r="278" spans="1:17" x14ac:dyDescent="0.2">
      <c r="A278" s="99" t="s">
        <v>517</v>
      </c>
      <c r="B278" s="93" t="s">
        <v>518</v>
      </c>
      <c r="C278" s="70">
        <f t="shared" si="4"/>
        <v>0</v>
      </c>
      <c r="D278" s="71"/>
      <c r="E278" s="72"/>
      <c r="F278" s="73"/>
      <c r="G278" s="73"/>
      <c r="H278" s="73"/>
      <c r="I278" s="13"/>
      <c r="J278" s="5"/>
      <c r="K278" s="5"/>
      <c r="N278" s="56"/>
      <c r="O278" s="6"/>
      <c r="Q278" s="5"/>
    </row>
    <row r="279" spans="1:17" x14ac:dyDescent="0.2">
      <c r="A279" s="99" t="s">
        <v>519</v>
      </c>
      <c r="B279" s="100" t="s">
        <v>520</v>
      </c>
      <c r="C279" s="70">
        <f t="shared" si="4"/>
        <v>0</v>
      </c>
      <c r="D279" s="71"/>
      <c r="E279" s="72"/>
      <c r="F279" s="73"/>
      <c r="G279" s="73"/>
      <c r="H279" s="73"/>
      <c r="I279" s="13"/>
      <c r="J279" s="5"/>
      <c r="K279" s="5"/>
      <c r="N279" s="56"/>
      <c r="O279" s="6"/>
      <c r="Q279" s="5"/>
    </row>
    <row r="280" spans="1:17" x14ac:dyDescent="0.2">
      <c r="A280" s="99" t="s">
        <v>521</v>
      </c>
      <c r="B280" s="100" t="s">
        <v>522</v>
      </c>
      <c r="C280" s="70">
        <f t="shared" si="4"/>
        <v>0</v>
      </c>
      <c r="D280" s="71"/>
      <c r="E280" s="72"/>
      <c r="F280" s="73"/>
      <c r="G280" s="73"/>
      <c r="H280" s="73"/>
      <c r="I280" s="13"/>
      <c r="J280" s="5"/>
      <c r="K280" s="5"/>
      <c r="N280" s="56"/>
      <c r="O280" s="6"/>
      <c r="Q280" s="5"/>
    </row>
    <row r="281" spans="1:17" x14ac:dyDescent="0.2">
      <c r="A281" s="99" t="s">
        <v>523</v>
      </c>
      <c r="B281" s="100" t="s">
        <v>524</v>
      </c>
      <c r="C281" s="70">
        <f t="shared" si="4"/>
        <v>0</v>
      </c>
      <c r="D281" s="71"/>
      <c r="E281" s="72"/>
      <c r="F281" s="73"/>
      <c r="G281" s="73"/>
      <c r="H281" s="73"/>
      <c r="I281" s="13"/>
      <c r="J281" s="5"/>
      <c r="K281" s="5"/>
      <c r="N281" s="56"/>
      <c r="O281" s="6"/>
      <c r="Q281" s="5"/>
    </row>
    <row r="282" spans="1:17" ht="23.25" x14ac:dyDescent="0.2">
      <c r="A282" s="99" t="s">
        <v>525</v>
      </c>
      <c r="B282" s="93" t="s">
        <v>526</v>
      </c>
      <c r="C282" s="70">
        <f t="shared" si="4"/>
        <v>0</v>
      </c>
      <c r="D282" s="71"/>
      <c r="E282" s="72"/>
      <c r="F282" s="73"/>
      <c r="G282" s="73"/>
      <c r="H282" s="73"/>
      <c r="I282" s="13"/>
      <c r="J282" s="5"/>
      <c r="K282" s="5"/>
      <c r="N282" s="56"/>
      <c r="O282" s="6"/>
      <c r="Q282" s="5"/>
    </row>
    <row r="283" spans="1:17" x14ac:dyDescent="0.2">
      <c r="A283" s="99" t="s">
        <v>527</v>
      </c>
      <c r="B283" s="100" t="s">
        <v>528</v>
      </c>
      <c r="C283" s="70">
        <f t="shared" si="4"/>
        <v>112</v>
      </c>
      <c r="D283" s="71">
        <v>8</v>
      </c>
      <c r="E283" s="72">
        <v>104</v>
      </c>
      <c r="F283" s="73"/>
      <c r="G283" s="73"/>
      <c r="H283" s="73"/>
      <c r="I283" s="13"/>
      <c r="J283" s="5"/>
      <c r="K283" s="5"/>
      <c r="N283" s="56"/>
      <c r="O283" s="6"/>
      <c r="Q283" s="5"/>
    </row>
    <row r="284" spans="1:17" x14ac:dyDescent="0.2">
      <c r="A284" s="99" t="s">
        <v>529</v>
      </c>
      <c r="B284" s="100" t="s">
        <v>530</v>
      </c>
      <c r="C284" s="70">
        <f t="shared" si="4"/>
        <v>0</v>
      </c>
      <c r="D284" s="71"/>
      <c r="E284" s="72"/>
      <c r="F284" s="73"/>
      <c r="G284" s="73"/>
      <c r="H284" s="73"/>
      <c r="I284" s="13"/>
      <c r="J284" s="5"/>
      <c r="K284" s="5"/>
      <c r="N284" s="56"/>
      <c r="O284" s="6"/>
      <c r="Q284" s="5"/>
    </row>
    <row r="285" spans="1:17" x14ac:dyDescent="0.2">
      <c r="A285" s="99" t="s">
        <v>531</v>
      </c>
      <c r="B285" s="100" t="s">
        <v>532</v>
      </c>
      <c r="C285" s="70">
        <f t="shared" si="4"/>
        <v>0</v>
      </c>
      <c r="D285" s="71"/>
      <c r="E285" s="72"/>
      <c r="F285" s="73"/>
      <c r="G285" s="73"/>
      <c r="H285" s="73"/>
      <c r="I285" s="13"/>
      <c r="J285" s="5"/>
      <c r="K285" s="5"/>
      <c r="N285" s="56"/>
      <c r="O285" s="6"/>
      <c r="Q285" s="5"/>
    </row>
    <row r="286" spans="1:17" x14ac:dyDescent="0.2">
      <c r="A286" s="99" t="s">
        <v>533</v>
      </c>
      <c r="B286" s="100" t="s">
        <v>534</v>
      </c>
      <c r="C286" s="70">
        <f t="shared" si="4"/>
        <v>0</v>
      </c>
      <c r="D286" s="71"/>
      <c r="E286" s="72"/>
      <c r="F286" s="73"/>
      <c r="G286" s="73"/>
      <c r="H286" s="73"/>
      <c r="I286" s="13"/>
      <c r="J286" s="5"/>
      <c r="K286" s="5"/>
      <c r="N286" s="56"/>
      <c r="O286" s="6"/>
      <c r="Q286" s="5"/>
    </row>
    <row r="287" spans="1:17" ht="23.25" x14ac:dyDescent="0.2">
      <c r="A287" s="99" t="s">
        <v>535</v>
      </c>
      <c r="B287" s="93" t="s">
        <v>536</v>
      </c>
      <c r="C287" s="70">
        <f t="shared" si="4"/>
        <v>0</v>
      </c>
      <c r="D287" s="71"/>
      <c r="E287" s="72"/>
      <c r="F287" s="73"/>
      <c r="G287" s="73"/>
      <c r="H287" s="73"/>
      <c r="I287" s="13"/>
      <c r="J287" s="5"/>
      <c r="K287" s="5"/>
      <c r="N287" s="56"/>
      <c r="O287" s="6"/>
      <c r="Q287" s="5"/>
    </row>
    <row r="288" spans="1:17" ht="34.5" x14ac:dyDescent="0.2">
      <c r="A288" s="99" t="s">
        <v>537</v>
      </c>
      <c r="B288" s="93" t="s">
        <v>538</v>
      </c>
      <c r="C288" s="70">
        <f t="shared" si="4"/>
        <v>1</v>
      </c>
      <c r="D288" s="71">
        <v>1</v>
      </c>
      <c r="E288" s="72"/>
      <c r="F288" s="73"/>
      <c r="G288" s="73"/>
      <c r="H288" s="73"/>
      <c r="I288" s="13"/>
      <c r="J288" s="5"/>
      <c r="K288" s="5"/>
      <c r="N288" s="56"/>
      <c r="O288" s="6"/>
      <c r="Q288" s="5"/>
    </row>
    <row r="289" spans="1:17" x14ac:dyDescent="0.2">
      <c r="A289" s="99" t="s">
        <v>539</v>
      </c>
      <c r="B289" s="100" t="s">
        <v>540</v>
      </c>
      <c r="C289" s="70">
        <f t="shared" si="4"/>
        <v>2</v>
      </c>
      <c r="D289" s="71">
        <v>2</v>
      </c>
      <c r="E289" s="72"/>
      <c r="F289" s="83"/>
      <c r="G289" s="73"/>
      <c r="H289" s="73"/>
      <c r="I289" s="13"/>
      <c r="J289" s="5"/>
      <c r="K289" s="5"/>
      <c r="N289" s="56"/>
      <c r="O289" s="6"/>
      <c r="Q289" s="5"/>
    </row>
    <row r="290" spans="1:17" x14ac:dyDescent="0.2">
      <c r="A290" s="101" t="s">
        <v>541</v>
      </c>
      <c r="B290" s="102" t="s">
        <v>542</v>
      </c>
      <c r="C290" s="103">
        <f t="shared" si="4"/>
        <v>0</v>
      </c>
      <c r="D290" s="81"/>
      <c r="E290" s="82"/>
      <c r="F290" s="83"/>
      <c r="G290" s="83"/>
      <c r="H290" s="83"/>
      <c r="I290" s="13"/>
      <c r="J290" s="5"/>
      <c r="K290" s="5"/>
      <c r="N290" s="56"/>
      <c r="O290" s="6"/>
      <c r="Q290" s="5"/>
    </row>
    <row r="291" spans="1:17" x14ac:dyDescent="0.2">
      <c r="A291" s="59"/>
      <c r="B291" s="107"/>
      <c r="C291" s="17"/>
      <c r="D291" s="18"/>
      <c r="E291" s="18"/>
      <c r="F291" s="18"/>
      <c r="G291" s="18"/>
      <c r="H291" s="18"/>
      <c r="I291" s="13"/>
      <c r="J291" s="5"/>
      <c r="K291" s="5"/>
      <c r="N291" s="56"/>
      <c r="O291" s="6"/>
      <c r="Q291" s="5"/>
    </row>
    <row r="292" spans="1:17" x14ac:dyDescent="0.2">
      <c r="A292" s="211" t="s">
        <v>543</v>
      </c>
      <c r="B292" s="234"/>
      <c r="C292" s="63">
        <f t="shared" si="4"/>
        <v>156</v>
      </c>
      <c r="D292" s="110">
        <f>+SUM(D293:D313)</f>
        <v>111</v>
      </c>
      <c r="E292" s="110">
        <f>+SUM(E293:E313)</f>
        <v>18</v>
      </c>
      <c r="F292" s="110">
        <f>+SUM(F293:F313)</f>
        <v>27</v>
      </c>
      <c r="G292" s="110">
        <f>+SUM(G293:G313)</f>
        <v>0</v>
      </c>
      <c r="H292" s="110">
        <f>+SUM(H293:H313)</f>
        <v>0</v>
      </c>
      <c r="I292" s="13"/>
      <c r="J292" s="5"/>
      <c r="K292" s="5"/>
      <c r="N292" s="56"/>
      <c r="O292" s="6"/>
      <c r="Q292" s="5"/>
    </row>
    <row r="293" spans="1:17" x14ac:dyDescent="0.2">
      <c r="A293" s="96" t="s">
        <v>544</v>
      </c>
      <c r="B293" s="111" t="s">
        <v>545</v>
      </c>
      <c r="C293" s="88">
        <f t="shared" si="4"/>
        <v>0</v>
      </c>
      <c r="D293" s="89"/>
      <c r="E293" s="90"/>
      <c r="F293" s="91"/>
      <c r="G293" s="91"/>
      <c r="H293" s="91"/>
      <c r="I293" s="13"/>
      <c r="J293" s="5"/>
      <c r="K293" s="5"/>
      <c r="N293" s="56"/>
      <c r="O293" s="6"/>
      <c r="Q293" s="5"/>
    </row>
    <row r="294" spans="1:17" x14ac:dyDescent="0.2">
      <c r="A294" s="99" t="s">
        <v>546</v>
      </c>
      <c r="B294" s="100" t="s">
        <v>547</v>
      </c>
      <c r="C294" s="70">
        <f t="shared" si="4"/>
        <v>0</v>
      </c>
      <c r="D294" s="71"/>
      <c r="E294" s="72"/>
      <c r="F294" s="73"/>
      <c r="G294" s="73"/>
      <c r="H294" s="73"/>
      <c r="I294" s="13"/>
      <c r="J294" s="5"/>
      <c r="K294" s="5"/>
      <c r="N294" s="56"/>
      <c r="O294" s="6"/>
      <c r="Q294" s="5"/>
    </row>
    <row r="295" spans="1:17" x14ac:dyDescent="0.2">
      <c r="A295" s="99" t="s">
        <v>548</v>
      </c>
      <c r="B295" s="100" t="s">
        <v>549</v>
      </c>
      <c r="C295" s="70">
        <f t="shared" si="4"/>
        <v>15</v>
      </c>
      <c r="D295" s="71">
        <v>1</v>
      </c>
      <c r="E295" s="72">
        <v>14</v>
      </c>
      <c r="F295" s="73"/>
      <c r="G295" s="73"/>
      <c r="H295" s="73"/>
      <c r="I295" s="13"/>
      <c r="J295" s="5"/>
      <c r="K295" s="5"/>
      <c r="N295" s="56"/>
      <c r="O295" s="6"/>
      <c r="Q295" s="5"/>
    </row>
    <row r="296" spans="1:17" x14ac:dyDescent="0.2">
      <c r="A296" s="99" t="s">
        <v>550</v>
      </c>
      <c r="B296" s="100" t="s">
        <v>551</v>
      </c>
      <c r="C296" s="70">
        <f t="shared" si="4"/>
        <v>0</v>
      </c>
      <c r="D296" s="71"/>
      <c r="E296" s="72"/>
      <c r="F296" s="73"/>
      <c r="G296" s="73"/>
      <c r="H296" s="73"/>
      <c r="I296" s="13"/>
      <c r="J296" s="5"/>
      <c r="K296" s="5"/>
      <c r="N296" s="56"/>
      <c r="O296" s="6"/>
      <c r="Q296" s="5"/>
    </row>
    <row r="297" spans="1:17" x14ac:dyDescent="0.2">
      <c r="A297" s="99" t="s">
        <v>552</v>
      </c>
      <c r="B297" s="100" t="s">
        <v>553</v>
      </c>
      <c r="C297" s="70">
        <f t="shared" si="4"/>
        <v>5</v>
      </c>
      <c r="D297" s="71">
        <v>4</v>
      </c>
      <c r="E297" s="72">
        <v>1</v>
      </c>
      <c r="F297" s="73"/>
      <c r="G297" s="73"/>
      <c r="H297" s="73"/>
      <c r="I297" s="13"/>
      <c r="J297" s="5"/>
      <c r="K297" s="5"/>
      <c r="N297" s="56"/>
      <c r="O297" s="6"/>
      <c r="Q297" s="5"/>
    </row>
    <row r="298" spans="1:17" x14ac:dyDescent="0.2">
      <c r="A298" s="99" t="s">
        <v>554</v>
      </c>
      <c r="B298" s="100" t="s">
        <v>555</v>
      </c>
      <c r="C298" s="70">
        <f t="shared" si="4"/>
        <v>0</v>
      </c>
      <c r="D298" s="71"/>
      <c r="E298" s="72"/>
      <c r="F298" s="73"/>
      <c r="G298" s="73"/>
      <c r="H298" s="73"/>
      <c r="I298" s="13"/>
      <c r="J298" s="5"/>
      <c r="K298" s="5"/>
      <c r="N298" s="56"/>
      <c r="O298" s="6"/>
      <c r="Q298" s="5"/>
    </row>
    <row r="299" spans="1:17" x14ac:dyDescent="0.2">
      <c r="A299" s="99" t="s">
        <v>556</v>
      </c>
      <c r="B299" s="100" t="s">
        <v>557</v>
      </c>
      <c r="C299" s="70">
        <f t="shared" si="4"/>
        <v>0</v>
      </c>
      <c r="D299" s="71"/>
      <c r="E299" s="72"/>
      <c r="F299" s="73"/>
      <c r="G299" s="73"/>
      <c r="H299" s="73"/>
      <c r="I299" s="13"/>
      <c r="J299" s="5"/>
      <c r="K299" s="5"/>
      <c r="N299" s="56"/>
      <c r="O299" s="6"/>
      <c r="Q299" s="5"/>
    </row>
    <row r="300" spans="1:17" x14ac:dyDescent="0.2">
      <c r="A300" s="99" t="s">
        <v>558</v>
      </c>
      <c r="B300" s="100" t="s">
        <v>559</v>
      </c>
      <c r="C300" s="70">
        <f t="shared" si="4"/>
        <v>0</v>
      </c>
      <c r="D300" s="71"/>
      <c r="E300" s="72"/>
      <c r="F300" s="73"/>
      <c r="G300" s="73"/>
      <c r="H300" s="73"/>
      <c r="I300" s="13"/>
      <c r="J300" s="5"/>
      <c r="K300" s="5"/>
      <c r="N300" s="56"/>
      <c r="O300" s="6"/>
      <c r="Q300" s="5"/>
    </row>
    <row r="301" spans="1:17" x14ac:dyDescent="0.2">
      <c r="A301" s="99" t="s">
        <v>560</v>
      </c>
      <c r="B301" s="100" t="s">
        <v>561</v>
      </c>
      <c r="C301" s="70">
        <f t="shared" si="4"/>
        <v>0</v>
      </c>
      <c r="D301" s="71"/>
      <c r="E301" s="72"/>
      <c r="F301" s="73"/>
      <c r="G301" s="73"/>
      <c r="H301" s="73"/>
      <c r="I301" s="13"/>
      <c r="J301" s="5"/>
      <c r="K301" s="5"/>
      <c r="N301" s="56"/>
      <c r="O301" s="6"/>
      <c r="Q301" s="5"/>
    </row>
    <row r="302" spans="1:17" x14ac:dyDescent="0.2">
      <c r="A302" s="99" t="s">
        <v>562</v>
      </c>
      <c r="B302" s="100" t="s">
        <v>563</v>
      </c>
      <c r="C302" s="70">
        <f t="shared" si="4"/>
        <v>0</v>
      </c>
      <c r="D302" s="71"/>
      <c r="E302" s="72"/>
      <c r="F302" s="73"/>
      <c r="G302" s="73"/>
      <c r="H302" s="73"/>
      <c r="I302" s="13"/>
      <c r="J302" s="5"/>
      <c r="K302" s="5"/>
      <c r="N302" s="56"/>
      <c r="O302" s="6"/>
      <c r="Q302" s="5"/>
    </row>
    <row r="303" spans="1:17" x14ac:dyDescent="0.2">
      <c r="A303" s="99" t="s">
        <v>564</v>
      </c>
      <c r="B303" s="100" t="s">
        <v>565</v>
      </c>
      <c r="C303" s="70">
        <f t="shared" si="4"/>
        <v>0</v>
      </c>
      <c r="D303" s="71"/>
      <c r="E303" s="72"/>
      <c r="F303" s="73"/>
      <c r="G303" s="73"/>
      <c r="H303" s="73"/>
      <c r="I303" s="13"/>
      <c r="J303" s="5"/>
      <c r="K303" s="5"/>
      <c r="N303" s="56"/>
      <c r="O303" s="6"/>
      <c r="Q303" s="5"/>
    </row>
    <row r="304" spans="1:17" x14ac:dyDescent="0.2">
      <c r="A304" s="99" t="s">
        <v>566</v>
      </c>
      <c r="B304" s="100" t="s">
        <v>567</v>
      </c>
      <c r="C304" s="70">
        <f t="shared" si="4"/>
        <v>0</v>
      </c>
      <c r="D304" s="71"/>
      <c r="E304" s="72"/>
      <c r="F304" s="73"/>
      <c r="G304" s="73"/>
      <c r="H304" s="73"/>
      <c r="I304" s="13"/>
      <c r="J304" s="5"/>
      <c r="K304" s="5"/>
      <c r="N304" s="56"/>
      <c r="O304" s="6"/>
      <c r="Q304" s="5"/>
    </row>
    <row r="305" spans="1:17" x14ac:dyDescent="0.2">
      <c r="A305" s="99" t="s">
        <v>568</v>
      </c>
      <c r="B305" s="100" t="s">
        <v>569</v>
      </c>
      <c r="C305" s="70">
        <f t="shared" si="4"/>
        <v>0</v>
      </c>
      <c r="D305" s="71"/>
      <c r="E305" s="72"/>
      <c r="F305" s="73"/>
      <c r="G305" s="73"/>
      <c r="H305" s="73"/>
      <c r="I305" s="13"/>
      <c r="J305" s="5"/>
      <c r="K305" s="5"/>
      <c r="N305" s="56"/>
      <c r="O305" s="6"/>
      <c r="Q305" s="5"/>
    </row>
    <row r="306" spans="1:17" x14ac:dyDescent="0.2">
      <c r="A306" s="99" t="s">
        <v>570</v>
      </c>
      <c r="B306" s="100" t="s">
        <v>571</v>
      </c>
      <c r="C306" s="70">
        <f t="shared" si="4"/>
        <v>0</v>
      </c>
      <c r="D306" s="71"/>
      <c r="E306" s="72"/>
      <c r="F306" s="73"/>
      <c r="G306" s="73"/>
      <c r="H306" s="73"/>
      <c r="I306" s="13"/>
      <c r="J306" s="5"/>
      <c r="K306" s="5"/>
      <c r="N306" s="56"/>
      <c r="O306" s="6"/>
      <c r="Q306" s="5"/>
    </row>
    <row r="307" spans="1:17" x14ac:dyDescent="0.2">
      <c r="A307" s="99" t="s">
        <v>572</v>
      </c>
      <c r="B307" s="100" t="s">
        <v>573</v>
      </c>
      <c r="C307" s="70">
        <f t="shared" si="4"/>
        <v>0</v>
      </c>
      <c r="D307" s="71"/>
      <c r="E307" s="72"/>
      <c r="F307" s="73"/>
      <c r="G307" s="73"/>
      <c r="H307" s="73"/>
      <c r="I307" s="13"/>
      <c r="J307" s="5"/>
      <c r="K307" s="5"/>
      <c r="N307" s="56"/>
      <c r="O307" s="6"/>
      <c r="Q307" s="5"/>
    </row>
    <row r="308" spans="1:17" x14ac:dyDescent="0.2">
      <c r="A308" s="99" t="s">
        <v>574</v>
      </c>
      <c r="B308" s="100" t="s">
        <v>575</v>
      </c>
      <c r="C308" s="70">
        <f t="shared" si="4"/>
        <v>0</v>
      </c>
      <c r="D308" s="71"/>
      <c r="E308" s="72"/>
      <c r="F308" s="73"/>
      <c r="G308" s="73"/>
      <c r="H308" s="73"/>
      <c r="I308" s="13"/>
      <c r="J308" s="5"/>
      <c r="K308" s="5"/>
      <c r="N308" s="56"/>
      <c r="O308" s="6"/>
      <c r="Q308" s="5"/>
    </row>
    <row r="309" spans="1:17" x14ac:dyDescent="0.2">
      <c r="A309" s="99" t="s">
        <v>576</v>
      </c>
      <c r="B309" s="100" t="s">
        <v>577</v>
      </c>
      <c r="C309" s="70">
        <f t="shared" si="4"/>
        <v>0</v>
      </c>
      <c r="D309" s="71"/>
      <c r="E309" s="72"/>
      <c r="F309" s="73"/>
      <c r="G309" s="73"/>
      <c r="H309" s="73"/>
      <c r="I309" s="13"/>
      <c r="J309" s="5"/>
      <c r="K309" s="5"/>
      <c r="N309" s="56"/>
      <c r="O309" s="6"/>
      <c r="Q309" s="5"/>
    </row>
    <row r="310" spans="1:17" x14ac:dyDescent="0.2">
      <c r="A310" s="99" t="s">
        <v>578</v>
      </c>
      <c r="B310" s="100" t="s">
        <v>579</v>
      </c>
      <c r="C310" s="70">
        <f t="shared" si="4"/>
        <v>15</v>
      </c>
      <c r="D310" s="71">
        <v>14</v>
      </c>
      <c r="E310" s="72">
        <v>1</v>
      </c>
      <c r="F310" s="73"/>
      <c r="G310" s="73"/>
      <c r="H310" s="73"/>
      <c r="I310" s="13"/>
      <c r="J310" s="5"/>
      <c r="K310" s="5"/>
      <c r="N310" s="56"/>
      <c r="O310" s="6"/>
      <c r="Q310" s="5"/>
    </row>
    <row r="311" spans="1:17" x14ac:dyDescent="0.2">
      <c r="A311" s="99" t="s">
        <v>580</v>
      </c>
      <c r="B311" s="100" t="s">
        <v>581</v>
      </c>
      <c r="C311" s="70">
        <f t="shared" si="4"/>
        <v>0</v>
      </c>
      <c r="D311" s="71"/>
      <c r="E311" s="72"/>
      <c r="F311" s="73"/>
      <c r="G311" s="73"/>
      <c r="H311" s="73"/>
      <c r="I311" s="13"/>
      <c r="J311" s="5"/>
      <c r="K311" s="5"/>
      <c r="N311" s="56"/>
      <c r="O311" s="6"/>
      <c r="Q311" s="5"/>
    </row>
    <row r="312" spans="1:17" x14ac:dyDescent="0.2">
      <c r="A312" s="99" t="s">
        <v>582</v>
      </c>
      <c r="B312" s="100" t="s">
        <v>583</v>
      </c>
      <c r="C312" s="70">
        <f t="shared" si="4"/>
        <v>1</v>
      </c>
      <c r="D312" s="71"/>
      <c r="E312" s="72"/>
      <c r="F312" s="73">
        <v>1</v>
      </c>
      <c r="G312" s="73"/>
      <c r="H312" s="73"/>
      <c r="I312" s="13"/>
      <c r="J312" s="5"/>
      <c r="K312" s="5"/>
      <c r="N312" s="56"/>
      <c r="O312" s="6"/>
      <c r="Q312" s="5"/>
    </row>
    <row r="313" spans="1:17" x14ac:dyDescent="0.2">
      <c r="A313" s="101" t="s">
        <v>584</v>
      </c>
      <c r="B313" s="102" t="s">
        <v>585</v>
      </c>
      <c r="C313" s="103">
        <f t="shared" si="4"/>
        <v>120</v>
      </c>
      <c r="D313" s="122">
        <v>92</v>
      </c>
      <c r="E313" s="105">
        <v>2</v>
      </c>
      <c r="F313" s="106">
        <v>26</v>
      </c>
      <c r="G313" s="106"/>
      <c r="H313" s="106"/>
      <c r="I313" s="13"/>
      <c r="J313" s="5"/>
      <c r="K313" s="5"/>
      <c r="N313" s="56"/>
      <c r="O313" s="6"/>
      <c r="Q313" s="5"/>
    </row>
    <row r="314" spans="1:17" x14ac:dyDescent="0.2">
      <c r="A314" s="130"/>
      <c r="B314" s="107"/>
      <c r="C314" s="131"/>
      <c r="D314" s="16"/>
      <c r="E314" s="16"/>
      <c r="F314" s="16"/>
      <c r="G314" s="16"/>
      <c r="H314" s="16"/>
      <c r="I314" s="13"/>
      <c r="J314" s="5"/>
      <c r="K314" s="5"/>
      <c r="N314" s="56"/>
      <c r="O314" s="6"/>
      <c r="Q314" s="5"/>
    </row>
    <row r="315" spans="1:17" x14ac:dyDescent="0.2">
      <c r="A315" s="211" t="s">
        <v>586</v>
      </c>
      <c r="B315" s="234"/>
      <c r="C315" s="63">
        <f t="shared" si="4"/>
        <v>88</v>
      </c>
      <c r="D315" s="123">
        <f>+SUM(D316:D331)</f>
        <v>0</v>
      </c>
      <c r="E315" s="65">
        <f>+SUM(E316:E331)</f>
        <v>88</v>
      </c>
      <c r="F315" s="124">
        <f>+SUM(F316:F331)</f>
        <v>0</v>
      </c>
      <c r="G315" s="63">
        <f>+SUM(G316:G331)</f>
        <v>0</v>
      </c>
      <c r="H315" s="63">
        <f>+SUM(H316:H331)</f>
        <v>0</v>
      </c>
      <c r="I315" s="13"/>
      <c r="J315" s="5"/>
      <c r="K315" s="5"/>
      <c r="N315" s="56"/>
      <c r="O315" s="6"/>
      <c r="Q315" s="5"/>
    </row>
    <row r="316" spans="1:17" x14ac:dyDescent="0.2">
      <c r="A316" s="132" t="s">
        <v>587</v>
      </c>
      <c r="B316" s="133" t="s">
        <v>588</v>
      </c>
      <c r="C316" s="88">
        <f t="shared" si="4"/>
        <v>20</v>
      </c>
      <c r="D316" s="71"/>
      <c r="E316" s="72">
        <v>20</v>
      </c>
      <c r="F316" s="73"/>
      <c r="G316" s="73"/>
      <c r="H316" s="73"/>
      <c r="I316" s="13"/>
      <c r="J316" s="5"/>
      <c r="K316" s="5"/>
      <c r="N316" s="56"/>
      <c r="O316" s="6"/>
      <c r="Q316" s="5"/>
    </row>
    <row r="317" spans="1:17" ht="23.25" x14ac:dyDescent="0.2">
      <c r="A317" s="99" t="s">
        <v>589</v>
      </c>
      <c r="B317" s="93" t="s">
        <v>590</v>
      </c>
      <c r="C317" s="70">
        <f t="shared" si="4"/>
        <v>0</v>
      </c>
      <c r="D317" s="71"/>
      <c r="E317" s="72"/>
      <c r="F317" s="73"/>
      <c r="G317" s="73"/>
      <c r="H317" s="73"/>
      <c r="I317" s="13"/>
      <c r="J317" s="5"/>
      <c r="K317" s="5"/>
      <c r="N317" s="56"/>
      <c r="O317" s="6"/>
      <c r="Q317" s="5"/>
    </row>
    <row r="318" spans="1:17" x14ac:dyDescent="0.2">
      <c r="A318" s="99" t="s">
        <v>591</v>
      </c>
      <c r="B318" s="100" t="s">
        <v>592</v>
      </c>
      <c r="C318" s="70">
        <f t="shared" si="4"/>
        <v>0</v>
      </c>
      <c r="D318" s="71"/>
      <c r="E318" s="72"/>
      <c r="F318" s="73"/>
      <c r="G318" s="73"/>
      <c r="H318" s="73"/>
      <c r="I318" s="13"/>
      <c r="J318" s="5"/>
      <c r="K318" s="5"/>
      <c r="N318" s="56"/>
      <c r="O318" s="6"/>
      <c r="Q318" s="5"/>
    </row>
    <row r="319" spans="1:17" x14ac:dyDescent="0.2">
      <c r="A319" s="99" t="s">
        <v>593</v>
      </c>
      <c r="B319" s="100" t="s">
        <v>594</v>
      </c>
      <c r="C319" s="70">
        <f t="shared" si="4"/>
        <v>0</v>
      </c>
      <c r="D319" s="71"/>
      <c r="E319" s="72"/>
      <c r="F319" s="73"/>
      <c r="G319" s="73"/>
      <c r="H319" s="73"/>
      <c r="I319" s="13"/>
      <c r="J319" s="5"/>
      <c r="K319" s="5"/>
      <c r="N319" s="56"/>
      <c r="O319" s="6"/>
      <c r="Q319" s="5"/>
    </row>
    <row r="320" spans="1:17" x14ac:dyDescent="0.2">
      <c r="A320" s="99" t="s">
        <v>595</v>
      </c>
      <c r="B320" s="100" t="s">
        <v>596</v>
      </c>
      <c r="C320" s="70">
        <f t="shared" si="4"/>
        <v>0</v>
      </c>
      <c r="D320" s="71"/>
      <c r="E320" s="72"/>
      <c r="F320" s="73"/>
      <c r="G320" s="73"/>
      <c r="H320" s="73"/>
      <c r="I320" s="13"/>
      <c r="J320" s="5"/>
      <c r="K320" s="5"/>
      <c r="N320" s="56"/>
      <c r="O320" s="6"/>
      <c r="Q320" s="5"/>
    </row>
    <row r="321" spans="1:17" x14ac:dyDescent="0.2">
      <c r="A321" s="99" t="s">
        <v>597</v>
      </c>
      <c r="B321" s="100" t="s">
        <v>598</v>
      </c>
      <c r="C321" s="70">
        <f t="shared" si="4"/>
        <v>0</v>
      </c>
      <c r="D321" s="71"/>
      <c r="E321" s="72"/>
      <c r="F321" s="73"/>
      <c r="G321" s="73"/>
      <c r="H321" s="73"/>
      <c r="I321" s="13"/>
      <c r="J321" s="5"/>
      <c r="K321" s="5"/>
      <c r="N321" s="56"/>
      <c r="O321" s="6"/>
      <c r="Q321" s="5"/>
    </row>
    <row r="322" spans="1:17" x14ac:dyDescent="0.2">
      <c r="A322" s="99" t="s">
        <v>599</v>
      </c>
      <c r="B322" s="100" t="s">
        <v>600</v>
      </c>
      <c r="C322" s="70">
        <f t="shared" si="4"/>
        <v>31</v>
      </c>
      <c r="D322" s="71"/>
      <c r="E322" s="72">
        <v>31</v>
      </c>
      <c r="F322" s="73"/>
      <c r="G322" s="73"/>
      <c r="H322" s="73"/>
      <c r="I322" s="13"/>
      <c r="J322" s="5"/>
      <c r="K322" s="5"/>
      <c r="N322" s="56"/>
      <c r="O322" s="6"/>
      <c r="Q322" s="5"/>
    </row>
    <row r="323" spans="1:17" x14ac:dyDescent="0.2">
      <c r="A323" s="99" t="s">
        <v>601</v>
      </c>
      <c r="B323" s="100" t="s">
        <v>602</v>
      </c>
      <c r="C323" s="70">
        <f t="shared" si="4"/>
        <v>1</v>
      </c>
      <c r="D323" s="71"/>
      <c r="E323" s="72">
        <v>1</v>
      </c>
      <c r="F323" s="73"/>
      <c r="G323" s="73"/>
      <c r="H323" s="73"/>
      <c r="I323" s="13"/>
      <c r="J323" s="5"/>
      <c r="K323" s="5"/>
      <c r="N323" s="56"/>
      <c r="O323" s="6"/>
      <c r="Q323" s="5"/>
    </row>
    <row r="324" spans="1:17" x14ac:dyDescent="0.2">
      <c r="A324" s="99" t="s">
        <v>603</v>
      </c>
      <c r="B324" s="100" t="s">
        <v>604</v>
      </c>
      <c r="C324" s="70">
        <f t="shared" si="4"/>
        <v>28</v>
      </c>
      <c r="D324" s="71"/>
      <c r="E324" s="72">
        <v>28</v>
      </c>
      <c r="F324" s="73"/>
      <c r="G324" s="73"/>
      <c r="H324" s="73"/>
      <c r="I324" s="13"/>
      <c r="J324" s="5"/>
      <c r="K324" s="5"/>
      <c r="N324" s="56"/>
      <c r="O324" s="6"/>
      <c r="Q324" s="5"/>
    </row>
    <row r="325" spans="1:17" x14ac:dyDescent="0.2">
      <c r="A325" s="99" t="s">
        <v>605</v>
      </c>
      <c r="B325" s="100" t="s">
        <v>606</v>
      </c>
      <c r="C325" s="70">
        <f t="shared" si="4"/>
        <v>7</v>
      </c>
      <c r="D325" s="71"/>
      <c r="E325" s="72">
        <v>7</v>
      </c>
      <c r="F325" s="73"/>
      <c r="G325" s="73"/>
      <c r="H325" s="73"/>
      <c r="I325" s="13"/>
      <c r="J325" s="5"/>
      <c r="K325" s="5"/>
      <c r="N325" s="56"/>
      <c r="O325" s="6"/>
      <c r="Q325" s="5"/>
    </row>
    <row r="326" spans="1:17" x14ac:dyDescent="0.2">
      <c r="A326" s="99" t="s">
        <v>607</v>
      </c>
      <c r="B326" s="100" t="s">
        <v>608</v>
      </c>
      <c r="C326" s="70">
        <f t="shared" si="4"/>
        <v>0</v>
      </c>
      <c r="D326" s="71"/>
      <c r="E326" s="72"/>
      <c r="F326" s="73"/>
      <c r="G326" s="73"/>
      <c r="H326" s="73"/>
      <c r="I326" s="13"/>
      <c r="J326" s="5"/>
      <c r="K326" s="5"/>
      <c r="N326" s="56"/>
      <c r="O326" s="6"/>
      <c r="Q326" s="5"/>
    </row>
    <row r="327" spans="1:17" x14ac:dyDescent="0.2">
      <c r="A327" s="99" t="s">
        <v>609</v>
      </c>
      <c r="B327" s="100" t="s">
        <v>610</v>
      </c>
      <c r="C327" s="70">
        <f t="shared" si="4"/>
        <v>0</v>
      </c>
      <c r="D327" s="71"/>
      <c r="E327" s="72"/>
      <c r="F327" s="73"/>
      <c r="G327" s="73"/>
      <c r="H327" s="73"/>
      <c r="I327" s="13"/>
      <c r="J327" s="5"/>
      <c r="K327" s="5"/>
      <c r="N327" s="56"/>
      <c r="O327" s="6"/>
      <c r="Q327" s="5"/>
    </row>
    <row r="328" spans="1:17" x14ac:dyDescent="0.2">
      <c r="A328" s="99" t="s">
        <v>611</v>
      </c>
      <c r="B328" s="100" t="s">
        <v>612</v>
      </c>
      <c r="C328" s="70">
        <f t="shared" si="4"/>
        <v>1</v>
      </c>
      <c r="D328" s="71"/>
      <c r="E328" s="72">
        <v>1</v>
      </c>
      <c r="F328" s="73"/>
      <c r="G328" s="73"/>
      <c r="H328" s="73"/>
      <c r="I328" s="13"/>
      <c r="J328" s="5"/>
      <c r="K328" s="5"/>
      <c r="N328" s="56"/>
      <c r="O328" s="6"/>
      <c r="Q328" s="5"/>
    </row>
    <row r="329" spans="1:17" x14ac:dyDescent="0.2">
      <c r="A329" s="99" t="s">
        <v>613</v>
      </c>
      <c r="B329" s="100" t="s">
        <v>614</v>
      </c>
      <c r="C329" s="70">
        <f t="shared" si="4"/>
        <v>0</v>
      </c>
      <c r="D329" s="71"/>
      <c r="E329" s="72"/>
      <c r="F329" s="73"/>
      <c r="G329" s="73"/>
      <c r="H329" s="73"/>
      <c r="I329" s="13"/>
      <c r="J329" s="5"/>
      <c r="K329" s="5"/>
      <c r="N329" s="56"/>
      <c r="O329" s="6"/>
      <c r="Q329" s="5"/>
    </row>
    <row r="330" spans="1:17" x14ac:dyDescent="0.2">
      <c r="A330" s="99" t="s">
        <v>615</v>
      </c>
      <c r="B330" s="100" t="s">
        <v>616</v>
      </c>
      <c r="C330" s="70">
        <f t="shared" si="4"/>
        <v>0</v>
      </c>
      <c r="D330" s="71"/>
      <c r="E330" s="72"/>
      <c r="F330" s="73"/>
      <c r="G330" s="73"/>
      <c r="H330" s="73"/>
      <c r="I330" s="13"/>
      <c r="J330" s="5"/>
      <c r="K330" s="5"/>
      <c r="N330" s="56"/>
      <c r="O330" s="6"/>
      <c r="Q330" s="5"/>
    </row>
    <row r="331" spans="1:17" x14ac:dyDescent="0.2">
      <c r="A331" s="120" t="s">
        <v>617</v>
      </c>
      <c r="B331" s="121" t="s">
        <v>618</v>
      </c>
      <c r="C331" s="103">
        <f t="shared" si="4"/>
        <v>0</v>
      </c>
      <c r="D331" s="122"/>
      <c r="E331" s="105"/>
      <c r="F331" s="106"/>
      <c r="G331" s="106"/>
      <c r="H331" s="106"/>
      <c r="I331" s="13"/>
      <c r="J331" s="5"/>
      <c r="K331" s="5"/>
      <c r="N331" s="56"/>
      <c r="O331" s="6"/>
      <c r="Q331" s="5"/>
    </row>
    <row r="332" spans="1:17" x14ac:dyDescent="0.2">
      <c r="A332" s="211" t="s">
        <v>619</v>
      </c>
      <c r="B332" s="234"/>
      <c r="C332" s="63">
        <f t="shared" si="4"/>
        <v>0</v>
      </c>
      <c r="D332" s="123">
        <f>+SUM(D333:D340)</f>
        <v>0</v>
      </c>
      <c r="E332" s="65">
        <f>+SUM(E333:E340)</f>
        <v>0</v>
      </c>
      <c r="F332" s="124">
        <f>+SUM(F333:F340)</f>
        <v>0</v>
      </c>
      <c r="G332" s="63">
        <f>+SUM(G333:G340)</f>
        <v>0</v>
      </c>
      <c r="H332" s="63">
        <f>+SUM(H333:H340)</f>
        <v>0</v>
      </c>
      <c r="I332" s="13"/>
      <c r="J332" s="5"/>
      <c r="K332" s="5"/>
      <c r="N332" s="56"/>
      <c r="O332" s="6"/>
      <c r="Q332" s="5"/>
    </row>
    <row r="333" spans="1:17" x14ac:dyDescent="0.2">
      <c r="A333" s="134" t="s">
        <v>620</v>
      </c>
      <c r="B333" s="94" t="s">
        <v>621</v>
      </c>
      <c r="C333" s="95">
        <f t="shared" si="4"/>
        <v>0</v>
      </c>
      <c r="D333" s="81"/>
      <c r="E333" s="82"/>
      <c r="F333" s="83"/>
      <c r="G333" s="83"/>
      <c r="H333" s="83"/>
      <c r="I333" s="13"/>
      <c r="J333" s="5"/>
      <c r="K333" s="5"/>
      <c r="N333" s="56"/>
      <c r="O333" s="6"/>
      <c r="Q333" s="5"/>
    </row>
    <row r="334" spans="1:17" x14ac:dyDescent="0.2">
      <c r="A334" s="134" t="s">
        <v>622</v>
      </c>
      <c r="B334" s="94" t="s">
        <v>623</v>
      </c>
      <c r="C334" s="95">
        <f t="shared" si="4"/>
        <v>0</v>
      </c>
      <c r="D334" s="81"/>
      <c r="E334" s="82"/>
      <c r="F334" s="83"/>
      <c r="G334" s="83"/>
      <c r="H334" s="83"/>
      <c r="I334" s="13"/>
      <c r="J334" s="5"/>
      <c r="K334" s="5"/>
      <c r="N334" s="56"/>
      <c r="O334" s="6"/>
      <c r="Q334" s="5"/>
    </row>
    <row r="335" spans="1:17" x14ac:dyDescent="0.2">
      <c r="A335" s="99" t="s">
        <v>624</v>
      </c>
      <c r="B335" s="93" t="s">
        <v>625</v>
      </c>
      <c r="C335" s="70">
        <f t="shared" si="4"/>
        <v>0</v>
      </c>
      <c r="D335" s="71"/>
      <c r="E335" s="72"/>
      <c r="F335" s="73"/>
      <c r="G335" s="73"/>
      <c r="H335" s="73"/>
      <c r="I335" s="13"/>
      <c r="J335" s="5"/>
      <c r="K335" s="5"/>
      <c r="N335" s="56"/>
      <c r="O335" s="6"/>
      <c r="Q335" s="5"/>
    </row>
    <row r="336" spans="1:17" x14ac:dyDescent="0.2">
      <c r="A336" s="135" t="s">
        <v>626</v>
      </c>
      <c r="B336" s="136" t="s">
        <v>627</v>
      </c>
      <c r="C336" s="88">
        <f t="shared" si="4"/>
        <v>0</v>
      </c>
      <c r="D336" s="89"/>
      <c r="E336" s="90"/>
      <c r="F336" s="91"/>
      <c r="G336" s="91"/>
      <c r="H336" s="91"/>
      <c r="I336" s="13"/>
      <c r="J336" s="5"/>
      <c r="K336" s="5"/>
      <c r="N336" s="56"/>
      <c r="O336" s="6"/>
      <c r="Q336" s="5"/>
    </row>
    <row r="337" spans="1:17" x14ac:dyDescent="0.2">
      <c r="A337" s="99" t="s">
        <v>628</v>
      </c>
      <c r="B337" s="93" t="s">
        <v>629</v>
      </c>
      <c r="C337" s="70">
        <f t="shared" si="4"/>
        <v>0</v>
      </c>
      <c r="D337" s="71"/>
      <c r="E337" s="72"/>
      <c r="F337" s="73"/>
      <c r="G337" s="73"/>
      <c r="H337" s="73"/>
      <c r="I337" s="13"/>
      <c r="J337" s="5"/>
      <c r="K337" s="5"/>
      <c r="N337" s="56"/>
      <c r="O337" s="6"/>
      <c r="Q337" s="5"/>
    </row>
    <row r="338" spans="1:17" x14ac:dyDescent="0.2">
      <c r="A338" s="99" t="s">
        <v>630</v>
      </c>
      <c r="B338" s="100" t="s">
        <v>631</v>
      </c>
      <c r="C338" s="70">
        <f t="shared" ref="C338:C401" si="5">+SUM(D338:F338)</f>
        <v>0</v>
      </c>
      <c r="D338" s="71"/>
      <c r="E338" s="72"/>
      <c r="F338" s="73"/>
      <c r="G338" s="73"/>
      <c r="H338" s="73"/>
      <c r="I338" s="13"/>
      <c r="J338" s="5"/>
      <c r="K338" s="5"/>
      <c r="N338" s="56"/>
      <c r="O338" s="6"/>
      <c r="Q338" s="5"/>
    </row>
    <row r="339" spans="1:17" x14ac:dyDescent="0.2">
      <c r="A339" s="99" t="s">
        <v>632</v>
      </c>
      <c r="B339" s="100" t="s">
        <v>633</v>
      </c>
      <c r="C339" s="70">
        <f t="shared" si="5"/>
        <v>0</v>
      </c>
      <c r="D339" s="71"/>
      <c r="E339" s="72"/>
      <c r="F339" s="73"/>
      <c r="G339" s="73"/>
      <c r="H339" s="73"/>
      <c r="I339" s="13"/>
      <c r="J339" s="5"/>
      <c r="K339" s="5"/>
      <c r="N339" s="56"/>
      <c r="O339" s="6"/>
      <c r="Q339" s="5"/>
    </row>
    <row r="340" spans="1:17" x14ac:dyDescent="0.2">
      <c r="A340" s="120" t="s">
        <v>634</v>
      </c>
      <c r="B340" s="121" t="s">
        <v>635</v>
      </c>
      <c r="C340" s="103">
        <f t="shared" si="5"/>
        <v>0</v>
      </c>
      <c r="D340" s="122"/>
      <c r="E340" s="105"/>
      <c r="F340" s="106"/>
      <c r="G340" s="106"/>
      <c r="H340" s="106"/>
      <c r="I340" s="13"/>
      <c r="J340" s="5"/>
      <c r="K340" s="5"/>
      <c r="N340" s="56"/>
      <c r="O340" s="6"/>
      <c r="Q340" s="5"/>
    </row>
    <row r="341" spans="1:17" x14ac:dyDescent="0.2">
      <c r="A341" s="137" t="s">
        <v>636</v>
      </c>
      <c r="B341" s="138"/>
      <c r="C341" s="63">
        <f t="shared" si="5"/>
        <v>17275</v>
      </c>
      <c r="D341" s="64">
        <f>+SUM(D342:D528)</f>
        <v>14910</v>
      </c>
      <c r="E341" s="123">
        <f>+SUM(E342:E528)</f>
        <v>2037</v>
      </c>
      <c r="F341" s="139">
        <f>+SUM(F342:F528)</f>
        <v>328</v>
      </c>
      <c r="G341" s="63">
        <f>+SUM(G342:G528)</f>
        <v>0</v>
      </c>
      <c r="H341" s="63">
        <f>+SUM(H342:H528)</f>
        <v>0</v>
      </c>
      <c r="I341" s="13"/>
      <c r="J341" s="5"/>
      <c r="K341" s="5"/>
      <c r="N341" s="56"/>
      <c r="O341" s="6"/>
      <c r="Q341" s="5"/>
    </row>
    <row r="342" spans="1:17" x14ac:dyDescent="0.2">
      <c r="A342" s="132" t="s">
        <v>637</v>
      </c>
      <c r="B342" s="136" t="s">
        <v>638</v>
      </c>
      <c r="C342" s="70">
        <f t="shared" si="5"/>
        <v>6292</v>
      </c>
      <c r="D342" s="71">
        <v>4952</v>
      </c>
      <c r="E342" s="72">
        <v>1277</v>
      </c>
      <c r="F342" s="73">
        <v>63</v>
      </c>
      <c r="G342" s="73"/>
      <c r="H342" s="73"/>
      <c r="I342" s="13"/>
      <c r="J342" s="5"/>
      <c r="K342" s="5"/>
      <c r="N342" s="56"/>
      <c r="O342" s="6"/>
      <c r="Q342" s="5"/>
    </row>
    <row r="343" spans="1:17" x14ac:dyDescent="0.2">
      <c r="A343" s="135" t="s">
        <v>639</v>
      </c>
      <c r="B343" s="136" t="s">
        <v>640</v>
      </c>
      <c r="C343" s="70">
        <f t="shared" si="5"/>
        <v>293</v>
      </c>
      <c r="D343" s="71">
        <v>181</v>
      </c>
      <c r="E343" s="72">
        <v>93</v>
      </c>
      <c r="F343" s="73">
        <v>19</v>
      </c>
      <c r="G343" s="73"/>
      <c r="H343" s="73"/>
      <c r="I343" s="13"/>
      <c r="J343" s="5"/>
      <c r="K343" s="5"/>
      <c r="N343" s="56"/>
      <c r="O343" s="6"/>
      <c r="Q343" s="5"/>
    </row>
    <row r="344" spans="1:17" x14ac:dyDescent="0.2">
      <c r="A344" s="135" t="s">
        <v>641</v>
      </c>
      <c r="B344" s="140" t="s">
        <v>642</v>
      </c>
      <c r="C344" s="70">
        <f t="shared" si="5"/>
        <v>77</v>
      </c>
      <c r="D344" s="71"/>
      <c r="E344" s="72">
        <v>77</v>
      </c>
      <c r="F344" s="73"/>
      <c r="G344" s="73"/>
      <c r="H344" s="73"/>
      <c r="I344" s="13"/>
      <c r="J344" s="5"/>
      <c r="K344" s="5"/>
      <c r="N344" s="56"/>
      <c r="O344" s="6"/>
      <c r="Q344" s="5"/>
    </row>
    <row r="345" spans="1:17" x14ac:dyDescent="0.2">
      <c r="A345" s="99" t="s">
        <v>643</v>
      </c>
      <c r="B345" s="141" t="s">
        <v>644</v>
      </c>
      <c r="C345" s="70">
        <f t="shared" si="5"/>
        <v>0</v>
      </c>
      <c r="D345" s="71"/>
      <c r="E345" s="72"/>
      <c r="F345" s="73"/>
      <c r="G345" s="73"/>
      <c r="H345" s="73"/>
      <c r="I345" s="13"/>
      <c r="J345" s="5"/>
      <c r="K345" s="5"/>
      <c r="N345" s="56"/>
      <c r="O345" s="6"/>
      <c r="Q345" s="5"/>
    </row>
    <row r="346" spans="1:17" x14ac:dyDescent="0.2">
      <c r="A346" s="99" t="s">
        <v>645</v>
      </c>
      <c r="B346" s="100" t="s">
        <v>646</v>
      </c>
      <c r="C346" s="70">
        <f t="shared" si="5"/>
        <v>0</v>
      </c>
      <c r="D346" s="71"/>
      <c r="E346" s="72"/>
      <c r="F346" s="73"/>
      <c r="G346" s="73"/>
      <c r="H346" s="73"/>
      <c r="I346" s="13"/>
      <c r="J346" s="5"/>
      <c r="K346" s="5"/>
      <c r="N346" s="56"/>
      <c r="O346" s="6"/>
      <c r="Q346" s="5"/>
    </row>
    <row r="347" spans="1:17" x14ac:dyDescent="0.2">
      <c r="A347" s="99" t="s">
        <v>647</v>
      </c>
      <c r="B347" s="100" t="s">
        <v>648</v>
      </c>
      <c r="C347" s="70">
        <f t="shared" si="5"/>
        <v>0</v>
      </c>
      <c r="D347" s="71"/>
      <c r="E347" s="72"/>
      <c r="F347" s="73"/>
      <c r="G347" s="73"/>
      <c r="H347" s="73"/>
      <c r="I347" s="13"/>
      <c r="J347" s="5"/>
      <c r="K347" s="5"/>
      <c r="N347" s="56"/>
      <c r="O347" s="6"/>
      <c r="Q347" s="5"/>
    </row>
    <row r="348" spans="1:17" x14ac:dyDescent="0.2">
      <c r="A348" s="99" t="s">
        <v>649</v>
      </c>
      <c r="B348" s="100" t="s">
        <v>650</v>
      </c>
      <c r="C348" s="70">
        <f t="shared" si="5"/>
        <v>0</v>
      </c>
      <c r="D348" s="71"/>
      <c r="E348" s="72"/>
      <c r="F348" s="73"/>
      <c r="G348" s="73"/>
      <c r="H348" s="73"/>
      <c r="I348" s="13"/>
      <c r="J348" s="5"/>
      <c r="K348" s="5"/>
      <c r="N348" s="56"/>
      <c r="O348" s="6"/>
      <c r="Q348" s="5"/>
    </row>
    <row r="349" spans="1:17" x14ac:dyDescent="0.2">
      <c r="A349" s="99" t="s">
        <v>651</v>
      </c>
      <c r="B349" s="100" t="s">
        <v>652</v>
      </c>
      <c r="C349" s="70">
        <f t="shared" si="5"/>
        <v>0</v>
      </c>
      <c r="D349" s="71"/>
      <c r="E349" s="72"/>
      <c r="F349" s="73"/>
      <c r="G349" s="73"/>
      <c r="H349" s="73"/>
      <c r="I349" s="13"/>
      <c r="J349" s="5"/>
      <c r="K349" s="5"/>
      <c r="N349" s="56"/>
      <c r="O349" s="6"/>
      <c r="Q349" s="5"/>
    </row>
    <row r="350" spans="1:17" x14ac:dyDescent="0.2">
      <c r="A350" s="134" t="s">
        <v>653</v>
      </c>
      <c r="B350" s="142" t="s">
        <v>654</v>
      </c>
      <c r="C350" s="95">
        <f t="shared" si="5"/>
        <v>0</v>
      </c>
      <c r="D350" s="81"/>
      <c r="E350" s="82"/>
      <c r="F350" s="83"/>
      <c r="G350" s="83"/>
      <c r="H350" s="83"/>
      <c r="I350" s="13"/>
      <c r="J350" s="5"/>
      <c r="K350" s="5"/>
      <c r="N350" s="56"/>
      <c r="O350" s="6"/>
      <c r="Q350" s="5"/>
    </row>
    <row r="351" spans="1:17" x14ac:dyDescent="0.2">
      <c r="A351" s="99" t="s">
        <v>655</v>
      </c>
      <c r="B351" s="142" t="s">
        <v>656</v>
      </c>
      <c r="C351" s="95">
        <f t="shared" si="5"/>
        <v>0</v>
      </c>
      <c r="D351" s="81"/>
      <c r="E351" s="82"/>
      <c r="F351" s="83"/>
      <c r="G351" s="83"/>
      <c r="H351" s="83"/>
      <c r="I351" s="13"/>
      <c r="J351" s="5"/>
      <c r="K351" s="5"/>
      <c r="N351" s="56"/>
      <c r="O351" s="6"/>
      <c r="Q351" s="5"/>
    </row>
    <row r="352" spans="1:17" x14ac:dyDescent="0.2">
      <c r="A352" s="99" t="s">
        <v>657</v>
      </c>
      <c r="B352" s="143" t="s">
        <v>658</v>
      </c>
      <c r="C352" s="70">
        <f t="shared" si="5"/>
        <v>0</v>
      </c>
      <c r="D352" s="71"/>
      <c r="E352" s="72"/>
      <c r="F352" s="73"/>
      <c r="G352" s="73"/>
      <c r="H352" s="73"/>
      <c r="I352" s="13"/>
      <c r="J352" s="5"/>
      <c r="K352" s="5"/>
      <c r="N352" s="56"/>
      <c r="O352" s="6"/>
      <c r="Q352" s="5"/>
    </row>
    <row r="353" spans="1:17" x14ac:dyDescent="0.2">
      <c r="A353" s="99" t="s">
        <v>659</v>
      </c>
      <c r="B353" s="143" t="s">
        <v>660</v>
      </c>
      <c r="C353" s="70">
        <f t="shared" si="5"/>
        <v>0</v>
      </c>
      <c r="D353" s="71"/>
      <c r="E353" s="72"/>
      <c r="F353" s="73"/>
      <c r="G353" s="73"/>
      <c r="H353" s="73"/>
      <c r="I353" s="13"/>
      <c r="J353" s="5"/>
      <c r="K353" s="5"/>
      <c r="N353" s="56"/>
      <c r="O353" s="6"/>
      <c r="Q353" s="5"/>
    </row>
    <row r="354" spans="1:17" x14ac:dyDescent="0.2">
      <c r="A354" s="99" t="s">
        <v>661</v>
      </c>
      <c r="B354" s="143" t="s">
        <v>662</v>
      </c>
      <c r="C354" s="70">
        <f t="shared" si="5"/>
        <v>0</v>
      </c>
      <c r="D354" s="71"/>
      <c r="E354" s="72"/>
      <c r="F354" s="73"/>
      <c r="G354" s="73"/>
      <c r="H354" s="73"/>
      <c r="I354" s="13"/>
      <c r="J354" s="5"/>
      <c r="K354" s="5"/>
      <c r="N354" s="56"/>
      <c r="O354" s="6"/>
      <c r="Q354" s="5"/>
    </row>
    <row r="355" spans="1:17" x14ac:dyDescent="0.2">
      <c r="A355" s="99" t="s">
        <v>663</v>
      </c>
      <c r="B355" s="143" t="s">
        <v>664</v>
      </c>
      <c r="C355" s="70">
        <f t="shared" si="5"/>
        <v>0</v>
      </c>
      <c r="D355" s="71"/>
      <c r="E355" s="72"/>
      <c r="F355" s="73"/>
      <c r="G355" s="73"/>
      <c r="H355" s="73"/>
      <c r="I355" s="13"/>
      <c r="J355" s="5"/>
      <c r="K355" s="5"/>
      <c r="N355" s="56"/>
      <c r="O355" s="6"/>
      <c r="Q355" s="5"/>
    </row>
    <row r="356" spans="1:17" x14ac:dyDescent="0.2">
      <c r="A356" s="99" t="s">
        <v>665</v>
      </c>
      <c r="B356" s="143" t="s">
        <v>666</v>
      </c>
      <c r="C356" s="70">
        <f t="shared" si="5"/>
        <v>0</v>
      </c>
      <c r="D356" s="71"/>
      <c r="E356" s="72"/>
      <c r="F356" s="73"/>
      <c r="G356" s="73"/>
      <c r="H356" s="73"/>
      <c r="I356" s="13"/>
      <c r="J356" s="5"/>
      <c r="K356" s="5"/>
      <c r="N356" s="56"/>
      <c r="O356" s="6"/>
      <c r="Q356" s="5"/>
    </row>
    <row r="357" spans="1:17" x14ac:dyDescent="0.2">
      <c r="A357" s="99" t="s">
        <v>667</v>
      </c>
      <c r="B357" s="143" t="s">
        <v>668</v>
      </c>
      <c r="C357" s="70">
        <f t="shared" si="5"/>
        <v>0</v>
      </c>
      <c r="D357" s="71"/>
      <c r="E357" s="72"/>
      <c r="F357" s="73"/>
      <c r="G357" s="73"/>
      <c r="H357" s="73"/>
      <c r="I357" s="13"/>
      <c r="J357" s="5"/>
      <c r="K357" s="5"/>
      <c r="N357" s="56"/>
      <c r="O357" s="6"/>
      <c r="Q357" s="5"/>
    </row>
    <row r="358" spans="1:17" x14ac:dyDescent="0.2">
      <c r="A358" s="99" t="s">
        <v>669</v>
      </c>
      <c r="B358" s="143" t="s">
        <v>670</v>
      </c>
      <c r="C358" s="70">
        <f t="shared" si="5"/>
        <v>0</v>
      </c>
      <c r="D358" s="71"/>
      <c r="E358" s="72"/>
      <c r="F358" s="73"/>
      <c r="G358" s="73"/>
      <c r="H358" s="73"/>
      <c r="I358" s="13"/>
      <c r="J358" s="5"/>
      <c r="K358" s="5"/>
      <c r="N358" s="56"/>
      <c r="O358" s="6"/>
      <c r="Q358" s="5"/>
    </row>
    <row r="359" spans="1:17" x14ac:dyDescent="0.2">
      <c r="A359" s="99" t="s">
        <v>671</v>
      </c>
      <c r="B359" s="143" t="s">
        <v>672</v>
      </c>
      <c r="C359" s="70">
        <f t="shared" si="5"/>
        <v>0</v>
      </c>
      <c r="D359" s="71"/>
      <c r="E359" s="72"/>
      <c r="F359" s="73"/>
      <c r="G359" s="73"/>
      <c r="H359" s="73"/>
      <c r="I359" s="13"/>
      <c r="J359" s="5"/>
      <c r="K359" s="5"/>
      <c r="N359" s="56"/>
      <c r="O359" s="6"/>
      <c r="Q359" s="5"/>
    </row>
    <row r="360" spans="1:17" x14ac:dyDescent="0.2">
      <c r="A360" s="99" t="s">
        <v>673</v>
      </c>
      <c r="B360" s="143" t="s">
        <v>674</v>
      </c>
      <c r="C360" s="70">
        <f t="shared" si="5"/>
        <v>0</v>
      </c>
      <c r="D360" s="71"/>
      <c r="E360" s="72"/>
      <c r="F360" s="73"/>
      <c r="G360" s="73"/>
      <c r="H360" s="73"/>
      <c r="I360" s="13"/>
      <c r="J360" s="5"/>
      <c r="K360" s="5"/>
      <c r="N360" s="56"/>
      <c r="O360" s="6"/>
      <c r="Q360" s="5"/>
    </row>
    <row r="361" spans="1:17" x14ac:dyDescent="0.2">
      <c r="A361" s="99" t="s">
        <v>675</v>
      </c>
      <c r="B361" s="143" t="s">
        <v>676</v>
      </c>
      <c r="C361" s="70">
        <f t="shared" si="5"/>
        <v>0</v>
      </c>
      <c r="D361" s="71"/>
      <c r="E361" s="72"/>
      <c r="F361" s="73"/>
      <c r="G361" s="73"/>
      <c r="H361" s="73"/>
      <c r="I361" s="13"/>
      <c r="J361" s="5"/>
      <c r="K361" s="5"/>
      <c r="N361" s="56"/>
      <c r="O361" s="6"/>
      <c r="Q361" s="5"/>
    </row>
    <row r="362" spans="1:17" s="6" customFormat="1" x14ac:dyDescent="0.2">
      <c r="A362" s="99" t="s">
        <v>677</v>
      </c>
      <c r="B362" s="100" t="s">
        <v>678</v>
      </c>
      <c r="C362" s="70">
        <f t="shared" si="5"/>
        <v>0</v>
      </c>
      <c r="D362" s="71"/>
      <c r="E362" s="72"/>
      <c r="F362" s="73"/>
      <c r="G362" s="73"/>
      <c r="H362" s="86"/>
      <c r="I362" s="14"/>
      <c r="N362" s="87"/>
    </row>
    <row r="363" spans="1:17" x14ac:dyDescent="0.2">
      <c r="A363" s="134" t="s">
        <v>679</v>
      </c>
      <c r="B363" s="100" t="s">
        <v>680</v>
      </c>
      <c r="C363" s="88">
        <f t="shared" si="5"/>
        <v>0</v>
      </c>
      <c r="D363" s="89"/>
      <c r="E363" s="90"/>
      <c r="F363" s="91"/>
      <c r="G363" s="91"/>
      <c r="H363" s="91"/>
      <c r="I363" s="13"/>
      <c r="J363" s="5"/>
      <c r="K363" s="5"/>
      <c r="N363" s="56"/>
      <c r="O363" s="6"/>
      <c r="Q363" s="5"/>
    </row>
    <row r="364" spans="1:17" x14ac:dyDescent="0.2">
      <c r="A364" s="99" t="s">
        <v>681</v>
      </c>
      <c r="B364" s="100" t="s">
        <v>682</v>
      </c>
      <c r="C364" s="70">
        <f t="shared" si="5"/>
        <v>0</v>
      </c>
      <c r="D364" s="71"/>
      <c r="E364" s="72"/>
      <c r="F364" s="73"/>
      <c r="G364" s="73"/>
      <c r="H364" s="73"/>
      <c r="I364" s="13"/>
      <c r="J364" s="5"/>
      <c r="K364" s="5"/>
      <c r="N364" s="56"/>
      <c r="O364" s="6"/>
      <c r="Q364" s="5"/>
    </row>
    <row r="365" spans="1:17" x14ac:dyDescent="0.2">
      <c r="A365" s="134" t="s">
        <v>683</v>
      </c>
      <c r="B365" s="100" t="s">
        <v>684</v>
      </c>
      <c r="C365" s="70">
        <f t="shared" si="5"/>
        <v>0</v>
      </c>
      <c r="D365" s="71"/>
      <c r="E365" s="72"/>
      <c r="F365" s="73"/>
      <c r="G365" s="73"/>
      <c r="H365" s="73"/>
      <c r="I365" s="13"/>
      <c r="J365" s="5"/>
      <c r="K365" s="5"/>
      <c r="N365" s="56"/>
      <c r="O365" s="6"/>
      <c r="Q365" s="5"/>
    </row>
    <row r="366" spans="1:17" x14ac:dyDescent="0.2">
      <c r="A366" s="99" t="s">
        <v>685</v>
      </c>
      <c r="B366" s="143" t="s">
        <v>686</v>
      </c>
      <c r="C366" s="70">
        <f t="shared" si="5"/>
        <v>0</v>
      </c>
      <c r="D366" s="71"/>
      <c r="E366" s="72"/>
      <c r="F366" s="73"/>
      <c r="G366" s="73"/>
      <c r="H366" s="73"/>
      <c r="I366" s="13"/>
      <c r="J366" s="5"/>
      <c r="K366" s="5"/>
      <c r="N366" s="56"/>
      <c r="O366" s="6"/>
      <c r="Q366" s="5"/>
    </row>
    <row r="367" spans="1:17" x14ac:dyDescent="0.2">
      <c r="A367" s="99" t="s">
        <v>687</v>
      </c>
      <c r="B367" s="143" t="s">
        <v>688</v>
      </c>
      <c r="C367" s="70">
        <f t="shared" si="5"/>
        <v>0</v>
      </c>
      <c r="D367" s="71"/>
      <c r="E367" s="72"/>
      <c r="F367" s="73"/>
      <c r="G367" s="73"/>
      <c r="H367" s="73"/>
      <c r="I367" s="13"/>
      <c r="J367" s="5"/>
      <c r="K367" s="5"/>
      <c r="N367" s="56"/>
      <c r="O367" s="6"/>
      <c r="Q367" s="5"/>
    </row>
    <row r="368" spans="1:17" x14ac:dyDescent="0.2">
      <c r="A368" s="99" t="s">
        <v>689</v>
      </c>
      <c r="B368" s="143" t="s">
        <v>690</v>
      </c>
      <c r="C368" s="70">
        <f t="shared" si="5"/>
        <v>0</v>
      </c>
      <c r="D368" s="71"/>
      <c r="E368" s="72"/>
      <c r="F368" s="73"/>
      <c r="G368" s="73"/>
      <c r="H368" s="73"/>
      <c r="I368" s="13"/>
      <c r="J368" s="5"/>
      <c r="K368" s="5"/>
      <c r="N368" s="56"/>
      <c r="O368" s="6"/>
      <c r="Q368" s="5"/>
    </row>
    <row r="369" spans="1:17" x14ac:dyDescent="0.2">
      <c r="A369" s="99" t="s">
        <v>691</v>
      </c>
      <c r="B369" s="143" t="s">
        <v>692</v>
      </c>
      <c r="C369" s="70">
        <f t="shared" si="5"/>
        <v>0</v>
      </c>
      <c r="D369" s="71"/>
      <c r="E369" s="72"/>
      <c r="F369" s="73"/>
      <c r="G369" s="73"/>
      <c r="H369" s="73"/>
      <c r="I369" s="13"/>
      <c r="J369" s="5"/>
      <c r="K369" s="5"/>
      <c r="N369" s="56"/>
      <c r="O369" s="6"/>
      <c r="Q369" s="5"/>
    </row>
    <row r="370" spans="1:17" x14ac:dyDescent="0.2">
      <c r="A370" s="99" t="s">
        <v>693</v>
      </c>
      <c r="B370" s="143" t="s">
        <v>694</v>
      </c>
      <c r="C370" s="70">
        <f t="shared" si="5"/>
        <v>0</v>
      </c>
      <c r="D370" s="71"/>
      <c r="E370" s="72"/>
      <c r="F370" s="73"/>
      <c r="G370" s="73"/>
      <c r="H370" s="73"/>
      <c r="I370" s="13"/>
      <c r="J370" s="5"/>
      <c r="K370" s="5"/>
      <c r="N370" s="56"/>
      <c r="O370" s="6"/>
      <c r="Q370" s="5"/>
    </row>
    <row r="371" spans="1:17" x14ac:dyDescent="0.2">
      <c r="A371" s="99" t="s">
        <v>695</v>
      </c>
      <c r="B371" s="143" t="s">
        <v>696</v>
      </c>
      <c r="C371" s="70">
        <f t="shared" si="5"/>
        <v>0</v>
      </c>
      <c r="D371" s="71"/>
      <c r="E371" s="72"/>
      <c r="F371" s="73"/>
      <c r="G371" s="73"/>
      <c r="H371" s="73"/>
      <c r="I371" s="13"/>
      <c r="J371" s="5"/>
      <c r="K371" s="5"/>
      <c r="N371" s="56"/>
      <c r="O371" s="6"/>
      <c r="Q371" s="5"/>
    </row>
    <row r="372" spans="1:17" x14ac:dyDescent="0.2">
      <c r="A372" s="99" t="s">
        <v>697</v>
      </c>
      <c r="B372" s="143" t="s">
        <v>698</v>
      </c>
      <c r="C372" s="70">
        <f t="shared" si="5"/>
        <v>0</v>
      </c>
      <c r="D372" s="71"/>
      <c r="E372" s="72"/>
      <c r="F372" s="73"/>
      <c r="G372" s="73"/>
      <c r="H372" s="73"/>
      <c r="I372" s="13"/>
      <c r="J372" s="5"/>
      <c r="K372" s="5"/>
      <c r="N372" s="56"/>
      <c r="O372" s="6"/>
      <c r="Q372" s="5"/>
    </row>
    <row r="373" spans="1:17" x14ac:dyDescent="0.2">
      <c r="A373" s="99" t="s">
        <v>699</v>
      </c>
      <c r="B373" s="143" t="s">
        <v>700</v>
      </c>
      <c r="C373" s="70">
        <f t="shared" si="5"/>
        <v>0</v>
      </c>
      <c r="D373" s="71"/>
      <c r="E373" s="72"/>
      <c r="F373" s="73"/>
      <c r="G373" s="73"/>
      <c r="H373" s="73"/>
      <c r="I373" s="13"/>
      <c r="J373" s="5"/>
      <c r="K373" s="5"/>
      <c r="N373" s="56"/>
      <c r="O373" s="6"/>
      <c r="Q373" s="5"/>
    </row>
    <row r="374" spans="1:17" x14ac:dyDescent="0.2">
      <c r="A374" s="99" t="s">
        <v>701</v>
      </c>
      <c r="B374" s="143" t="s">
        <v>702</v>
      </c>
      <c r="C374" s="70">
        <f t="shared" si="5"/>
        <v>0</v>
      </c>
      <c r="D374" s="71"/>
      <c r="E374" s="72"/>
      <c r="F374" s="73"/>
      <c r="G374" s="73"/>
      <c r="H374" s="73"/>
      <c r="I374" s="13"/>
      <c r="J374" s="5"/>
      <c r="K374" s="5"/>
      <c r="N374" s="56"/>
      <c r="O374" s="6"/>
      <c r="Q374" s="5"/>
    </row>
    <row r="375" spans="1:17" x14ac:dyDescent="0.2">
      <c r="A375" s="99" t="s">
        <v>703</v>
      </c>
      <c r="B375" s="143" t="s">
        <v>704</v>
      </c>
      <c r="C375" s="70">
        <f t="shared" si="5"/>
        <v>0</v>
      </c>
      <c r="D375" s="71"/>
      <c r="E375" s="72"/>
      <c r="F375" s="73"/>
      <c r="G375" s="73"/>
      <c r="H375" s="73"/>
      <c r="I375" s="13"/>
      <c r="J375" s="5"/>
      <c r="K375" s="5"/>
      <c r="N375" s="56"/>
      <c r="O375" s="6"/>
      <c r="Q375" s="5"/>
    </row>
    <row r="376" spans="1:17" x14ac:dyDescent="0.2">
      <c r="A376" s="99" t="s">
        <v>705</v>
      </c>
      <c r="B376" s="143" t="s">
        <v>706</v>
      </c>
      <c r="C376" s="70">
        <f t="shared" si="5"/>
        <v>0</v>
      </c>
      <c r="D376" s="71"/>
      <c r="E376" s="72"/>
      <c r="F376" s="73"/>
      <c r="G376" s="73"/>
      <c r="H376" s="73"/>
      <c r="I376" s="13"/>
      <c r="J376" s="5"/>
      <c r="K376" s="5"/>
      <c r="N376" s="56"/>
      <c r="O376" s="6"/>
      <c r="Q376" s="5"/>
    </row>
    <row r="377" spans="1:17" x14ac:dyDescent="0.2">
      <c r="A377" s="99" t="s">
        <v>707</v>
      </c>
      <c r="B377" s="143" t="s">
        <v>708</v>
      </c>
      <c r="C377" s="70">
        <f t="shared" si="5"/>
        <v>0</v>
      </c>
      <c r="D377" s="71"/>
      <c r="E377" s="72"/>
      <c r="F377" s="73"/>
      <c r="G377" s="73"/>
      <c r="H377" s="73"/>
      <c r="I377" s="13"/>
      <c r="J377" s="5"/>
      <c r="K377" s="5"/>
      <c r="N377" s="56"/>
      <c r="O377" s="6"/>
      <c r="Q377" s="5"/>
    </row>
    <row r="378" spans="1:17" x14ac:dyDescent="0.2">
      <c r="A378" s="99" t="s">
        <v>709</v>
      </c>
      <c r="B378" s="143" t="s">
        <v>710</v>
      </c>
      <c r="C378" s="70">
        <f t="shared" si="5"/>
        <v>0</v>
      </c>
      <c r="D378" s="71"/>
      <c r="E378" s="72"/>
      <c r="F378" s="73"/>
      <c r="G378" s="73"/>
      <c r="H378" s="73"/>
      <c r="I378" s="13"/>
      <c r="J378" s="5"/>
      <c r="K378" s="5"/>
      <c r="N378" s="56"/>
      <c r="O378" s="6"/>
      <c r="Q378" s="5"/>
    </row>
    <row r="379" spans="1:17" x14ac:dyDescent="0.2">
      <c r="A379" s="99" t="s">
        <v>711</v>
      </c>
      <c r="B379" s="143" t="s">
        <v>712</v>
      </c>
      <c r="C379" s="70">
        <f t="shared" si="5"/>
        <v>0</v>
      </c>
      <c r="D379" s="71"/>
      <c r="E379" s="72"/>
      <c r="F379" s="73"/>
      <c r="G379" s="73"/>
      <c r="H379" s="73"/>
      <c r="I379" s="13"/>
      <c r="J379" s="5"/>
      <c r="K379" s="5"/>
      <c r="N379" s="56"/>
      <c r="O379" s="6"/>
      <c r="Q379" s="5"/>
    </row>
    <row r="380" spans="1:17" x14ac:dyDescent="0.2">
      <c r="A380" s="99" t="s">
        <v>713</v>
      </c>
      <c r="B380" s="143" t="s">
        <v>714</v>
      </c>
      <c r="C380" s="70">
        <f t="shared" si="5"/>
        <v>0</v>
      </c>
      <c r="D380" s="71"/>
      <c r="E380" s="72"/>
      <c r="F380" s="73"/>
      <c r="G380" s="73"/>
      <c r="H380" s="73"/>
      <c r="I380" s="13"/>
      <c r="J380" s="5"/>
      <c r="K380" s="5"/>
      <c r="N380" s="56"/>
      <c r="O380" s="6"/>
      <c r="Q380" s="5"/>
    </row>
    <row r="381" spans="1:17" x14ac:dyDescent="0.2">
      <c r="A381" s="99" t="s">
        <v>715</v>
      </c>
      <c r="B381" s="143" t="s">
        <v>716</v>
      </c>
      <c r="C381" s="70">
        <f t="shared" si="5"/>
        <v>0</v>
      </c>
      <c r="D381" s="71"/>
      <c r="E381" s="72"/>
      <c r="F381" s="73"/>
      <c r="G381" s="73"/>
      <c r="H381" s="73"/>
      <c r="I381" s="13"/>
      <c r="J381" s="5"/>
      <c r="K381" s="5"/>
      <c r="N381" s="56"/>
      <c r="O381" s="6"/>
      <c r="Q381" s="5"/>
    </row>
    <row r="382" spans="1:17" x14ac:dyDescent="0.2">
      <c r="A382" s="99" t="s">
        <v>717</v>
      </c>
      <c r="B382" s="143" t="s">
        <v>718</v>
      </c>
      <c r="C382" s="70">
        <f t="shared" si="5"/>
        <v>0</v>
      </c>
      <c r="D382" s="71"/>
      <c r="E382" s="72"/>
      <c r="F382" s="73"/>
      <c r="G382" s="73"/>
      <c r="H382" s="73"/>
      <c r="I382" s="13"/>
      <c r="J382" s="5"/>
      <c r="K382" s="5"/>
      <c r="N382" s="56"/>
      <c r="O382" s="6"/>
      <c r="Q382" s="5"/>
    </row>
    <row r="383" spans="1:17" x14ac:dyDescent="0.2">
      <c r="A383" s="99" t="s">
        <v>719</v>
      </c>
      <c r="B383" s="143" t="s">
        <v>720</v>
      </c>
      <c r="C383" s="70">
        <f t="shared" si="5"/>
        <v>0</v>
      </c>
      <c r="D383" s="71"/>
      <c r="E383" s="72"/>
      <c r="F383" s="73"/>
      <c r="G383" s="73"/>
      <c r="H383" s="73"/>
      <c r="I383" s="13"/>
      <c r="J383" s="5"/>
      <c r="K383" s="5"/>
      <c r="N383" s="56"/>
      <c r="O383" s="6"/>
      <c r="Q383" s="5"/>
    </row>
    <row r="384" spans="1:17" x14ac:dyDescent="0.2">
      <c r="A384" s="99" t="s">
        <v>721</v>
      </c>
      <c r="B384" s="143" t="s">
        <v>722</v>
      </c>
      <c r="C384" s="70">
        <f t="shared" si="5"/>
        <v>0</v>
      </c>
      <c r="D384" s="71"/>
      <c r="E384" s="72"/>
      <c r="F384" s="73"/>
      <c r="G384" s="73"/>
      <c r="H384" s="73"/>
      <c r="I384" s="13"/>
      <c r="J384" s="5"/>
      <c r="K384" s="5"/>
      <c r="N384" s="56"/>
      <c r="O384" s="6"/>
      <c r="Q384" s="5"/>
    </row>
    <row r="385" spans="1:17" x14ac:dyDescent="0.2">
      <c r="A385" s="99" t="s">
        <v>723</v>
      </c>
      <c r="B385" s="143" t="s">
        <v>724</v>
      </c>
      <c r="C385" s="70">
        <f t="shared" si="5"/>
        <v>0</v>
      </c>
      <c r="D385" s="71"/>
      <c r="E385" s="72"/>
      <c r="F385" s="73"/>
      <c r="G385" s="73"/>
      <c r="H385" s="73"/>
      <c r="I385" s="13"/>
      <c r="J385" s="5"/>
      <c r="K385" s="5"/>
      <c r="N385" s="56"/>
      <c r="O385" s="6"/>
      <c r="Q385" s="5"/>
    </row>
    <row r="386" spans="1:17" x14ac:dyDescent="0.2">
      <c r="A386" s="99" t="s">
        <v>725</v>
      </c>
      <c r="B386" s="143" t="s">
        <v>726</v>
      </c>
      <c r="C386" s="70">
        <f t="shared" si="5"/>
        <v>0</v>
      </c>
      <c r="D386" s="71"/>
      <c r="E386" s="72"/>
      <c r="F386" s="73"/>
      <c r="G386" s="73"/>
      <c r="H386" s="73"/>
      <c r="I386" s="13"/>
      <c r="J386" s="5"/>
      <c r="K386" s="5"/>
      <c r="N386" s="56"/>
      <c r="O386" s="6"/>
      <c r="Q386" s="5"/>
    </row>
    <row r="387" spans="1:17" x14ac:dyDescent="0.2">
      <c r="A387" s="99" t="s">
        <v>727</v>
      </c>
      <c r="B387" s="143" t="s">
        <v>728</v>
      </c>
      <c r="C387" s="70">
        <f t="shared" si="5"/>
        <v>0</v>
      </c>
      <c r="D387" s="71"/>
      <c r="E387" s="72"/>
      <c r="F387" s="73"/>
      <c r="G387" s="73"/>
      <c r="H387" s="73"/>
      <c r="I387" s="13"/>
      <c r="J387" s="5"/>
      <c r="K387" s="5"/>
      <c r="N387" s="56"/>
      <c r="O387" s="6"/>
      <c r="Q387" s="5"/>
    </row>
    <row r="388" spans="1:17" x14ac:dyDescent="0.2">
      <c r="A388" s="99" t="s">
        <v>729</v>
      </c>
      <c r="B388" s="143" t="s">
        <v>730</v>
      </c>
      <c r="C388" s="70">
        <f t="shared" si="5"/>
        <v>0</v>
      </c>
      <c r="D388" s="71"/>
      <c r="E388" s="72"/>
      <c r="F388" s="73"/>
      <c r="G388" s="73"/>
      <c r="H388" s="73"/>
      <c r="I388" s="13"/>
      <c r="J388" s="5"/>
      <c r="K388" s="5"/>
      <c r="N388" s="56"/>
      <c r="O388" s="6"/>
      <c r="Q388" s="5"/>
    </row>
    <row r="389" spans="1:17" x14ac:dyDescent="0.2">
      <c r="A389" s="99" t="s">
        <v>731</v>
      </c>
      <c r="B389" s="143" t="s">
        <v>732</v>
      </c>
      <c r="C389" s="70">
        <f t="shared" si="5"/>
        <v>0</v>
      </c>
      <c r="D389" s="71"/>
      <c r="E389" s="72"/>
      <c r="F389" s="73"/>
      <c r="G389" s="73"/>
      <c r="H389" s="73"/>
      <c r="I389" s="13"/>
      <c r="J389" s="5"/>
      <c r="K389" s="5"/>
      <c r="N389" s="56"/>
      <c r="O389" s="6"/>
      <c r="Q389" s="5"/>
    </row>
    <row r="390" spans="1:17" x14ac:dyDescent="0.2">
      <c r="A390" s="99" t="s">
        <v>733</v>
      </c>
      <c r="B390" s="143" t="s">
        <v>734</v>
      </c>
      <c r="C390" s="70">
        <f t="shared" si="5"/>
        <v>0</v>
      </c>
      <c r="D390" s="71"/>
      <c r="E390" s="72"/>
      <c r="F390" s="73"/>
      <c r="G390" s="73"/>
      <c r="H390" s="73"/>
      <c r="I390" s="13"/>
      <c r="J390" s="5"/>
      <c r="K390" s="5"/>
      <c r="N390" s="56"/>
      <c r="O390" s="6"/>
      <c r="Q390" s="5"/>
    </row>
    <row r="391" spans="1:17" x14ac:dyDescent="0.2">
      <c r="A391" s="99" t="s">
        <v>735</v>
      </c>
      <c r="B391" s="143" t="s">
        <v>736</v>
      </c>
      <c r="C391" s="70">
        <f t="shared" si="5"/>
        <v>0</v>
      </c>
      <c r="D391" s="71"/>
      <c r="E391" s="72"/>
      <c r="F391" s="73"/>
      <c r="G391" s="73"/>
      <c r="H391" s="73"/>
      <c r="I391" s="13"/>
      <c r="J391" s="5"/>
      <c r="K391" s="5"/>
      <c r="N391" s="56"/>
      <c r="O391" s="6"/>
      <c r="Q391" s="5"/>
    </row>
    <row r="392" spans="1:17" x14ac:dyDescent="0.2">
      <c r="A392" s="99" t="s">
        <v>737</v>
      </c>
      <c r="B392" s="143" t="s">
        <v>738</v>
      </c>
      <c r="C392" s="70">
        <f t="shared" si="5"/>
        <v>0</v>
      </c>
      <c r="D392" s="71"/>
      <c r="E392" s="72"/>
      <c r="F392" s="73"/>
      <c r="G392" s="73"/>
      <c r="H392" s="73"/>
      <c r="I392" s="13"/>
      <c r="J392" s="5"/>
      <c r="K392" s="5"/>
      <c r="N392" s="56"/>
      <c r="O392" s="6"/>
      <c r="Q392" s="5"/>
    </row>
    <row r="393" spans="1:17" x14ac:dyDescent="0.2">
      <c r="A393" s="99" t="s">
        <v>739</v>
      </c>
      <c r="B393" s="143" t="s">
        <v>740</v>
      </c>
      <c r="C393" s="70">
        <f t="shared" si="5"/>
        <v>0</v>
      </c>
      <c r="D393" s="71"/>
      <c r="E393" s="72"/>
      <c r="F393" s="73"/>
      <c r="G393" s="73"/>
      <c r="H393" s="73"/>
      <c r="I393" s="13"/>
      <c r="J393" s="5"/>
      <c r="K393" s="5"/>
      <c r="N393" s="56"/>
      <c r="O393" s="6"/>
      <c r="Q393" s="5"/>
    </row>
    <row r="394" spans="1:17" x14ac:dyDescent="0.2">
      <c r="A394" s="99" t="s">
        <v>741</v>
      </c>
      <c r="B394" s="143" t="s">
        <v>742</v>
      </c>
      <c r="C394" s="70">
        <f t="shared" si="5"/>
        <v>0</v>
      </c>
      <c r="D394" s="71"/>
      <c r="E394" s="72"/>
      <c r="F394" s="73"/>
      <c r="G394" s="73"/>
      <c r="H394" s="73"/>
      <c r="I394" s="13"/>
      <c r="J394" s="5"/>
      <c r="K394" s="5"/>
      <c r="N394" s="56"/>
      <c r="O394" s="6"/>
      <c r="Q394" s="5"/>
    </row>
    <row r="395" spans="1:17" x14ac:dyDescent="0.2">
      <c r="A395" s="99" t="s">
        <v>743</v>
      </c>
      <c r="B395" s="143" t="s">
        <v>744</v>
      </c>
      <c r="C395" s="70">
        <f t="shared" si="5"/>
        <v>0</v>
      </c>
      <c r="D395" s="71"/>
      <c r="E395" s="72"/>
      <c r="F395" s="73"/>
      <c r="G395" s="73"/>
      <c r="H395" s="73"/>
      <c r="I395" s="13"/>
      <c r="J395" s="5"/>
      <c r="K395" s="5"/>
      <c r="N395" s="56"/>
      <c r="O395" s="6"/>
      <c r="Q395" s="5"/>
    </row>
    <row r="396" spans="1:17" x14ac:dyDescent="0.2">
      <c r="A396" s="99" t="s">
        <v>745</v>
      </c>
      <c r="B396" s="100" t="s">
        <v>746</v>
      </c>
      <c r="C396" s="70">
        <f t="shared" si="5"/>
        <v>0</v>
      </c>
      <c r="D396" s="71"/>
      <c r="E396" s="72"/>
      <c r="F396" s="73"/>
      <c r="G396" s="73"/>
      <c r="H396" s="73"/>
      <c r="I396" s="13"/>
      <c r="J396" s="5"/>
      <c r="K396" s="5"/>
      <c r="N396" s="56"/>
      <c r="O396" s="6"/>
      <c r="Q396" s="5"/>
    </row>
    <row r="397" spans="1:17" x14ac:dyDescent="0.2">
      <c r="A397" s="134" t="s">
        <v>747</v>
      </c>
      <c r="B397" s="100" t="s">
        <v>748</v>
      </c>
      <c r="C397" s="70">
        <f t="shared" si="5"/>
        <v>0</v>
      </c>
      <c r="D397" s="71"/>
      <c r="E397" s="72"/>
      <c r="F397" s="73"/>
      <c r="G397" s="73"/>
      <c r="H397" s="73"/>
      <c r="I397" s="13"/>
      <c r="J397" s="5"/>
      <c r="K397" s="5"/>
      <c r="N397" s="56"/>
      <c r="O397" s="6"/>
      <c r="Q397" s="5"/>
    </row>
    <row r="398" spans="1:17" x14ac:dyDescent="0.2">
      <c r="A398" s="99" t="s">
        <v>749</v>
      </c>
      <c r="B398" s="100" t="s">
        <v>750</v>
      </c>
      <c r="C398" s="70">
        <f t="shared" si="5"/>
        <v>191</v>
      </c>
      <c r="D398" s="71"/>
      <c r="E398" s="72">
        <v>191</v>
      </c>
      <c r="F398" s="73"/>
      <c r="G398" s="73"/>
      <c r="H398" s="73"/>
      <c r="I398" s="13"/>
      <c r="J398" s="5"/>
      <c r="K398" s="5"/>
      <c r="N398" s="56"/>
      <c r="O398" s="6"/>
      <c r="Q398" s="5"/>
    </row>
    <row r="399" spans="1:17" x14ac:dyDescent="0.2">
      <c r="A399" s="134" t="s">
        <v>751</v>
      </c>
      <c r="B399" s="100" t="s">
        <v>752</v>
      </c>
      <c r="C399" s="95">
        <f t="shared" si="5"/>
        <v>191</v>
      </c>
      <c r="D399" s="81"/>
      <c r="E399" s="82">
        <v>191</v>
      </c>
      <c r="F399" s="83"/>
      <c r="G399" s="83"/>
      <c r="H399" s="83"/>
      <c r="I399" s="13"/>
      <c r="J399" s="5"/>
      <c r="K399" s="5"/>
      <c r="N399" s="56"/>
      <c r="O399" s="6"/>
      <c r="Q399" s="5"/>
    </row>
    <row r="400" spans="1:17" x14ac:dyDescent="0.2">
      <c r="A400" s="99" t="s">
        <v>753</v>
      </c>
      <c r="B400" s="100" t="s">
        <v>754</v>
      </c>
      <c r="C400" s="95">
        <f t="shared" si="5"/>
        <v>0</v>
      </c>
      <c r="D400" s="81"/>
      <c r="E400" s="82"/>
      <c r="F400" s="83"/>
      <c r="G400" s="83"/>
      <c r="H400" s="83"/>
      <c r="I400" s="13"/>
      <c r="J400" s="5"/>
      <c r="K400" s="5"/>
      <c r="N400" s="56"/>
      <c r="O400" s="6"/>
      <c r="Q400" s="5"/>
    </row>
    <row r="401" spans="1:17" x14ac:dyDescent="0.2">
      <c r="A401" s="99" t="s">
        <v>755</v>
      </c>
      <c r="B401" s="143" t="s">
        <v>756</v>
      </c>
      <c r="C401" s="70">
        <f t="shared" si="5"/>
        <v>0</v>
      </c>
      <c r="D401" s="71"/>
      <c r="E401" s="72"/>
      <c r="F401" s="73"/>
      <c r="G401" s="73"/>
      <c r="H401" s="73"/>
      <c r="I401" s="13"/>
      <c r="J401" s="5"/>
      <c r="K401" s="5"/>
      <c r="N401" s="56"/>
      <c r="O401" s="6"/>
      <c r="Q401" s="5"/>
    </row>
    <row r="402" spans="1:17" x14ac:dyDescent="0.2">
      <c r="A402" s="99" t="s">
        <v>757</v>
      </c>
      <c r="B402" s="143" t="s">
        <v>758</v>
      </c>
      <c r="C402" s="70">
        <f t="shared" ref="C402:C466" si="6">+SUM(D402:F402)</f>
        <v>0</v>
      </c>
      <c r="D402" s="71"/>
      <c r="E402" s="72"/>
      <c r="F402" s="73"/>
      <c r="G402" s="73"/>
      <c r="H402" s="73"/>
      <c r="I402" s="13"/>
      <c r="J402" s="5"/>
      <c r="K402" s="5"/>
      <c r="N402" s="56"/>
      <c r="O402" s="6"/>
      <c r="Q402" s="5"/>
    </row>
    <row r="403" spans="1:17" x14ac:dyDescent="0.2">
      <c r="A403" s="99" t="s">
        <v>759</v>
      </c>
      <c r="B403" s="143" t="s">
        <v>760</v>
      </c>
      <c r="C403" s="70">
        <f t="shared" si="6"/>
        <v>0</v>
      </c>
      <c r="D403" s="71"/>
      <c r="E403" s="72"/>
      <c r="F403" s="73"/>
      <c r="G403" s="73"/>
      <c r="H403" s="73"/>
      <c r="I403" s="13"/>
      <c r="J403" s="5"/>
      <c r="K403" s="5"/>
      <c r="N403" s="56"/>
      <c r="O403" s="6"/>
      <c r="Q403" s="5"/>
    </row>
    <row r="404" spans="1:17" x14ac:dyDescent="0.2">
      <c r="A404" s="99" t="s">
        <v>761</v>
      </c>
      <c r="B404" s="143" t="s">
        <v>762</v>
      </c>
      <c r="C404" s="70">
        <f t="shared" si="6"/>
        <v>0</v>
      </c>
      <c r="D404" s="71"/>
      <c r="E404" s="72"/>
      <c r="F404" s="73"/>
      <c r="G404" s="73"/>
      <c r="H404" s="73"/>
      <c r="I404" s="13"/>
      <c r="J404" s="5"/>
      <c r="K404" s="5"/>
      <c r="N404" s="56"/>
      <c r="O404" s="6"/>
      <c r="Q404" s="5"/>
    </row>
    <row r="405" spans="1:17" x14ac:dyDescent="0.2">
      <c r="A405" s="134" t="s">
        <v>763</v>
      </c>
      <c r="B405" s="100" t="s">
        <v>764</v>
      </c>
      <c r="C405" s="95">
        <f t="shared" si="6"/>
        <v>0</v>
      </c>
      <c r="D405" s="81"/>
      <c r="E405" s="82"/>
      <c r="F405" s="83"/>
      <c r="G405" s="83"/>
      <c r="H405" s="83"/>
      <c r="I405" s="13"/>
      <c r="J405" s="5"/>
      <c r="K405" s="5"/>
      <c r="N405" s="56"/>
      <c r="O405" s="6"/>
      <c r="Q405" s="5"/>
    </row>
    <row r="406" spans="1:17" x14ac:dyDescent="0.2">
      <c r="A406" s="99" t="s">
        <v>765</v>
      </c>
      <c r="B406" s="143" t="s">
        <v>766</v>
      </c>
      <c r="C406" s="70">
        <f t="shared" si="6"/>
        <v>0</v>
      </c>
      <c r="D406" s="71"/>
      <c r="E406" s="72"/>
      <c r="F406" s="73"/>
      <c r="G406" s="73"/>
      <c r="H406" s="73"/>
      <c r="I406" s="13"/>
      <c r="J406" s="5"/>
      <c r="K406" s="5"/>
      <c r="N406" s="56"/>
      <c r="O406" s="6"/>
      <c r="Q406" s="5"/>
    </row>
    <row r="407" spans="1:17" x14ac:dyDescent="0.2">
      <c r="A407" s="99" t="s">
        <v>767</v>
      </c>
      <c r="B407" s="142" t="s">
        <v>768</v>
      </c>
      <c r="C407" s="95">
        <f t="shared" si="6"/>
        <v>0</v>
      </c>
      <c r="D407" s="81"/>
      <c r="E407" s="82"/>
      <c r="F407" s="83"/>
      <c r="G407" s="83"/>
      <c r="H407" s="83"/>
      <c r="I407" s="13"/>
      <c r="J407" s="5"/>
      <c r="K407" s="5"/>
      <c r="N407" s="56"/>
      <c r="O407" s="6"/>
      <c r="Q407" s="5"/>
    </row>
    <row r="408" spans="1:17" x14ac:dyDescent="0.2">
      <c r="A408" s="134" t="s">
        <v>769</v>
      </c>
      <c r="B408" s="142" t="s">
        <v>770</v>
      </c>
      <c r="C408" s="95">
        <f t="shared" si="6"/>
        <v>0</v>
      </c>
      <c r="D408" s="81"/>
      <c r="E408" s="82"/>
      <c r="F408" s="83"/>
      <c r="G408" s="83"/>
      <c r="H408" s="83"/>
      <c r="I408" s="13"/>
      <c r="J408" s="5"/>
      <c r="K408" s="5"/>
      <c r="N408" s="56"/>
      <c r="O408" s="6"/>
      <c r="Q408" s="5"/>
    </row>
    <row r="409" spans="1:17" x14ac:dyDescent="0.2">
      <c r="A409" s="99" t="s">
        <v>771</v>
      </c>
      <c r="B409" s="143" t="s">
        <v>772</v>
      </c>
      <c r="C409" s="70">
        <f t="shared" si="6"/>
        <v>3</v>
      </c>
      <c r="D409" s="71">
        <v>3</v>
      </c>
      <c r="E409" s="72"/>
      <c r="F409" s="73"/>
      <c r="G409" s="73"/>
      <c r="H409" s="73"/>
      <c r="I409" s="13"/>
      <c r="J409" s="5"/>
      <c r="K409" s="5"/>
      <c r="N409" s="56"/>
      <c r="O409" s="6"/>
      <c r="Q409" s="5"/>
    </row>
    <row r="410" spans="1:17" x14ac:dyDescent="0.2">
      <c r="A410" s="134" t="s">
        <v>773</v>
      </c>
      <c r="B410" s="142" t="s">
        <v>774</v>
      </c>
      <c r="C410" s="95">
        <f t="shared" si="6"/>
        <v>0</v>
      </c>
      <c r="D410" s="81"/>
      <c r="E410" s="82"/>
      <c r="F410" s="83"/>
      <c r="G410" s="83"/>
      <c r="H410" s="83"/>
      <c r="I410" s="13"/>
      <c r="J410" s="5"/>
      <c r="K410" s="5"/>
      <c r="N410" s="56"/>
      <c r="O410" s="6"/>
      <c r="Q410" s="5"/>
    </row>
    <row r="411" spans="1:17" x14ac:dyDescent="0.2">
      <c r="A411" s="99" t="s">
        <v>775</v>
      </c>
      <c r="B411" s="143" t="s">
        <v>776</v>
      </c>
      <c r="C411" s="70">
        <f t="shared" si="6"/>
        <v>148</v>
      </c>
      <c r="D411" s="71">
        <v>148</v>
      </c>
      <c r="E411" s="72"/>
      <c r="F411" s="73"/>
      <c r="G411" s="73"/>
      <c r="H411" s="73"/>
      <c r="I411" s="13"/>
      <c r="J411" s="5"/>
      <c r="K411" s="5"/>
      <c r="N411" s="56"/>
      <c r="O411" s="6"/>
      <c r="Q411" s="5"/>
    </row>
    <row r="412" spans="1:17" x14ac:dyDescent="0.2">
      <c r="A412" s="99" t="s">
        <v>777</v>
      </c>
      <c r="B412" s="142" t="s">
        <v>778</v>
      </c>
      <c r="C412" s="95">
        <f t="shared" si="6"/>
        <v>2</v>
      </c>
      <c r="D412" s="81"/>
      <c r="E412" s="82">
        <v>2</v>
      </c>
      <c r="F412" s="83"/>
      <c r="G412" s="83"/>
      <c r="H412" s="83"/>
      <c r="I412" s="13"/>
      <c r="J412" s="5"/>
      <c r="K412" s="5"/>
      <c r="N412" s="56"/>
      <c r="O412" s="6"/>
      <c r="Q412" s="5"/>
    </row>
    <row r="413" spans="1:17" x14ac:dyDescent="0.2">
      <c r="A413" s="134" t="s">
        <v>779</v>
      </c>
      <c r="B413" s="142" t="s">
        <v>780</v>
      </c>
      <c r="C413" s="95">
        <f t="shared" si="6"/>
        <v>0</v>
      </c>
      <c r="D413" s="81"/>
      <c r="E413" s="82"/>
      <c r="F413" s="83"/>
      <c r="G413" s="83"/>
      <c r="H413" s="83"/>
      <c r="I413" s="13"/>
      <c r="J413" s="5"/>
      <c r="K413" s="5"/>
      <c r="N413" s="56"/>
      <c r="O413" s="6"/>
      <c r="Q413" s="5"/>
    </row>
    <row r="414" spans="1:17" x14ac:dyDescent="0.2">
      <c r="A414" s="99" t="s">
        <v>781</v>
      </c>
      <c r="B414" s="142" t="s">
        <v>782</v>
      </c>
      <c r="C414" s="95">
        <f t="shared" si="6"/>
        <v>1</v>
      </c>
      <c r="D414" s="81"/>
      <c r="E414" s="82">
        <v>1</v>
      </c>
      <c r="F414" s="83"/>
      <c r="G414" s="83"/>
      <c r="H414" s="83"/>
      <c r="I414" s="13"/>
      <c r="J414" s="5"/>
      <c r="K414" s="5"/>
      <c r="N414" s="56"/>
      <c r="O414" s="6"/>
      <c r="Q414" s="5"/>
    </row>
    <row r="415" spans="1:17" x14ac:dyDescent="0.2">
      <c r="A415" s="134" t="s">
        <v>783</v>
      </c>
      <c r="B415" s="142" t="s">
        <v>784</v>
      </c>
      <c r="C415" s="95">
        <f t="shared" si="6"/>
        <v>0</v>
      </c>
      <c r="D415" s="81"/>
      <c r="E415" s="82"/>
      <c r="F415" s="83"/>
      <c r="G415" s="83"/>
      <c r="H415" s="83"/>
      <c r="I415" s="13"/>
      <c r="J415" s="5"/>
      <c r="K415" s="5"/>
      <c r="N415" s="56"/>
      <c r="O415" s="6"/>
      <c r="Q415" s="5"/>
    </row>
    <row r="416" spans="1:17" x14ac:dyDescent="0.2">
      <c r="A416" s="99" t="s">
        <v>785</v>
      </c>
      <c r="B416" s="142" t="s">
        <v>786</v>
      </c>
      <c r="C416" s="95">
        <f t="shared" si="6"/>
        <v>0</v>
      </c>
      <c r="D416" s="81"/>
      <c r="E416" s="82"/>
      <c r="F416" s="83"/>
      <c r="G416" s="83"/>
      <c r="H416" s="83"/>
      <c r="I416" s="13"/>
      <c r="J416" s="5"/>
      <c r="K416" s="5"/>
      <c r="N416" s="56"/>
      <c r="O416" s="6"/>
      <c r="Q416" s="5"/>
    </row>
    <row r="417" spans="1:17" x14ac:dyDescent="0.2">
      <c r="A417" s="99" t="s">
        <v>787</v>
      </c>
      <c r="B417" s="94" t="s">
        <v>788</v>
      </c>
      <c r="C417" s="95">
        <f t="shared" si="6"/>
        <v>0</v>
      </c>
      <c r="D417" s="81"/>
      <c r="E417" s="82"/>
      <c r="F417" s="83"/>
      <c r="G417" s="83"/>
      <c r="H417" s="83"/>
      <c r="I417" s="13"/>
      <c r="J417" s="5"/>
      <c r="K417" s="5"/>
      <c r="N417" s="56"/>
      <c r="O417" s="6"/>
      <c r="Q417" s="5"/>
    </row>
    <row r="418" spans="1:17" ht="17.25" customHeight="1" x14ac:dyDescent="0.2">
      <c r="A418" s="134" t="s">
        <v>789</v>
      </c>
      <c r="B418" s="94" t="s">
        <v>790</v>
      </c>
      <c r="C418" s="95">
        <f t="shared" si="6"/>
        <v>0</v>
      </c>
      <c r="D418" s="81"/>
      <c r="E418" s="82"/>
      <c r="F418" s="83"/>
      <c r="G418" s="83"/>
      <c r="H418" s="83"/>
      <c r="I418" s="13"/>
      <c r="J418" s="5"/>
      <c r="K418" s="5"/>
      <c r="N418" s="56"/>
      <c r="O418" s="6"/>
      <c r="Q418" s="5"/>
    </row>
    <row r="419" spans="1:17" x14ac:dyDescent="0.2">
      <c r="A419" s="99" t="s">
        <v>791</v>
      </c>
      <c r="B419" s="94" t="s">
        <v>792</v>
      </c>
      <c r="C419" s="95">
        <f t="shared" si="6"/>
        <v>0</v>
      </c>
      <c r="D419" s="81"/>
      <c r="E419" s="82"/>
      <c r="F419" s="83"/>
      <c r="G419" s="83"/>
      <c r="H419" s="83"/>
      <c r="I419" s="13"/>
      <c r="J419" s="5"/>
      <c r="K419" s="5"/>
      <c r="N419" s="56"/>
      <c r="O419" s="6"/>
      <c r="Q419" s="5"/>
    </row>
    <row r="420" spans="1:17" x14ac:dyDescent="0.2">
      <c r="A420" s="134" t="s">
        <v>793</v>
      </c>
      <c r="B420" s="94" t="s">
        <v>794</v>
      </c>
      <c r="C420" s="95">
        <f t="shared" si="6"/>
        <v>0</v>
      </c>
      <c r="D420" s="81"/>
      <c r="E420" s="82"/>
      <c r="F420" s="83"/>
      <c r="G420" s="83"/>
      <c r="H420" s="83"/>
      <c r="I420" s="13"/>
      <c r="J420" s="5"/>
      <c r="K420" s="5"/>
      <c r="N420" s="56"/>
      <c r="O420" s="6"/>
      <c r="Q420" s="5"/>
    </row>
    <row r="421" spans="1:17" x14ac:dyDescent="0.2">
      <c r="A421" s="99" t="s">
        <v>795</v>
      </c>
      <c r="B421" s="142" t="s">
        <v>796</v>
      </c>
      <c r="C421" s="95">
        <f t="shared" si="6"/>
        <v>0</v>
      </c>
      <c r="D421" s="81"/>
      <c r="E421" s="82"/>
      <c r="F421" s="83"/>
      <c r="G421" s="83"/>
      <c r="H421" s="83"/>
      <c r="I421" s="13"/>
      <c r="J421" s="5"/>
      <c r="K421" s="5"/>
      <c r="N421" s="56"/>
      <c r="O421" s="6"/>
      <c r="Q421" s="5"/>
    </row>
    <row r="422" spans="1:17" x14ac:dyDescent="0.2">
      <c r="A422" s="134" t="s">
        <v>797</v>
      </c>
      <c r="B422" s="142" t="s">
        <v>798</v>
      </c>
      <c r="C422" s="95">
        <f t="shared" si="6"/>
        <v>0</v>
      </c>
      <c r="D422" s="81"/>
      <c r="E422" s="82"/>
      <c r="F422" s="83"/>
      <c r="G422" s="83"/>
      <c r="H422" s="83"/>
      <c r="I422" s="13"/>
      <c r="J422" s="5"/>
      <c r="K422" s="5"/>
      <c r="N422" s="56"/>
      <c r="O422" s="6"/>
      <c r="Q422" s="5"/>
    </row>
    <row r="423" spans="1:17" x14ac:dyDescent="0.2">
      <c r="A423" s="99" t="s">
        <v>799</v>
      </c>
      <c r="B423" s="94" t="s">
        <v>800</v>
      </c>
      <c r="C423" s="95">
        <f t="shared" si="6"/>
        <v>0</v>
      </c>
      <c r="D423" s="81"/>
      <c r="E423" s="82"/>
      <c r="F423" s="83"/>
      <c r="G423" s="83"/>
      <c r="H423" s="83"/>
      <c r="I423" s="13"/>
      <c r="J423" s="5"/>
      <c r="K423" s="5"/>
      <c r="N423" s="56"/>
      <c r="O423" s="6"/>
      <c r="Q423" s="5"/>
    </row>
    <row r="424" spans="1:17" x14ac:dyDescent="0.2">
      <c r="A424" s="134" t="s">
        <v>801</v>
      </c>
      <c r="B424" s="94" t="s">
        <v>802</v>
      </c>
      <c r="C424" s="95">
        <f t="shared" si="6"/>
        <v>0</v>
      </c>
      <c r="D424" s="81"/>
      <c r="E424" s="82"/>
      <c r="F424" s="83"/>
      <c r="G424" s="83"/>
      <c r="H424" s="83"/>
      <c r="I424" s="13"/>
      <c r="J424" s="5"/>
      <c r="K424" s="5"/>
      <c r="N424" s="56"/>
      <c r="O424" s="6"/>
      <c r="Q424" s="5"/>
    </row>
    <row r="425" spans="1:17" x14ac:dyDescent="0.2">
      <c r="A425" s="99" t="s">
        <v>803</v>
      </c>
      <c r="B425" s="94" t="s">
        <v>804</v>
      </c>
      <c r="C425" s="95">
        <f t="shared" si="6"/>
        <v>0</v>
      </c>
      <c r="D425" s="81"/>
      <c r="E425" s="82"/>
      <c r="F425" s="83"/>
      <c r="G425" s="83"/>
      <c r="H425" s="83"/>
      <c r="I425" s="13"/>
      <c r="J425" s="5"/>
      <c r="K425" s="5"/>
      <c r="N425" s="56"/>
      <c r="O425" s="6"/>
      <c r="Q425" s="5"/>
    </row>
    <row r="426" spans="1:17" x14ac:dyDescent="0.2">
      <c r="A426" s="134" t="s">
        <v>805</v>
      </c>
      <c r="B426" s="94" t="s">
        <v>806</v>
      </c>
      <c r="C426" s="95">
        <f t="shared" si="6"/>
        <v>0</v>
      </c>
      <c r="D426" s="81"/>
      <c r="E426" s="82"/>
      <c r="F426" s="83"/>
      <c r="G426" s="83"/>
      <c r="H426" s="83"/>
      <c r="I426" s="13"/>
      <c r="J426" s="5"/>
      <c r="K426" s="5"/>
      <c r="N426" s="56"/>
      <c r="O426" s="6"/>
      <c r="Q426" s="5"/>
    </row>
    <row r="427" spans="1:17" x14ac:dyDescent="0.2">
      <c r="A427" s="99" t="s">
        <v>807</v>
      </c>
      <c r="B427" s="94" t="s">
        <v>808</v>
      </c>
      <c r="C427" s="95">
        <f t="shared" si="6"/>
        <v>0</v>
      </c>
      <c r="D427" s="81"/>
      <c r="E427" s="82"/>
      <c r="F427" s="83"/>
      <c r="G427" s="83"/>
      <c r="H427" s="83"/>
      <c r="I427" s="13"/>
      <c r="J427" s="5"/>
      <c r="K427" s="5"/>
      <c r="N427" s="56"/>
      <c r="O427" s="6"/>
      <c r="Q427" s="5"/>
    </row>
    <row r="428" spans="1:17" ht="12.75" customHeight="1" x14ac:dyDescent="0.2">
      <c r="A428" s="134" t="s">
        <v>809</v>
      </c>
      <c r="B428" s="94" t="s">
        <v>810</v>
      </c>
      <c r="C428" s="95">
        <f t="shared" si="6"/>
        <v>0</v>
      </c>
      <c r="D428" s="81"/>
      <c r="E428" s="82"/>
      <c r="F428" s="83"/>
      <c r="G428" s="83"/>
      <c r="H428" s="83"/>
      <c r="I428" s="13"/>
      <c r="J428" s="5"/>
      <c r="K428" s="5"/>
      <c r="N428" s="56"/>
      <c r="O428" s="6"/>
      <c r="Q428" s="5"/>
    </row>
    <row r="429" spans="1:17" x14ac:dyDescent="0.2">
      <c r="A429" s="134" t="s">
        <v>811</v>
      </c>
      <c r="B429" s="142" t="s">
        <v>812</v>
      </c>
      <c r="C429" s="95">
        <f t="shared" si="6"/>
        <v>0</v>
      </c>
      <c r="D429" s="81"/>
      <c r="E429" s="82"/>
      <c r="F429" s="83"/>
      <c r="G429" s="83"/>
      <c r="H429" s="83"/>
      <c r="I429" s="13"/>
      <c r="J429" s="5"/>
      <c r="K429" s="5"/>
      <c r="N429" s="56"/>
      <c r="O429" s="6"/>
      <c r="Q429" s="5"/>
    </row>
    <row r="430" spans="1:17" x14ac:dyDescent="0.2">
      <c r="A430" s="99" t="s">
        <v>813</v>
      </c>
      <c r="B430" s="142" t="s">
        <v>814</v>
      </c>
      <c r="C430" s="95">
        <f t="shared" si="6"/>
        <v>0</v>
      </c>
      <c r="D430" s="81"/>
      <c r="E430" s="82"/>
      <c r="F430" s="83"/>
      <c r="G430" s="83"/>
      <c r="H430" s="83"/>
      <c r="I430" s="13"/>
      <c r="J430" s="5"/>
      <c r="K430" s="5"/>
      <c r="N430" s="56"/>
      <c r="O430" s="6"/>
      <c r="Q430" s="5"/>
    </row>
    <row r="431" spans="1:17" x14ac:dyDescent="0.2">
      <c r="A431" s="134" t="s">
        <v>815</v>
      </c>
      <c r="B431" s="142" t="s">
        <v>816</v>
      </c>
      <c r="C431" s="95">
        <f t="shared" si="6"/>
        <v>0</v>
      </c>
      <c r="D431" s="81"/>
      <c r="E431" s="82"/>
      <c r="F431" s="83"/>
      <c r="G431" s="83"/>
      <c r="H431" s="83"/>
      <c r="I431" s="13"/>
      <c r="J431" s="5"/>
      <c r="K431" s="5"/>
      <c r="N431" s="56"/>
      <c r="O431" s="6"/>
      <c r="Q431" s="5"/>
    </row>
    <row r="432" spans="1:17" x14ac:dyDescent="0.2">
      <c r="A432" s="99" t="s">
        <v>817</v>
      </c>
      <c r="B432" s="143" t="s">
        <v>818</v>
      </c>
      <c r="C432" s="70">
        <f t="shared" si="6"/>
        <v>0</v>
      </c>
      <c r="D432" s="71"/>
      <c r="E432" s="72"/>
      <c r="F432" s="73"/>
      <c r="G432" s="73"/>
      <c r="H432" s="73"/>
      <c r="I432" s="13"/>
      <c r="J432" s="5"/>
      <c r="K432" s="5"/>
      <c r="N432" s="56"/>
      <c r="O432" s="6"/>
      <c r="Q432" s="5"/>
    </row>
    <row r="433" spans="1:17" x14ac:dyDescent="0.2">
      <c r="A433" s="99" t="s">
        <v>819</v>
      </c>
      <c r="B433" s="143" t="s">
        <v>820</v>
      </c>
      <c r="C433" s="70">
        <f t="shared" si="6"/>
        <v>0</v>
      </c>
      <c r="D433" s="71"/>
      <c r="E433" s="72"/>
      <c r="F433" s="73"/>
      <c r="G433" s="73"/>
      <c r="H433" s="73"/>
      <c r="I433" s="13"/>
      <c r="J433" s="5"/>
      <c r="K433" s="5"/>
      <c r="N433" s="56"/>
      <c r="O433" s="6"/>
      <c r="Q433" s="5"/>
    </row>
    <row r="434" spans="1:17" x14ac:dyDescent="0.2">
      <c r="A434" s="99" t="s">
        <v>821</v>
      </c>
      <c r="B434" s="143" t="s">
        <v>822</v>
      </c>
      <c r="C434" s="70">
        <f t="shared" si="6"/>
        <v>0</v>
      </c>
      <c r="D434" s="71"/>
      <c r="E434" s="72"/>
      <c r="F434" s="73"/>
      <c r="G434" s="73"/>
      <c r="H434" s="73"/>
      <c r="I434" s="13"/>
      <c r="J434" s="5"/>
      <c r="K434" s="5"/>
      <c r="N434" s="56"/>
      <c r="O434" s="6"/>
      <c r="Q434" s="5"/>
    </row>
    <row r="435" spans="1:17" x14ac:dyDescent="0.2">
      <c r="A435" s="99" t="s">
        <v>823</v>
      </c>
      <c r="B435" s="143" t="s">
        <v>824</v>
      </c>
      <c r="C435" s="70">
        <f t="shared" si="6"/>
        <v>0</v>
      </c>
      <c r="D435" s="71"/>
      <c r="E435" s="72"/>
      <c r="F435" s="73"/>
      <c r="G435" s="73"/>
      <c r="H435" s="73"/>
      <c r="I435" s="13"/>
      <c r="J435" s="5"/>
      <c r="K435" s="5"/>
      <c r="N435" s="56"/>
      <c r="O435" s="6"/>
      <c r="Q435" s="5"/>
    </row>
    <row r="436" spans="1:17" x14ac:dyDescent="0.2">
      <c r="A436" s="99" t="s">
        <v>825</v>
      </c>
      <c r="B436" s="143" t="s">
        <v>826</v>
      </c>
      <c r="C436" s="70">
        <f t="shared" si="6"/>
        <v>0</v>
      </c>
      <c r="D436" s="71"/>
      <c r="E436" s="72"/>
      <c r="F436" s="73"/>
      <c r="G436" s="73"/>
      <c r="H436" s="73"/>
      <c r="I436" s="13"/>
      <c r="J436" s="5"/>
      <c r="K436" s="5"/>
      <c r="N436" s="56"/>
      <c r="O436" s="6"/>
      <c r="Q436" s="5"/>
    </row>
    <row r="437" spans="1:17" x14ac:dyDescent="0.2">
      <c r="A437" s="134" t="s">
        <v>827</v>
      </c>
      <c r="B437" s="142" t="s">
        <v>828</v>
      </c>
      <c r="C437" s="95">
        <f t="shared" si="6"/>
        <v>0</v>
      </c>
      <c r="D437" s="81"/>
      <c r="E437" s="82"/>
      <c r="F437" s="83"/>
      <c r="G437" s="83"/>
      <c r="H437" s="83"/>
      <c r="I437" s="13"/>
      <c r="J437" s="5"/>
      <c r="K437" s="5"/>
      <c r="N437" s="56"/>
      <c r="O437" s="6"/>
      <c r="Q437" s="5"/>
    </row>
    <row r="438" spans="1:17" x14ac:dyDescent="0.2">
      <c r="A438" s="99" t="s">
        <v>829</v>
      </c>
      <c r="B438" s="142" t="s">
        <v>830</v>
      </c>
      <c r="C438" s="95">
        <f t="shared" si="6"/>
        <v>0</v>
      </c>
      <c r="D438" s="81"/>
      <c r="E438" s="82"/>
      <c r="F438" s="83"/>
      <c r="G438" s="83"/>
      <c r="H438" s="83"/>
      <c r="I438" s="13"/>
      <c r="J438" s="5"/>
      <c r="K438" s="5"/>
      <c r="N438" s="56"/>
      <c r="O438" s="6"/>
      <c r="Q438" s="5"/>
    </row>
    <row r="439" spans="1:17" x14ac:dyDescent="0.2">
      <c r="A439" s="144" t="s">
        <v>831</v>
      </c>
      <c r="B439" s="145" t="s">
        <v>832</v>
      </c>
      <c r="C439" s="95">
        <f t="shared" si="6"/>
        <v>0</v>
      </c>
      <c r="D439" s="81"/>
      <c r="E439" s="82"/>
      <c r="F439" s="83"/>
      <c r="G439" s="83"/>
      <c r="H439" s="83"/>
      <c r="I439" s="13"/>
      <c r="J439" s="5"/>
      <c r="K439" s="5"/>
      <c r="N439" s="56"/>
      <c r="O439" s="6"/>
      <c r="Q439" s="5"/>
    </row>
    <row r="440" spans="1:17" x14ac:dyDescent="0.2">
      <c r="A440" s="99" t="s">
        <v>833</v>
      </c>
      <c r="B440" s="143" t="s">
        <v>834</v>
      </c>
      <c r="C440" s="95">
        <f t="shared" si="6"/>
        <v>9577</v>
      </c>
      <c r="D440" s="81">
        <v>9273</v>
      </c>
      <c r="E440" s="82">
        <v>60</v>
      </c>
      <c r="F440" s="83">
        <v>244</v>
      </c>
      <c r="G440" s="83"/>
      <c r="H440" s="83"/>
      <c r="I440" s="13"/>
      <c r="J440" s="5"/>
      <c r="K440" s="5"/>
      <c r="N440" s="56"/>
      <c r="O440" s="6"/>
      <c r="Q440" s="5"/>
    </row>
    <row r="441" spans="1:17" x14ac:dyDescent="0.2">
      <c r="A441" s="99" t="s">
        <v>835</v>
      </c>
      <c r="B441" s="143" t="s">
        <v>836</v>
      </c>
      <c r="C441" s="95">
        <f t="shared" si="6"/>
        <v>0</v>
      </c>
      <c r="D441" s="81"/>
      <c r="E441" s="82"/>
      <c r="F441" s="83"/>
      <c r="G441" s="83"/>
      <c r="H441" s="83"/>
      <c r="I441" s="13"/>
      <c r="J441" s="5"/>
      <c r="K441" s="5"/>
      <c r="N441" s="56"/>
      <c r="O441" s="6"/>
      <c r="Q441" s="5"/>
    </row>
    <row r="442" spans="1:17" x14ac:dyDescent="0.2">
      <c r="A442" s="99" t="s">
        <v>837</v>
      </c>
      <c r="B442" s="143" t="s">
        <v>838</v>
      </c>
      <c r="C442" s="95">
        <f t="shared" si="6"/>
        <v>0</v>
      </c>
      <c r="D442" s="81"/>
      <c r="E442" s="82"/>
      <c r="F442" s="83"/>
      <c r="G442" s="83"/>
      <c r="H442" s="83"/>
      <c r="I442" s="13"/>
      <c r="J442" s="5"/>
      <c r="K442" s="5"/>
      <c r="N442" s="56"/>
      <c r="O442" s="6"/>
      <c r="Q442" s="5"/>
    </row>
    <row r="443" spans="1:17" x14ac:dyDescent="0.2">
      <c r="A443" s="99" t="s">
        <v>839</v>
      </c>
      <c r="B443" s="143" t="s">
        <v>840</v>
      </c>
      <c r="C443" s="95">
        <f t="shared" si="6"/>
        <v>0</v>
      </c>
      <c r="D443" s="81"/>
      <c r="E443" s="82"/>
      <c r="F443" s="83"/>
      <c r="G443" s="83"/>
      <c r="H443" s="83"/>
      <c r="I443" s="13"/>
      <c r="J443" s="5"/>
      <c r="K443" s="5"/>
      <c r="N443" s="56"/>
      <c r="O443" s="6"/>
      <c r="Q443" s="5"/>
    </row>
    <row r="444" spans="1:17" x14ac:dyDescent="0.2">
      <c r="A444" s="99" t="s">
        <v>841</v>
      </c>
      <c r="B444" s="143" t="s">
        <v>842</v>
      </c>
      <c r="C444" s="95">
        <f t="shared" si="6"/>
        <v>0</v>
      </c>
      <c r="D444" s="81"/>
      <c r="E444" s="82"/>
      <c r="F444" s="83"/>
      <c r="G444" s="83"/>
      <c r="H444" s="83"/>
      <c r="I444" s="13"/>
      <c r="J444" s="5"/>
      <c r="K444" s="5"/>
      <c r="N444" s="56"/>
      <c r="O444" s="6"/>
      <c r="Q444" s="5"/>
    </row>
    <row r="445" spans="1:17" x14ac:dyDescent="0.2">
      <c r="A445" s="99" t="s">
        <v>843</v>
      </c>
      <c r="B445" s="143" t="s">
        <v>844</v>
      </c>
      <c r="C445" s="95">
        <f t="shared" si="6"/>
        <v>4</v>
      </c>
      <c r="D445" s="81">
        <v>4</v>
      </c>
      <c r="E445" s="82"/>
      <c r="F445" s="83"/>
      <c r="G445" s="83"/>
      <c r="H445" s="83"/>
      <c r="I445" s="13"/>
      <c r="J445" s="5"/>
      <c r="K445" s="5"/>
      <c r="N445" s="56"/>
      <c r="O445" s="6"/>
      <c r="Q445" s="5"/>
    </row>
    <row r="446" spans="1:17" x14ac:dyDescent="0.2">
      <c r="A446" s="99" t="s">
        <v>845</v>
      </c>
      <c r="B446" s="143" t="s">
        <v>846</v>
      </c>
      <c r="C446" s="95">
        <f t="shared" si="6"/>
        <v>0</v>
      </c>
      <c r="D446" s="81"/>
      <c r="E446" s="82"/>
      <c r="F446" s="83"/>
      <c r="G446" s="83"/>
      <c r="H446" s="83"/>
      <c r="I446" s="13"/>
      <c r="J446" s="5"/>
      <c r="K446" s="5"/>
      <c r="N446" s="56"/>
      <c r="O446" s="6"/>
      <c r="Q446" s="5"/>
    </row>
    <row r="447" spans="1:17" x14ac:dyDescent="0.2">
      <c r="A447" s="99" t="s">
        <v>847</v>
      </c>
      <c r="B447" s="143" t="s">
        <v>848</v>
      </c>
      <c r="C447" s="95">
        <f t="shared" si="6"/>
        <v>0</v>
      </c>
      <c r="D447" s="81"/>
      <c r="E447" s="82"/>
      <c r="F447" s="83"/>
      <c r="G447" s="83"/>
      <c r="H447" s="83"/>
      <c r="I447" s="13"/>
      <c r="J447" s="5"/>
      <c r="K447" s="5"/>
      <c r="N447" s="56"/>
      <c r="O447" s="6"/>
      <c r="Q447" s="5"/>
    </row>
    <row r="448" spans="1:17" x14ac:dyDescent="0.2">
      <c r="A448" s="99" t="s">
        <v>849</v>
      </c>
      <c r="B448" s="143" t="s">
        <v>850</v>
      </c>
      <c r="C448" s="95">
        <f t="shared" si="6"/>
        <v>0</v>
      </c>
      <c r="D448" s="81"/>
      <c r="E448" s="82"/>
      <c r="F448" s="83"/>
      <c r="G448" s="83"/>
      <c r="H448" s="83"/>
      <c r="I448" s="13"/>
      <c r="J448" s="5"/>
      <c r="K448" s="5"/>
      <c r="N448" s="56"/>
      <c r="O448" s="6"/>
      <c r="Q448" s="5"/>
    </row>
    <row r="449" spans="1:17" x14ac:dyDescent="0.2">
      <c r="A449" s="99" t="s">
        <v>851</v>
      </c>
      <c r="B449" s="143" t="s">
        <v>852</v>
      </c>
      <c r="C449" s="95">
        <f t="shared" si="6"/>
        <v>483</v>
      </c>
      <c r="D449" s="81">
        <v>338</v>
      </c>
      <c r="E449" s="82">
        <v>145</v>
      </c>
      <c r="F449" s="83"/>
      <c r="G449" s="83"/>
      <c r="H449" s="83"/>
      <c r="I449" s="13"/>
      <c r="J449" s="5"/>
      <c r="K449" s="5"/>
      <c r="N449" s="56"/>
      <c r="O449" s="6"/>
      <c r="Q449" s="5"/>
    </row>
    <row r="450" spans="1:17" x14ac:dyDescent="0.2">
      <c r="A450" s="99" t="s">
        <v>853</v>
      </c>
      <c r="B450" s="143" t="s">
        <v>854</v>
      </c>
      <c r="C450" s="95">
        <f t="shared" si="6"/>
        <v>0</v>
      </c>
      <c r="D450" s="81"/>
      <c r="E450" s="82"/>
      <c r="F450" s="83"/>
      <c r="G450" s="83"/>
      <c r="H450" s="83"/>
      <c r="I450" s="13"/>
      <c r="J450" s="5"/>
      <c r="K450" s="5"/>
      <c r="N450" s="56"/>
      <c r="O450" s="6"/>
      <c r="Q450" s="5"/>
    </row>
    <row r="451" spans="1:17" x14ac:dyDescent="0.2">
      <c r="A451" s="99" t="s">
        <v>855</v>
      </c>
      <c r="B451" s="143" t="s">
        <v>856</v>
      </c>
      <c r="C451" s="95">
        <f t="shared" si="6"/>
        <v>0</v>
      </c>
      <c r="D451" s="81"/>
      <c r="E451" s="82"/>
      <c r="F451" s="83"/>
      <c r="G451" s="83"/>
      <c r="H451" s="83"/>
      <c r="I451" s="13"/>
      <c r="J451" s="5"/>
      <c r="K451" s="5"/>
      <c r="N451" s="56"/>
      <c r="O451" s="6"/>
      <c r="Q451" s="5"/>
    </row>
    <row r="452" spans="1:17" ht="15" customHeight="1" x14ac:dyDescent="0.2">
      <c r="A452" s="99" t="s">
        <v>857</v>
      </c>
      <c r="B452" s="143" t="s">
        <v>858</v>
      </c>
      <c r="C452" s="95">
        <f t="shared" si="6"/>
        <v>0</v>
      </c>
      <c r="D452" s="81"/>
      <c r="E452" s="82"/>
      <c r="F452" s="83"/>
      <c r="G452" s="83"/>
      <c r="H452" s="83"/>
      <c r="I452" s="13"/>
      <c r="J452" s="5"/>
      <c r="K452" s="5"/>
      <c r="N452" s="56"/>
      <c r="O452" s="6"/>
      <c r="Q452" s="5"/>
    </row>
    <row r="453" spans="1:17" ht="16.5" customHeight="1" x14ac:dyDescent="0.2">
      <c r="A453" s="134" t="s">
        <v>859</v>
      </c>
      <c r="B453" s="146" t="s">
        <v>1037</v>
      </c>
      <c r="C453" s="95">
        <f t="shared" si="6"/>
        <v>0</v>
      </c>
      <c r="D453" s="81"/>
      <c r="E453" s="82"/>
      <c r="F453" s="83"/>
      <c r="G453" s="83"/>
      <c r="H453" s="83"/>
      <c r="I453" s="13"/>
      <c r="J453" s="5"/>
      <c r="K453" s="5"/>
      <c r="N453" s="56"/>
      <c r="O453" s="6"/>
      <c r="Q453" s="5"/>
    </row>
    <row r="454" spans="1:17" x14ac:dyDescent="0.2">
      <c r="A454" s="144" t="s">
        <v>860</v>
      </c>
      <c r="B454" s="147" t="s">
        <v>861</v>
      </c>
      <c r="C454" s="95">
        <f>+SUM(D454:F454)</f>
        <v>0</v>
      </c>
      <c r="D454" s="81"/>
      <c r="E454" s="82"/>
      <c r="F454" s="83"/>
      <c r="G454" s="83"/>
      <c r="H454" s="83"/>
      <c r="I454" s="13"/>
      <c r="J454" s="5"/>
      <c r="K454" s="5"/>
      <c r="N454" s="56"/>
      <c r="O454" s="6"/>
      <c r="Q454" s="5"/>
    </row>
    <row r="455" spans="1:17" ht="13.5" customHeight="1" x14ac:dyDescent="0.2">
      <c r="A455" s="207" t="s">
        <v>1031</v>
      </c>
      <c r="B455" s="208" t="s">
        <v>1032</v>
      </c>
      <c r="C455" s="95">
        <f>+SUM(D455:F455)</f>
        <v>0</v>
      </c>
      <c r="D455" s="81"/>
      <c r="E455" s="82"/>
      <c r="F455" s="83"/>
      <c r="G455" s="83"/>
      <c r="H455" s="83"/>
      <c r="I455" s="13"/>
      <c r="J455" s="5"/>
      <c r="K455" s="5"/>
      <c r="N455" s="56"/>
      <c r="O455" s="6"/>
      <c r="Q455" s="5"/>
    </row>
    <row r="456" spans="1:17" x14ac:dyDescent="0.2">
      <c r="A456" s="99" t="s">
        <v>862</v>
      </c>
      <c r="B456" s="147" t="s">
        <v>863</v>
      </c>
      <c r="C456" s="95">
        <f t="shared" si="6"/>
        <v>0</v>
      </c>
      <c r="D456" s="81"/>
      <c r="E456" s="82"/>
      <c r="F456" s="83"/>
      <c r="G456" s="83"/>
      <c r="H456" s="83"/>
      <c r="I456" s="13"/>
      <c r="J456" s="5"/>
      <c r="K456" s="5"/>
      <c r="N456" s="56"/>
      <c r="O456" s="6"/>
      <c r="Q456" s="5"/>
    </row>
    <row r="457" spans="1:17" x14ac:dyDescent="0.2">
      <c r="A457" s="134" t="s">
        <v>864</v>
      </c>
      <c r="B457" s="147" t="s">
        <v>865</v>
      </c>
      <c r="C457" s="95">
        <f t="shared" si="6"/>
        <v>0</v>
      </c>
      <c r="D457" s="81"/>
      <c r="E457" s="82"/>
      <c r="F457" s="83"/>
      <c r="G457" s="83"/>
      <c r="H457" s="83"/>
      <c r="I457" s="13"/>
      <c r="J457" s="5"/>
      <c r="K457" s="5"/>
      <c r="N457" s="56"/>
      <c r="O457" s="6"/>
      <c r="Q457" s="5"/>
    </row>
    <row r="458" spans="1:17" x14ac:dyDescent="0.2">
      <c r="A458" s="144" t="s">
        <v>866</v>
      </c>
      <c r="B458" s="147" t="s">
        <v>867</v>
      </c>
      <c r="C458" s="95">
        <f t="shared" si="6"/>
        <v>0</v>
      </c>
      <c r="D458" s="81"/>
      <c r="E458" s="82"/>
      <c r="F458" s="83"/>
      <c r="G458" s="83"/>
      <c r="H458" s="83"/>
      <c r="I458" s="13"/>
      <c r="J458" s="5"/>
      <c r="K458" s="5"/>
      <c r="N458" s="56"/>
      <c r="O458" s="6"/>
      <c r="Q458" s="5"/>
    </row>
    <row r="459" spans="1:17" x14ac:dyDescent="0.2">
      <c r="A459" s="99" t="s">
        <v>868</v>
      </c>
      <c r="B459" s="147" t="s">
        <v>869</v>
      </c>
      <c r="C459" s="95">
        <f t="shared" si="6"/>
        <v>0</v>
      </c>
      <c r="D459" s="81"/>
      <c r="E459" s="82"/>
      <c r="F459" s="83"/>
      <c r="G459" s="83"/>
      <c r="H459" s="83"/>
      <c r="I459" s="13"/>
      <c r="J459" s="5"/>
      <c r="K459" s="5"/>
      <c r="N459" s="56"/>
      <c r="O459" s="6"/>
      <c r="Q459" s="5"/>
    </row>
    <row r="460" spans="1:17" x14ac:dyDescent="0.2">
      <c r="A460" s="134" t="s">
        <v>870</v>
      </c>
      <c r="B460" s="147" t="s">
        <v>871</v>
      </c>
      <c r="C460" s="95">
        <f t="shared" si="6"/>
        <v>0</v>
      </c>
      <c r="D460" s="81"/>
      <c r="E460" s="82"/>
      <c r="F460" s="83"/>
      <c r="G460" s="83"/>
      <c r="H460" s="83"/>
      <c r="I460" s="13"/>
      <c r="J460" s="5"/>
      <c r="K460" s="5"/>
      <c r="N460" s="56"/>
      <c r="O460" s="6"/>
      <c r="Q460" s="5"/>
    </row>
    <row r="461" spans="1:17" x14ac:dyDescent="0.2">
      <c r="A461" s="144" t="s">
        <v>872</v>
      </c>
      <c r="B461" s="147" t="s">
        <v>873</v>
      </c>
      <c r="C461" s="95">
        <f t="shared" si="6"/>
        <v>0</v>
      </c>
      <c r="D461" s="81"/>
      <c r="E461" s="82"/>
      <c r="F461" s="83"/>
      <c r="G461" s="83"/>
      <c r="H461" s="83"/>
      <c r="I461" s="13"/>
      <c r="J461" s="5"/>
      <c r="K461" s="5"/>
      <c r="N461" s="56"/>
      <c r="O461" s="6"/>
      <c r="Q461" s="5"/>
    </row>
    <row r="462" spans="1:17" x14ac:dyDescent="0.2">
      <c r="A462" s="99" t="s">
        <v>874</v>
      </c>
      <c r="B462" s="147" t="s">
        <v>875</v>
      </c>
      <c r="C462" s="95">
        <f t="shared" si="6"/>
        <v>0</v>
      </c>
      <c r="D462" s="81"/>
      <c r="E462" s="82"/>
      <c r="F462" s="83"/>
      <c r="G462" s="83"/>
      <c r="H462" s="83"/>
      <c r="I462" s="13"/>
      <c r="J462" s="5"/>
      <c r="K462" s="5"/>
      <c r="N462" s="56"/>
      <c r="O462" s="6"/>
      <c r="Q462" s="5"/>
    </row>
    <row r="463" spans="1:17" x14ac:dyDescent="0.2">
      <c r="A463" s="134" t="s">
        <v>876</v>
      </c>
      <c r="B463" s="147" t="s">
        <v>877</v>
      </c>
      <c r="C463" s="95">
        <f t="shared" si="6"/>
        <v>0</v>
      </c>
      <c r="D463" s="81"/>
      <c r="E463" s="82"/>
      <c r="F463" s="83"/>
      <c r="G463" s="83"/>
      <c r="H463" s="83"/>
      <c r="I463" s="13"/>
      <c r="J463" s="5"/>
      <c r="K463" s="5"/>
      <c r="N463" s="56"/>
      <c r="O463" s="6"/>
      <c r="Q463" s="5"/>
    </row>
    <row r="464" spans="1:17" x14ac:dyDescent="0.2">
      <c r="A464" s="144" t="s">
        <v>878</v>
      </c>
      <c r="B464" s="147" t="s">
        <v>879</v>
      </c>
      <c r="C464" s="95">
        <f t="shared" si="6"/>
        <v>0</v>
      </c>
      <c r="D464" s="81"/>
      <c r="E464" s="82"/>
      <c r="F464" s="83"/>
      <c r="G464" s="83"/>
      <c r="H464" s="83"/>
      <c r="I464" s="13"/>
      <c r="J464" s="5"/>
      <c r="K464" s="5"/>
      <c r="N464" s="56"/>
      <c r="O464" s="6"/>
      <c r="Q464" s="5"/>
    </row>
    <row r="465" spans="1:17" x14ac:dyDescent="0.2">
      <c r="A465" s="99" t="s">
        <v>880</v>
      </c>
      <c r="B465" s="147" t="s">
        <v>881</v>
      </c>
      <c r="C465" s="95">
        <f t="shared" si="6"/>
        <v>0</v>
      </c>
      <c r="D465" s="81"/>
      <c r="E465" s="82"/>
      <c r="F465" s="83"/>
      <c r="G465" s="83"/>
      <c r="H465" s="83"/>
      <c r="I465" s="13"/>
      <c r="J465" s="5"/>
      <c r="K465" s="5"/>
      <c r="N465" s="56"/>
      <c r="O465" s="6"/>
      <c r="Q465" s="5"/>
    </row>
    <row r="466" spans="1:17" ht="23.25" x14ac:dyDescent="0.2">
      <c r="A466" s="134" t="s">
        <v>882</v>
      </c>
      <c r="B466" s="147" t="s">
        <v>883</v>
      </c>
      <c r="C466" s="95">
        <f t="shared" si="6"/>
        <v>0</v>
      </c>
      <c r="D466" s="81"/>
      <c r="E466" s="82"/>
      <c r="F466" s="83"/>
      <c r="G466" s="83"/>
      <c r="H466" s="83"/>
      <c r="I466" s="13"/>
      <c r="J466" s="5"/>
      <c r="K466" s="5"/>
      <c r="N466" s="56"/>
      <c r="O466" s="6"/>
      <c r="Q466" s="5"/>
    </row>
    <row r="467" spans="1:17" x14ac:dyDescent="0.2">
      <c r="A467" s="144" t="s">
        <v>884</v>
      </c>
      <c r="B467" s="147" t="s">
        <v>885</v>
      </c>
      <c r="C467" s="95">
        <f t="shared" ref="C467:C528" si="7">+SUM(D467:F467)</f>
        <v>0</v>
      </c>
      <c r="D467" s="81"/>
      <c r="E467" s="82"/>
      <c r="F467" s="83"/>
      <c r="G467" s="83"/>
      <c r="H467" s="83"/>
      <c r="I467" s="13"/>
      <c r="J467" s="5"/>
      <c r="K467" s="5"/>
      <c r="N467" s="56"/>
      <c r="O467" s="6"/>
      <c r="Q467" s="5"/>
    </row>
    <row r="468" spans="1:17" x14ac:dyDescent="0.2">
      <c r="A468" s="99" t="s">
        <v>886</v>
      </c>
      <c r="B468" s="147" t="s">
        <v>887</v>
      </c>
      <c r="C468" s="95">
        <f t="shared" si="7"/>
        <v>13</v>
      </c>
      <c r="D468" s="81">
        <v>11</v>
      </c>
      <c r="E468" s="82"/>
      <c r="F468" s="83">
        <v>2</v>
      </c>
      <c r="G468" s="83"/>
      <c r="H468" s="83"/>
      <c r="I468" s="13"/>
      <c r="J468" s="5"/>
      <c r="K468" s="5"/>
      <c r="N468" s="56"/>
      <c r="O468" s="6"/>
      <c r="Q468" s="5"/>
    </row>
    <row r="469" spans="1:17" x14ac:dyDescent="0.2">
      <c r="A469" s="134" t="s">
        <v>888</v>
      </c>
      <c r="B469" s="147" t="s">
        <v>889</v>
      </c>
      <c r="C469" s="95">
        <f t="shared" si="7"/>
        <v>0</v>
      </c>
      <c r="D469" s="81"/>
      <c r="E469" s="82"/>
      <c r="F469" s="83"/>
      <c r="G469" s="83"/>
      <c r="H469" s="83"/>
      <c r="I469" s="13"/>
      <c r="J469" s="5"/>
      <c r="K469" s="5"/>
      <c r="N469" s="56"/>
      <c r="O469" s="6"/>
      <c r="Q469" s="5"/>
    </row>
    <row r="470" spans="1:17" x14ac:dyDescent="0.2">
      <c r="A470" s="144" t="s">
        <v>890</v>
      </c>
      <c r="B470" s="147" t="s">
        <v>891</v>
      </c>
      <c r="C470" s="95">
        <f t="shared" si="7"/>
        <v>0</v>
      </c>
      <c r="D470" s="81"/>
      <c r="E470" s="82"/>
      <c r="F470" s="83"/>
      <c r="G470" s="83"/>
      <c r="H470" s="83"/>
      <c r="I470" s="13"/>
      <c r="J470" s="5"/>
      <c r="K470" s="5"/>
      <c r="N470" s="56"/>
      <c r="O470" s="6"/>
      <c r="Q470" s="5"/>
    </row>
    <row r="471" spans="1:17" x14ac:dyDescent="0.2">
      <c r="A471" s="99" t="s">
        <v>892</v>
      </c>
      <c r="B471" s="147" t="s">
        <v>893</v>
      </c>
      <c r="C471" s="95">
        <f t="shared" si="7"/>
        <v>0</v>
      </c>
      <c r="D471" s="81"/>
      <c r="E471" s="82"/>
      <c r="F471" s="83"/>
      <c r="G471" s="83"/>
      <c r="H471" s="83"/>
      <c r="I471" s="13"/>
      <c r="J471" s="5"/>
      <c r="K471" s="5"/>
      <c r="N471" s="56"/>
      <c r="O471" s="6"/>
      <c r="Q471" s="5"/>
    </row>
    <row r="472" spans="1:17" x14ac:dyDescent="0.2">
      <c r="A472" s="134" t="s">
        <v>894</v>
      </c>
      <c r="B472" s="147" t="s">
        <v>895</v>
      </c>
      <c r="C472" s="95">
        <f t="shared" si="7"/>
        <v>0</v>
      </c>
      <c r="D472" s="81"/>
      <c r="E472" s="82"/>
      <c r="F472" s="83"/>
      <c r="G472" s="83"/>
      <c r="H472" s="83"/>
      <c r="I472" s="13"/>
      <c r="J472" s="5"/>
      <c r="K472" s="5"/>
      <c r="N472" s="56"/>
      <c r="O472" s="6"/>
      <c r="Q472" s="5"/>
    </row>
    <row r="473" spans="1:17" x14ac:dyDescent="0.2">
      <c r="A473" s="144" t="s">
        <v>896</v>
      </c>
      <c r="B473" s="147" t="s">
        <v>897</v>
      </c>
      <c r="C473" s="95">
        <f t="shared" si="7"/>
        <v>0</v>
      </c>
      <c r="D473" s="81"/>
      <c r="E473" s="82"/>
      <c r="F473" s="83"/>
      <c r="G473" s="83"/>
      <c r="H473" s="83"/>
      <c r="I473" s="13"/>
      <c r="J473" s="5"/>
      <c r="K473" s="5"/>
      <c r="N473" s="56"/>
      <c r="O473" s="6"/>
      <c r="Q473" s="5"/>
    </row>
    <row r="474" spans="1:17" x14ac:dyDescent="0.2">
      <c r="A474" s="99" t="s">
        <v>898</v>
      </c>
      <c r="B474" s="147" t="s">
        <v>899</v>
      </c>
      <c r="C474" s="95">
        <f t="shared" si="7"/>
        <v>0</v>
      </c>
      <c r="D474" s="81"/>
      <c r="E474" s="82"/>
      <c r="F474" s="83"/>
      <c r="G474" s="83"/>
      <c r="H474" s="83"/>
      <c r="I474" s="13"/>
      <c r="J474" s="5"/>
      <c r="K474" s="5"/>
      <c r="N474" s="56"/>
      <c r="O474" s="6"/>
      <c r="Q474" s="5"/>
    </row>
    <row r="475" spans="1:17" x14ac:dyDescent="0.2">
      <c r="A475" s="134" t="s">
        <v>900</v>
      </c>
      <c r="B475" s="147" t="s">
        <v>901</v>
      </c>
      <c r="C475" s="95">
        <f t="shared" si="7"/>
        <v>0</v>
      </c>
      <c r="D475" s="81"/>
      <c r="E475" s="82"/>
      <c r="F475" s="83"/>
      <c r="G475" s="83"/>
      <c r="H475" s="83"/>
      <c r="I475" s="13"/>
      <c r="J475" s="5"/>
      <c r="K475" s="5"/>
      <c r="N475" s="56"/>
      <c r="O475" s="6"/>
      <c r="Q475" s="5"/>
    </row>
    <row r="476" spans="1:17" x14ac:dyDescent="0.2">
      <c r="A476" s="144" t="s">
        <v>902</v>
      </c>
      <c r="B476" s="147" t="s">
        <v>903</v>
      </c>
      <c r="C476" s="95">
        <f t="shared" si="7"/>
        <v>0</v>
      </c>
      <c r="D476" s="81"/>
      <c r="E476" s="82"/>
      <c r="F476" s="83"/>
      <c r="G476" s="83"/>
      <c r="H476" s="83"/>
      <c r="I476" s="13"/>
      <c r="J476" s="5"/>
      <c r="K476" s="5"/>
      <c r="N476" s="56"/>
      <c r="O476" s="6"/>
      <c r="Q476" s="5"/>
    </row>
    <row r="477" spans="1:17" x14ac:dyDescent="0.2">
      <c r="A477" s="99" t="s">
        <v>904</v>
      </c>
      <c r="B477" s="147" t="s">
        <v>905</v>
      </c>
      <c r="C477" s="95">
        <f t="shared" si="7"/>
        <v>0</v>
      </c>
      <c r="D477" s="81"/>
      <c r="E477" s="82"/>
      <c r="F477" s="83"/>
      <c r="G477" s="83"/>
      <c r="H477" s="83"/>
      <c r="I477" s="13"/>
      <c r="J477" s="5"/>
      <c r="K477" s="5"/>
      <c r="N477" s="56"/>
      <c r="O477" s="6"/>
      <c r="Q477" s="5"/>
    </row>
    <row r="478" spans="1:17" x14ac:dyDescent="0.2">
      <c r="A478" s="134" t="s">
        <v>906</v>
      </c>
      <c r="B478" s="147" t="s">
        <v>907</v>
      </c>
      <c r="C478" s="95">
        <f t="shared" si="7"/>
        <v>0</v>
      </c>
      <c r="D478" s="81"/>
      <c r="E478" s="82"/>
      <c r="F478" s="83"/>
      <c r="G478" s="83"/>
      <c r="H478" s="83"/>
      <c r="I478" s="13"/>
      <c r="J478" s="5"/>
      <c r="K478" s="5"/>
      <c r="N478" s="56"/>
      <c r="O478" s="6"/>
      <c r="Q478" s="5"/>
    </row>
    <row r="479" spans="1:17" x14ac:dyDescent="0.2">
      <c r="A479" s="144" t="s">
        <v>908</v>
      </c>
      <c r="B479" s="147" t="s">
        <v>909</v>
      </c>
      <c r="C479" s="95">
        <f t="shared" si="7"/>
        <v>0</v>
      </c>
      <c r="D479" s="81"/>
      <c r="E479" s="82"/>
      <c r="F479" s="83"/>
      <c r="G479" s="83"/>
      <c r="H479" s="83"/>
      <c r="I479" s="13"/>
      <c r="J479" s="5"/>
      <c r="K479" s="5"/>
      <c r="N479" s="56"/>
      <c r="O479" s="6"/>
      <c r="Q479" s="5"/>
    </row>
    <row r="480" spans="1:17" x14ac:dyDescent="0.2">
      <c r="A480" s="99" t="s">
        <v>910</v>
      </c>
      <c r="B480" s="147" t="s">
        <v>911</v>
      </c>
      <c r="C480" s="95">
        <f t="shared" si="7"/>
        <v>0</v>
      </c>
      <c r="D480" s="81"/>
      <c r="E480" s="82"/>
      <c r="F480" s="83"/>
      <c r="G480" s="83"/>
      <c r="H480" s="83"/>
      <c r="I480" s="13"/>
      <c r="J480" s="5"/>
      <c r="K480" s="5"/>
      <c r="N480" s="56"/>
      <c r="O480" s="6"/>
      <c r="Q480" s="5"/>
    </row>
    <row r="481" spans="1:17" x14ac:dyDescent="0.2">
      <c r="A481" s="134" t="s">
        <v>912</v>
      </c>
      <c r="B481" s="147" t="s">
        <v>913</v>
      </c>
      <c r="C481" s="95">
        <f t="shared" si="7"/>
        <v>0</v>
      </c>
      <c r="D481" s="81"/>
      <c r="E481" s="82"/>
      <c r="F481" s="83"/>
      <c r="G481" s="83"/>
      <c r="H481" s="83"/>
      <c r="I481" s="13"/>
      <c r="J481" s="5"/>
      <c r="K481" s="5"/>
      <c r="N481" s="56"/>
      <c r="O481" s="6"/>
      <c r="Q481" s="5"/>
    </row>
    <row r="482" spans="1:17" x14ac:dyDescent="0.2">
      <c r="A482" s="144" t="s">
        <v>914</v>
      </c>
      <c r="B482" s="147" t="s">
        <v>915</v>
      </c>
      <c r="C482" s="95">
        <f t="shared" si="7"/>
        <v>0</v>
      </c>
      <c r="D482" s="81"/>
      <c r="E482" s="82"/>
      <c r="F482" s="83"/>
      <c r="G482" s="83"/>
      <c r="H482" s="83"/>
      <c r="I482" s="13"/>
      <c r="J482" s="5"/>
      <c r="K482" s="5"/>
      <c r="N482" s="56"/>
      <c r="O482" s="6"/>
      <c r="Q482" s="5"/>
    </row>
    <row r="483" spans="1:17" x14ac:dyDescent="0.2">
      <c r="A483" s="99" t="s">
        <v>916</v>
      </c>
      <c r="B483" s="147" t="s">
        <v>917</v>
      </c>
      <c r="C483" s="95">
        <f t="shared" si="7"/>
        <v>0</v>
      </c>
      <c r="D483" s="81"/>
      <c r="E483" s="82"/>
      <c r="F483" s="83"/>
      <c r="G483" s="83"/>
      <c r="H483" s="83"/>
      <c r="I483" s="13"/>
      <c r="J483" s="5"/>
      <c r="K483" s="5"/>
      <c r="N483" s="56"/>
      <c r="O483" s="6"/>
      <c r="Q483" s="5"/>
    </row>
    <row r="484" spans="1:17" x14ac:dyDescent="0.2">
      <c r="A484" s="134" t="s">
        <v>918</v>
      </c>
      <c r="B484" s="147" t="s">
        <v>919</v>
      </c>
      <c r="C484" s="95">
        <f t="shared" si="7"/>
        <v>0</v>
      </c>
      <c r="D484" s="81"/>
      <c r="E484" s="82"/>
      <c r="F484" s="83"/>
      <c r="G484" s="83"/>
      <c r="H484" s="83"/>
      <c r="I484" s="13"/>
      <c r="J484" s="5"/>
      <c r="K484" s="5"/>
      <c r="N484" s="56"/>
      <c r="O484" s="6"/>
      <c r="Q484" s="5"/>
    </row>
    <row r="485" spans="1:17" x14ac:dyDescent="0.2">
      <c r="A485" s="144" t="s">
        <v>920</v>
      </c>
      <c r="B485" s="147" t="s">
        <v>921</v>
      </c>
      <c r="C485" s="95">
        <f t="shared" si="7"/>
        <v>0</v>
      </c>
      <c r="D485" s="81"/>
      <c r="E485" s="82"/>
      <c r="F485" s="83"/>
      <c r="G485" s="83"/>
      <c r="H485" s="83"/>
      <c r="I485" s="13"/>
      <c r="J485" s="5"/>
      <c r="K485" s="5"/>
      <c r="N485" s="56"/>
      <c r="O485" s="6"/>
      <c r="Q485" s="5"/>
    </row>
    <row r="486" spans="1:17" x14ac:dyDescent="0.2">
      <c r="A486" s="99" t="s">
        <v>922</v>
      </c>
      <c r="B486" s="147" t="s">
        <v>923</v>
      </c>
      <c r="C486" s="95">
        <f t="shared" si="7"/>
        <v>0</v>
      </c>
      <c r="D486" s="81"/>
      <c r="E486" s="82"/>
      <c r="F486" s="83"/>
      <c r="G486" s="83"/>
      <c r="H486" s="83"/>
      <c r="I486" s="13"/>
      <c r="J486" s="5"/>
      <c r="K486" s="5"/>
      <c r="N486" s="56"/>
      <c r="O486" s="6"/>
      <c r="Q486" s="5"/>
    </row>
    <row r="487" spans="1:17" x14ac:dyDescent="0.2">
      <c r="A487" s="134" t="s">
        <v>924</v>
      </c>
      <c r="B487" s="147" t="s">
        <v>925</v>
      </c>
      <c r="C487" s="95">
        <f t="shared" si="7"/>
        <v>0</v>
      </c>
      <c r="D487" s="81"/>
      <c r="E487" s="82"/>
      <c r="F487" s="83"/>
      <c r="G487" s="83"/>
      <c r="H487" s="83"/>
      <c r="I487" s="13"/>
      <c r="J487" s="5"/>
      <c r="K487" s="5"/>
      <c r="N487" s="56"/>
      <c r="O487" s="6"/>
      <c r="Q487" s="5"/>
    </row>
    <row r="488" spans="1:17" x14ac:dyDescent="0.2">
      <c r="A488" s="144" t="s">
        <v>926</v>
      </c>
      <c r="B488" s="147" t="s">
        <v>927</v>
      </c>
      <c r="C488" s="95">
        <f t="shared" si="7"/>
        <v>0</v>
      </c>
      <c r="D488" s="81"/>
      <c r="E488" s="82"/>
      <c r="F488" s="83"/>
      <c r="G488" s="83"/>
      <c r="H488" s="83"/>
      <c r="I488" s="13"/>
      <c r="J488" s="5"/>
      <c r="K488" s="5"/>
      <c r="N488" s="56"/>
      <c r="O488" s="6"/>
      <c r="Q488" s="5"/>
    </row>
    <row r="489" spans="1:17" x14ac:dyDescent="0.2">
      <c r="A489" s="99" t="s">
        <v>928</v>
      </c>
      <c r="B489" s="147" t="s">
        <v>929</v>
      </c>
      <c r="C489" s="95">
        <f t="shared" si="7"/>
        <v>0</v>
      </c>
      <c r="D489" s="81"/>
      <c r="E489" s="82"/>
      <c r="F489" s="83"/>
      <c r="G489" s="83"/>
      <c r="H489" s="83"/>
      <c r="I489" s="13"/>
      <c r="J489" s="5"/>
      <c r="K489" s="5"/>
      <c r="N489" s="56"/>
      <c r="O489" s="6"/>
      <c r="Q489" s="5"/>
    </row>
    <row r="490" spans="1:17" x14ac:dyDescent="0.2">
      <c r="A490" s="134" t="s">
        <v>930</v>
      </c>
      <c r="B490" s="147" t="s">
        <v>931</v>
      </c>
      <c r="C490" s="95">
        <f t="shared" si="7"/>
        <v>0</v>
      </c>
      <c r="D490" s="81"/>
      <c r="E490" s="82"/>
      <c r="F490" s="83"/>
      <c r="G490" s="83"/>
      <c r="H490" s="83"/>
      <c r="I490" s="13"/>
      <c r="J490" s="5"/>
      <c r="K490" s="5"/>
      <c r="N490" s="56"/>
      <c r="O490" s="6"/>
      <c r="Q490" s="5"/>
    </row>
    <row r="491" spans="1:17" x14ac:dyDescent="0.2">
      <c r="A491" s="144" t="s">
        <v>932</v>
      </c>
      <c r="B491" s="147" t="s">
        <v>933</v>
      </c>
      <c r="C491" s="95">
        <f t="shared" si="7"/>
        <v>0</v>
      </c>
      <c r="D491" s="81"/>
      <c r="E491" s="82"/>
      <c r="F491" s="83"/>
      <c r="G491" s="83"/>
      <c r="H491" s="83"/>
      <c r="I491" s="13"/>
      <c r="J491" s="5"/>
      <c r="K491" s="5"/>
      <c r="N491" s="56"/>
      <c r="O491" s="6"/>
      <c r="Q491" s="5"/>
    </row>
    <row r="492" spans="1:17" x14ac:dyDescent="0.2">
      <c r="A492" s="99" t="s">
        <v>934</v>
      </c>
      <c r="B492" s="147" t="s">
        <v>935</v>
      </c>
      <c r="C492" s="95">
        <f t="shared" si="7"/>
        <v>0</v>
      </c>
      <c r="D492" s="81"/>
      <c r="E492" s="82"/>
      <c r="F492" s="83"/>
      <c r="G492" s="83"/>
      <c r="H492" s="83"/>
      <c r="I492" s="13"/>
      <c r="J492" s="5"/>
      <c r="K492" s="5"/>
      <c r="N492" s="56"/>
      <c r="O492" s="6"/>
      <c r="Q492" s="5"/>
    </row>
    <row r="493" spans="1:17" x14ac:dyDescent="0.2">
      <c r="A493" s="134" t="s">
        <v>936</v>
      </c>
      <c r="B493" s="147" t="s">
        <v>937</v>
      </c>
      <c r="C493" s="95">
        <f t="shared" si="7"/>
        <v>0</v>
      </c>
      <c r="D493" s="81"/>
      <c r="E493" s="82"/>
      <c r="F493" s="83"/>
      <c r="G493" s="83"/>
      <c r="H493" s="83"/>
      <c r="I493" s="13"/>
      <c r="J493" s="5"/>
      <c r="K493" s="5"/>
      <c r="N493" s="56"/>
      <c r="O493" s="6"/>
      <c r="Q493" s="5"/>
    </row>
    <row r="494" spans="1:17" x14ac:dyDescent="0.2">
      <c r="A494" s="144" t="s">
        <v>938</v>
      </c>
      <c r="B494" s="147" t="s">
        <v>939</v>
      </c>
      <c r="C494" s="95">
        <f t="shared" si="7"/>
        <v>0</v>
      </c>
      <c r="D494" s="81"/>
      <c r="E494" s="82"/>
      <c r="F494" s="83"/>
      <c r="G494" s="83"/>
      <c r="H494" s="83"/>
      <c r="I494" s="13"/>
      <c r="J494" s="5"/>
      <c r="K494" s="5"/>
      <c r="N494" s="56"/>
      <c r="O494" s="6"/>
      <c r="Q494" s="5"/>
    </row>
    <row r="495" spans="1:17" x14ac:dyDescent="0.2">
      <c r="A495" s="99" t="s">
        <v>940</v>
      </c>
      <c r="B495" s="147" t="s">
        <v>941</v>
      </c>
      <c r="C495" s="95">
        <f t="shared" si="7"/>
        <v>0</v>
      </c>
      <c r="D495" s="81"/>
      <c r="E495" s="82"/>
      <c r="F495" s="83"/>
      <c r="G495" s="83"/>
      <c r="H495" s="83"/>
      <c r="I495" s="13"/>
      <c r="J495" s="5"/>
      <c r="K495" s="5"/>
      <c r="N495" s="56"/>
      <c r="O495" s="6"/>
      <c r="Q495" s="5"/>
    </row>
    <row r="496" spans="1:17" x14ac:dyDescent="0.2">
      <c r="A496" s="134" t="s">
        <v>942</v>
      </c>
      <c r="B496" s="147" t="s">
        <v>943</v>
      </c>
      <c r="C496" s="95">
        <f t="shared" si="7"/>
        <v>0</v>
      </c>
      <c r="D496" s="81"/>
      <c r="E496" s="82"/>
      <c r="F496" s="83"/>
      <c r="G496" s="83"/>
      <c r="H496" s="83"/>
      <c r="I496" s="13"/>
      <c r="J496" s="5"/>
      <c r="K496" s="5"/>
      <c r="N496" s="56"/>
      <c r="O496" s="6"/>
      <c r="Q496" s="5"/>
    </row>
    <row r="497" spans="1:17" x14ac:dyDescent="0.2">
      <c r="A497" s="144" t="s">
        <v>944</v>
      </c>
      <c r="B497" s="147" t="s">
        <v>945</v>
      </c>
      <c r="C497" s="95">
        <f t="shared" si="7"/>
        <v>0</v>
      </c>
      <c r="D497" s="81"/>
      <c r="E497" s="82"/>
      <c r="F497" s="83"/>
      <c r="G497" s="83"/>
      <c r="H497" s="83"/>
      <c r="I497" s="13"/>
      <c r="J497" s="5"/>
      <c r="K497" s="5"/>
      <c r="N497" s="56"/>
      <c r="O497" s="6"/>
      <c r="Q497" s="5"/>
    </row>
    <row r="498" spans="1:17" x14ac:dyDescent="0.2">
      <c r="A498" s="99" t="s">
        <v>946</v>
      </c>
      <c r="B498" s="147" t="s">
        <v>947</v>
      </c>
      <c r="C498" s="95">
        <f t="shared" si="7"/>
        <v>0</v>
      </c>
      <c r="D498" s="81"/>
      <c r="E498" s="82"/>
      <c r="F498" s="83"/>
      <c r="G498" s="83"/>
      <c r="H498" s="83"/>
      <c r="I498" s="13"/>
      <c r="J498" s="5"/>
      <c r="K498" s="5"/>
      <c r="N498" s="56"/>
      <c r="O498" s="6"/>
      <c r="Q498" s="5"/>
    </row>
    <row r="499" spans="1:17" x14ac:dyDescent="0.2">
      <c r="A499" s="134" t="s">
        <v>948</v>
      </c>
      <c r="B499" s="147" t="s">
        <v>949</v>
      </c>
      <c r="C499" s="95">
        <f t="shared" si="7"/>
        <v>0</v>
      </c>
      <c r="D499" s="81"/>
      <c r="E499" s="82"/>
      <c r="F499" s="83"/>
      <c r="G499" s="83"/>
      <c r="H499" s="83"/>
      <c r="I499" s="13"/>
      <c r="J499" s="5"/>
      <c r="K499" s="5"/>
      <c r="N499" s="56"/>
      <c r="O499" s="6"/>
      <c r="Q499" s="5"/>
    </row>
    <row r="500" spans="1:17" x14ac:dyDescent="0.2">
      <c r="A500" s="144" t="s">
        <v>950</v>
      </c>
      <c r="B500" s="147" t="s">
        <v>951</v>
      </c>
      <c r="C500" s="95">
        <f t="shared" si="7"/>
        <v>0</v>
      </c>
      <c r="D500" s="81"/>
      <c r="E500" s="82"/>
      <c r="F500" s="83"/>
      <c r="G500" s="83"/>
      <c r="H500" s="83"/>
      <c r="I500" s="13"/>
      <c r="J500" s="5"/>
      <c r="K500" s="5"/>
      <c r="N500" s="56"/>
      <c r="O500" s="6"/>
      <c r="Q500" s="5"/>
    </row>
    <row r="501" spans="1:17" x14ac:dyDescent="0.2">
      <c r="A501" s="99" t="s">
        <v>952</v>
      </c>
      <c r="B501" s="147" t="s">
        <v>953</v>
      </c>
      <c r="C501" s="95">
        <f t="shared" si="7"/>
        <v>0</v>
      </c>
      <c r="D501" s="81"/>
      <c r="E501" s="82"/>
      <c r="F501" s="83"/>
      <c r="G501" s="83"/>
      <c r="H501" s="83"/>
      <c r="I501" s="13"/>
      <c r="J501" s="5"/>
      <c r="K501" s="5"/>
      <c r="N501" s="56"/>
      <c r="O501" s="6"/>
      <c r="Q501" s="5"/>
    </row>
    <row r="502" spans="1:17" x14ac:dyDescent="0.2">
      <c r="A502" s="134" t="s">
        <v>954</v>
      </c>
      <c r="B502" s="147" t="s">
        <v>955</v>
      </c>
      <c r="C502" s="95">
        <f t="shared" si="7"/>
        <v>0</v>
      </c>
      <c r="D502" s="81"/>
      <c r="E502" s="82"/>
      <c r="F502" s="83"/>
      <c r="G502" s="83"/>
      <c r="H502" s="83"/>
      <c r="I502" s="13"/>
      <c r="J502" s="5"/>
      <c r="K502" s="5"/>
      <c r="N502" s="56"/>
      <c r="O502" s="6"/>
      <c r="Q502" s="5"/>
    </row>
    <row r="503" spans="1:17" x14ac:dyDescent="0.2">
      <c r="A503" s="144" t="s">
        <v>956</v>
      </c>
      <c r="B503" s="147" t="s">
        <v>957</v>
      </c>
      <c r="C503" s="95">
        <f t="shared" si="7"/>
        <v>0</v>
      </c>
      <c r="D503" s="81"/>
      <c r="E503" s="82"/>
      <c r="F503" s="83"/>
      <c r="G503" s="83"/>
      <c r="H503" s="83"/>
      <c r="I503" s="13"/>
      <c r="J503" s="5"/>
      <c r="K503" s="5"/>
      <c r="N503" s="56"/>
      <c r="O503" s="6"/>
      <c r="Q503" s="5"/>
    </row>
    <row r="504" spans="1:17" x14ac:dyDescent="0.2">
      <c r="A504" s="99" t="s">
        <v>958</v>
      </c>
      <c r="B504" s="147" t="s">
        <v>959</v>
      </c>
      <c r="C504" s="95">
        <f t="shared" si="7"/>
        <v>0</v>
      </c>
      <c r="D504" s="81"/>
      <c r="E504" s="82"/>
      <c r="F504" s="83"/>
      <c r="G504" s="83"/>
      <c r="H504" s="83"/>
      <c r="I504" s="13"/>
      <c r="J504" s="5"/>
      <c r="K504" s="5"/>
      <c r="N504" s="56"/>
      <c r="O504" s="6"/>
      <c r="Q504" s="5"/>
    </row>
    <row r="505" spans="1:17" x14ac:dyDescent="0.2">
      <c r="A505" s="134" t="s">
        <v>960</v>
      </c>
      <c r="B505" s="143" t="s">
        <v>961</v>
      </c>
      <c r="C505" s="95">
        <f t="shared" si="7"/>
        <v>0</v>
      </c>
      <c r="D505" s="81"/>
      <c r="E505" s="82"/>
      <c r="F505" s="83"/>
      <c r="G505" s="83"/>
      <c r="H505" s="83"/>
      <c r="I505" s="13"/>
      <c r="J505" s="5"/>
      <c r="K505" s="5"/>
      <c r="N505" s="56"/>
      <c r="O505" s="6"/>
      <c r="Q505" s="5"/>
    </row>
    <row r="506" spans="1:17" x14ac:dyDescent="0.2">
      <c r="A506" s="144" t="s">
        <v>962</v>
      </c>
      <c r="B506" s="145" t="s">
        <v>963</v>
      </c>
      <c r="C506" s="95">
        <f t="shared" si="7"/>
        <v>0</v>
      </c>
      <c r="D506" s="81"/>
      <c r="E506" s="82"/>
      <c r="F506" s="83"/>
      <c r="G506" s="83"/>
      <c r="H506" s="83"/>
      <c r="I506" s="13"/>
      <c r="J506" s="5"/>
      <c r="K506" s="5"/>
      <c r="N506" s="56"/>
      <c r="O506" s="6"/>
      <c r="Q506" s="5"/>
    </row>
    <row r="507" spans="1:17" x14ac:dyDescent="0.2">
      <c r="A507" s="99" t="s">
        <v>964</v>
      </c>
      <c r="B507" s="143" t="s">
        <v>965</v>
      </c>
      <c r="C507" s="95">
        <f t="shared" si="7"/>
        <v>0</v>
      </c>
      <c r="D507" s="81"/>
      <c r="E507" s="82"/>
      <c r="F507" s="83"/>
      <c r="G507" s="83"/>
      <c r="H507" s="83"/>
      <c r="I507" s="13"/>
      <c r="J507" s="5"/>
      <c r="K507" s="5"/>
      <c r="N507" s="56"/>
      <c r="O507" s="6"/>
      <c r="Q507" s="5"/>
    </row>
    <row r="508" spans="1:17" x14ac:dyDescent="0.2">
      <c r="A508" s="134" t="s">
        <v>966</v>
      </c>
      <c r="B508" s="143" t="s">
        <v>967</v>
      </c>
      <c r="C508" s="95">
        <f t="shared" si="7"/>
        <v>0</v>
      </c>
      <c r="D508" s="81"/>
      <c r="E508" s="82"/>
      <c r="F508" s="83"/>
      <c r="G508" s="83"/>
      <c r="H508" s="83"/>
      <c r="I508" s="13"/>
      <c r="J508" s="5"/>
      <c r="K508" s="5"/>
      <c r="N508" s="56"/>
      <c r="O508" s="6"/>
      <c r="Q508" s="5"/>
    </row>
    <row r="509" spans="1:17" ht="23.25" x14ac:dyDescent="0.2">
      <c r="A509" s="144" t="s">
        <v>968</v>
      </c>
      <c r="B509" s="147" t="s">
        <v>969</v>
      </c>
      <c r="C509" s="95">
        <f t="shared" si="7"/>
        <v>0</v>
      </c>
      <c r="D509" s="81"/>
      <c r="E509" s="82"/>
      <c r="F509" s="83"/>
      <c r="G509" s="83"/>
      <c r="H509" s="83"/>
      <c r="I509" s="13"/>
      <c r="J509" s="5"/>
      <c r="K509" s="5"/>
      <c r="N509" s="56"/>
      <c r="O509" s="6"/>
      <c r="Q509" s="5"/>
    </row>
    <row r="510" spans="1:17" x14ac:dyDescent="0.2">
      <c r="A510" s="144" t="s">
        <v>970</v>
      </c>
      <c r="B510" s="143" t="s">
        <v>971</v>
      </c>
      <c r="C510" s="95">
        <f t="shared" si="7"/>
        <v>0</v>
      </c>
      <c r="D510" s="81"/>
      <c r="E510" s="82"/>
      <c r="F510" s="83"/>
      <c r="G510" s="83"/>
      <c r="H510" s="83"/>
      <c r="I510" s="13"/>
      <c r="J510" s="5"/>
      <c r="K510" s="5"/>
      <c r="N510" s="56"/>
      <c r="O510" s="6"/>
      <c r="Q510" s="5"/>
    </row>
    <row r="511" spans="1:17" x14ac:dyDescent="0.2">
      <c r="A511" s="144" t="s">
        <v>972</v>
      </c>
      <c r="B511" s="143" t="s">
        <v>973</v>
      </c>
      <c r="C511" s="95">
        <f t="shared" si="7"/>
        <v>0</v>
      </c>
      <c r="D511" s="81"/>
      <c r="E511" s="82"/>
      <c r="F511" s="83"/>
      <c r="G511" s="83"/>
      <c r="H511" s="83"/>
      <c r="I511" s="13"/>
      <c r="J511" s="5"/>
      <c r="K511" s="5"/>
      <c r="N511" s="56"/>
      <c r="O511" s="6"/>
      <c r="Q511" s="5"/>
    </row>
    <row r="512" spans="1:17" x14ac:dyDescent="0.2">
      <c r="A512" s="99" t="s">
        <v>974</v>
      </c>
      <c r="B512" s="143" t="s">
        <v>975</v>
      </c>
      <c r="C512" s="95">
        <f t="shared" si="7"/>
        <v>0</v>
      </c>
      <c r="D512" s="81"/>
      <c r="E512" s="82"/>
      <c r="F512" s="83"/>
      <c r="G512" s="83"/>
      <c r="H512" s="83"/>
      <c r="I512" s="13"/>
      <c r="J512" s="5"/>
      <c r="K512" s="5"/>
      <c r="N512" s="56"/>
      <c r="O512" s="6"/>
      <c r="Q512" s="5"/>
    </row>
    <row r="513" spans="1:17" x14ac:dyDescent="0.2">
      <c r="A513" s="134" t="s">
        <v>976</v>
      </c>
      <c r="B513" s="143" t="s">
        <v>977</v>
      </c>
      <c r="C513" s="95">
        <f t="shared" si="7"/>
        <v>0</v>
      </c>
      <c r="D513" s="81"/>
      <c r="E513" s="82"/>
      <c r="F513" s="83"/>
      <c r="G513" s="83"/>
      <c r="H513" s="83"/>
      <c r="I513" s="13"/>
      <c r="J513" s="5"/>
      <c r="K513" s="5"/>
      <c r="N513" s="56"/>
      <c r="O513" s="6"/>
      <c r="Q513" s="5"/>
    </row>
    <row r="514" spans="1:17" x14ac:dyDescent="0.2">
      <c r="A514" s="144" t="s">
        <v>978</v>
      </c>
      <c r="B514" s="143" t="s">
        <v>979</v>
      </c>
      <c r="C514" s="95">
        <f t="shared" si="7"/>
        <v>0</v>
      </c>
      <c r="D514" s="81"/>
      <c r="E514" s="82"/>
      <c r="F514" s="83"/>
      <c r="G514" s="83"/>
      <c r="H514" s="83"/>
      <c r="I514" s="13"/>
      <c r="J514" s="5"/>
      <c r="K514" s="5"/>
      <c r="N514" s="56"/>
      <c r="O514" s="6"/>
      <c r="Q514" s="5"/>
    </row>
    <row r="515" spans="1:17" x14ac:dyDescent="0.2">
      <c r="A515" s="99" t="s">
        <v>980</v>
      </c>
      <c r="B515" s="143" t="s">
        <v>981</v>
      </c>
      <c r="C515" s="95">
        <f t="shared" si="7"/>
        <v>0</v>
      </c>
      <c r="D515" s="81"/>
      <c r="E515" s="82"/>
      <c r="F515" s="83"/>
      <c r="G515" s="83"/>
      <c r="H515" s="83"/>
      <c r="I515" s="13"/>
      <c r="J515" s="5"/>
      <c r="K515" s="5"/>
      <c r="N515" s="56"/>
      <c r="O515" s="6"/>
      <c r="Q515" s="5"/>
    </row>
    <row r="516" spans="1:17" x14ac:dyDescent="0.2">
      <c r="A516" s="134" t="s">
        <v>982</v>
      </c>
      <c r="B516" s="143" t="s">
        <v>983</v>
      </c>
      <c r="C516" s="95">
        <f t="shared" si="7"/>
        <v>0</v>
      </c>
      <c r="D516" s="81"/>
      <c r="E516" s="82"/>
      <c r="F516" s="83"/>
      <c r="G516" s="83"/>
      <c r="H516" s="83"/>
      <c r="I516" s="13"/>
      <c r="J516" s="5"/>
      <c r="K516" s="5"/>
      <c r="N516" s="56"/>
      <c r="O516" s="6"/>
      <c r="Q516" s="5"/>
    </row>
    <row r="517" spans="1:17" x14ac:dyDescent="0.2">
      <c r="A517" s="144" t="s">
        <v>984</v>
      </c>
      <c r="B517" s="143" t="s">
        <v>985</v>
      </c>
      <c r="C517" s="95">
        <f t="shared" si="7"/>
        <v>0</v>
      </c>
      <c r="D517" s="81"/>
      <c r="E517" s="82"/>
      <c r="F517" s="83"/>
      <c r="G517" s="83"/>
      <c r="H517" s="83"/>
      <c r="I517" s="13"/>
      <c r="J517" s="5"/>
      <c r="K517" s="5"/>
      <c r="N517" s="56"/>
      <c r="O517" s="6"/>
      <c r="Q517" s="5"/>
    </row>
    <row r="518" spans="1:17" x14ac:dyDescent="0.2">
      <c r="A518" s="99" t="s">
        <v>986</v>
      </c>
      <c r="B518" s="143" t="s">
        <v>987</v>
      </c>
      <c r="C518" s="95">
        <f t="shared" si="7"/>
        <v>0</v>
      </c>
      <c r="D518" s="81"/>
      <c r="E518" s="82"/>
      <c r="F518" s="83"/>
      <c r="G518" s="83"/>
      <c r="H518" s="83"/>
      <c r="I518" s="13"/>
      <c r="J518" s="5"/>
      <c r="K518" s="5"/>
      <c r="N518" s="56"/>
      <c r="O518" s="6"/>
      <c r="Q518" s="5"/>
    </row>
    <row r="519" spans="1:17" x14ac:dyDescent="0.2">
      <c r="A519" s="134" t="s">
        <v>988</v>
      </c>
      <c r="B519" s="143" t="s">
        <v>989</v>
      </c>
      <c r="C519" s="95">
        <f t="shared" si="7"/>
        <v>0</v>
      </c>
      <c r="D519" s="81"/>
      <c r="E519" s="82"/>
      <c r="F519" s="83"/>
      <c r="G519" s="83"/>
      <c r="H519" s="83"/>
      <c r="I519" s="13"/>
      <c r="J519" s="5"/>
      <c r="K519" s="5"/>
      <c r="N519" s="56"/>
      <c r="O519" s="6"/>
      <c r="Q519" s="5"/>
    </row>
    <row r="520" spans="1:17" x14ac:dyDescent="0.2">
      <c r="A520" s="144" t="s">
        <v>990</v>
      </c>
      <c r="B520" s="143" t="s">
        <v>991</v>
      </c>
      <c r="C520" s="95">
        <f t="shared" si="7"/>
        <v>0</v>
      </c>
      <c r="D520" s="81"/>
      <c r="E520" s="82"/>
      <c r="F520" s="83"/>
      <c r="G520" s="83"/>
      <c r="H520" s="83"/>
      <c r="I520" s="13"/>
      <c r="J520" s="5"/>
      <c r="K520" s="5"/>
      <c r="N520" s="56"/>
      <c r="O520" s="6"/>
      <c r="Q520" s="5"/>
    </row>
    <row r="521" spans="1:17" x14ac:dyDescent="0.2">
      <c r="A521" s="144" t="s">
        <v>992</v>
      </c>
      <c r="B521" s="143" t="s">
        <v>993</v>
      </c>
      <c r="C521" s="95">
        <f t="shared" si="7"/>
        <v>0</v>
      </c>
      <c r="D521" s="81"/>
      <c r="E521" s="82"/>
      <c r="F521" s="83"/>
      <c r="G521" s="83"/>
      <c r="H521" s="83"/>
      <c r="I521" s="13"/>
      <c r="J521" s="5"/>
      <c r="K521" s="5"/>
      <c r="N521" s="56"/>
      <c r="O521" s="6"/>
      <c r="Q521" s="5"/>
    </row>
    <row r="522" spans="1:17" x14ac:dyDescent="0.2">
      <c r="A522" s="144" t="s">
        <v>994</v>
      </c>
      <c r="B522" s="143" t="s">
        <v>995</v>
      </c>
      <c r="C522" s="95">
        <f t="shared" si="7"/>
        <v>0</v>
      </c>
      <c r="D522" s="81"/>
      <c r="E522" s="82"/>
      <c r="F522" s="83"/>
      <c r="G522" s="83"/>
      <c r="H522" s="83"/>
      <c r="I522" s="13"/>
      <c r="J522" s="5"/>
      <c r="K522" s="5"/>
      <c r="N522" s="56"/>
      <c r="O522" s="6"/>
      <c r="Q522" s="5"/>
    </row>
    <row r="523" spans="1:17" x14ac:dyDescent="0.2">
      <c r="A523" s="99" t="s">
        <v>996</v>
      </c>
      <c r="B523" s="143" t="s">
        <v>997</v>
      </c>
      <c r="C523" s="95">
        <f t="shared" si="7"/>
        <v>0</v>
      </c>
      <c r="D523" s="81"/>
      <c r="E523" s="82"/>
      <c r="F523" s="83"/>
      <c r="G523" s="83"/>
      <c r="H523" s="83"/>
      <c r="I523" s="13"/>
      <c r="J523" s="5"/>
      <c r="K523" s="5"/>
      <c r="N523" s="56"/>
      <c r="O523" s="6"/>
      <c r="Q523" s="5"/>
    </row>
    <row r="524" spans="1:17" x14ac:dyDescent="0.2">
      <c r="A524" s="134" t="s">
        <v>998</v>
      </c>
      <c r="B524" s="143" t="s">
        <v>999</v>
      </c>
      <c r="C524" s="95">
        <f t="shared" si="7"/>
        <v>0</v>
      </c>
      <c r="D524" s="81"/>
      <c r="E524" s="82"/>
      <c r="F524" s="83"/>
      <c r="G524" s="83"/>
      <c r="H524" s="83"/>
      <c r="I524" s="13"/>
      <c r="J524" s="5"/>
      <c r="K524" s="5"/>
      <c r="N524" s="56"/>
      <c r="O524" s="6"/>
      <c r="Q524" s="5"/>
    </row>
    <row r="525" spans="1:17" x14ac:dyDescent="0.2">
      <c r="A525" s="144" t="s">
        <v>1000</v>
      </c>
      <c r="B525" s="143" t="s">
        <v>1001</v>
      </c>
      <c r="C525" s="95">
        <f t="shared" si="7"/>
        <v>0</v>
      </c>
      <c r="D525" s="81"/>
      <c r="E525" s="82"/>
      <c r="F525" s="83"/>
      <c r="G525" s="83"/>
      <c r="H525" s="83"/>
      <c r="I525" s="13"/>
      <c r="J525" s="5"/>
      <c r="K525" s="5"/>
      <c r="N525" s="56"/>
      <c r="O525" s="6"/>
      <c r="Q525" s="5"/>
    </row>
    <row r="526" spans="1:17" x14ac:dyDescent="0.2">
      <c r="A526" s="99" t="s">
        <v>1002</v>
      </c>
      <c r="B526" s="143" t="s">
        <v>1003</v>
      </c>
      <c r="C526" s="95">
        <f t="shared" si="7"/>
        <v>0</v>
      </c>
      <c r="D526" s="81"/>
      <c r="E526" s="82"/>
      <c r="F526" s="83"/>
      <c r="G526" s="83"/>
      <c r="H526" s="83"/>
      <c r="I526" s="13"/>
      <c r="J526" s="5"/>
      <c r="K526" s="5"/>
      <c r="N526" s="56"/>
      <c r="O526" s="6"/>
      <c r="Q526" s="5"/>
    </row>
    <row r="527" spans="1:17" x14ac:dyDescent="0.2">
      <c r="A527" s="134" t="s">
        <v>1004</v>
      </c>
      <c r="B527" s="143" t="s">
        <v>1005</v>
      </c>
      <c r="C527" s="95">
        <f t="shared" si="7"/>
        <v>0</v>
      </c>
      <c r="D527" s="81"/>
      <c r="E527" s="82"/>
      <c r="F527" s="83"/>
      <c r="G527" s="83"/>
      <c r="H527" s="83"/>
      <c r="I527" s="13"/>
      <c r="J527" s="5"/>
      <c r="K527" s="5"/>
      <c r="N527" s="56"/>
      <c r="O527" s="6"/>
      <c r="Q527" s="5"/>
    </row>
    <row r="528" spans="1:17" x14ac:dyDescent="0.2">
      <c r="A528" s="148" t="s">
        <v>1006</v>
      </c>
      <c r="B528" s="149" t="s">
        <v>1007</v>
      </c>
      <c r="C528" s="103">
        <f t="shared" si="7"/>
        <v>0</v>
      </c>
      <c r="D528" s="122"/>
      <c r="E528" s="105"/>
      <c r="F528" s="106"/>
      <c r="G528" s="106"/>
      <c r="H528" s="106"/>
      <c r="I528" s="13"/>
      <c r="J528" s="5"/>
      <c r="K528" s="5"/>
      <c r="N528" s="56"/>
      <c r="O528" s="6"/>
      <c r="Q528" s="5"/>
    </row>
    <row r="529" spans="1:17" x14ac:dyDescent="0.2">
      <c r="A529" s="150"/>
      <c r="B529" s="151"/>
      <c r="C529" s="87"/>
      <c r="D529" s="87"/>
      <c r="E529" s="87"/>
      <c r="F529" s="87"/>
      <c r="G529" s="87"/>
      <c r="H529" s="87"/>
      <c r="I529" s="12"/>
      <c r="J529" s="56"/>
      <c r="K529" s="56"/>
      <c r="L529" s="56"/>
      <c r="M529" s="56"/>
      <c r="N529" s="56"/>
      <c r="O529" s="6"/>
      <c r="Q529" s="5"/>
    </row>
    <row r="530" spans="1:17" x14ac:dyDescent="0.2">
      <c r="A530" s="224" t="s">
        <v>1008</v>
      </c>
      <c r="B530" s="225"/>
      <c r="C530" s="152" t="s">
        <v>1009</v>
      </c>
      <c r="D530" s="153"/>
      <c r="E530" s="154"/>
      <c r="F530" s="56"/>
      <c r="G530" s="87"/>
      <c r="H530" s="87"/>
      <c r="I530" s="12"/>
      <c r="J530" s="56"/>
      <c r="K530" s="56"/>
      <c r="L530" s="56"/>
      <c r="M530" s="56"/>
      <c r="N530" s="56"/>
      <c r="O530" s="6"/>
      <c r="Q530" s="5"/>
    </row>
    <row r="531" spans="1:17" x14ac:dyDescent="0.2">
      <c r="A531" s="232"/>
      <c r="B531" s="233"/>
      <c r="C531" s="222" t="s">
        <v>3</v>
      </c>
      <c r="D531" s="153" t="s">
        <v>1010</v>
      </c>
      <c r="E531" s="154"/>
      <c r="F531" s="56"/>
      <c r="G531" s="87"/>
      <c r="H531" s="87"/>
      <c r="I531" s="12"/>
      <c r="J531" s="56"/>
      <c r="K531" s="56"/>
      <c r="L531" s="56"/>
      <c r="M531" s="56"/>
      <c r="N531" s="56"/>
      <c r="O531" s="6"/>
      <c r="Q531" s="5"/>
    </row>
    <row r="532" spans="1:17" ht="33.75" customHeight="1" x14ac:dyDescent="0.2">
      <c r="A532" s="226"/>
      <c r="B532" s="227"/>
      <c r="C532" s="223"/>
      <c r="D532" s="155" t="s">
        <v>1011</v>
      </c>
      <c r="E532" s="156" t="s">
        <v>1012</v>
      </c>
      <c r="F532" s="56"/>
      <c r="G532" s="87"/>
      <c r="H532" s="87"/>
      <c r="I532" s="12"/>
      <c r="J532" s="56"/>
      <c r="K532" s="56"/>
      <c r="L532" s="56"/>
      <c r="M532" s="56"/>
      <c r="N532" s="56"/>
      <c r="O532" s="6"/>
      <c r="Q532" s="5"/>
    </row>
    <row r="533" spans="1:17" x14ac:dyDescent="0.2">
      <c r="A533" s="157" t="s">
        <v>1013</v>
      </c>
      <c r="B533" s="158" t="s">
        <v>1014</v>
      </c>
      <c r="C533" s="159">
        <f>+SUM(D533:E533)</f>
        <v>0</v>
      </c>
      <c r="D533" s="160"/>
      <c r="E533" s="161"/>
      <c r="F533" s="56"/>
      <c r="G533" s="87"/>
      <c r="H533" s="87"/>
      <c r="I533" s="12"/>
      <c r="J533" s="56"/>
      <c r="K533" s="56"/>
      <c r="L533" s="56"/>
      <c r="M533" s="56"/>
      <c r="N533" s="56"/>
      <c r="O533" s="6"/>
      <c r="Q533" s="5"/>
    </row>
    <row r="534" spans="1:17" x14ac:dyDescent="0.2">
      <c r="A534" s="157" t="s">
        <v>1015</v>
      </c>
      <c r="B534" s="158" t="s">
        <v>1016</v>
      </c>
      <c r="C534" s="162">
        <f>+SUM(D534:E534)</f>
        <v>0</v>
      </c>
      <c r="D534" s="160"/>
      <c r="E534" s="161"/>
      <c r="F534" s="56"/>
      <c r="G534" s="87"/>
      <c r="H534" s="87"/>
      <c r="I534" s="12"/>
      <c r="J534" s="56"/>
      <c r="K534" s="56"/>
      <c r="L534" s="56"/>
      <c r="M534" s="56"/>
      <c r="N534" s="56"/>
      <c r="O534" s="6"/>
      <c r="Q534" s="5"/>
    </row>
    <row r="535" spans="1:17" ht="18" customHeight="1" x14ac:dyDescent="0.2">
      <c r="A535" s="19"/>
      <c r="B535" s="20"/>
      <c r="C535" s="21"/>
    </row>
    <row r="536" spans="1:17" ht="24" customHeight="1" x14ac:dyDescent="0.2">
      <c r="A536" s="224" t="s">
        <v>1017</v>
      </c>
      <c r="B536" s="225"/>
      <c r="C536" s="222" t="s">
        <v>3</v>
      </c>
      <c r="D536" s="235" t="s">
        <v>1018</v>
      </c>
      <c r="E536" s="235" t="s">
        <v>1019</v>
      </c>
      <c r="F536" s="87"/>
      <c r="G536" s="6"/>
      <c r="H536" s="6"/>
      <c r="I536" s="7"/>
      <c r="J536" s="5"/>
      <c r="K536" s="5"/>
      <c r="O536" s="6"/>
      <c r="Q536" s="5"/>
    </row>
    <row r="537" spans="1:17" ht="19.5" customHeight="1" x14ac:dyDescent="0.2">
      <c r="A537" s="226"/>
      <c r="B537" s="227"/>
      <c r="C537" s="228"/>
      <c r="D537" s="235"/>
      <c r="E537" s="235"/>
      <c r="F537" s="87"/>
      <c r="G537" s="6"/>
      <c r="H537" s="6"/>
      <c r="I537" s="7"/>
      <c r="J537" s="5"/>
      <c r="K537" s="5"/>
      <c r="O537" s="6"/>
      <c r="Q537" s="5"/>
    </row>
    <row r="538" spans="1:17" ht="24.75" customHeight="1" x14ac:dyDescent="0.2">
      <c r="A538" s="230" t="s">
        <v>1020</v>
      </c>
      <c r="B538" s="231"/>
      <c r="C538" s="22"/>
      <c r="D538" s="23"/>
      <c r="E538" s="24"/>
      <c r="F538" s="87"/>
      <c r="G538" s="6"/>
      <c r="H538" s="6"/>
      <c r="I538" s="7"/>
      <c r="J538" s="5"/>
      <c r="K538" s="5"/>
      <c r="O538" s="6"/>
      <c r="Q538" s="5"/>
    </row>
    <row r="539" spans="1:17" ht="13.5" customHeight="1" x14ac:dyDescent="0.2">
      <c r="A539" s="25" t="s">
        <v>1021</v>
      </c>
      <c r="B539" s="26"/>
      <c r="C539" s="163">
        <f t="shared" ref="C539:C545" si="8">SUM(D539:E539)</f>
        <v>0</v>
      </c>
      <c r="D539" s="164"/>
      <c r="E539" s="165"/>
      <c r="F539" s="87"/>
      <c r="G539" s="6"/>
      <c r="H539" s="6"/>
      <c r="I539" s="7"/>
      <c r="J539" s="5"/>
      <c r="K539" s="5"/>
      <c r="O539" s="6"/>
      <c r="Q539" s="5"/>
    </row>
    <row r="540" spans="1:17" ht="13.5" customHeight="1" x14ac:dyDescent="0.2">
      <c r="A540" s="27" t="s">
        <v>1022</v>
      </c>
      <c r="B540" s="28"/>
      <c r="C540" s="166">
        <f t="shared" si="8"/>
        <v>0</v>
      </c>
      <c r="D540" s="167"/>
      <c r="E540" s="168"/>
      <c r="F540" s="87"/>
      <c r="G540" s="6"/>
      <c r="H540" s="6"/>
      <c r="I540" s="7"/>
      <c r="J540" s="5"/>
      <c r="K540" s="5"/>
      <c r="O540" s="6"/>
      <c r="Q540" s="5"/>
    </row>
    <row r="541" spans="1:17" s="32" customFormat="1" ht="13.5" customHeight="1" x14ac:dyDescent="0.2">
      <c r="A541" s="27" t="s">
        <v>1023</v>
      </c>
      <c r="B541" s="28"/>
      <c r="C541" s="166">
        <f t="shared" si="8"/>
        <v>0</v>
      </c>
      <c r="D541" s="29"/>
      <c r="E541" s="30"/>
      <c r="F541" s="31"/>
      <c r="G541" s="31"/>
    </row>
    <row r="542" spans="1:17" s="32" customFormat="1" x14ac:dyDescent="0.2">
      <c r="A542" s="27" t="s">
        <v>1024</v>
      </c>
      <c r="B542" s="28"/>
      <c r="C542" s="166">
        <f t="shared" si="8"/>
        <v>0</v>
      </c>
      <c r="D542" s="29"/>
      <c r="E542" s="30"/>
      <c r="F542" s="31"/>
      <c r="G542" s="31"/>
    </row>
    <row r="543" spans="1:17" s="32" customFormat="1" x14ac:dyDescent="0.2">
      <c r="A543" s="27" t="s">
        <v>1025</v>
      </c>
      <c r="B543" s="28"/>
      <c r="C543" s="166">
        <f t="shared" si="8"/>
        <v>0</v>
      </c>
      <c r="D543" s="29"/>
      <c r="E543" s="30"/>
      <c r="F543" s="31"/>
      <c r="G543" s="31"/>
    </row>
    <row r="544" spans="1:17" x14ac:dyDescent="0.2">
      <c r="A544" s="33" t="s">
        <v>1026</v>
      </c>
      <c r="B544" s="34"/>
      <c r="C544" s="35">
        <f t="shared" si="8"/>
        <v>0</v>
      </c>
      <c r="D544" s="36"/>
      <c r="E544" s="37"/>
      <c r="H544" s="6"/>
      <c r="J544" s="7"/>
      <c r="K544" s="5"/>
      <c r="P544" s="6"/>
      <c r="Q544" s="5"/>
    </row>
    <row r="545" spans="1:17" ht="19.5" customHeight="1" x14ac:dyDescent="0.2">
      <c r="A545" s="38" t="s">
        <v>1027</v>
      </c>
      <c r="B545" s="22"/>
      <c r="C545" s="39">
        <f t="shared" si="8"/>
        <v>0</v>
      </c>
      <c r="D545" s="40">
        <f>SUM(D539:D544)</f>
        <v>0</v>
      </c>
      <c r="E545" s="41">
        <f>SUM(E539:E544)</f>
        <v>0</v>
      </c>
      <c r="H545" s="6"/>
      <c r="J545" s="7"/>
      <c r="K545" s="5"/>
      <c r="P545" s="6"/>
      <c r="Q545" s="5"/>
    </row>
    <row r="546" spans="1:17" ht="24.75" customHeight="1" x14ac:dyDescent="0.2">
      <c r="A546" s="38" t="s">
        <v>1028</v>
      </c>
      <c r="B546" s="42"/>
      <c r="C546" s="22"/>
      <c r="D546" s="22"/>
      <c r="E546" s="43"/>
      <c r="F546" s="87"/>
      <c r="G546" s="6"/>
      <c r="H546" s="6"/>
      <c r="I546" s="7"/>
      <c r="J546" s="5"/>
      <c r="K546" s="5"/>
      <c r="O546" s="6"/>
      <c r="Q546" s="5"/>
    </row>
    <row r="547" spans="1:17" x14ac:dyDescent="0.2">
      <c r="A547" s="44" t="s">
        <v>1021</v>
      </c>
      <c r="B547" s="45"/>
      <c r="C547" s="163">
        <f t="shared" ref="C547:C553" si="9">SUM(D547:E547)</f>
        <v>0</v>
      </c>
      <c r="D547" s="164"/>
      <c r="E547" s="165"/>
      <c r="F547" s="87"/>
      <c r="G547" s="6"/>
      <c r="H547" s="6"/>
      <c r="I547" s="7"/>
      <c r="J547" s="5"/>
      <c r="K547" s="5"/>
      <c r="O547" s="6"/>
      <c r="Q547" s="5"/>
    </row>
    <row r="548" spans="1:17" x14ac:dyDescent="0.2">
      <c r="A548" s="46" t="s">
        <v>1022</v>
      </c>
      <c r="B548" s="47"/>
      <c r="C548" s="166">
        <f t="shared" si="9"/>
        <v>0</v>
      </c>
      <c r="D548" s="167"/>
      <c r="E548" s="168"/>
      <c r="F548" s="87"/>
      <c r="G548" s="6"/>
      <c r="H548" s="6"/>
      <c r="I548" s="7"/>
      <c r="J548" s="5"/>
      <c r="K548" s="5"/>
      <c r="O548" s="6"/>
      <c r="Q548" s="5"/>
    </row>
    <row r="549" spans="1:17" s="32" customFormat="1" x14ac:dyDescent="0.2">
      <c r="A549" s="46" t="s">
        <v>1023</v>
      </c>
      <c r="B549" s="47"/>
      <c r="C549" s="166">
        <f t="shared" si="9"/>
        <v>0</v>
      </c>
      <c r="D549" s="29"/>
      <c r="E549" s="30"/>
      <c r="F549" s="31"/>
      <c r="G549" s="31"/>
    </row>
    <row r="550" spans="1:17" s="32" customFormat="1" x14ac:dyDescent="0.2">
      <c r="A550" s="46" t="s">
        <v>1024</v>
      </c>
      <c r="B550" s="47"/>
      <c r="C550" s="166">
        <f t="shared" si="9"/>
        <v>0</v>
      </c>
      <c r="D550" s="29"/>
      <c r="E550" s="30"/>
      <c r="F550" s="31"/>
      <c r="G550" s="31"/>
    </row>
    <row r="551" spans="1:17" s="32" customFormat="1" x14ac:dyDescent="0.2">
      <c r="A551" s="46" t="s">
        <v>1025</v>
      </c>
      <c r="B551" s="47"/>
      <c r="C551" s="166">
        <f t="shared" si="9"/>
        <v>0</v>
      </c>
      <c r="D551" s="29"/>
      <c r="E551" s="30"/>
      <c r="F551" s="31"/>
      <c r="G551" s="31"/>
    </row>
    <row r="552" spans="1:17" x14ac:dyDescent="0.2">
      <c r="A552" s="48" t="s">
        <v>1026</v>
      </c>
      <c r="B552" s="49"/>
      <c r="C552" s="35">
        <f t="shared" si="9"/>
        <v>0</v>
      </c>
      <c r="D552" s="36"/>
      <c r="E552" s="37"/>
      <c r="H552" s="6"/>
      <c r="J552" s="7"/>
      <c r="K552" s="5"/>
      <c r="P552" s="6"/>
      <c r="Q552" s="5"/>
    </row>
    <row r="553" spans="1:17" ht="19.5" customHeight="1" x14ac:dyDescent="0.2">
      <c r="A553" s="50" t="s">
        <v>1029</v>
      </c>
      <c r="B553" s="23"/>
      <c r="C553" s="39">
        <f t="shared" si="9"/>
        <v>0</v>
      </c>
      <c r="D553" s="51">
        <f>SUM(D547:D552)</f>
        <v>0</v>
      </c>
      <c r="E553" s="52">
        <f>SUM(E547:E552)</f>
        <v>0</v>
      </c>
      <c r="H553" s="6"/>
      <c r="J553" s="7"/>
      <c r="K553" s="5"/>
      <c r="P553" s="6"/>
      <c r="Q553" s="5"/>
    </row>
  </sheetData>
  <mergeCells count="24">
    <mergeCell ref="C536:C537"/>
    <mergeCell ref="D536:D537"/>
    <mergeCell ref="E536:E537"/>
    <mergeCell ref="A6:F7"/>
    <mergeCell ref="C10:C12"/>
    <mergeCell ref="D10:F10"/>
    <mergeCell ref="C531:C532"/>
    <mergeCell ref="A536:B537"/>
    <mergeCell ref="G10:G12"/>
    <mergeCell ref="A44:B44"/>
    <mergeCell ref="A538:B538"/>
    <mergeCell ref="H10:H12"/>
    <mergeCell ref="D11:D12"/>
    <mergeCell ref="E11:E12"/>
    <mergeCell ref="F11:F12"/>
    <mergeCell ref="A252:B252"/>
    <mergeCell ref="A80:B80"/>
    <mergeCell ref="A122:B122"/>
    <mergeCell ref="A164:B164"/>
    <mergeCell ref="A181:B181"/>
    <mergeCell ref="A292:B292"/>
    <mergeCell ref="A315:B315"/>
    <mergeCell ref="A332:B332"/>
    <mergeCell ref="A530:B532"/>
  </mergeCells>
  <dataValidations count="2">
    <dataValidation type="whole" allowBlank="1" showInputMessage="1" showErrorMessage="1" errorTitle="Error" error="Por favor ingrese números enteros" sqref="B453:B455 IX453:IX455 ST453:ST455 ACP453:ACP455 AML453:AML455 AWH453:AWH455 BGD453:BGD455 BPZ453:BPZ455 BZV453:BZV455 CJR453:CJR455 CTN453:CTN455 DDJ453:DDJ455 DNF453:DNF455 DXB453:DXB455 EGX453:EGX455 EQT453:EQT455 FAP453:FAP455 FKL453:FKL455 FUH453:FUH455 GED453:GED455 GNZ453:GNZ455 GXV453:GXV455 HHR453:HHR455 HRN453:HRN455 IBJ453:IBJ455 ILF453:ILF455 IVB453:IVB455 JEX453:JEX455 JOT453:JOT455 JYP453:JYP455 KIL453:KIL455 KSH453:KSH455 LCD453:LCD455 LLZ453:LLZ455 LVV453:LVV455 MFR453:MFR455 MPN453:MPN455 MZJ453:MZJ455 NJF453:NJF455 NTB453:NTB455 OCX453:OCX455 OMT453:OMT455 OWP453:OWP455 PGL453:PGL455 PQH453:PQH455 QAD453:QAD455 QJZ453:QJZ455 QTV453:QTV455 RDR453:RDR455 RNN453:RNN455 RXJ453:RXJ455 SHF453:SHF455 SRB453:SRB455 TAX453:TAX455 TKT453:TKT455 TUP453:TUP455 UEL453:UEL455 UOH453:UOH455 UYD453:UYD455 VHZ453:VHZ455 VRV453:VRV455 WBR453:WBR455 WLN453:WLN455 WVJ453:WVJ455 B65989:B65991 IX65989:IX65991 ST65989:ST65991 ACP65989:ACP65991 AML65989:AML65991 AWH65989:AWH65991 BGD65989:BGD65991 BPZ65989:BPZ65991 BZV65989:BZV65991 CJR65989:CJR65991 CTN65989:CTN65991 DDJ65989:DDJ65991 DNF65989:DNF65991 DXB65989:DXB65991 EGX65989:EGX65991 EQT65989:EQT65991 FAP65989:FAP65991 FKL65989:FKL65991 FUH65989:FUH65991 GED65989:GED65991 GNZ65989:GNZ65991 GXV65989:GXV65991 HHR65989:HHR65991 HRN65989:HRN65991 IBJ65989:IBJ65991 ILF65989:ILF65991 IVB65989:IVB65991 JEX65989:JEX65991 JOT65989:JOT65991 JYP65989:JYP65991 KIL65989:KIL65991 KSH65989:KSH65991 LCD65989:LCD65991 LLZ65989:LLZ65991 LVV65989:LVV65991 MFR65989:MFR65991 MPN65989:MPN65991 MZJ65989:MZJ65991 NJF65989:NJF65991 NTB65989:NTB65991 OCX65989:OCX65991 OMT65989:OMT65991 OWP65989:OWP65991 PGL65989:PGL65991 PQH65989:PQH65991 QAD65989:QAD65991 QJZ65989:QJZ65991 QTV65989:QTV65991 RDR65989:RDR65991 RNN65989:RNN65991 RXJ65989:RXJ65991 SHF65989:SHF65991 SRB65989:SRB65991 TAX65989:TAX65991 TKT65989:TKT65991 TUP65989:TUP65991 UEL65989:UEL65991 UOH65989:UOH65991 UYD65989:UYD65991 VHZ65989:VHZ65991 VRV65989:VRV65991 WBR65989:WBR65991 WLN65989:WLN65991 WVJ65989:WVJ65991 B131525:B131527 IX131525:IX131527 ST131525:ST131527 ACP131525:ACP131527 AML131525:AML131527 AWH131525:AWH131527 BGD131525:BGD131527 BPZ131525:BPZ131527 BZV131525:BZV131527 CJR131525:CJR131527 CTN131525:CTN131527 DDJ131525:DDJ131527 DNF131525:DNF131527 DXB131525:DXB131527 EGX131525:EGX131527 EQT131525:EQT131527 FAP131525:FAP131527 FKL131525:FKL131527 FUH131525:FUH131527 GED131525:GED131527 GNZ131525:GNZ131527 GXV131525:GXV131527 HHR131525:HHR131527 HRN131525:HRN131527 IBJ131525:IBJ131527 ILF131525:ILF131527 IVB131525:IVB131527 JEX131525:JEX131527 JOT131525:JOT131527 JYP131525:JYP131527 KIL131525:KIL131527 KSH131525:KSH131527 LCD131525:LCD131527 LLZ131525:LLZ131527 LVV131525:LVV131527 MFR131525:MFR131527 MPN131525:MPN131527 MZJ131525:MZJ131527 NJF131525:NJF131527 NTB131525:NTB131527 OCX131525:OCX131527 OMT131525:OMT131527 OWP131525:OWP131527 PGL131525:PGL131527 PQH131525:PQH131527 QAD131525:QAD131527 QJZ131525:QJZ131527 QTV131525:QTV131527 RDR131525:RDR131527 RNN131525:RNN131527 RXJ131525:RXJ131527 SHF131525:SHF131527 SRB131525:SRB131527 TAX131525:TAX131527 TKT131525:TKT131527 TUP131525:TUP131527 UEL131525:UEL131527 UOH131525:UOH131527 UYD131525:UYD131527 VHZ131525:VHZ131527 VRV131525:VRV131527 WBR131525:WBR131527 WLN131525:WLN131527 WVJ131525:WVJ131527 B197061:B197063 IX197061:IX197063 ST197061:ST197063 ACP197061:ACP197063 AML197061:AML197063 AWH197061:AWH197063 BGD197061:BGD197063 BPZ197061:BPZ197063 BZV197061:BZV197063 CJR197061:CJR197063 CTN197061:CTN197063 DDJ197061:DDJ197063 DNF197061:DNF197063 DXB197061:DXB197063 EGX197061:EGX197063 EQT197061:EQT197063 FAP197061:FAP197063 FKL197061:FKL197063 FUH197061:FUH197063 GED197061:GED197063 GNZ197061:GNZ197063 GXV197061:GXV197063 HHR197061:HHR197063 HRN197061:HRN197063 IBJ197061:IBJ197063 ILF197061:ILF197063 IVB197061:IVB197063 JEX197061:JEX197063 JOT197061:JOT197063 JYP197061:JYP197063 KIL197061:KIL197063 KSH197061:KSH197063 LCD197061:LCD197063 LLZ197061:LLZ197063 LVV197061:LVV197063 MFR197061:MFR197063 MPN197061:MPN197063 MZJ197061:MZJ197063 NJF197061:NJF197063 NTB197061:NTB197063 OCX197061:OCX197063 OMT197061:OMT197063 OWP197061:OWP197063 PGL197061:PGL197063 PQH197061:PQH197063 QAD197061:QAD197063 QJZ197061:QJZ197063 QTV197061:QTV197063 RDR197061:RDR197063 RNN197061:RNN197063 RXJ197061:RXJ197063 SHF197061:SHF197063 SRB197061:SRB197063 TAX197061:TAX197063 TKT197061:TKT197063 TUP197061:TUP197063 UEL197061:UEL197063 UOH197061:UOH197063 UYD197061:UYD197063 VHZ197061:VHZ197063 VRV197061:VRV197063 WBR197061:WBR197063 WLN197061:WLN197063 WVJ197061:WVJ197063 B262597:B262599 IX262597:IX262599 ST262597:ST262599 ACP262597:ACP262599 AML262597:AML262599 AWH262597:AWH262599 BGD262597:BGD262599 BPZ262597:BPZ262599 BZV262597:BZV262599 CJR262597:CJR262599 CTN262597:CTN262599 DDJ262597:DDJ262599 DNF262597:DNF262599 DXB262597:DXB262599 EGX262597:EGX262599 EQT262597:EQT262599 FAP262597:FAP262599 FKL262597:FKL262599 FUH262597:FUH262599 GED262597:GED262599 GNZ262597:GNZ262599 GXV262597:GXV262599 HHR262597:HHR262599 HRN262597:HRN262599 IBJ262597:IBJ262599 ILF262597:ILF262599 IVB262597:IVB262599 JEX262597:JEX262599 JOT262597:JOT262599 JYP262597:JYP262599 KIL262597:KIL262599 KSH262597:KSH262599 LCD262597:LCD262599 LLZ262597:LLZ262599 LVV262597:LVV262599 MFR262597:MFR262599 MPN262597:MPN262599 MZJ262597:MZJ262599 NJF262597:NJF262599 NTB262597:NTB262599 OCX262597:OCX262599 OMT262597:OMT262599 OWP262597:OWP262599 PGL262597:PGL262599 PQH262597:PQH262599 QAD262597:QAD262599 QJZ262597:QJZ262599 QTV262597:QTV262599 RDR262597:RDR262599 RNN262597:RNN262599 RXJ262597:RXJ262599 SHF262597:SHF262599 SRB262597:SRB262599 TAX262597:TAX262599 TKT262597:TKT262599 TUP262597:TUP262599 UEL262597:UEL262599 UOH262597:UOH262599 UYD262597:UYD262599 VHZ262597:VHZ262599 VRV262597:VRV262599 WBR262597:WBR262599 WLN262597:WLN262599 WVJ262597:WVJ262599 B328133:B328135 IX328133:IX328135 ST328133:ST328135 ACP328133:ACP328135 AML328133:AML328135 AWH328133:AWH328135 BGD328133:BGD328135 BPZ328133:BPZ328135 BZV328133:BZV328135 CJR328133:CJR328135 CTN328133:CTN328135 DDJ328133:DDJ328135 DNF328133:DNF328135 DXB328133:DXB328135 EGX328133:EGX328135 EQT328133:EQT328135 FAP328133:FAP328135 FKL328133:FKL328135 FUH328133:FUH328135 GED328133:GED328135 GNZ328133:GNZ328135 GXV328133:GXV328135 HHR328133:HHR328135 HRN328133:HRN328135 IBJ328133:IBJ328135 ILF328133:ILF328135 IVB328133:IVB328135 JEX328133:JEX328135 JOT328133:JOT328135 JYP328133:JYP328135 KIL328133:KIL328135 KSH328133:KSH328135 LCD328133:LCD328135 LLZ328133:LLZ328135 LVV328133:LVV328135 MFR328133:MFR328135 MPN328133:MPN328135 MZJ328133:MZJ328135 NJF328133:NJF328135 NTB328133:NTB328135 OCX328133:OCX328135 OMT328133:OMT328135 OWP328133:OWP328135 PGL328133:PGL328135 PQH328133:PQH328135 QAD328133:QAD328135 QJZ328133:QJZ328135 QTV328133:QTV328135 RDR328133:RDR328135 RNN328133:RNN328135 RXJ328133:RXJ328135 SHF328133:SHF328135 SRB328133:SRB328135 TAX328133:TAX328135 TKT328133:TKT328135 TUP328133:TUP328135 UEL328133:UEL328135 UOH328133:UOH328135 UYD328133:UYD328135 VHZ328133:VHZ328135 VRV328133:VRV328135 WBR328133:WBR328135 WLN328133:WLN328135 WVJ328133:WVJ328135 B393669:B393671 IX393669:IX393671 ST393669:ST393671 ACP393669:ACP393671 AML393669:AML393671 AWH393669:AWH393671 BGD393669:BGD393671 BPZ393669:BPZ393671 BZV393669:BZV393671 CJR393669:CJR393671 CTN393669:CTN393671 DDJ393669:DDJ393671 DNF393669:DNF393671 DXB393669:DXB393671 EGX393669:EGX393671 EQT393669:EQT393671 FAP393669:FAP393671 FKL393669:FKL393671 FUH393669:FUH393671 GED393669:GED393671 GNZ393669:GNZ393671 GXV393669:GXV393671 HHR393669:HHR393671 HRN393669:HRN393671 IBJ393669:IBJ393671 ILF393669:ILF393671 IVB393669:IVB393671 JEX393669:JEX393671 JOT393669:JOT393671 JYP393669:JYP393671 KIL393669:KIL393671 KSH393669:KSH393671 LCD393669:LCD393671 LLZ393669:LLZ393671 LVV393669:LVV393671 MFR393669:MFR393671 MPN393669:MPN393671 MZJ393669:MZJ393671 NJF393669:NJF393671 NTB393669:NTB393671 OCX393669:OCX393671 OMT393669:OMT393671 OWP393669:OWP393671 PGL393669:PGL393671 PQH393669:PQH393671 QAD393669:QAD393671 QJZ393669:QJZ393671 QTV393669:QTV393671 RDR393669:RDR393671 RNN393669:RNN393671 RXJ393669:RXJ393671 SHF393669:SHF393671 SRB393669:SRB393671 TAX393669:TAX393671 TKT393669:TKT393671 TUP393669:TUP393671 UEL393669:UEL393671 UOH393669:UOH393671 UYD393669:UYD393671 VHZ393669:VHZ393671 VRV393669:VRV393671 WBR393669:WBR393671 WLN393669:WLN393671 WVJ393669:WVJ393671 B459205:B459207 IX459205:IX459207 ST459205:ST459207 ACP459205:ACP459207 AML459205:AML459207 AWH459205:AWH459207 BGD459205:BGD459207 BPZ459205:BPZ459207 BZV459205:BZV459207 CJR459205:CJR459207 CTN459205:CTN459207 DDJ459205:DDJ459207 DNF459205:DNF459207 DXB459205:DXB459207 EGX459205:EGX459207 EQT459205:EQT459207 FAP459205:FAP459207 FKL459205:FKL459207 FUH459205:FUH459207 GED459205:GED459207 GNZ459205:GNZ459207 GXV459205:GXV459207 HHR459205:HHR459207 HRN459205:HRN459207 IBJ459205:IBJ459207 ILF459205:ILF459207 IVB459205:IVB459207 JEX459205:JEX459207 JOT459205:JOT459207 JYP459205:JYP459207 KIL459205:KIL459207 KSH459205:KSH459207 LCD459205:LCD459207 LLZ459205:LLZ459207 LVV459205:LVV459207 MFR459205:MFR459207 MPN459205:MPN459207 MZJ459205:MZJ459207 NJF459205:NJF459207 NTB459205:NTB459207 OCX459205:OCX459207 OMT459205:OMT459207 OWP459205:OWP459207 PGL459205:PGL459207 PQH459205:PQH459207 QAD459205:QAD459207 QJZ459205:QJZ459207 QTV459205:QTV459207 RDR459205:RDR459207 RNN459205:RNN459207 RXJ459205:RXJ459207 SHF459205:SHF459207 SRB459205:SRB459207 TAX459205:TAX459207 TKT459205:TKT459207 TUP459205:TUP459207 UEL459205:UEL459207 UOH459205:UOH459207 UYD459205:UYD459207 VHZ459205:VHZ459207 VRV459205:VRV459207 WBR459205:WBR459207 WLN459205:WLN459207 WVJ459205:WVJ459207 B524741:B524743 IX524741:IX524743 ST524741:ST524743 ACP524741:ACP524743 AML524741:AML524743 AWH524741:AWH524743 BGD524741:BGD524743 BPZ524741:BPZ524743 BZV524741:BZV524743 CJR524741:CJR524743 CTN524741:CTN524743 DDJ524741:DDJ524743 DNF524741:DNF524743 DXB524741:DXB524743 EGX524741:EGX524743 EQT524741:EQT524743 FAP524741:FAP524743 FKL524741:FKL524743 FUH524741:FUH524743 GED524741:GED524743 GNZ524741:GNZ524743 GXV524741:GXV524743 HHR524741:HHR524743 HRN524741:HRN524743 IBJ524741:IBJ524743 ILF524741:ILF524743 IVB524741:IVB524743 JEX524741:JEX524743 JOT524741:JOT524743 JYP524741:JYP524743 KIL524741:KIL524743 KSH524741:KSH524743 LCD524741:LCD524743 LLZ524741:LLZ524743 LVV524741:LVV524743 MFR524741:MFR524743 MPN524741:MPN524743 MZJ524741:MZJ524743 NJF524741:NJF524743 NTB524741:NTB524743 OCX524741:OCX524743 OMT524741:OMT524743 OWP524741:OWP524743 PGL524741:PGL524743 PQH524741:PQH524743 QAD524741:QAD524743 QJZ524741:QJZ524743 QTV524741:QTV524743 RDR524741:RDR524743 RNN524741:RNN524743 RXJ524741:RXJ524743 SHF524741:SHF524743 SRB524741:SRB524743 TAX524741:TAX524743 TKT524741:TKT524743 TUP524741:TUP524743 UEL524741:UEL524743 UOH524741:UOH524743 UYD524741:UYD524743 VHZ524741:VHZ524743 VRV524741:VRV524743 WBR524741:WBR524743 WLN524741:WLN524743 WVJ524741:WVJ524743 B590277:B590279 IX590277:IX590279 ST590277:ST590279 ACP590277:ACP590279 AML590277:AML590279 AWH590277:AWH590279 BGD590277:BGD590279 BPZ590277:BPZ590279 BZV590277:BZV590279 CJR590277:CJR590279 CTN590277:CTN590279 DDJ590277:DDJ590279 DNF590277:DNF590279 DXB590277:DXB590279 EGX590277:EGX590279 EQT590277:EQT590279 FAP590277:FAP590279 FKL590277:FKL590279 FUH590277:FUH590279 GED590277:GED590279 GNZ590277:GNZ590279 GXV590277:GXV590279 HHR590277:HHR590279 HRN590277:HRN590279 IBJ590277:IBJ590279 ILF590277:ILF590279 IVB590277:IVB590279 JEX590277:JEX590279 JOT590277:JOT590279 JYP590277:JYP590279 KIL590277:KIL590279 KSH590277:KSH590279 LCD590277:LCD590279 LLZ590277:LLZ590279 LVV590277:LVV590279 MFR590277:MFR590279 MPN590277:MPN590279 MZJ590277:MZJ590279 NJF590277:NJF590279 NTB590277:NTB590279 OCX590277:OCX590279 OMT590277:OMT590279 OWP590277:OWP590279 PGL590277:PGL590279 PQH590277:PQH590279 QAD590277:QAD590279 QJZ590277:QJZ590279 QTV590277:QTV590279 RDR590277:RDR590279 RNN590277:RNN590279 RXJ590277:RXJ590279 SHF590277:SHF590279 SRB590277:SRB590279 TAX590277:TAX590279 TKT590277:TKT590279 TUP590277:TUP590279 UEL590277:UEL590279 UOH590277:UOH590279 UYD590277:UYD590279 VHZ590277:VHZ590279 VRV590277:VRV590279 WBR590277:WBR590279 WLN590277:WLN590279 WVJ590277:WVJ590279 B655813:B655815 IX655813:IX655815 ST655813:ST655815 ACP655813:ACP655815 AML655813:AML655815 AWH655813:AWH655815 BGD655813:BGD655815 BPZ655813:BPZ655815 BZV655813:BZV655815 CJR655813:CJR655815 CTN655813:CTN655815 DDJ655813:DDJ655815 DNF655813:DNF655815 DXB655813:DXB655815 EGX655813:EGX655815 EQT655813:EQT655815 FAP655813:FAP655815 FKL655813:FKL655815 FUH655813:FUH655815 GED655813:GED655815 GNZ655813:GNZ655815 GXV655813:GXV655815 HHR655813:HHR655815 HRN655813:HRN655815 IBJ655813:IBJ655815 ILF655813:ILF655815 IVB655813:IVB655815 JEX655813:JEX655815 JOT655813:JOT655815 JYP655813:JYP655815 KIL655813:KIL655815 KSH655813:KSH655815 LCD655813:LCD655815 LLZ655813:LLZ655815 LVV655813:LVV655815 MFR655813:MFR655815 MPN655813:MPN655815 MZJ655813:MZJ655815 NJF655813:NJF655815 NTB655813:NTB655815 OCX655813:OCX655815 OMT655813:OMT655815 OWP655813:OWP655815 PGL655813:PGL655815 PQH655813:PQH655815 QAD655813:QAD655815 QJZ655813:QJZ655815 QTV655813:QTV655815 RDR655813:RDR655815 RNN655813:RNN655815 RXJ655813:RXJ655815 SHF655813:SHF655815 SRB655813:SRB655815 TAX655813:TAX655815 TKT655813:TKT655815 TUP655813:TUP655815 UEL655813:UEL655815 UOH655813:UOH655815 UYD655813:UYD655815 VHZ655813:VHZ655815 VRV655813:VRV655815 WBR655813:WBR655815 WLN655813:WLN655815 WVJ655813:WVJ655815 B721349:B721351 IX721349:IX721351 ST721349:ST721351 ACP721349:ACP721351 AML721349:AML721351 AWH721349:AWH721351 BGD721349:BGD721351 BPZ721349:BPZ721351 BZV721349:BZV721351 CJR721349:CJR721351 CTN721349:CTN721351 DDJ721349:DDJ721351 DNF721349:DNF721351 DXB721349:DXB721351 EGX721349:EGX721351 EQT721349:EQT721351 FAP721349:FAP721351 FKL721349:FKL721351 FUH721349:FUH721351 GED721349:GED721351 GNZ721349:GNZ721351 GXV721349:GXV721351 HHR721349:HHR721351 HRN721349:HRN721351 IBJ721349:IBJ721351 ILF721349:ILF721351 IVB721349:IVB721351 JEX721349:JEX721351 JOT721349:JOT721351 JYP721349:JYP721351 KIL721349:KIL721351 KSH721349:KSH721351 LCD721349:LCD721351 LLZ721349:LLZ721351 LVV721349:LVV721351 MFR721349:MFR721351 MPN721349:MPN721351 MZJ721349:MZJ721351 NJF721349:NJF721351 NTB721349:NTB721351 OCX721349:OCX721351 OMT721349:OMT721351 OWP721349:OWP721351 PGL721349:PGL721351 PQH721349:PQH721351 QAD721349:QAD721351 QJZ721349:QJZ721351 QTV721349:QTV721351 RDR721349:RDR721351 RNN721349:RNN721351 RXJ721349:RXJ721351 SHF721349:SHF721351 SRB721349:SRB721351 TAX721349:TAX721351 TKT721349:TKT721351 TUP721349:TUP721351 UEL721349:UEL721351 UOH721349:UOH721351 UYD721349:UYD721351 VHZ721349:VHZ721351 VRV721349:VRV721351 WBR721349:WBR721351 WLN721349:WLN721351 WVJ721349:WVJ721351 B786885:B786887 IX786885:IX786887 ST786885:ST786887 ACP786885:ACP786887 AML786885:AML786887 AWH786885:AWH786887 BGD786885:BGD786887 BPZ786885:BPZ786887 BZV786885:BZV786887 CJR786885:CJR786887 CTN786885:CTN786887 DDJ786885:DDJ786887 DNF786885:DNF786887 DXB786885:DXB786887 EGX786885:EGX786887 EQT786885:EQT786887 FAP786885:FAP786887 FKL786885:FKL786887 FUH786885:FUH786887 GED786885:GED786887 GNZ786885:GNZ786887 GXV786885:GXV786887 HHR786885:HHR786887 HRN786885:HRN786887 IBJ786885:IBJ786887 ILF786885:ILF786887 IVB786885:IVB786887 JEX786885:JEX786887 JOT786885:JOT786887 JYP786885:JYP786887 KIL786885:KIL786887 KSH786885:KSH786887 LCD786885:LCD786887 LLZ786885:LLZ786887 LVV786885:LVV786887 MFR786885:MFR786887 MPN786885:MPN786887 MZJ786885:MZJ786887 NJF786885:NJF786887 NTB786885:NTB786887 OCX786885:OCX786887 OMT786885:OMT786887 OWP786885:OWP786887 PGL786885:PGL786887 PQH786885:PQH786887 QAD786885:QAD786887 QJZ786885:QJZ786887 QTV786885:QTV786887 RDR786885:RDR786887 RNN786885:RNN786887 RXJ786885:RXJ786887 SHF786885:SHF786887 SRB786885:SRB786887 TAX786885:TAX786887 TKT786885:TKT786887 TUP786885:TUP786887 UEL786885:UEL786887 UOH786885:UOH786887 UYD786885:UYD786887 VHZ786885:VHZ786887 VRV786885:VRV786887 WBR786885:WBR786887 WLN786885:WLN786887 WVJ786885:WVJ786887 B852421:B852423 IX852421:IX852423 ST852421:ST852423 ACP852421:ACP852423 AML852421:AML852423 AWH852421:AWH852423 BGD852421:BGD852423 BPZ852421:BPZ852423 BZV852421:BZV852423 CJR852421:CJR852423 CTN852421:CTN852423 DDJ852421:DDJ852423 DNF852421:DNF852423 DXB852421:DXB852423 EGX852421:EGX852423 EQT852421:EQT852423 FAP852421:FAP852423 FKL852421:FKL852423 FUH852421:FUH852423 GED852421:GED852423 GNZ852421:GNZ852423 GXV852421:GXV852423 HHR852421:HHR852423 HRN852421:HRN852423 IBJ852421:IBJ852423 ILF852421:ILF852423 IVB852421:IVB852423 JEX852421:JEX852423 JOT852421:JOT852423 JYP852421:JYP852423 KIL852421:KIL852423 KSH852421:KSH852423 LCD852421:LCD852423 LLZ852421:LLZ852423 LVV852421:LVV852423 MFR852421:MFR852423 MPN852421:MPN852423 MZJ852421:MZJ852423 NJF852421:NJF852423 NTB852421:NTB852423 OCX852421:OCX852423 OMT852421:OMT852423 OWP852421:OWP852423 PGL852421:PGL852423 PQH852421:PQH852423 QAD852421:QAD852423 QJZ852421:QJZ852423 QTV852421:QTV852423 RDR852421:RDR852423 RNN852421:RNN852423 RXJ852421:RXJ852423 SHF852421:SHF852423 SRB852421:SRB852423 TAX852421:TAX852423 TKT852421:TKT852423 TUP852421:TUP852423 UEL852421:UEL852423 UOH852421:UOH852423 UYD852421:UYD852423 VHZ852421:VHZ852423 VRV852421:VRV852423 WBR852421:WBR852423 WLN852421:WLN852423 WVJ852421:WVJ852423 B917957:B917959 IX917957:IX917959 ST917957:ST917959 ACP917957:ACP917959 AML917957:AML917959 AWH917957:AWH917959 BGD917957:BGD917959 BPZ917957:BPZ917959 BZV917957:BZV917959 CJR917957:CJR917959 CTN917957:CTN917959 DDJ917957:DDJ917959 DNF917957:DNF917959 DXB917957:DXB917959 EGX917957:EGX917959 EQT917957:EQT917959 FAP917957:FAP917959 FKL917957:FKL917959 FUH917957:FUH917959 GED917957:GED917959 GNZ917957:GNZ917959 GXV917957:GXV917959 HHR917957:HHR917959 HRN917957:HRN917959 IBJ917957:IBJ917959 ILF917957:ILF917959 IVB917957:IVB917959 JEX917957:JEX917959 JOT917957:JOT917959 JYP917957:JYP917959 KIL917957:KIL917959 KSH917957:KSH917959 LCD917957:LCD917959 LLZ917957:LLZ917959 LVV917957:LVV917959 MFR917957:MFR917959 MPN917957:MPN917959 MZJ917957:MZJ917959 NJF917957:NJF917959 NTB917957:NTB917959 OCX917957:OCX917959 OMT917957:OMT917959 OWP917957:OWP917959 PGL917957:PGL917959 PQH917957:PQH917959 QAD917957:QAD917959 QJZ917957:QJZ917959 QTV917957:QTV917959 RDR917957:RDR917959 RNN917957:RNN917959 RXJ917957:RXJ917959 SHF917957:SHF917959 SRB917957:SRB917959 TAX917957:TAX917959 TKT917957:TKT917959 TUP917957:TUP917959 UEL917957:UEL917959 UOH917957:UOH917959 UYD917957:UYD917959 VHZ917957:VHZ917959 VRV917957:VRV917959 WBR917957:WBR917959 WLN917957:WLN917959 WVJ917957:WVJ917959 B983493:B983495 IX983493:IX983495 ST983493:ST983495 ACP983493:ACP983495 AML983493:AML983495 AWH983493:AWH983495 BGD983493:BGD983495 BPZ983493:BPZ983495 BZV983493:BZV983495 CJR983493:CJR983495 CTN983493:CTN983495 DDJ983493:DDJ983495 DNF983493:DNF983495 DXB983493:DXB983495 EGX983493:EGX983495 EQT983493:EQT983495 FAP983493:FAP983495 FKL983493:FKL983495 FUH983493:FUH983495 GED983493:GED983495 GNZ983493:GNZ983495 GXV983493:GXV983495 HHR983493:HHR983495 HRN983493:HRN983495 IBJ983493:IBJ983495 ILF983493:ILF983495 IVB983493:IVB983495 JEX983493:JEX983495 JOT983493:JOT983495 JYP983493:JYP983495 KIL983493:KIL983495 KSH983493:KSH983495 LCD983493:LCD983495 LLZ983493:LLZ983495 LVV983493:LVV983495 MFR983493:MFR983495 MPN983493:MPN983495 MZJ983493:MZJ983495 NJF983493:NJF983495 NTB983493:NTB983495 OCX983493:OCX983495 OMT983493:OMT983495 OWP983493:OWP983495 PGL983493:PGL983495 PQH983493:PQH983495 QAD983493:QAD983495 QJZ983493:QJZ983495 QTV983493:QTV983495 RDR983493:RDR983495 RNN983493:RNN983495 RXJ983493:RXJ983495 SHF983493:SHF983495 SRB983493:SRB983495 TAX983493:TAX983495 TKT983493:TKT983495 TUP983493:TUP983495 UEL983493:UEL983495 UOH983493:UOH983495 UYD983493:UYD983495 VHZ983493:VHZ983495 VRV983493:VRV983495 WBR983493:WBR983495 WLN983493:WLN983495 WVJ983493:WVJ983495">
      <formula1>0</formula1>
      <formula2>1000000000</formula2>
    </dataValidation>
    <dataValidation type="whole" allowBlank="1" showInputMessage="1" showErrorMessage="1" errorTitle="Error" error="Por favor ingrese números enteros" sqref="A1:A1048576 B456:B65988 IX456:IX65988 ST456:ST65988 ACP456:ACP65988 AML456:AML65988 AWH456:AWH65988 BGD456:BGD65988 BPZ456:BPZ65988 BZV456:BZV65988 CJR456:CJR65988 CTN456:CTN65988 DDJ456:DDJ65988 DNF456:DNF65988 DXB456:DXB65988 EGX456:EGX65988 EQT456:EQT65988 FAP456:FAP65988 FKL456:FKL65988 FUH456:FUH65988 GED456:GED65988 GNZ456:GNZ65988 GXV456:GXV65988 HHR456:HHR65988 HRN456:HRN65988 IBJ456:IBJ65988 ILF456:ILF65988 IVB456:IVB65988 JEX456:JEX65988 JOT456:JOT65988 JYP456:JYP65988 KIL456:KIL65988 KSH456:KSH65988 LCD456:LCD65988 LLZ456:LLZ65988 LVV456:LVV65988 MFR456:MFR65988 MPN456:MPN65988 MZJ456:MZJ65988 NJF456:NJF65988 NTB456:NTB65988 OCX456:OCX65988 OMT456:OMT65988 OWP456:OWP65988 PGL456:PGL65988 PQH456:PQH65988 QAD456:QAD65988 QJZ456:QJZ65988 QTV456:QTV65988 RDR456:RDR65988 RNN456:RNN65988 RXJ456:RXJ65988 SHF456:SHF65988 SRB456:SRB65988 TAX456:TAX65988 TKT456:TKT65988 TUP456:TUP65988 UEL456:UEL65988 UOH456:UOH65988 UYD456:UYD65988 VHZ456:VHZ65988 VRV456:VRV65988 WBR456:WBR65988 WLN456:WLN65988 WVJ456:WVJ65988 B65992:B131524 IX65992:IX131524 ST65992:ST131524 ACP65992:ACP131524 AML65992:AML131524 AWH65992:AWH131524 BGD65992:BGD131524 BPZ65992:BPZ131524 BZV65992:BZV131524 CJR65992:CJR131524 CTN65992:CTN131524 DDJ65992:DDJ131524 DNF65992:DNF131524 DXB65992:DXB131524 EGX65992:EGX131524 EQT65992:EQT131524 FAP65992:FAP131524 FKL65992:FKL131524 FUH65992:FUH131524 GED65992:GED131524 GNZ65992:GNZ131524 GXV65992:GXV131524 HHR65992:HHR131524 HRN65992:HRN131524 IBJ65992:IBJ131524 ILF65992:ILF131524 IVB65992:IVB131524 JEX65992:JEX131524 JOT65992:JOT131524 JYP65992:JYP131524 KIL65992:KIL131524 KSH65992:KSH131524 LCD65992:LCD131524 LLZ65992:LLZ131524 LVV65992:LVV131524 MFR65992:MFR131524 MPN65992:MPN131524 MZJ65992:MZJ131524 NJF65992:NJF131524 NTB65992:NTB131524 OCX65992:OCX131524 OMT65992:OMT131524 OWP65992:OWP131524 PGL65992:PGL131524 PQH65992:PQH131524 QAD65992:QAD131524 QJZ65992:QJZ131524 QTV65992:QTV131524 RDR65992:RDR131524 RNN65992:RNN131524 RXJ65992:RXJ131524 SHF65992:SHF131524 SRB65992:SRB131524 TAX65992:TAX131524 TKT65992:TKT131524 TUP65992:TUP131524 UEL65992:UEL131524 UOH65992:UOH131524 UYD65992:UYD131524 VHZ65992:VHZ131524 VRV65992:VRV131524 WBR65992:WBR131524 WLN65992:WLN131524 WVJ65992:WVJ131524 B131528:B197060 IX131528:IX197060 ST131528:ST197060 ACP131528:ACP197060 AML131528:AML197060 AWH131528:AWH197060 BGD131528:BGD197060 BPZ131528:BPZ197060 BZV131528:BZV197060 CJR131528:CJR197060 CTN131528:CTN197060 DDJ131528:DDJ197060 DNF131528:DNF197060 DXB131528:DXB197060 EGX131528:EGX197060 EQT131528:EQT197060 FAP131528:FAP197060 FKL131528:FKL197060 FUH131528:FUH197060 GED131528:GED197060 GNZ131528:GNZ197060 GXV131528:GXV197060 HHR131528:HHR197060 HRN131528:HRN197060 IBJ131528:IBJ197060 ILF131528:ILF197060 IVB131528:IVB197060 JEX131528:JEX197060 JOT131528:JOT197060 JYP131528:JYP197060 KIL131528:KIL197060 KSH131528:KSH197060 LCD131528:LCD197060 LLZ131528:LLZ197060 LVV131528:LVV197060 MFR131528:MFR197060 MPN131528:MPN197060 MZJ131528:MZJ197060 NJF131528:NJF197060 NTB131528:NTB197060 OCX131528:OCX197060 OMT131528:OMT197060 OWP131528:OWP197060 PGL131528:PGL197060 PQH131528:PQH197060 QAD131528:QAD197060 QJZ131528:QJZ197060 QTV131528:QTV197060 RDR131528:RDR197060 RNN131528:RNN197060 RXJ131528:RXJ197060 SHF131528:SHF197060 SRB131528:SRB197060 TAX131528:TAX197060 TKT131528:TKT197060 TUP131528:TUP197060 UEL131528:UEL197060 UOH131528:UOH197060 UYD131528:UYD197060 VHZ131528:VHZ197060 VRV131528:VRV197060 WBR131528:WBR197060 WLN131528:WLN197060 WVJ131528:WVJ197060 B197064:B262596 IX197064:IX262596 ST197064:ST262596 ACP197064:ACP262596 AML197064:AML262596 AWH197064:AWH262596 BGD197064:BGD262596 BPZ197064:BPZ262596 BZV197064:BZV262596 CJR197064:CJR262596 CTN197064:CTN262596 DDJ197064:DDJ262596 DNF197064:DNF262596 DXB197064:DXB262596 EGX197064:EGX262596 EQT197064:EQT262596 FAP197064:FAP262596 FKL197064:FKL262596 FUH197064:FUH262596 GED197064:GED262596 GNZ197064:GNZ262596 GXV197064:GXV262596 HHR197064:HHR262596 HRN197064:HRN262596 IBJ197064:IBJ262596 ILF197064:ILF262596 IVB197064:IVB262596 JEX197064:JEX262596 JOT197064:JOT262596 JYP197064:JYP262596 KIL197064:KIL262596 KSH197064:KSH262596 LCD197064:LCD262596 LLZ197064:LLZ262596 LVV197064:LVV262596 MFR197064:MFR262596 MPN197064:MPN262596 MZJ197064:MZJ262596 NJF197064:NJF262596 NTB197064:NTB262596 OCX197064:OCX262596 OMT197064:OMT262596 OWP197064:OWP262596 PGL197064:PGL262596 PQH197064:PQH262596 QAD197064:QAD262596 QJZ197064:QJZ262596 QTV197064:QTV262596 RDR197064:RDR262596 RNN197064:RNN262596 RXJ197064:RXJ262596 SHF197064:SHF262596 SRB197064:SRB262596 TAX197064:TAX262596 TKT197064:TKT262596 TUP197064:TUP262596 UEL197064:UEL262596 UOH197064:UOH262596 UYD197064:UYD262596 VHZ197064:VHZ262596 VRV197064:VRV262596 WBR197064:WBR262596 WLN197064:WLN262596 WVJ197064:WVJ262596 B262600:B328132 IX262600:IX328132 ST262600:ST328132 ACP262600:ACP328132 AML262600:AML328132 AWH262600:AWH328132 BGD262600:BGD328132 BPZ262600:BPZ328132 BZV262600:BZV328132 CJR262600:CJR328132 CTN262600:CTN328132 DDJ262600:DDJ328132 DNF262600:DNF328132 DXB262600:DXB328132 EGX262600:EGX328132 EQT262600:EQT328132 FAP262600:FAP328132 FKL262600:FKL328132 FUH262600:FUH328132 GED262600:GED328132 GNZ262600:GNZ328132 GXV262600:GXV328132 HHR262600:HHR328132 HRN262600:HRN328132 IBJ262600:IBJ328132 ILF262600:ILF328132 IVB262600:IVB328132 JEX262600:JEX328132 JOT262600:JOT328132 JYP262600:JYP328132 KIL262600:KIL328132 KSH262600:KSH328132 LCD262600:LCD328132 LLZ262600:LLZ328132 LVV262600:LVV328132 MFR262600:MFR328132 MPN262600:MPN328132 MZJ262600:MZJ328132 NJF262600:NJF328132 NTB262600:NTB328132 OCX262600:OCX328132 OMT262600:OMT328132 OWP262600:OWP328132 PGL262600:PGL328132 PQH262600:PQH328132 QAD262600:QAD328132 QJZ262600:QJZ328132 QTV262600:QTV328132 RDR262600:RDR328132 RNN262600:RNN328132 RXJ262600:RXJ328132 SHF262600:SHF328132 SRB262600:SRB328132 TAX262600:TAX328132 TKT262600:TKT328132 TUP262600:TUP328132 UEL262600:UEL328132 UOH262600:UOH328132 UYD262600:UYD328132 VHZ262600:VHZ328132 VRV262600:VRV328132 WBR262600:WBR328132 WLN262600:WLN328132 WVJ262600:WVJ328132 B328136:B393668 IX328136:IX393668 ST328136:ST393668 ACP328136:ACP393668 AML328136:AML393668 AWH328136:AWH393668 BGD328136:BGD393668 BPZ328136:BPZ393668 BZV328136:BZV393668 CJR328136:CJR393668 CTN328136:CTN393668 DDJ328136:DDJ393668 DNF328136:DNF393668 DXB328136:DXB393668 EGX328136:EGX393668 EQT328136:EQT393668 FAP328136:FAP393668 FKL328136:FKL393668 FUH328136:FUH393668 GED328136:GED393668 GNZ328136:GNZ393668 GXV328136:GXV393668 HHR328136:HHR393668 HRN328136:HRN393668 IBJ328136:IBJ393668 ILF328136:ILF393668 IVB328136:IVB393668 JEX328136:JEX393668 JOT328136:JOT393668 JYP328136:JYP393668 KIL328136:KIL393668 KSH328136:KSH393668 LCD328136:LCD393668 LLZ328136:LLZ393668 LVV328136:LVV393668 MFR328136:MFR393668 MPN328136:MPN393668 MZJ328136:MZJ393668 NJF328136:NJF393668 NTB328136:NTB393668 OCX328136:OCX393668 OMT328136:OMT393668 OWP328136:OWP393668 PGL328136:PGL393668 PQH328136:PQH393668 QAD328136:QAD393668 QJZ328136:QJZ393668 QTV328136:QTV393668 RDR328136:RDR393668 RNN328136:RNN393668 RXJ328136:RXJ393668 SHF328136:SHF393668 SRB328136:SRB393668 TAX328136:TAX393668 TKT328136:TKT393668 TUP328136:TUP393668 UEL328136:UEL393668 UOH328136:UOH393668 UYD328136:UYD393668 VHZ328136:VHZ393668 VRV328136:VRV393668 WBR328136:WBR393668 WLN328136:WLN393668 WVJ328136:WVJ393668 B393672:B459204 IX393672:IX459204 ST393672:ST459204 ACP393672:ACP459204 AML393672:AML459204 AWH393672:AWH459204 BGD393672:BGD459204 BPZ393672:BPZ459204 BZV393672:BZV459204 CJR393672:CJR459204 CTN393672:CTN459204 DDJ393672:DDJ459204 DNF393672:DNF459204 DXB393672:DXB459204 EGX393672:EGX459204 EQT393672:EQT459204 FAP393672:FAP459204 FKL393672:FKL459204 FUH393672:FUH459204 GED393672:GED459204 GNZ393672:GNZ459204 GXV393672:GXV459204 HHR393672:HHR459204 HRN393672:HRN459204 IBJ393672:IBJ459204 ILF393672:ILF459204 IVB393672:IVB459204 JEX393672:JEX459204 JOT393672:JOT459204 JYP393672:JYP459204 KIL393672:KIL459204 KSH393672:KSH459204 LCD393672:LCD459204 LLZ393672:LLZ459204 LVV393672:LVV459204 MFR393672:MFR459204 MPN393672:MPN459204 MZJ393672:MZJ459204 NJF393672:NJF459204 NTB393672:NTB459204 OCX393672:OCX459204 OMT393672:OMT459204 OWP393672:OWP459204 PGL393672:PGL459204 PQH393672:PQH459204 QAD393672:QAD459204 QJZ393672:QJZ459204 QTV393672:QTV459204 RDR393672:RDR459204 RNN393672:RNN459204 RXJ393672:RXJ459204 SHF393672:SHF459204 SRB393672:SRB459204 TAX393672:TAX459204 TKT393672:TKT459204 TUP393672:TUP459204 UEL393672:UEL459204 UOH393672:UOH459204 UYD393672:UYD459204 VHZ393672:VHZ459204 VRV393672:VRV459204 WBR393672:WBR459204 WLN393672:WLN459204 WVJ393672:WVJ459204 B459208:B524740 IX459208:IX524740 ST459208:ST524740 ACP459208:ACP524740 AML459208:AML524740 AWH459208:AWH524740 BGD459208:BGD524740 BPZ459208:BPZ524740 BZV459208:BZV524740 CJR459208:CJR524740 CTN459208:CTN524740 DDJ459208:DDJ524740 DNF459208:DNF524740 DXB459208:DXB524740 EGX459208:EGX524740 EQT459208:EQT524740 FAP459208:FAP524740 FKL459208:FKL524740 FUH459208:FUH524740 GED459208:GED524740 GNZ459208:GNZ524740 GXV459208:GXV524740 HHR459208:HHR524740 HRN459208:HRN524740 IBJ459208:IBJ524740 ILF459208:ILF524740 IVB459208:IVB524740 JEX459208:JEX524740 JOT459208:JOT524740 JYP459208:JYP524740 KIL459208:KIL524740 KSH459208:KSH524740 LCD459208:LCD524740 LLZ459208:LLZ524740 LVV459208:LVV524740 MFR459208:MFR524740 MPN459208:MPN524740 MZJ459208:MZJ524740 NJF459208:NJF524740 NTB459208:NTB524740 OCX459208:OCX524740 OMT459208:OMT524740 OWP459208:OWP524740 PGL459208:PGL524740 PQH459208:PQH524740 QAD459208:QAD524740 QJZ459208:QJZ524740 QTV459208:QTV524740 RDR459208:RDR524740 RNN459208:RNN524740 RXJ459208:RXJ524740 SHF459208:SHF524740 SRB459208:SRB524740 TAX459208:TAX524740 TKT459208:TKT524740 TUP459208:TUP524740 UEL459208:UEL524740 UOH459208:UOH524740 UYD459208:UYD524740 VHZ459208:VHZ524740 VRV459208:VRV524740 WBR459208:WBR524740 WLN459208:WLN524740 WVJ459208:WVJ524740 B524744:B590276 IX524744:IX590276 ST524744:ST590276 ACP524744:ACP590276 AML524744:AML590276 AWH524744:AWH590276 BGD524744:BGD590276 BPZ524744:BPZ590276 BZV524744:BZV590276 CJR524744:CJR590276 CTN524744:CTN590276 DDJ524744:DDJ590276 DNF524744:DNF590276 DXB524744:DXB590276 EGX524744:EGX590276 EQT524744:EQT590276 FAP524744:FAP590276 FKL524744:FKL590276 FUH524744:FUH590276 GED524744:GED590276 GNZ524744:GNZ590276 GXV524744:GXV590276 HHR524744:HHR590276 HRN524744:HRN590276 IBJ524744:IBJ590276 ILF524744:ILF590276 IVB524744:IVB590276 JEX524744:JEX590276 JOT524744:JOT590276 JYP524744:JYP590276 KIL524744:KIL590276 KSH524744:KSH590276 LCD524744:LCD590276 LLZ524744:LLZ590276 LVV524744:LVV590276 MFR524744:MFR590276 MPN524744:MPN590276 MZJ524744:MZJ590276 NJF524744:NJF590276 NTB524744:NTB590276 OCX524744:OCX590276 OMT524744:OMT590276 OWP524744:OWP590276 PGL524744:PGL590276 PQH524744:PQH590276 QAD524744:QAD590276 QJZ524744:QJZ590276 QTV524744:QTV590276 RDR524744:RDR590276 RNN524744:RNN590276 RXJ524744:RXJ590276 SHF524744:SHF590276 SRB524744:SRB590276 TAX524744:TAX590276 TKT524744:TKT590276 TUP524744:TUP590276 UEL524744:UEL590276 UOH524744:UOH590276 UYD524744:UYD590276 VHZ524744:VHZ590276 VRV524744:VRV590276 WBR524744:WBR590276 WLN524744:WLN590276 WVJ524744:WVJ590276 B590280:B655812 IX590280:IX655812 ST590280:ST655812 ACP590280:ACP655812 AML590280:AML655812 AWH590280:AWH655812 BGD590280:BGD655812 BPZ590280:BPZ655812 BZV590280:BZV655812 CJR590280:CJR655812 CTN590280:CTN655812 DDJ590280:DDJ655812 DNF590280:DNF655812 DXB590280:DXB655812 EGX590280:EGX655812 EQT590280:EQT655812 FAP590280:FAP655812 FKL590280:FKL655812 FUH590280:FUH655812 GED590280:GED655812 GNZ590280:GNZ655812 GXV590280:GXV655812 HHR590280:HHR655812 HRN590280:HRN655812 IBJ590280:IBJ655812 ILF590280:ILF655812 IVB590280:IVB655812 JEX590280:JEX655812 JOT590280:JOT655812 JYP590280:JYP655812 KIL590280:KIL655812 KSH590280:KSH655812 LCD590280:LCD655812 LLZ590280:LLZ655812 LVV590280:LVV655812 MFR590280:MFR655812 MPN590280:MPN655812 MZJ590280:MZJ655812 NJF590280:NJF655812 NTB590280:NTB655812 OCX590280:OCX655812 OMT590280:OMT655812 OWP590280:OWP655812 PGL590280:PGL655812 PQH590280:PQH655812 QAD590280:QAD655812 QJZ590280:QJZ655812 QTV590280:QTV655812 RDR590280:RDR655812 RNN590280:RNN655812 RXJ590280:RXJ655812 SHF590280:SHF655812 SRB590280:SRB655812 TAX590280:TAX655812 TKT590280:TKT655812 TUP590280:TUP655812 UEL590280:UEL655812 UOH590280:UOH655812 UYD590280:UYD655812 VHZ590280:VHZ655812 VRV590280:VRV655812 WBR590280:WBR655812 WLN590280:WLN655812 WVJ590280:WVJ655812 B655816:B721348 IX655816:IX721348 ST655816:ST721348 ACP655816:ACP721348 AML655816:AML721348 AWH655816:AWH721348 BGD655816:BGD721348 BPZ655816:BPZ721348 BZV655816:BZV721348 CJR655816:CJR721348 CTN655816:CTN721348 DDJ655816:DDJ721348 DNF655816:DNF721348 DXB655816:DXB721348 EGX655816:EGX721348 EQT655816:EQT721348 FAP655816:FAP721348 FKL655816:FKL721348 FUH655816:FUH721348 GED655816:GED721348 GNZ655816:GNZ721348 GXV655816:GXV721348 HHR655816:HHR721348 HRN655816:HRN721348 IBJ655816:IBJ721348 ILF655816:ILF721348 IVB655816:IVB721348 JEX655816:JEX721348 JOT655816:JOT721348 JYP655816:JYP721348 KIL655816:KIL721348 KSH655816:KSH721348 LCD655816:LCD721348 LLZ655816:LLZ721348 LVV655816:LVV721348 MFR655816:MFR721348 MPN655816:MPN721348 MZJ655816:MZJ721348 NJF655816:NJF721348 NTB655816:NTB721348 OCX655816:OCX721348 OMT655816:OMT721348 OWP655816:OWP721348 PGL655816:PGL721348 PQH655816:PQH721348 QAD655816:QAD721348 QJZ655816:QJZ721348 QTV655816:QTV721348 RDR655816:RDR721348 RNN655816:RNN721348 RXJ655816:RXJ721348 SHF655816:SHF721348 SRB655816:SRB721348 TAX655816:TAX721348 TKT655816:TKT721348 TUP655816:TUP721348 UEL655816:UEL721348 UOH655816:UOH721348 UYD655816:UYD721348 VHZ655816:VHZ721348 VRV655816:VRV721348 WBR655816:WBR721348 WLN655816:WLN721348 WVJ655816:WVJ721348 B721352:B786884 IX721352:IX786884 ST721352:ST786884 ACP721352:ACP786884 AML721352:AML786884 AWH721352:AWH786884 BGD721352:BGD786884 BPZ721352:BPZ786884 BZV721352:BZV786884 CJR721352:CJR786884 CTN721352:CTN786884 DDJ721352:DDJ786884 DNF721352:DNF786884 DXB721352:DXB786884 EGX721352:EGX786884 EQT721352:EQT786884 FAP721352:FAP786884 FKL721352:FKL786884 FUH721352:FUH786884 GED721352:GED786884 GNZ721352:GNZ786884 GXV721352:GXV786884 HHR721352:HHR786884 HRN721352:HRN786884 IBJ721352:IBJ786884 ILF721352:ILF786884 IVB721352:IVB786884 JEX721352:JEX786884 JOT721352:JOT786884 JYP721352:JYP786884 KIL721352:KIL786884 KSH721352:KSH786884 LCD721352:LCD786884 LLZ721352:LLZ786884 LVV721352:LVV786884 MFR721352:MFR786884 MPN721352:MPN786884 MZJ721352:MZJ786884 NJF721352:NJF786884 NTB721352:NTB786884 OCX721352:OCX786884 OMT721352:OMT786884 OWP721352:OWP786884 PGL721352:PGL786884 PQH721352:PQH786884 QAD721352:QAD786884 QJZ721352:QJZ786884 QTV721352:QTV786884 RDR721352:RDR786884 RNN721352:RNN786884 RXJ721352:RXJ786884 SHF721352:SHF786884 SRB721352:SRB786884 TAX721352:TAX786884 TKT721352:TKT786884 TUP721352:TUP786884 UEL721352:UEL786884 UOH721352:UOH786884 UYD721352:UYD786884 VHZ721352:VHZ786884 VRV721352:VRV786884 WBR721352:WBR786884 WLN721352:WLN786884 WVJ721352:WVJ786884 B786888:B852420 IX786888:IX852420 ST786888:ST852420 ACP786888:ACP852420 AML786888:AML852420 AWH786888:AWH852420 BGD786888:BGD852420 BPZ786888:BPZ852420 BZV786888:BZV852420 CJR786888:CJR852420 CTN786888:CTN852420 DDJ786888:DDJ852420 DNF786888:DNF852420 DXB786888:DXB852420 EGX786888:EGX852420 EQT786888:EQT852420 FAP786888:FAP852420 FKL786888:FKL852420 FUH786888:FUH852420 GED786888:GED852420 GNZ786888:GNZ852420 GXV786888:GXV852420 HHR786888:HHR852420 HRN786888:HRN852420 IBJ786888:IBJ852420 ILF786888:ILF852420 IVB786888:IVB852420 JEX786888:JEX852420 JOT786888:JOT852420 JYP786888:JYP852420 KIL786888:KIL852420 KSH786888:KSH852420 LCD786888:LCD852420 LLZ786888:LLZ852420 LVV786888:LVV852420 MFR786888:MFR852420 MPN786888:MPN852420 MZJ786888:MZJ852420 NJF786888:NJF852420 NTB786888:NTB852420 OCX786888:OCX852420 OMT786888:OMT852420 OWP786888:OWP852420 PGL786888:PGL852420 PQH786888:PQH852420 QAD786888:QAD852420 QJZ786888:QJZ852420 QTV786888:QTV852420 RDR786888:RDR852420 RNN786888:RNN852420 RXJ786888:RXJ852420 SHF786888:SHF852420 SRB786888:SRB852420 TAX786888:TAX852420 TKT786888:TKT852420 TUP786888:TUP852420 UEL786888:UEL852420 UOH786888:UOH852420 UYD786888:UYD852420 VHZ786888:VHZ852420 VRV786888:VRV852420 WBR786888:WBR852420 WLN786888:WLN852420 WVJ786888:WVJ852420 B852424:B917956 IX852424:IX917956 ST852424:ST917956 ACP852424:ACP917956 AML852424:AML917956 AWH852424:AWH917956 BGD852424:BGD917956 BPZ852424:BPZ917956 BZV852424:BZV917956 CJR852424:CJR917956 CTN852424:CTN917956 DDJ852424:DDJ917956 DNF852424:DNF917956 DXB852424:DXB917956 EGX852424:EGX917956 EQT852424:EQT917956 FAP852424:FAP917956 FKL852424:FKL917956 FUH852424:FUH917956 GED852424:GED917956 GNZ852424:GNZ917956 GXV852424:GXV917956 HHR852424:HHR917956 HRN852424:HRN917956 IBJ852424:IBJ917956 ILF852424:ILF917956 IVB852424:IVB917956 JEX852424:JEX917956 JOT852424:JOT917956 JYP852424:JYP917956 KIL852424:KIL917956 KSH852424:KSH917956 LCD852424:LCD917956 LLZ852424:LLZ917956 LVV852424:LVV917956 MFR852424:MFR917956 MPN852424:MPN917956 MZJ852424:MZJ917956 NJF852424:NJF917956 NTB852424:NTB917956 OCX852424:OCX917956 OMT852424:OMT917956 OWP852424:OWP917956 PGL852424:PGL917956 PQH852424:PQH917956 QAD852424:QAD917956 QJZ852424:QJZ917956 QTV852424:QTV917956 RDR852424:RDR917956 RNN852424:RNN917956 RXJ852424:RXJ917956 SHF852424:SHF917956 SRB852424:SRB917956 TAX852424:TAX917956 TKT852424:TKT917956 TUP852424:TUP917956 UEL852424:UEL917956 UOH852424:UOH917956 UYD852424:UYD917956 VHZ852424:VHZ917956 VRV852424:VRV917956 WBR852424:WBR917956 WLN852424:WLN917956 WVJ852424:WVJ917956 B917960:B983492 IX917960:IX983492 ST917960:ST983492 ACP917960:ACP983492 AML917960:AML983492 AWH917960:AWH983492 BGD917960:BGD983492 BPZ917960:BPZ983492 BZV917960:BZV983492 CJR917960:CJR983492 CTN917960:CTN983492 DDJ917960:DDJ983492 DNF917960:DNF983492 DXB917960:DXB983492 EGX917960:EGX983492 EQT917960:EQT983492 FAP917960:FAP983492 FKL917960:FKL983492 FUH917960:FUH983492 GED917960:GED983492 GNZ917960:GNZ983492 GXV917960:GXV983492 HHR917960:HHR983492 HRN917960:HRN983492 IBJ917960:IBJ983492 ILF917960:ILF983492 IVB917960:IVB983492 JEX917960:JEX983492 JOT917960:JOT983492 JYP917960:JYP983492 KIL917960:KIL983492 KSH917960:KSH983492 LCD917960:LCD983492 LLZ917960:LLZ983492 LVV917960:LVV983492 MFR917960:MFR983492 MPN917960:MPN983492 MZJ917960:MZJ983492 NJF917960:NJF983492 NTB917960:NTB983492 OCX917960:OCX983492 OMT917960:OMT983492 OWP917960:OWP983492 PGL917960:PGL983492 PQH917960:PQH983492 QAD917960:QAD983492 QJZ917960:QJZ983492 QTV917960:QTV983492 RDR917960:RDR983492 RNN917960:RNN983492 RXJ917960:RXJ983492 SHF917960:SHF983492 SRB917960:SRB983492 TAX917960:TAX983492 TKT917960:TKT983492 TUP917960:TUP983492 UEL917960:UEL983492 UOH917960:UOH983492 UYD917960:UYD983492 VHZ917960:VHZ983492 VRV917960:VRV983492 WBR917960:WBR983492 WLN917960:WLN983492 WVJ917960:WVJ983492 B983496:B1048576 IX983496:IX1048576 ST983496:ST1048576 ACP983496:ACP1048576 AML983496:AML1048576 AWH983496:AWH1048576 BGD983496:BGD1048576 BPZ983496:BPZ1048576 BZV983496:BZV1048576 CJR983496:CJR1048576 CTN983496:CTN1048576 DDJ983496:DDJ1048576 DNF983496:DNF1048576 DXB983496:DXB1048576 EGX983496:EGX1048576 EQT983496:EQT1048576 FAP983496:FAP1048576 FKL983496:FKL1048576 FUH983496:FUH1048576 GED983496:GED1048576 GNZ983496:GNZ1048576 GXV983496:GXV1048576 HHR983496:HHR1048576 HRN983496:HRN1048576 IBJ983496:IBJ1048576 ILF983496:ILF1048576 IVB983496:IVB1048576 JEX983496:JEX1048576 JOT983496:JOT1048576 JYP983496:JYP1048576 KIL983496:KIL1048576 KSH983496:KSH1048576 LCD983496:LCD1048576 LLZ983496:LLZ1048576 LVV983496:LVV1048576 MFR983496:MFR1048576 MPN983496:MPN1048576 MZJ983496:MZJ1048576 NJF983496:NJF1048576 NTB983496:NTB1048576 OCX983496:OCX1048576 OMT983496:OMT1048576 OWP983496:OWP1048576 PGL983496:PGL1048576 PQH983496:PQH1048576 QAD983496:QAD1048576 QJZ983496:QJZ1048576 QTV983496:QTV1048576 RDR983496:RDR1048576 RNN983496:RNN1048576 RXJ983496:RXJ1048576 SHF983496:SHF1048576 SRB983496:SRB1048576 TAX983496:TAX1048576 TKT983496:TKT1048576 TUP983496:TUP1048576 UEL983496:UEL1048576 UOH983496:UOH1048576 UYD983496:UYD1048576 VHZ983496:VHZ1048576 VRV983496:VRV1048576 WBR983496:WBR1048576 WLN983496:WLN1048576 WVJ983496:WVJ1048576 B1:B452 IX1:IX452 ST1:ST452 ACP1:ACP452 AML1:AML452 AWH1:AWH452 BGD1:BGD452 BPZ1:BPZ452 BZV1:BZV452 CJR1:CJR452 CTN1:CTN452 DDJ1:DDJ452 DNF1:DNF452 DXB1:DXB452 EGX1:EGX452 EQT1:EQT452 FAP1:FAP452 FKL1:FKL452 FUH1:FUH452 GED1:GED452 GNZ1:GNZ452 GXV1:GXV452 HHR1:HHR452 HRN1:HRN452 IBJ1:IBJ452 ILF1:ILF452 IVB1:IVB452 JEX1:JEX452 JOT1:JOT452 JYP1:JYP452 KIL1:KIL452 KSH1:KSH452 LCD1:LCD452 LLZ1:LLZ452 LVV1:LVV452 MFR1:MFR452 MPN1:MPN452 MZJ1:MZJ452 NJF1:NJF452 NTB1:NTB452 OCX1:OCX452 OMT1:OMT452 OWP1:OWP452 PGL1:PGL452 PQH1:PQH452 QAD1:QAD452 QJZ1:QJZ452 QTV1:QTV452 RDR1:RDR452 RNN1:RNN452 RXJ1:RXJ452 SHF1:SHF452 SRB1:SRB452 TAX1:TAX452 TKT1:TKT452 TUP1:TUP452 UEL1:UEL452 UOH1:UOH452 UYD1:UYD452 VHZ1:VHZ452 VRV1:VRV452 WBR1:WBR452 WLN1:WLN452 WVJ1:WVJ452 C1:IW1048576 IY1:SS1048576 SU1:ACO1048576 ACQ1:AMK1048576 AMM1:AWG1048576 AWI1:BGC1048576 BGE1:BPY1048576 BQA1:BZU1048576 BZW1:CJQ1048576 CJS1:CTM1048576 CTO1:DDI1048576 DDK1:DNE1048576 DNG1:DXA1048576 DXC1:EGW1048576 EGY1:EQS1048576 EQU1:FAO1048576 FAQ1:FKK1048576 FKM1:FUG1048576 FUI1:GEC1048576 GEE1:GNY1048576 GOA1:GXU1048576 GXW1:HHQ1048576 HHS1:HRM1048576 HRO1:IBI1048576 IBK1:ILE1048576 ILG1:IVA1048576 IVC1:JEW1048576 JEY1:JOS1048576 JOU1:JYO1048576 JYQ1:KIK1048576 KIM1:KSG1048576 KSI1:LCC1048576 LCE1:LLY1048576 LMA1:LVU1048576 LVW1:MFQ1048576 MFS1:MPM1048576 MPO1:MZI1048576 MZK1:NJE1048576 NJG1:NTA1048576 NTC1:OCW1048576 OCY1:OMS1048576 OMU1:OWO1048576 OWQ1:PGK1048576 PGM1:PQG1048576 PQI1:QAC1048576 QAE1:QJY1048576 QKA1:QTU1048576 QTW1:RDQ1048576 RDS1:RNM1048576 RNO1:RXI1048576 RXK1:SHE1048576 SHG1:SRA1048576 SRC1:TAW1048576 TAY1:TKS1048576 TKU1:TUO1048576 TUQ1:UEK1048576 UEM1:UOG1048576 UOI1:UYC1048576 UYE1:VHY1048576 VIA1:VRU1048576 VRW1:WBQ1048576 WBS1:WLM1048576 WLO1:WVI1048576 WVK1:XFD1048576">
      <formula1>0</formula1>
      <formula2>100000000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 </vt:lpstr>
      <vt:lpstr>Enero</vt:lpstr>
      <vt:lpstr>Febrero</vt:lpstr>
      <vt:lpstr>Marzo </vt:lpstr>
      <vt:lpstr>Abril </vt:lpstr>
      <vt:lpstr>Mayo </vt:lpstr>
      <vt:lpstr>Junio</vt:lpstr>
      <vt:lpstr>Julio</vt:lpstr>
      <vt:lpstr>Agosto</vt:lpstr>
      <vt:lpstr>Septiembre</vt:lpstr>
      <vt:lpstr>Octubre </vt:lpstr>
      <vt:lpstr>Noviembre</vt:lpstr>
      <vt:lpstr>Diciembre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2017-02-02T19:59:10Z</dcterms:modified>
</cp:coreProperties>
</file>