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0995" windowHeight="9510" tabRatio="810"/>
  </bookViews>
  <sheets>
    <sheet name="Consolidado " sheetId="1" r:id="rId1"/>
    <sheet name="Enero" sheetId="5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52511"/>
</workbook>
</file>

<file path=xl/calcChain.xml><?xml version="1.0" encoding="utf-8"?>
<calcChain xmlns="http://schemas.openxmlformats.org/spreadsheetml/2006/main">
  <c r="P233" i="3" l="1"/>
  <c r="O233" i="3"/>
  <c r="N233" i="3"/>
  <c r="M233" i="3"/>
  <c r="L233" i="3"/>
  <c r="K233" i="3"/>
  <c r="J233" i="3"/>
  <c r="I233" i="3"/>
  <c r="H233" i="3"/>
  <c r="G233" i="3"/>
  <c r="F233" i="3"/>
  <c r="D233" i="3" s="1"/>
  <c r="E233" i="3"/>
  <c r="D232" i="3"/>
  <c r="D231" i="3"/>
  <c r="D230" i="3"/>
  <c r="D229" i="3"/>
  <c r="D228" i="3"/>
  <c r="D227" i="3"/>
  <c r="E220" i="3"/>
  <c r="D220" i="3"/>
  <c r="BB214" i="3"/>
  <c r="O214" i="3" s="1"/>
  <c r="D214" i="3"/>
  <c r="BF214" i="3" s="1"/>
  <c r="BB213" i="3"/>
  <c r="O213" i="3" s="1"/>
  <c r="D213" i="3"/>
  <c r="BF213" i="3" s="1"/>
  <c r="BB212" i="3"/>
  <c r="O212" i="3" s="1"/>
  <c r="D212" i="3"/>
  <c r="BF212" i="3" s="1"/>
  <c r="BB211" i="3"/>
  <c r="O211" i="3" s="1"/>
  <c r="D211" i="3"/>
  <c r="BF211" i="3" s="1"/>
  <c r="BB210" i="3"/>
  <c r="O210" i="3" s="1"/>
  <c r="D210" i="3"/>
  <c r="BF210" i="3" s="1"/>
  <c r="BB209" i="3"/>
  <c r="O209" i="3" s="1"/>
  <c r="D209" i="3"/>
  <c r="BF209" i="3" s="1"/>
  <c r="P205" i="3"/>
  <c r="O205" i="3"/>
  <c r="N205" i="3"/>
  <c r="M205" i="3"/>
  <c r="L205" i="3"/>
  <c r="K205" i="3"/>
  <c r="J205" i="3"/>
  <c r="I205" i="3"/>
  <c r="H205" i="3"/>
  <c r="G205" i="3"/>
  <c r="F205" i="3"/>
  <c r="E205" i="3"/>
  <c r="P204" i="3"/>
  <c r="BA204" i="3" s="1"/>
  <c r="O204" i="3"/>
  <c r="N204" i="3"/>
  <c r="M204" i="3"/>
  <c r="L204" i="3"/>
  <c r="K204" i="3"/>
  <c r="J204" i="3"/>
  <c r="I204" i="3"/>
  <c r="H204" i="3"/>
  <c r="G204" i="3"/>
  <c r="F204" i="3"/>
  <c r="E204" i="3"/>
  <c r="D204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 s="1"/>
  <c r="BD203" i="3" s="1"/>
  <c r="BA202" i="3"/>
  <c r="P202" i="3"/>
  <c r="BE202" i="3" s="1"/>
  <c r="O202" i="3"/>
  <c r="N202" i="3"/>
  <c r="M202" i="3"/>
  <c r="L202" i="3"/>
  <c r="K202" i="3"/>
  <c r="J202" i="3"/>
  <c r="I202" i="3"/>
  <c r="H202" i="3"/>
  <c r="G202" i="3"/>
  <c r="F202" i="3"/>
  <c r="D202" i="3" s="1"/>
  <c r="E202" i="3"/>
  <c r="BE201" i="3"/>
  <c r="BA201" i="3"/>
  <c r="D201" i="3"/>
  <c r="BE200" i="3"/>
  <c r="BD200" i="3"/>
  <c r="BA200" i="3"/>
  <c r="AZ200" i="3"/>
  <c r="Q200" i="3" s="1"/>
  <c r="D200" i="3"/>
  <c r="BE199" i="3"/>
  <c r="BA199" i="3"/>
  <c r="D199" i="3"/>
  <c r="BE198" i="3"/>
  <c r="BD198" i="3"/>
  <c r="BA198" i="3"/>
  <c r="AZ198" i="3"/>
  <c r="Q198" i="3" s="1"/>
  <c r="D198" i="3"/>
  <c r="BE197" i="3"/>
  <c r="BA197" i="3"/>
  <c r="D197" i="3"/>
  <c r="BE196" i="3"/>
  <c r="BD196" i="3"/>
  <c r="BA196" i="3"/>
  <c r="AZ196" i="3"/>
  <c r="Q196" i="3" s="1"/>
  <c r="D196" i="3"/>
  <c r="BE195" i="3"/>
  <c r="BA195" i="3"/>
  <c r="D195" i="3"/>
  <c r="BE194" i="3"/>
  <c r="BD194" i="3"/>
  <c r="BA194" i="3"/>
  <c r="AZ194" i="3"/>
  <c r="Q194" i="3" s="1"/>
  <c r="D194" i="3"/>
  <c r="BE193" i="3"/>
  <c r="BA193" i="3"/>
  <c r="D193" i="3"/>
  <c r="BE192" i="3"/>
  <c r="BD192" i="3"/>
  <c r="BA192" i="3"/>
  <c r="AZ192" i="3"/>
  <c r="Q192" i="3" s="1"/>
  <c r="D192" i="3"/>
  <c r="BE191" i="3"/>
  <c r="BA191" i="3"/>
  <c r="D191" i="3"/>
  <c r="BE190" i="3"/>
  <c r="BD190" i="3"/>
  <c r="BA190" i="3"/>
  <c r="AZ190" i="3"/>
  <c r="Q190" i="3" s="1"/>
  <c r="D190" i="3"/>
  <c r="BE189" i="3"/>
  <c r="BA189" i="3"/>
  <c r="D189" i="3"/>
  <c r="BE188" i="3"/>
  <c r="BD188" i="3"/>
  <c r="BA188" i="3"/>
  <c r="AZ188" i="3"/>
  <c r="Q188" i="3" s="1"/>
  <c r="D188" i="3"/>
  <c r="BE187" i="3"/>
  <c r="BA187" i="3"/>
  <c r="D187" i="3"/>
  <c r="BE186" i="3"/>
  <c r="BD186" i="3"/>
  <c r="BA186" i="3"/>
  <c r="AZ186" i="3"/>
  <c r="Q186" i="3" s="1"/>
  <c r="D186" i="3"/>
  <c r="BE185" i="3"/>
  <c r="BA185" i="3"/>
  <c r="D185" i="3"/>
  <c r="BE184" i="3"/>
  <c r="BD184" i="3"/>
  <c r="BA184" i="3"/>
  <c r="AZ184" i="3"/>
  <c r="Q184" i="3" s="1"/>
  <c r="D184" i="3"/>
  <c r="BE183" i="3"/>
  <c r="BA183" i="3"/>
  <c r="D183" i="3"/>
  <c r="BE182" i="3"/>
  <c r="BD182" i="3"/>
  <c r="BA182" i="3"/>
  <c r="AZ182" i="3"/>
  <c r="Q182" i="3" s="1"/>
  <c r="D182" i="3"/>
  <c r="BE181" i="3"/>
  <c r="BA181" i="3"/>
  <c r="D181" i="3"/>
  <c r="BE180" i="3"/>
  <c r="BD180" i="3"/>
  <c r="BA180" i="3"/>
  <c r="AZ180" i="3"/>
  <c r="Q180" i="3" s="1"/>
  <c r="D180" i="3"/>
  <c r="BE179" i="3"/>
  <c r="BA179" i="3"/>
  <c r="D179" i="3"/>
  <c r="BE178" i="3"/>
  <c r="BD178" i="3"/>
  <c r="BA178" i="3"/>
  <c r="AZ178" i="3"/>
  <c r="Q178" i="3" s="1"/>
  <c r="D178" i="3"/>
  <c r="BE177" i="3"/>
  <c r="BA177" i="3"/>
  <c r="D177" i="3"/>
  <c r="BE176" i="3"/>
  <c r="BD176" i="3"/>
  <c r="BA176" i="3"/>
  <c r="AZ176" i="3"/>
  <c r="Q176" i="3" s="1"/>
  <c r="D176" i="3"/>
  <c r="BE175" i="3"/>
  <c r="BA175" i="3"/>
  <c r="D175" i="3"/>
  <c r="BE174" i="3"/>
  <c r="BD174" i="3"/>
  <c r="BA174" i="3"/>
  <c r="AZ174" i="3"/>
  <c r="Q174" i="3" s="1"/>
  <c r="D174" i="3"/>
  <c r="BE173" i="3"/>
  <c r="BA173" i="3"/>
  <c r="D173" i="3"/>
  <c r="BE172" i="3"/>
  <c r="BD172" i="3"/>
  <c r="BA172" i="3"/>
  <c r="AZ172" i="3"/>
  <c r="Q172" i="3" s="1"/>
  <c r="D172" i="3"/>
  <c r="BE171" i="3"/>
  <c r="BA171" i="3"/>
  <c r="D171" i="3"/>
  <c r="BE170" i="3"/>
  <c r="BD170" i="3"/>
  <c r="BA170" i="3"/>
  <c r="AZ170" i="3"/>
  <c r="Q170" i="3" s="1"/>
  <c r="D170" i="3"/>
  <c r="BE169" i="3"/>
  <c r="BA169" i="3"/>
  <c r="D169" i="3"/>
  <c r="BE168" i="3"/>
  <c r="BD168" i="3"/>
  <c r="BA168" i="3"/>
  <c r="AZ168" i="3"/>
  <c r="Q168" i="3" s="1"/>
  <c r="D168" i="3"/>
  <c r="BE167" i="3"/>
  <c r="BA167" i="3"/>
  <c r="D167" i="3"/>
  <c r="BE166" i="3"/>
  <c r="BD166" i="3"/>
  <c r="BA166" i="3"/>
  <c r="AZ166" i="3"/>
  <c r="Q166" i="3" s="1"/>
  <c r="D166" i="3"/>
  <c r="BE165" i="3"/>
  <c r="BA165" i="3"/>
  <c r="D165" i="3"/>
  <c r="BE164" i="3"/>
  <c r="BD164" i="3"/>
  <c r="BA164" i="3"/>
  <c r="AZ164" i="3"/>
  <c r="Q164" i="3" s="1"/>
  <c r="D164" i="3"/>
  <c r="BE163" i="3"/>
  <c r="BA163" i="3"/>
  <c r="D163" i="3"/>
  <c r="BE162" i="3"/>
  <c r="BD162" i="3"/>
  <c r="BA162" i="3"/>
  <c r="AZ162" i="3"/>
  <c r="Q162" i="3" s="1"/>
  <c r="D162" i="3"/>
  <c r="BE161" i="3"/>
  <c r="BA161" i="3"/>
  <c r="D161" i="3"/>
  <c r="BE160" i="3"/>
  <c r="BD160" i="3"/>
  <c r="BA160" i="3"/>
  <c r="AZ160" i="3"/>
  <c r="Q160" i="3" s="1"/>
  <c r="D160" i="3"/>
  <c r="BE159" i="3"/>
  <c r="BA159" i="3"/>
  <c r="D159" i="3"/>
  <c r="BE158" i="3"/>
  <c r="BD158" i="3"/>
  <c r="BA158" i="3"/>
  <c r="AZ158" i="3"/>
  <c r="Q158" i="3" s="1"/>
  <c r="D158" i="3"/>
  <c r="BE157" i="3"/>
  <c r="BA157" i="3"/>
  <c r="D157" i="3"/>
  <c r="BE156" i="3"/>
  <c r="BD156" i="3"/>
  <c r="BA156" i="3"/>
  <c r="AZ156" i="3"/>
  <c r="Q156" i="3" s="1"/>
  <c r="D156" i="3"/>
  <c r="BE155" i="3"/>
  <c r="BA155" i="3"/>
  <c r="D155" i="3"/>
  <c r="BE154" i="3"/>
  <c r="BD154" i="3"/>
  <c r="BA154" i="3"/>
  <c r="AZ154" i="3"/>
  <c r="Q154" i="3" s="1"/>
  <c r="D154" i="3"/>
  <c r="BE153" i="3"/>
  <c r="BA153" i="3"/>
  <c r="D153" i="3"/>
  <c r="BE152" i="3"/>
  <c r="BD152" i="3"/>
  <c r="BA152" i="3"/>
  <c r="AZ152" i="3"/>
  <c r="Q152" i="3" s="1"/>
  <c r="D152" i="3"/>
  <c r="BE151" i="3"/>
  <c r="BA151" i="3"/>
  <c r="D151" i="3"/>
  <c r="BE150" i="3"/>
  <c r="BD150" i="3"/>
  <c r="BA150" i="3"/>
  <c r="AZ150" i="3"/>
  <c r="Q150" i="3" s="1"/>
  <c r="D150" i="3"/>
  <c r="BE149" i="3"/>
  <c r="BA149" i="3"/>
  <c r="D149" i="3"/>
  <c r="BE148" i="3"/>
  <c r="BD148" i="3"/>
  <c r="BA148" i="3"/>
  <c r="AZ148" i="3"/>
  <c r="Q148" i="3" s="1"/>
  <c r="D148" i="3"/>
  <c r="AZ144" i="3"/>
  <c r="D144" i="3"/>
  <c r="BD144" i="3" s="1"/>
  <c r="BD143" i="3"/>
  <c r="D143" i="3"/>
  <c r="AZ143" i="3" s="1"/>
  <c r="BG139" i="3"/>
  <c r="BF139" i="3"/>
  <c r="BD139" i="3"/>
  <c r="BC139" i="3"/>
  <c r="BB139" i="3"/>
  <c r="D139" i="3"/>
  <c r="BG138" i="3"/>
  <c r="BF138" i="3"/>
  <c r="BC138" i="3"/>
  <c r="BB138" i="3"/>
  <c r="AZ138" i="3"/>
  <c r="D138" i="3"/>
  <c r="BG137" i="3"/>
  <c r="BF137" i="3"/>
  <c r="BD137" i="3"/>
  <c r="BC137" i="3"/>
  <c r="BB137" i="3"/>
  <c r="D137" i="3"/>
  <c r="BG136" i="3"/>
  <c r="BF136" i="3"/>
  <c r="BC136" i="3"/>
  <c r="BB136" i="3"/>
  <c r="AZ136" i="3"/>
  <c r="D136" i="3"/>
  <c r="BG135" i="3"/>
  <c r="BF135" i="3"/>
  <c r="BD135" i="3"/>
  <c r="BC135" i="3"/>
  <c r="BB135" i="3"/>
  <c r="D135" i="3"/>
  <c r="BG134" i="3"/>
  <c r="BF134" i="3"/>
  <c r="BC134" i="3"/>
  <c r="BB134" i="3"/>
  <c r="AZ134" i="3"/>
  <c r="D134" i="3"/>
  <c r="BG133" i="3"/>
  <c r="BF133" i="3"/>
  <c r="BD133" i="3"/>
  <c r="BC133" i="3"/>
  <c r="BB133" i="3"/>
  <c r="D133" i="3"/>
  <c r="BG132" i="3"/>
  <c r="BF132" i="3"/>
  <c r="BC132" i="3"/>
  <c r="BB132" i="3"/>
  <c r="AZ132" i="3"/>
  <c r="D132" i="3"/>
  <c r="BG131" i="3"/>
  <c r="BF131" i="3"/>
  <c r="BD131" i="3"/>
  <c r="BC131" i="3"/>
  <c r="BB131" i="3"/>
  <c r="D131" i="3"/>
  <c r="BG130" i="3"/>
  <c r="BF130" i="3"/>
  <c r="BC130" i="3"/>
  <c r="BB130" i="3"/>
  <c r="AZ130" i="3"/>
  <c r="D130" i="3"/>
  <c r="BG129" i="3"/>
  <c r="BF129" i="3"/>
  <c r="BD129" i="3"/>
  <c r="BC129" i="3"/>
  <c r="BB129" i="3"/>
  <c r="D129" i="3"/>
  <c r="BG128" i="3"/>
  <c r="BF128" i="3"/>
  <c r="BC128" i="3"/>
  <c r="BB128" i="3"/>
  <c r="AZ128" i="3"/>
  <c r="D128" i="3"/>
  <c r="BG127" i="3"/>
  <c r="BF127" i="3"/>
  <c r="BD127" i="3"/>
  <c r="BC127" i="3"/>
  <c r="BB127" i="3"/>
  <c r="D127" i="3"/>
  <c r="BG126" i="3"/>
  <c r="BF126" i="3"/>
  <c r="BC126" i="3"/>
  <c r="BB126" i="3"/>
  <c r="AZ126" i="3"/>
  <c r="D126" i="3"/>
  <c r="BG125" i="3"/>
  <c r="BF125" i="3"/>
  <c r="BD125" i="3"/>
  <c r="BC125" i="3"/>
  <c r="BB125" i="3"/>
  <c r="D125" i="3"/>
  <c r="BG124" i="3"/>
  <c r="BF124" i="3"/>
  <c r="BC124" i="3"/>
  <c r="BB124" i="3"/>
  <c r="AZ124" i="3"/>
  <c r="D124" i="3"/>
  <c r="R123" i="3"/>
  <c r="Q123" i="3"/>
  <c r="P123" i="3"/>
  <c r="O123" i="3"/>
  <c r="N123" i="3"/>
  <c r="BB123" i="3" s="1"/>
  <c r="M123" i="3"/>
  <c r="L123" i="3"/>
  <c r="K123" i="3"/>
  <c r="J123" i="3"/>
  <c r="I123" i="3"/>
  <c r="H123" i="3"/>
  <c r="G123" i="3"/>
  <c r="F123" i="3"/>
  <c r="E123" i="3"/>
  <c r="BG122" i="3"/>
  <c r="BF122" i="3"/>
  <c r="BC122" i="3"/>
  <c r="BB122" i="3"/>
  <c r="D122" i="3"/>
  <c r="BG121" i="3"/>
  <c r="BF121" i="3"/>
  <c r="BD121" i="3"/>
  <c r="BC121" i="3"/>
  <c r="BB121" i="3"/>
  <c r="AZ121" i="3"/>
  <c r="D121" i="3"/>
  <c r="BE121" i="3" s="1"/>
  <c r="BG120" i="3"/>
  <c r="BF120" i="3"/>
  <c r="BD120" i="3"/>
  <c r="BC120" i="3"/>
  <c r="BB120" i="3"/>
  <c r="D120" i="3"/>
  <c r="AZ120" i="3" s="1"/>
  <c r="BG119" i="3"/>
  <c r="BF119" i="3"/>
  <c r="BC119" i="3"/>
  <c r="BB119" i="3"/>
  <c r="BA119" i="3"/>
  <c r="D119" i="3"/>
  <c r="BG118" i="3"/>
  <c r="BF118" i="3"/>
  <c r="BC118" i="3"/>
  <c r="BB118" i="3"/>
  <c r="D118" i="3"/>
  <c r="BG117" i="3"/>
  <c r="BF117" i="3"/>
  <c r="BE117" i="3"/>
  <c r="BD117" i="3"/>
  <c r="BC117" i="3"/>
  <c r="BB117" i="3"/>
  <c r="BA117" i="3"/>
  <c r="AZ117" i="3"/>
  <c r="S117" i="3" s="1"/>
  <c r="D117" i="3"/>
  <c r="BG116" i="3"/>
  <c r="BB116" i="3"/>
  <c r="R116" i="3"/>
  <c r="Q116" i="3"/>
  <c r="P116" i="3"/>
  <c r="BF116" i="3" s="1"/>
  <c r="O116" i="3"/>
  <c r="N116" i="3"/>
  <c r="M116" i="3"/>
  <c r="L116" i="3"/>
  <c r="K116" i="3"/>
  <c r="D116" i="3" s="1"/>
  <c r="J116" i="3"/>
  <c r="E116" i="3"/>
  <c r="BG115" i="3"/>
  <c r="BF115" i="3"/>
  <c r="BD115" i="3"/>
  <c r="BC115" i="3"/>
  <c r="BB115" i="3"/>
  <c r="D115" i="3"/>
  <c r="AZ115" i="3" s="1"/>
  <c r="BG114" i="3"/>
  <c r="BF114" i="3"/>
  <c r="BC114" i="3"/>
  <c r="BB114" i="3"/>
  <c r="D114" i="3"/>
  <c r="BG113" i="3"/>
  <c r="BF113" i="3"/>
  <c r="BC113" i="3"/>
  <c r="BB113" i="3"/>
  <c r="D113" i="3"/>
  <c r="BG112" i="3"/>
  <c r="BF112" i="3"/>
  <c r="BE112" i="3"/>
  <c r="BD112" i="3"/>
  <c r="BC112" i="3"/>
  <c r="BB112" i="3"/>
  <c r="BA112" i="3"/>
  <c r="AZ112" i="3"/>
  <c r="D112" i="3"/>
  <c r="BG111" i="3"/>
  <c r="BF111" i="3"/>
  <c r="BD111" i="3"/>
  <c r="BC111" i="3"/>
  <c r="BB111" i="3"/>
  <c r="AZ111" i="3"/>
  <c r="D111" i="3"/>
  <c r="BG110" i="3"/>
  <c r="BF110" i="3"/>
  <c r="BE110" i="3"/>
  <c r="BC110" i="3"/>
  <c r="BB110" i="3"/>
  <c r="BA110" i="3"/>
  <c r="D110" i="3"/>
  <c r="BD110" i="3" s="1"/>
  <c r="BG109" i="3"/>
  <c r="BF109" i="3"/>
  <c r="BE109" i="3"/>
  <c r="BD109" i="3"/>
  <c r="BC109" i="3"/>
  <c r="BB109" i="3"/>
  <c r="BA109" i="3"/>
  <c r="AZ109" i="3"/>
  <c r="S109" i="3"/>
  <c r="D109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BD105" i="3" s="1"/>
  <c r="F105" i="3"/>
  <c r="E105" i="3"/>
  <c r="BH104" i="3"/>
  <c r="BF104" i="3"/>
  <c r="BE104" i="3"/>
  <c r="BD104" i="3"/>
  <c r="BB104" i="3"/>
  <c r="AZ104" i="3"/>
  <c r="AY104" i="3"/>
  <c r="D104" i="3"/>
  <c r="BA104" i="3" s="1"/>
  <c r="BH103" i="3"/>
  <c r="BF103" i="3"/>
  <c r="BE103" i="3"/>
  <c r="BD103" i="3"/>
  <c r="BB103" i="3"/>
  <c r="AZ103" i="3"/>
  <c r="AY103" i="3"/>
  <c r="D103" i="3"/>
  <c r="BA103" i="3" s="1"/>
  <c r="BH102" i="3"/>
  <c r="BF102" i="3"/>
  <c r="BE102" i="3"/>
  <c r="BD102" i="3"/>
  <c r="BB102" i="3"/>
  <c r="AZ102" i="3"/>
  <c r="AY102" i="3"/>
  <c r="D102" i="3"/>
  <c r="BA102" i="3" s="1"/>
  <c r="BH101" i="3"/>
  <c r="BF101" i="3"/>
  <c r="BE101" i="3"/>
  <c r="BD101" i="3"/>
  <c r="BB101" i="3"/>
  <c r="AZ101" i="3"/>
  <c r="AY101" i="3"/>
  <c r="D101" i="3"/>
  <c r="BA101" i="3" s="1"/>
  <c r="BH100" i="3"/>
  <c r="BF100" i="3"/>
  <c r="BE100" i="3"/>
  <c r="BD100" i="3"/>
  <c r="BB100" i="3"/>
  <c r="AZ100" i="3"/>
  <c r="AY100" i="3"/>
  <c r="D100" i="3"/>
  <c r="BA100" i="3" s="1"/>
  <c r="BH99" i="3"/>
  <c r="BF99" i="3"/>
  <c r="BE99" i="3"/>
  <c r="BD99" i="3"/>
  <c r="BB99" i="3"/>
  <c r="AZ99" i="3"/>
  <c r="AY99" i="3"/>
  <c r="D99" i="3"/>
  <c r="BA99" i="3" s="1"/>
  <c r="BH98" i="3"/>
  <c r="BF98" i="3"/>
  <c r="BE98" i="3"/>
  <c r="BD98" i="3"/>
  <c r="BB98" i="3"/>
  <c r="AZ98" i="3"/>
  <c r="AY98" i="3"/>
  <c r="D98" i="3"/>
  <c r="BA98" i="3" s="1"/>
  <c r="BH97" i="3"/>
  <c r="BF97" i="3"/>
  <c r="BE97" i="3"/>
  <c r="BD97" i="3"/>
  <c r="BB97" i="3"/>
  <c r="AZ97" i="3"/>
  <c r="AY97" i="3"/>
  <c r="D97" i="3"/>
  <c r="BA97" i="3" s="1"/>
  <c r="BH96" i="3"/>
  <c r="BF96" i="3"/>
  <c r="BE96" i="3"/>
  <c r="BD96" i="3"/>
  <c r="BB96" i="3"/>
  <c r="AZ96" i="3"/>
  <c r="AY96" i="3"/>
  <c r="D96" i="3"/>
  <c r="BA96" i="3" s="1"/>
  <c r="BH95" i="3"/>
  <c r="BF95" i="3"/>
  <c r="BE95" i="3"/>
  <c r="BD95" i="3"/>
  <c r="BB95" i="3"/>
  <c r="AZ95" i="3"/>
  <c r="AY95" i="3"/>
  <c r="D95" i="3"/>
  <c r="BA95" i="3" s="1"/>
  <c r="BH94" i="3"/>
  <c r="BF94" i="3"/>
  <c r="BE94" i="3"/>
  <c r="BD94" i="3"/>
  <c r="BB94" i="3"/>
  <c r="AZ94" i="3"/>
  <c r="AY94" i="3"/>
  <c r="D94" i="3"/>
  <c r="BA94" i="3" s="1"/>
  <c r="BH93" i="3"/>
  <c r="BF93" i="3"/>
  <c r="BE93" i="3"/>
  <c r="BD93" i="3"/>
  <c r="BB93" i="3"/>
  <c r="AZ93" i="3"/>
  <c r="AY93" i="3"/>
  <c r="D93" i="3"/>
  <c r="BA93" i="3" s="1"/>
  <c r="BH92" i="3"/>
  <c r="BF92" i="3"/>
  <c r="BE92" i="3"/>
  <c r="BD92" i="3"/>
  <c r="BB92" i="3"/>
  <c r="AZ92" i="3"/>
  <c r="AY92" i="3"/>
  <c r="D92" i="3"/>
  <c r="BA92" i="3" s="1"/>
  <c r="BH91" i="3"/>
  <c r="BF91" i="3"/>
  <c r="BE91" i="3"/>
  <c r="BD91" i="3"/>
  <c r="BB91" i="3"/>
  <c r="AZ91" i="3"/>
  <c r="AY91" i="3"/>
  <c r="D91" i="3"/>
  <c r="BA91" i="3" s="1"/>
  <c r="BH90" i="3"/>
  <c r="BF90" i="3"/>
  <c r="BE90" i="3"/>
  <c r="BD90" i="3"/>
  <c r="BB90" i="3"/>
  <c r="AZ90" i="3"/>
  <c r="AY90" i="3"/>
  <c r="D90" i="3"/>
  <c r="BA90" i="3" s="1"/>
  <c r="BH89" i="3"/>
  <c r="BF89" i="3"/>
  <c r="BE89" i="3"/>
  <c r="BD89" i="3"/>
  <c r="BB89" i="3"/>
  <c r="AZ89" i="3"/>
  <c r="AY89" i="3"/>
  <c r="D89" i="3"/>
  <c r="BA89" i="3" s="1"/>
  <c r="BH88" i="3"/>
  <c r="BF88" i="3"/>
  <c r="BE88" i="3"/>
  <c r="BD88" i="3"/>
  <c r="BB88" i="3"/>
  <c r="AZ88" i="3"/>
  <c r="AY88" i="3"/>
  <c r="D88" i="3"/>
  <c r="BA88" i="3" s="1"/>
  <c r="BH87" i="3"/>
  <c r="BF87" i="3"/>
  <c r="BE87" i="3"/>
  <c r="BD87" i="3"/>
  <c r="BB87" i="3"/>
  <c r="AZ87" i="3"/>
  <c r="AY87" i="3"/>
  <c r="D87" i="3"/>
  <c r="BA87" i="3" s="1"/>
  <c r="BH86" i="3"/>
  <c r="BF86" i="3"/>
  <c r="BE86" i="3"/>
  <c r="BD86" i="3"/>
  <c r="BB86" i="3"/>
  <c r="AZ86" i="3"/>
  <c r="AY86" i="3"/>
  <c r="D86" i="3"/>
  <c r="BA86" i="3" s="1"/>
  <c r="BH85" i="3"/>
  <c r="BF85" i="3"/>
  <c r="BE85" i="3"/>
  <c r="BD85" i="3"/>
  <c r="BB85" i="3"/>
  <c r="AZ85" i="3"/>
  <c r="AY85" i="3"/>
  <c r="D85" i="3"/>
  <c r="BA85" i="3" s="1"/>
  <c r="BH84" i="3"/>
  <c r="BF84" i="3"/>
  <c r="BE84" i="3"/>
  <c r="BD84" i="3"/>
  <c r="BB84" i="3"/>
  <c r="AZ84" i="3"/>
  <c r="AY84" i="3"/>
  <c r="D84" i="3"/>
  <c r="BA84" i="3" s="1"/>
  <c r="BH83" i="3"/>
  <c r="BF83" i="3"/>
  <c r="BE83" i="3"/>
  <c r="BD83" i="3"/>
  <c r="BB83" i="3"/>
  <c r="AZ83" i="3"/>
  <c r="AY83" i="3"/>
  <c r="D83" i="3"/>
  <c r="BA83" i="3" s="1"/>
  <c r="BH82" i="3"/>
  <c r="BF82" i="3"/>
  <c r="BE82" i="3"/>
  <c r="BD82" i="3"/>
  <c r="BB82" i="3"/>
  <c r="AZ82" i="3"/>
  <c r="AY82" i="3"/>
  <c r="D82" i="3"/>
  <c r="BA82" i="3" s="1"/>
  <c r="BH81" i="3"/>
  <c r="BF81" i="3"/>
  <c r="BE81" i="3"/>
  <c r="BD81" i="3"/>
  <c r="BB81" i="3"/>
  <c r="AZ81" i="3"/>
  <c r="AY81" i="3"/>
  <c r="D81" i="3"/>
  <c r="BA81" i="3" s="1"/>
  <c r="BH80" i="3"/>
  <c r="BF80" i="3"/>
  <c r="BE80" i="3"/>
  <c r="BD80" i="3"/>
  <c r="BB80" i="3"/>
  <c r="AZ80" i="3"/>
  <c r="AY80" i="3"/>
  <c r="D80" i="3"/>
  <c r="BA80" i="3" s="1"/>
  <c r="BH79" i="3"/>
  <c r="BF79" i="3"/>
  <c r="BE79" i="3"/>
  <c r="BD79" i="3"/>
  <c r="BB79" i="3"/>
  <c r="AZ79" i="3"/>
  <c r="AY79" i="3"/>
  <c r="D79" i="3"/>
  <c r="BA79" i="3" s="1"/>
  <c r="BH78" i="3"/>
  <c r="BF78" i="3"/>
  <c r="BE78" i="3"/>
  <c r="BD78" i="3"/>
  <c r="BB78" i="3"/>
  <c r="AZ78" i="3"/>
  <c r="AY78" i="3"/>
  <c r="D78" i="3"/>
  <c r="BA78" i="3" s="1"/>
  <c r="BH77" i="3"/>
  <c r="BF77" i="3"/>
  <c r="BE77" i="3"/>
  <c r="BD77" i="3"/>
  <c r="BB77" i="3"/>
  <c r="AZ77" i="3"/>
  <c r="AY77" i="3"/>
  <c r="D77" i="3"/>
  <c r="BA77" i="3" s="1"/>
  <c r="BF76" i="3"/>
  <c r="BE76" i="3"/>
  <c r="BD76" i="3"/>
  <c r="BB76" i="3"/>
  <c r="AZ76" i="3"/>
  <c r="AY76" i="3"/>
  <c r="D76" i="3"/>
  <c r="D72" i="3"/>
  <c r="D71" i="3"/>
  <c r="BF67" i="3"/>
  <c r="BA67" i="3"/>
  <c r="F67" i="3"/>
  <c r="BF66" i="3"/>
  <c r="BA66" i="3"/>
  <c r="F66" i="3"/>
  <c r="BF65" i="3"/>
  <c r="BA65" i="3"/>
  <c r="F65" i="3"/>
  <c r="BF64" i="3"/>
  <c r="BA64" i="3"/>
  <c r="F64" i="3" s="1"/>
  <c r="BF63" i="3"/>
  <c r="BA63" i="3"/>
  <c r="F63" i="3"/>
  <c r="BF62" i="3"/>
  <c r="BA62" i="3"/>
  <c r="F62" i="3" s="1"/>
  <c r="BF61" i="3"/>
  <c r="BA61" i="3"/>
  <c r="F61" i="3"/>
  <c r="BF60" i="3"/>
  <c r="BA60" i="3"/>
  <c r="F60" i="3" s="1"/>
  <c r="BF59" i="3"/>
  <c r="BA59" i="3"/>
  <c r="F59" i="3" s="1"/>
  <c r="BF58" i="3"/>
  <c r="BA58" i="3"/>
  <c r="F58" i="3"/>
  <c r="BF57" i="3"/>
  <c r="BA57" i="3"/>
  <c r="F57" i="3"/>
  <c r="BM54" i="3"/>
  <c r="BI54" i="3"/>
  <c r="BH54" i="3"/>
  <c r="BB54" i="3"/>
  <c r="V54" i="3"/>
  <c r="U54" i="3"/>
  <c r="T54" i="3"/>
  <c r="S54" i="3"/>
  <c r="R54" i="3"/>
  <c r="Q54" i="3"/>
  <c r="P54" i="3"/>
  <c r="O54" i="3"/>
  <c r="N54" i="3"/>
  <c r="M54" i="3"/>
  <c r="BC54" i="3" s="1"/>
  <c r="L54" i="3"/>
  <c r="K54" i="3"/>
  <c r="J54" i="3"/>
  <c r="I54" i="3"/>
  <c r="H54" i="3"/>
  <c r="G54" i="3"/>
  <c r="F54" i="3"/>
  <c r="E54" i="3"/>
  <c r="D54" i="3"/>
  <c r="BM53" i="3"/>
  <c r="BL53" i="3"/>
  <c r="BJ53" i="3"/>
  <c r="BI53" i="3"/>
  <c r="BG53" i="3"/>
  <c r="BF53" i="3"/>
  <c r="BE53" i="3"/>
  <c r="BC53" i="3"/>
  <c r="BB53" i="3"/>
  <c r="D53" i="3"/>
  <c r="BK53" i="3" s="1"/>
  <c r="BM52" i="3"/>
  <c r="BL52" i="3"/>
  <c r="BK52" i="3"/>
  <c r="BI52" i="3"/>
  <c r="BH52" i="3"/>
  <c r="BG52" i="3"/>
  <c r="BF52" i="3"/>
  <c r="BD52" i="3"/>
  <c r="BC52" i="3"/>
  <c r="BB52" i="3"/>
  <c r="W52" i="3" s="1"/>
  <c r="D52" i="3"/>
  <c r="BE52" i="3" s="1"/>
  <c r="BM51" i="3"/>
  <c r="BL51" i="3"/>
  <c r="BJ51" i="3"/>
  <c r="BI51" i="3"/>
  <c r="BG51" i="3"/>
  <c r="BF51" i="3"/>
  <c r="BC51" i="3"/>
  <c r="BB51" i="3"/>
  <c r="D51" i="3"/>
  <c r="BK51" i="3" s="1"/>
  <c r="BM50" i="3"/>
  <c r="BL50" i="3"/>
  <c r="BI50" i="3"/>
  <c r="BH50" i="3"/>
  <c r="BG50" i="3"/>
  <c r="BF50" i="3"/>
  <c r="BD50" i="3"/>
  <c r="BC50" i="3"/>
  <c r="D50" i="3"/>
  <c r="BE50" i="3" s="1"/>
  <c r="BM49" i="3"/>
  <c r="BL49" i="3"/>
  <c r="BI49" i="3"/>
  <c r="BG49" i="3"/>
  <c r="BF49" i="3"/>
  <c r="BD49" i="3"/>
  <c r="BC49" i="3"/>
  <c r="D49" i="3"/>
  <c r="BM48" i="3"/>
  <c r="BL48" i="3"/>
  <c r="BI48" i="3"/>
  <c r="BG48" i="3"/>
  <c r="BF48" i="3"/>
  <c r="BC48" i="3"/>
  <c r="D48" i="3"/>
  <c r="BJ47" i="3"/>
  <c r="W47" i="3"/>
  <c r="BM46" i="3"/>
  <c r="BL46" i="3"/>
  <c r="BK46" i="3"/>
  <c r="BI46" i="3"/>
  <c r="BH46" i="3"/>
  <c r="BG46" i="3"/>
  <c r="BF46" i="3"/>
  <c r="BD46" i="3"/>
  <c r="BC46" i="3"/>
  <c r="BB46" i="3"/>
  <c r="W46" i="3" s="1"/>
  <c r="D46" i="3"/>
  <c r="BE46" i="3" s="1"/>
  <c r="BM45" i="3"/>
  <c r="BL45" i="3"/>
  <c r="BK45" i="3"/>
  <c r="BI45" i="3"/>
  <c r="BG45" i="3"/>
  <c r="BF45" i="3"/>
  <c r="BD45" i="3"/>
  <c r="BC45" i="3"/>
  <c r="D45" i="3"/>
  <c r="V44" i="3"/>
  <c r="U44" i="3"/>
  <c r="T44" i="3"/>
  <c r="S44" i="3"/>
  <c r="BL44" i="3" s="1"/>
  <c r="R44" i="3"/>
  <c r="Q44" i="3"/>
  <c r="P44" i="3"/>
  <c r="O44" i="3"/>
  <c r="N44" i="3"/>
  <c r="L44" i="3"/>
  <c r="K44" i="3"/>
  <c r="J44" i="3"/>
  <c r="I44" i="3"/>
  <c r="H44" i="3"/>
  <c r="G44" i="3"/>
  <c r="F44" i="3"/>
  <c r="BM44" i="3" s="1"/>
  <c r="E44" i="3"/>
  <c r="BM43" i="3"/>
  <c r="BL43" i="3"/>
  <c r="BJ43" i="3"/>
  <c r="BG43" i="3"/>
  <c r="BF43" i="3"/>
  <c r="BE43" i="3"/>
  <c r="D43" i="3"/>
  <c r="BM42" i="3"/>
  <c r="BL42" i="3"/>
  <c r="BK42" i="3"/>
  <c r="BJ42" i="3"/>
  <c r="BI42" i="3"/>
  <c r="BG42" i="3"/>
  <c r="BF42" i="3"/>
  <c r="BC42" i="3"/>
  <c r="BB42" i="3"/>
  <c r="D42" i="3"/>
  <c r="BE42" i="3" s="1"/>
  <c r="BM41" i="3"/>
  <c r="BL41" i="3"/>
  <c r="BI41" i="3"/>
  <c r="BH41" i="3"/>
  <c r="BG41" i="3"/>
  <c r="BF41" i="3"/>
  <c r="BD41" i="3"/>
  <c r="BC41" i="3"/>
  <c r="D41" i="3"/>
  <c r="BD37" i="3"/>
  <c r="T37" i="3"/>
  <c r="S37" i="3"/>
  <c r="R37" i="3"/>
  <c r="Q37" i="3"/>
  <c r="P37" i="3"/>
  <c r="O37" i="3"/>
  <c r="N37" i="3"/>
  <c r="M37" i="3"/>
  <c r="BG37" i="3" s="1"/>
  <c r="L37" i="3"/>
  <c r="K37" i="3"/>
  <c r="J37" i="3"/>
  <c r="I37" i="3"/>
  <c r="H37" i="3"/>
  <c r="G37" i="3"/>
  <c r="D37" i="3" s="1"/>
  <c r="F37" i="3"/>
  <c r="E37" i="3"/>
  <c r="BK36" i="3"/>
  <c r="BG36" i="3"/>
  <c r="BD36" i="3"/>
  <c r="BC36" i="3"/>
  <c r="D36" i="3"/>
  <c r="BG35" i="3"/>
  <c r="BD35" i="3"/>
  <c r="D35" i="3"/>
  <c r="BK34" i="3"/>
  <c r="BG34" i="3"/>
  <c r="BD34" i="3"/>
  <c r="BC34" i="3"/>
  <c r="D34" i="3"/>
  <c r="BG33" i="3"/>
  <c r="BD33" i="3"/>
  <c r="D33" i="3"/>
  <c r="BK32" i="3"/>
  <c r="BG32" i="3"/>
  <c r="BD32" i="3"/>
  <c r="BC32" i="3"/>
  <c r="D32" i="3"/>
  <c r="BG31" i="3"/>
  <c r="BD31" i="3"/>
  <c r="D31" i="3"/>
  <c r="BK30" i="3"/>
  <c r="BG30" i="3"/>
  <c r="BD30" i="3"/>
  <c r="BC30" i="3"/>
  <c r="D30" i="3"/>
  <c r="BG29" i="3"/>
  <c r="BD29" i="3"/>
  <c r="D29" i="3"/>
  <c r="BK28" i="3"/>
  <c r="BG28" i="3"/>
  <c r="BD28" i="3"/>
  <c r="BC28" i="3"/>
  <c r="D28" i="3"/>
  <c r="BG27" i="3"/>
  <c r="BD27" i="3"/>
  <c r="D27" i="3"/>
  <c r="BK26" i="3"/>
  <c r="BG26" i="3"/>
  <c r="BD26" i="3"/>
  <c r="BC26" i="3"/>
  <c r="D26" i="3"/>
  <c r="BG25" i="3"/>
  <c r="BD25" i="3"/>
  <c r="D25" i="3"/>
  <c r="BK24" i="3"/>
  <c r="BG24" i="3"/>
  <c r="BD24" i="3"/>
  <c r="BC24" i="3"/>
  <c r="D24" i="3"/>
  <c r="BG23" i="3"/>
  <c r="BD23" i="3"/>
  <c r="D23" i="3"/>
  <c r="BK22" i="3"/>
  <c r="BH22" i="3"/>
  <c r="BG22" i="3"/>
  <c r="BC22" i="3"/>
  <c r="BB22" i="3"/>
  <c r="D22" i="3"/>
  <c r="BJ22" i="3" s="1"/>
  <c r="BK21" i="3"/>
  <c r="BJ21" i="3"/>
  <c r="BG21" i="3"/>
  <c r="BF21" i="3"/>
  <c r="BD21" i="3"/>
  <c r="BC21" i="3"/>
  <c r="BB21" i="3"/>
  <c r="D21" i="3"/>
  <c r="BI21" i="3" s="1"/>
  <c r="BK20" i="3"/>
  <c r="BJ20" i="3"/>
  <c r="BG20" i="3"/>
  <c r="BE20" i="3"/>
  <c r="BB20" i="3"/>
  <c r="D20" i="3"/>
  <c r="BF20" i="3" s="1"/>
  <c r="BK19" i="3"/>
  <c r="BJ19" i="3"/>
  <c r="BG19" i="3"/>
  <c r="BE19" i="3"/>
  <c r="BB19" i="3"/>
  <c r="U19" i="3" s="1"/>
  <c r="D19" i="3"/>
  <c r="BF19" i="3" s="1"/>
  <c r="BK18" i="3"/>
  <c r="BJ18" i="3"/>
  <c r="BG18" i="3"/>
  <c r="BE18" i="3"/>
  <c r="BB18" i="3"/>
  <c r="D18" i="3"/>
  <c r="BF18" i="3" s="1"/>
  <c r="BI14" i="3"/>
  <c r="D14" i="3"/>
  <c r="BG13" i="3"/>
  <c r="BF13" i="3"/>
  <c r="BC13" i="3"/>
  <c r="BB13" i="3"/>
  <c r="D13" i="3"/>
  <c r="BI13" i="3" s="1"/>
  <c r="BG12" i="3"/>
  <c r="BC12" i="3"/>
  <c r="D12" i="3"/>
  <c r="BG11" i="3"/>
  <c r="BF11" i="3"/>
  <c r="BC11" i="3"/>
  <c r="BB11" i="3"/>
  <c r="D11" i="3"/>
  <c r="BI11" i="3" s="1"/>
  <c r="BI10" i="3"/>
  <c r="BH10" i="3"/>
  <c r="BG10" i="3"/>
  <c r="BD10" i="3"/>
  <c r="BC10" i="3"/>
  <c r="D10" i="3"/>
  <c r="A5" i="3"/>
  <c r="A4" i="3"/>
  <c r="A3" i="3"/>
  <c r="A2" i="3"/>
  <c r="T82" i="3" l="1"/>
  <c r="T98" i="3"/>
  <c r="BK37" i="3"/>
  <c r="BC37" i="3"/>
  <c r="BJ37" i="3"/>
  <c r="BF37" i="3"/>
  <c r="BB37" i="3"/>
  <c r="BE37" i="3"/>
  <c r="BI37" i="3"/>
  <c r="BH37" i="3"/>
  <c r="BF12" i="3"/>
  <c r="BB12" i="3"/>
  <c r="BE12" i="3"/>
  <c r="S130" i="3"/>
  <c r="S134" i="3"/>
  <c r="S136" i="3"/>
  <c r="BD149" i="3"/>
  <c r="AZ149" i="3"/>
  <c r="Q149" i="3" s="1"/>
  <c r="AZ151" i="3"/>
  <c r="Q151" i="3" s="1"/>
  <c r="BD151" i="3"/>
  <c r="BD153" i="3"/>
  <c r="AZ153" i="3"/>
  <c r="Q153" i="3" s="1"/>
  <c r="AZ155" i="3"/>
  <c r="Q155" i="3" s="1"/>
  <c r="BD155" i="3"/>
  <c r="BD157" i="3"/>
  <c r="AZ157" i="3"/>
  <c r="Q157" i="3" s="1"/>
  <c r="AZ159" i="3"/>
  <c r="Q159" i="3" s="1"/>
  <c r="BD159" i="3"/>
  <c r="BD161" i="3"/>
  <c r="AZ161" i="3"/>
  <c r="Q161" i="3" s="1"/>
  <c r="AZ163" i="3"/>
  <c r="Q163" i="3" s="1"/>
  <c r="BD163" i="3"/>
  <c r="BD165" i="3"/>
  <c r="AZ165" i="3"/>
  <c r="Q165" i="3" s="1"/>
  <c r="AZ167" i="3"/>
  <c r="Q167" i="3" s="1"/>
  <c r="BD167" i="3"/>
  <c r="BD169" i="3"/>
  <c r="AZ169" i="3"/>
  <c r="Q169" i="3" s="1"/>
  <c r="AZ171" i="3"/>
  <c r="Q171" i="3" s="1"/>
  <c r="BD171" i="3"/>
  <c r="BD173" i="3"/>
  <c r="AZ173" i="3"/>
  <c r="Q173" i="3" s="1"/>
  <c r="AZ175" i="3"/>
  <c r="Q175" i="3" s="1"/>
  <c r="BD175" i="3"/>
  <c r="BD177" i="3"/>
  <c r="AZ177" i="3"/>
  <c r="Q177" i="3" s="1"/>
  <c r="AZ179" i="3"/>
  <c r="Q179" i="3" s="1"/>
  <c r="BD179" i="3"/>
  <c r="BD181" i="3"/>
  <c r="AZ181" i="3"/>
  <c r="Q181" i="3" s="1"/>
  <c r="AZ183" i="3"/>
  <c r="Q183" i="3" s="1"/>
  <c r="BD183" i="3"/>
  <c r="BD185" i="3"/>
  <c r="AZ185" i="3"/>
  <c r="Q185" i="3" s="1"/>
  <c r="AZ187" i="3"/>
  <c r="Q187" i="3" s="1"/>
  <c r="BD187" i="3"/>
  <c r="BD189" i="3"/>
  <c r="AZ189" i="3"/>
  <c r="Q189" i="3" s="1"/>
  <c r="AZ191" i="3"/>
  <c r="Q191" i="3" s="1"/>
  <c r="BD191" i="3"/>
  <c r="BD193" i="3"/>
  <c r="AZ193" i="3"/>
  <c r="Q193" i="3" s="1"/>
  <c r="AZ195" i="3"/>
  <c r="Q195" i="3" s="1"/>
  <c r="BD195" i="3"/>
  <c r="BD197" i="3"/>
  <c r="AZ197" i="3"/>
  <c r="Q197" i="3" s="1"/>
  <c r="AZ199" i="3"/>
  <c r="Q199" i="3" s="1"/>
  <c r="BD199" i="3"/>
  <c r="BD201" i="3"/>
  <c r="AZ201" i="3"/>
  <c r="Q201" i="3" s="1"/>
  <c r="AZ202" i="3"/>
  <c r="BD202" i="3"/>
  <c r="AZ203" i="3"/>
  <c r="U13" i="3"/>
  <c r="BE14" i="3"/>
  <c r="BD14" i="3"/>
  <c r="U14" i="3" s="1"/>
  <c r="BJ23" i="3"/>
  <c r="BF23" i="3"/>
  <c r="BB23" i="3"/>
  <c r="BI23" i="3"/>
  <c r="BE23" i="3"/>
  <c r="BH23" i="3"/>
  <c r="BJ25" i="3"/>
  <c r="BF25" i="3"/>
  <c r="BB25" i="3"/>
  <c r="BI25" i="3"/>
  <c r="BE25" i="3"/>
  <c r="BH25" i="3"/>
  <c r="BJ27" i="3"/>
  <c r="BF27" i="3"/>
  <c r="BB27" i="3"/>
  <c r="BI27" i="3"/>
  <c r="BE27" i="3"/>
  <c r="BH27" i="3"/>
  <c r="BJ29" i="3"/>
  <c r="BF29" i="3"/>
  <c r="BB29" i="3"/>
  <c r="BI29" i="3"/>
  <c r="BE29" i="3"/>
  <c r="BH29" i="3"/>
  <c r="BJ31" i="3"/>
  <c r="BF31" i="3"/>
  <c r="BB31" i="3"/>
  <c r="BI31" i="3"/>
  <c r="BE31" i="3"/>
  <c r="BH31" i="3"/>
  <c r="BJ33" i="3"/>
  <c r="BF33" i="3"/>
  <c r="BB33" i="3"/>
  <c r="BI33" i="3"/>
  <c r="BE33" i="3"/>
  <c r="BH33" i="3"/>
  <c r="BJ35" i="3"/>
  <c r="BF35" i="3"/>
  <c r="BB35" i="3"/>
  <c r="BI35" i="3"/>
  <c r="BE35" i="3"/>
  <c r="BH35" i="3"/>
  <c r="BE48" i="3"/>
  <c r="BH48" i="3"/>
  <c r="BK48" i="3"/>
  <c r="BB48" i="3"/>
  <c r="T79" i="3"/>
  <c r="T87" i="3"/>
  <c r="T95" i="3"/>
  <c r="T103" i="3"/>
  <c r="BE105" i="3"/>
  <c r="BB105" i="3"/>
  <c r="BE125" i="3"/>
  <c r="BA125" i="3"/>
  <c r="AZ125" i="3"/>
  <c r="D123" i="3"/>
  <c r="BE127" i="3"/>
  <c r="BA127" i="3"/>
  <c r="AZ127" i="3"/>
  <c r="BE129" i="3"/>
  <c r="BA129" i="3"/>
  <c r="AZ129" i="3"/>
  <c r="S129" i="3" s="1"/>
  <c r="BE131" i="3"/>
  <c r="BA131" i="3"/>
  <c r="AZ131" i="3"/>
  <c r="S131" i="3" s="1"/>
  <c r="BH12" i="3"/>
  <c r="U18" i="3"/>
  <c r="U20" i="3"/>
  <c r="BC23" i="3"/>
  <c r="BK23" i="3"/>
  <c r="BC25" i="3"/>
  <c r="BK25" i="3"/>
  <c r="BC27" i="3"/>
  <c r="BK27" i="3"/>
  <c r="BC29" i="3"/>
  <c r="BK29" i="3"/>
  <c r="BC31" i="3"/>
  <c r="BK31" i="3"/>
  <c r="BC33" i="3"/>
  <c r="BK33" i="3"/>
  <c r="BC35" i="3"/>
  <c r="BK35" i="3"/>
  <c r="BK41" i="3"/>
  <c r="BJ41" i="3"/>
  <c r="BB41" i="3"/>
  <c r="BE41" i="3"/>
  <c r="BJ45" i="3"/>
  <c r="BB45" i="3"/>
  <c r="W45" i="3" s="1"/>
  <c r="BE45" i="3"/>
  <c r="BK49" i="3"/>
  <c r="BJ49" i="3"/>
  <c r="BB49" i="3"/>
  <c r="BE49" i="3"/>
  <c r="BD114" i="3"/>
  <c r="AZ114" i="3"/>
  <c r="BE114" i="3"/>
  <c r="BE116" i="3"/>
  <c r="BA116" i="3"/>
  <c r="AZ116" i="3"/>
  <c r="BD116" i="3"/>
  <c r="BE118" i="3"/>
  <c r="BA118" i="3"/>
  <c r="BD118" i="3"/>
  <c r="AZ118" i="3"/>
  <c r="S118" i="3" s="1"/>
  <c r="BE122" i="3"/>
  <c r="BA122" i="3"/>
  <c r="BD122" i="3"/>
  <c r="BF10" i="3"/>
  <c r="BB10" i="3"/>
  <c r="BE10" i="3"/>
  <c r="BD12" i="3"/>
  <c r="BI12" i="3"/>
  <c r="BH14" i="3"/>
  <c r="BJ24" i="3"/>
  <c r="BF24" i="3"/>
  <c r="BB24" i="3"/>
  <c r="BI24" i="3"/>
  <c r="BE24" i="3"/>
  <c r="BH24" i="3"/>
  <c r="BJ26" i="3"/>
  <c r="BF26" i="3"/>
  <c r="BB26" i="3"/>
  <c r="U26" i="3" s="1"/>
  <c r="BI26" i="3"/>
  <c r="BE26" i="3"/>
  <c r="BH26" i="3"/>
  <c r="BJ28" i="3"/>
  <c r="BF28" i="3"/>
  <c r="BB28" i="3"/>
  <c r="BI28" i="3"/>
  <c r="BE28" i="3"/>
  <c r="BH28" i="3"/>
  <c r="BJ30" i="3"/>
  <c r="BF30" i="3"/>
  <c r="BB30" i="3"/>
  <c r="U30" i="3" s="1"/>
  <c r="BI30" i="3"/>
  <c r="BE30" i="3"/>
  <c r="BH30" i="3"/>
  <c r="BJ32" i="3"/>
  <c r="BF32" i="3"/>
  <c r="BB32" i="3"/>
  <c r="BI32" i="3"/>
  <c r="BE32" i="3"/>
  <c r="BH32" i="3"/>
  <c r="BJ34" i="3"/>
  <c r="BF34" i="3"/>
  <c r="BB34" i="3"/>
  <c r="U34" i="3" s="1"/>
  <c r="BI34" i="3"/>
  <c r="BE34" i="3"/>
  <c r="BH34" i="3"/>
  <c r="BJ36" i="3"/>
  <c r="BF36" i="3"/>
  <c r="BB36" i="3"/>
  <c r="BI36" i="3"/>
  <c r="BE36" i="3"/>
  <c r="BH36" i="3"/>
  <c r="BH43" i="3"/>
  <c r="BD43" i="3"/>
  <c r="BB43" i="3"/>
  <c r="W43" i="3" s="1"/>
  <c r="D44" i="3"/>
  <c r="M44" i="3"/>
  <c r="BH45" i="3"/>
  <c r="BD48" i="3"/>
  <c r="BJ48" i="3"/>
  <c r="BH49" i="3"/>
  <c r="BK54" i="3"/>
  <c r="BJ54" i="3"/>
  <c r="BE54" i="3"/>
  <c r="BD54" i="3"/>
  <c r="W54" i="3" s="1"/>
  <c r="T83" i="3"/>
  <c r="T91" i="3"/>
  <c r="T99" i="3"/>
  <c r="BA114" i="3"/>
  <c r="AZ122" i="3"/>
  <c r="BF44" i="3"/>
  <c r="BJ50" i="3"/>
  <c r="BD51" i="3"/>
  <c r="W51" i="3" s="1"/>
  <c r="BH51" i="3"/>
  <c r="BA76" i="3"/>
  <c r="BG76" i="3"/>
  <c r="BC76" i="3"/>
  <c r="T76" i="3" s="1"/>
  <c r="BH76" i="3"/>
  <c r="S112" i="3"/>
  <c r="BE113" i="3"/>
  <c r="BA113" i="3"/>
  <c r="BD113" i="3"/>
  <c r="S121" i="3"/>
  <c r="BG123" i="3"/>
  <c r="BC123" i="3"/>
  <c r="BF123" i="3"/>
  <c r="BE203" i="3"/>
  <c r="BA203" i="3"/>
  <c r="BE204" i="3"/>
  <c r="BE133" i="3"/>
  <c r="BA133" i="3"/>
  <c r="AZ133" i="3"/>
  <c r="S133" i="3" s="1"/>
  <c r="BE135" i="3"/>
  <c r="BA135" i="3"/>
  <c r="AZ135" i="3"/>
  <c r="S135" i="3" s="1"/>
  <c r="BE137" i="3"/>
  <c r="BA137" i="3"/>
  <c r="AZ137" i="3"/>
  <c r="BE139" i="3"/>
  <c r="BA139" i="3"/>
  <c r="AZ139" i="3"/>
  <c r="S139" i="3" s="1"/>
  <c r="BD204" i="3"/>
  <c r="AZ204" i="3"/>
  <c r="BD11" i="3"/>
  <c r="U11" i="3" s="1"/>
  <c r="BH11" i="3"/>
  <c r="BD13" i="3"/>
  <c r="BH13" i="3"/>
  <c r="BH21" i="3"/>
  <c r="BE22" i="3"/>
  <c r="U22" i="3" s="1"/>
  <c r="BI22" i="3"/>
  <c r="BD42" i="3"/>
  <c r="W42" i="3" s="1"/>
  <c r="BH42" i="3"/>
  <c r="BE11" i="3"/>
  <c r="BE13" i="3"/>
  <c r="BE21" i="3"/>
  <c r="U21" i="3" s="1"/>
  <c r="BF22" i="3"/>
  <c r="BG44" i="3"/>
  <c r="BJ46" i="3"/>
  <c r="BB50" i="3"/>
  <c r="W50" i="3" s="1"/>
  <c r="BK50" i="3"/>
  <c r="BE51" i="3"/>
  <c r="BJ52" i="3"/>
  <c r="BD53" i="3"/>
  <c r="W53" i="3" s="1"/>
  <c r="BH53" i="3"/>
  <c r="BG54" i="3"/>
  <c r="BF54" i="3"/>
  <c r="BL54" i="3"/>
  <c r="D105" i="3"/>
  <c r="AY105" i="3"/>
  <c r="AZ113" i="3"/>
  <c r="BD119" i="3"/>
  <c r="AZ119" i="3"/>
  <c r="S119" i="3" s="1"/>
  <c r="BE119" i="3"/>
  <c r="BC77" i="3"/>
  <c r="T77" i="3" s="1"/>
  <c r="BG77" i="3"/>
  <c r="BC78" i="3"/>
  <c r="T78" i="3" s="1"/>
  <c r="BG78" i="3"/>
  <c r="BC79" i="3"/>
  <c r="BG79" i="3"/>
  <c r="BC80" i="3"/>
  <c r="T80" i="3" s="1"/>
  <c r="BG80" i="3"/>
  <c r="BC81" i="3"/>
  <c r="T81" i="3" s="1"/>
  <c r="BG81" i="3"/>
  <c r="BC82" i="3"/>
  <c r="BG82" i="3"/>
  <c r="BC83" i="3"/>
  <c r="BG83" i="3"/>
  <c r="BC84" i="3"/>
  <c r="T84" i="3" s="1"/>
  <c r="BG84" i="3"/>
  <c r="BC85" i="3"/>
  <c r="T85" i="3" s="1"/>
  <c r="BG85" i="3"/>
  <c r="BC86" i="3"/>
  <c r="T86" i="3" s="1"/>
  <c r="BG86" i="3"/>
  <c r="BC87" i="3"/>
  <c r="BG87" i="3"/>
  <c r="BC88" i="3"/>
  <c r="T88" i="3" s="1"/>
  <c r="BG88" i="3"/>
  <c r="BC89" i="3"/>
  <c r="T89" i="3" s="1"/>
  <c r="BG89" i="3"/>
  <c r="BC90" i="3"/>
  <c r="T90" i="3" s="1"/>
  <c r="BG90" i="3"/>
  <c r="BC91" i="3"/>
  <c r="BG91" i="3"/>
  <c r="BC92" i="3"/>
  <c r="T92" i="3" s="1"/>
  <c r="BG92" i="3"/>
  <c r="BC93" i="3"/>
  <c r="T93" i="3" s="1"/>
  <c r="BG93" i="3"/>
  <c r="BC94" i="3"/>
  <c r="T94" i="3" s="1"/>
  <c r="BG94" i="3"/>
  <c r="BC95" i="3"/>
  <c r="BG95" i="3"/>
  <c r="BC96" i="3"/>
  <c r="T96" i="3" s="1"/>
  <c r="BG96" i="3"/>
  <c r="BC97" i="3"/>
  <c r="T97" i="3" s="1"/>
  <c r="BG97" i="3"/>
  <c r="BC98" i="3"/>
  <c r="BG98" i="3"/>
  <c r="BC99" i="3"/>
  <c r="BG99" i="3"/>
  <c r="BC100" i="3"/>
  <c r="T100" i="3" s="1"/>
  <c r="BG100" i="3"/>
  <c r="BC101" i="3"/>
  <c r="T101" i="3" s="1"/>
  <c r="BG101" i="3"/>
  <c r="BC102" i="3"/>
  <c r="T102" i="3" s="1"/>
  <c r="BG102" i="3"/>
  <c r="BC103" i="3"/>
  <c r="BG103" i="3"/>
  <c r="BC104" i="3"/>
  <c r="T104" i="3" s="1"/>
  <c r="BG104" i="3"/>
  <c r="AZ110" i="3"/>
  <c r="S110" i="3" s="1"/>
  <c r="BE111" i="3"/>
  <c r="BA111" i="3"/>
  <c r="S111" i="3" s="1"/>
  <c r="BC116" i="3"/>
  <c r="BA121" i="3"/>
  <c r="BE126" i="3"/>
  <c r="BA126" i="3"/>
  <c r="S126" i="3" s="1"/>
  <c r="BD126" i="3"/>
  <c r="BE130" i="3"/>
  <c r="BA130" i="3"/>
  <c r="BD130" i="3"/>
  <c r="BE134" i="3"/>
  <c r="BA134" i="3"/>
  <c r="BD134" i="3"/>
  <c r="BE138" i="3"/>
  <c r="BA138" i="3"/>
  <c r="S138" i="3" s="1"/>
  <c r="BD138" i="3"/>
  <c r="D205" i="3"/>
  <c r="BE115" i="3"/>
  <c r="BA115" i="3"/>
  <c r="S115" i="3" s="1"/>
  <c r="BE120" i="3"/>
  <c r="BA120" i="3"/>
  <c r="S120" i="3" s="1"/>
  <c r="BE124" i="3"/>
  <c r="BA124" i="3"/>
  <c r="S124" i="3" s="1"/>
  <c r="BD124" i="3"/>
  <c r="BE128" i="3"/>
  <c r="BA128" i="3"/>
  <c r="S128" i="3" s="1"/>
  <c r="BD128" i="3"/>
  <c r="BE132" i="3"/>
  <c r="BA132" i="3"/>
  <c r="S132" i="3" s="1"/>
  <c r="BD132" i="3"/>
  <c r="BE136" i="3"/>
  <c r="BA136" i="3"/>
  <c r="BD136" i="3"/>
  <c r="BA205" i="3"/>
  <c r="BE205" i="3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 s="1"/>
  <c r="D232" i="2"/>
  <c r="D231" i="2"/>
  <c r="D230" i="2"/>
  <c r="D229" i="2"/>
  <c r="D228" i="2"/>
  <c r="D227" i="2"/>
  <c r="E220" i="2"/>
  <c r="D220" i="2"/>
  <c r="BB214" i="2"/>
  <c r="O214" i="2" s="1"/>
  <c r="D214" i="2"/>
  <c r="BF214" i="2" s="1"/>
  <c r="BB213" i="2"/>
  <c r="O213" i="2"/>
  <c r="D213" i="2"/>
  <c r="BF213" i="2" s="1"/>
  <c r="BB212" i="2"/>
  <c r="O212" i="2" s="1"/>
  <c r="D212" i="2"/>
  <c r="BF212" i="2" s="1"/>
  <c r="BB211" i="2"/>
  <c r="O211" i="2"/>
  <c r="D211" i="2"/>
  <c r="BF211" i="2" s="1"/>
  <c r="BB210" i="2"/>
  <c r="O210" i="2" s="1"/>
  <c r="D210" i="2"/>
  <c r="BF210" i="2" s="1"/>
  <c r="BB209" i="2"/>
  <c r="O209" i="2"/>
  <c r="D209" i="2"/>
  <c r="BF209" i="2" s="1"/>
  <c r="P205" i="2"/>
  <c r="O205" i="2"/>
  <c r="N205" i="2"/>
  <c r="M205" i="2"/>
  <c r="L205" i="2"/>
  <c r="K205" i="2"/>
  <c r="J205" i="2"/>
  <c r="I205" i="2"/>
  <c r="H205" i="2"/>
  <c r="G205" i="2"/>
  <c r="F205" i="2"/>
  <c r="E205" i="2"/>
  <c r="P204" i="2"/>
  <c r="BA204" i="2" s="1"/>
  <c r="O204" i="2"/>
  <c r="N204" i="2"/>
  <c r="M204" i="2"/>
  <c r="L204" i="2"/>
  <c r="K204" i="2"/>
  <c r="J204" i="2"/>
  <c r="I204" i="2"/>
  <c r="H204" i="2"/>
  <c r="G204" i="2"/>
  <c r="F204" i="2"/>
  <c r="E204" i="2"/>
  <c r="D204" i="2"/>
  <c r="AZ204" i="2" s="1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AZ203" i="2" s="1"/>
  <c r="BA202" i="2"/>
  <c r="P202" i="2"/>
  <c r="BE202" i="2" s="1"/>
  <c r="O202" i="2"/>
  <c r="N202" i="2"/>
  <c r="M202" i="2"/>
  <c r="L202" i="2"/>
  <c r="K202" i="2"/>
  <c r="J202" i="2"/>
  <c r="I202" i="2"/>
  <c r="H202" i="2"/>
  <c r="G202" i="2"/>
  <c r="F202" i="2"/>
  <c r="E202" i="2"/>
  <c r="D202" i="2"/>
  <c r="BE201" i="2"/>
  <c r="BD201" i="2"/>
  <c r="BA201" i="2"/>
  <c r="AZ201" i="2"/>
  <c r="Q201" i="2" s="1"/>
  <c r="D201" i="2"/>
  <c r="BE200" i="2"/>
  <c r="BA200" i="2"/>
  <c r="D200" i="2"/>
  <c r="BD200" i="2" s="1"/>
  <c r="BE199" i="2"/>
  <c r="BA199" i="2"/>
  <c r="D199" i="2"/>
  <c r="BE198" i="2"/>
  <c r="BD198" i="2"/>
  <c r="BA198" i="2"/>
  <c r="AZ198" i="2"/>
  <c r="Q198" i="2" s="1"/>
  <c r="D198" i="2"/>
  <c r="BE197" i="2"/>
  <c r="BD197" i="2"/>
  <c r="BA197" i="2"/>
  <c r="AZ197" i="2"/>
  <c r="Q197" i="2" s="1"/>
  <c r="D197" i="2"/>
  <c r="BE196" i="2"/>
  <c r="BA196" i="2"/>
  <c r="AZ196" i="2"/>
  <c r="Q196" i="2"/>
  <c r="D196" i="2"/>
  <c r="BD196" i="2" s="1"/>
  <c r="BE195" i="2"/>
  <c r="BA195" i="2"/>
  <c r="D195" i="2"/>
  <c r="BE194" i="2"/>
  <c r="BA194" i="2"/>
  <c r="D194" i="2"/>
  <c r="AZ194" i="2" s="1"/>
  <c r="Q194" i="2" s="1"/>
  <c r="BE193" i="2"/>
  <c r="BD193" i="2"/>
  <c r="BA193" i="2"/>
  <c r="AZ193" i="2"/>
  <c r="Q193" i="2" s="1"/>
  <c r="D193" i="2"/>
  <c r="BE192" i="2"/>
  <c r="BA192" i="2"/>
  <c r="D192" i="2"/>
  <c r="BD192" i="2" s="1"/>
  <c r="BE191" i="2"/>
  <c r="BA191" i="2"/>
  <c r="D191" i="2"/>
  <c r="BE190" i="2"/>
  <c r="BA190" i="2"/>
  <c r="D190" i="2"/>
  <c r="BD190" i="2" s="1"/>
  <c r="BE189" i="2"/>
  <c r="BD189" i="2"/>
  <c r="BA189" i="2"/>
  <c r="AZ189" i="2"/>
  <c r="Q189" i="2" s="1"/>
  <c r="D189" i="2"/>
  <c r="BE188" i="2"/>
  <c r="BA188" i="2"/>
  <c r="AZ188" i="2"/>
  <c r="Q188" i="2"/>
  <c r="D188" i="2"/>
  <c r="BD188" i="2" s="1"/>
  <c r="BE187" i="2"/>
  <c r="BA187" i="2"/>
  <c r="D187" i="2"/>
  <c r="BE186" i="2"/>
  <c r="BD186" i="2"/>
  <c r="BA186" i="2"/>
  <c r="D186" i="2"/>
  <c r="AZ186" i="2" s="1"/>
  <c r="Q186" i="2" s="1"/>
  <c r="BE185" i="2"/>
  <c r="BD185" i="2"/>
  <c r="BA185" i="2"/>
  <c r="AZ185" i="2"/>
  <c r="Q185" i="2" s="1"/>
  <c r="D185" i="2"/>
  <c r="BE184" i="2"/>
  <c r="BA184" i="2"/>
  <c r="D184" i="2"/>
  <c r="BD184" i="2" s="1"/>
  <c r="BE183" i="2"/>
  <c r="BA183" i="2"/>
  <c r="D183" i="2"/>
  <c r="BE182" i="2"/>
  <c r="BA182" i="2"/>
  <c r="D182" i="2"/>
  <c r="AZ182" i="2" s="1"/>
  <c r="Q182" i="2" s="1"/>
  <c r="BE181" i="2"/>
  <c r="BD181" i="2"/>
  <c r="BA181" i="2"/>
  <c r="AZ181" i="2"/>
  <c r="Q181" i="2" s="1"/>
  <c r="D181" i="2"/>
  <c r="BE180" i="2"/>
  <c r="BA180" i="2"/>
  <c r="AZ180" i="2"/>
  <c r="Q180" i="2"/>
  <c r="D180" i="2"/>
  <c r="BD180" i="2" s="1"/>
  <c r="BE179" i="2"/>
  <c r="BA179" i="2"/>
  <c r="D179" i="2"/>
  <c r="BE178" i="2"/>
  <c r="BD178" i="2"/>
  <c r="BA178" i="2"/>
  <c r="AZ178" i="2"/>
  <c r="Q178" i="2" s="1"/>
  <c r="D178" i="2"/>
  <c r="BE177" i="2"/>
  <c r="BD177" i="2"/>
  <c r="BA177" i="2"/>
  <c r="AZ177" i="2"/>
  <c r="Q177" i="2" s="1"/>
  <c r="D177" i="2"/>
  <c r="BE176" i="2"/>
  <c r="BA176" i="2"/>
  <c r="D176" i="2"/>
  <c r="BD176" i="2" s="1"/>
  <c r="BE175" i="2"/>
  <c r="BA175" i="2"/>
  <c r="D175" i="2"/>
  <c r="BE174" i="2"/>
  <c r="BD174" i="2"/>
  <c r="BA174" i="2"/>
  <c r="AZ174" i="2"/>
  <c r="Q174" i="2" s="1"/>
  <c r="D174" i="2"/>
  <c r="BE173" i="2"/>
  <c r="BD173" i="2"/>
  <c r="BA173" i="2"/>
  <c r="AZ173" i="2"/>
  <c r="Q173" i="2" s="1"/>
  <c r="D173" i="2"/>
  <c r="BE172" i="2"/>
  <c r="BA172" i="2"/>
  <c r="AZ172" i="2"/>
  <c r="Q172" i="2"/>
  <c r="D172" i="2"/>
  <c r="BD172" i="2" s="1"/>
  <c r="BE171" i="2"/>
  <c r="BA171" i="2"/>
  <c r="D171" i="2"/>
  <c r="BE170" i="2"/>
  <c r="BA170" i="2"/>
  <c r="D170" i="2"/>
  <c r="BD170" i="2" s="1"/>
  <c r="BE169" i="2"/>
  <c r="BD169" i="2"/>
  <c r="BA169" i="2"/>
  <c r="AZ169" i="2"/>
  <c r="Q169" i="2" s="1"/>
  <c r="D169" i="2"/>
  <c r="BE168" i="2"/>
  <c r="BA168" i="2"/>
  <c r="D168" i="2"/>
  <c r="BD168" i="2" s="1"/>
  <c r="BE167" i="2"/>
  <c r="BA167" i="2"/>
  <c r="D167" i="2"/>
  <c r="BE166" i="2"/>
  <c r="BA166" i="2"/>
  <c r="AZ166" i="2"/>
  <c r="Q166" i="2" s="1"/>
  <c r="D166" i="2"/>
  <c r="BD166" i="2" s="1"/>
  <c r="BE165" i="2"/>
  <c r="BD165" i="2"/>
  <c r="BA165" i="2"/>
  <c r="AZ165" i="2"/>
  <c r="Q165" i="2" s="1"/>
  <c r="D165" i="2"/>
  <c r="BE164" i="2"/>
  <c r="BA164" i="2"/>
  <c r="AZ164" i="2"/>
  <c r="Q164" i="2"/>
  <c r="D164" i="2"/>
  <c r="BD164" i="2" s="1"/>
  <c r="BE163" i="2"/>
  <c r="BA163" i="2"/>
  <c r="D163" i="2"/>
  <c r="BE162" i="2"/>
  <c r="BA162" i="2"/>
  <c r="D162" i="2"/>
  <c r="AZ162" i="2" s="1"/>
  <c r="Q162" i="2" s="1"/>
  <c r="BE161" i="2"/>
  <c r="BD161" i="2"/>
  <c r="BA161" i="2"/>
  <c r="AZ161" i="2"/>
  <c r="Q161" i="2" s="1"/>
  <c r="D161" i="2"/>
  <c r="BE160" i="2"/>
  <c r="BA160" i="2"/>
  <c r="D160" i="2"/>
  <c r="BD160" i="2" s="1"/>
  <c r="BE159" i="2"/>
  <c r="BA159" i="2"/>
  <c r="D159" i="2"/>
  <c r="BE158" i="2"/>
  <c r="BA158" i="2"/>
  <c r="D158" i="2"/>
  <c r="BD158" i="2" s="1"/>
  <c r="BE157" i="2"/>
  <c r="BD157" i="2"/>
  <c r="BA157" i="2"/>
  <c r="AZ157" i="2"/>
  <c r="Q157" i="2" s="1"/>
  <c r="D157" i="2"/>
  <c r="BE156" i="2"/>
  <c r="BA156" i="2"/>
  <c r="AZ156" i="2"/>
  <c r="Q156" i="2"/>
  <c r="D156" i="2"/>
  <c r="BD156" i="2" s="1"/>
  <c r="BE155" i="2"/>
  <c r="BA155" i="2"/>
  <c r="D155" i="2"/>
  <c r="BE154" i="2"/>
  <c r="BD154" i="2"/>
  <c r="BA154" i="2"/>
  <c r="AZ154" i="2"/>
  <c r="Q154" i="2" s="1"/>
  <c r="D154" i="2"/>
  <c r="BE153" i="2"/>
  <c r="BD153" i="2"/>
  <c r="BA153" i="2"/>
  <c r="AZ153" i="2"/>
  <c r="Q153" i="2" s="1"/>
  <c r="D153" i="2"/>
  <c r="BE152" i="2"/>
  <c r="BA152" i="2"/>
  <c r="D152" i="2"/>
  <c r="BD152" i="2" s="1"/>
  <c r="BE151" i="2"/>
  <c r="BA151" i="2"/>
  <c r="D151" i="2"/>
  <c r="BE150" i="2"/>
  <c r="BA150" i="2"/>
  <c r="D150" i="2"/>
  <c r="BE149" i="2"/>
  <c r="BD149" i="2"/>
  <c r="BA149" i="2"/>
  <c r="AZ149" i="2"/>
  <c r="Q149" i="2" s="1"/>
  <c r="D149" i="2"/>
  <c r="BE148" i="2"/>
  <c r="BA148" i="2"/>
  <c r="AZ148" i="2"/>
  <c r="Q148" i="2"/>
  <c r="D148" i="2"/>
  <c r="BD148" i="2" s="1"/>
  <c r="AZ144" i="2"/>
  <c r="D144" i="2"/>
  <c r="BD144" i="2" s="1"/>
  <c r="BD143" i="2"/>
  <c r="D143" i="2"/>
  <c r="AZ143" i="2" s="1"/>
  <c r="BG139" i="2"/>
  <c r="BF139" i="2"/>
  <c r="BD139" i="2"/>
  <c r="BC139" i="2"/>
  <c r="BB139" i="2"/>
  <c r="AZ139" i="2"/>
  <c r="D139" i="2"/>
  <c r="BG138" i="2"/>
  <c r="BF138" i="2"/>
  <c r="BC138" i="2"/>
  <c r="BB138" i="2"/>
  <c r="BA138" i="2"/>
  <c r="D138" i="2"/>
  <c r="BG137" i="2"/>
  <c r="BF137" i="2"/>
  <c r="BC137" i="2"/>
  <c r="BB137" i="2"/>
  <c r="AZ137" i="2"/>
  <c r="D137" i="2"/>
  <c r="BG136" i="2"/>
  <c r="BF136" i="2"/>
  <c r="BD136" i="2"/>
  <c r="BC136" i="2"/>
  <c r="BB136" i="2"/>
  <c r="AZ136" i="2"/>
  <c r="D136" i="2"/>
  <c r="BE136" i="2" s="1"/>
  <c r="BG135" i="2"/>
  <c r="BF135" i="2"/>
  <c r="BD135" i="2"/>
  <c r="BC135" i="2"/>
  <c r="BB135" i="2"/>
  <c r="D135" i="2"/>
  <c r="AZ135" i="2" s="1"/>
  <c r="BG134" i="2"/>
  <c r="BF134" i="2"/>
  <c r="BE134" i="2"/>
  <c r="BC134" i="2"/>
  <c r="BB134" i="2"/>
  <c r="D134" i="2"/>
  <c r="BG133" i="2"/>
  <c r="BF133" i="2"/>
  <c r="BC133" i="2"/>
  <c r="BB133" i="2"/>
  <c r="AZ133" i="2"/>
  <c r="D133" i="2"/>
  <c r="BG132" i="2"/>
  <c r="BF132" i="2"/>
  <c r="BE132" i="2"/>
  <c r="BD132" i="2"/>
  <c r="BC132" i="2"/>
  <c r="BB132" i="2"/>
  <c r="BA132" i="2"/>
  <c r="AZ132" i="2"/>
  <c r="D132" i="2"/>
  <c r="BG131" i="2"/>
  <c r="BF131" i="2"/>
  <c r="BD131" i="2"/>
  <c r="BC131" i="2"/>
  <c r="BB131" i="2"/>
  <c r="AZ131" i="2"/>
  <c r="D131" i="2"/>
  <c r="BG130" i="2"/>
  <c r="BF130" i="2"/>
  <c r="BC130" i="2"/>
  <c r="BB130" i="2"/>
  <c r="BA130" i="2"/>
  <c r="D130" i="2"/>
  <c r="BG129" i="2"/>
  <c r="BF129" i="2"/>
  <c r="BC129" i="2"/>
  <c r="BB129" i="2"/>
  <c r="D129" i="2"/>
  <c r="BG128" i="2"/>
  <c r="BF128" i="2"/>
  <c r="BD128" i="2"/>
  <c r="BC128" i="2"/>
  <c r="BB128" i="2"/>
  <c r="AZ128" i="2"/>
  <c r="D128" i="2"/>
  <c r="BE128" i="2" s="1"/>
  <c r="BG127" i="2"/>
  <c r="BF127" i="2"/>
  <c r="BD127" i="2"/>
  <c r="BC127" i="2"/>
  <c r="BB127" i="2"/>
  <c r="D127" i="2"/>
  <c r="AZ127" i="2" s="1"/>
  <c r="BG126" i="2"/>
  <c r="BF126" i="2"/>
  <c r="BC126" i="2"/>
  <c r="BB126" i="2"/>
  <c r="BA126" i="2"/>
  <c r="D126" i="2"/>
  <c r="BG125" i="2"/>
  <c r="BF125" i="2"/>
  <c r="BC125" i="2"/>
  <c r="BB125" i="2"/>
  <c r="AZ125" i="2"/>
  <c r="D125" i="2"/>
  <c r="BG124" i="2"/>
  <c r="BF124" i="2"/>
  <c r="BE124" i="2"/>
  <c r="BD124" i="2"/>
  <c r="BC124" i="2"/>
  <c r="BB124" i="2"/>
  <c r="BA124" i="2"/>
  <c r="AZ124" i="2"/>
  <c r="D124" i="2"/>
  <c r="BB123" i="2"/>
  <c r="R123" i="2"/>
  <c r="Q123" i="2"/>
  <c r="P123" i="2"/>
  <c r="BF123" i="2" s="1"/>
  <c r="O123" i="2"/>
  <c r="N123" i="2"/>
  <c r="M123" i="2"/>
  <c r="L123" i="2"/>
  <c r="K123" i="2"/>
  <c r="J123" i="2"/>
  <c r="I123" i="2"/>
  <c r="H123" i="2"/>
  <c r="G123" i="2"/>
  <c r="BG123" i="2" s="1"/>
  <c r="F123" i="2"/>
  <c r="E123" i="2"/>
  <c r="BG122" i="2"/>
  <c r="BF122" i="2"/>
  <c r="BD122" i="2"/>
  <c r="BC122" i="2"/>
  <c r="BB122" i="2"/>
  <c r="D122" i="2"/>
  <c r="AZ122" i="2" s="1"/>
  <c r="BG121" i="2"/>
  <c r="BF121" i="2"/>
  <c r="BE121" i="2"/>
  <c r="BC121" i="2"/>
  <c r="BB121" i="2"/>
  <c r="D121" i="2"/>
  <c r="BG120" i="2"/>
  <c r="BF120" i="2"/>
  <c r="BC120" i="2"/>
  <c r="BB120" i="2"/>
  <c r="AZ120" i="2"/>
  <c r="D120" i="2"/>
  <c r="BG119" i="2"/>
  <c r="BF119" i="2"/>
  <c r="BE119" i="2"/>
  <c r="BD119" i="2"/>
  <c r="BC119" i="2"/>
  <c r="BB119" i="2"/>
  <c r="BA119" i="2"/>
  <c r="AZ119" i="2"/>
  <c r="D119" i="2"/>
  <c r="BG118" i="2"/>
  <c r="BF118" i="2"/>
  <c r="BD118" i="2"/>
  <c r="BC118" i="2"/>
  <c r="BB118" i="2"/>
  <c r="AZ118" i="2"/>
  <c r="D118" i="2"/>
  <c r="BG117" i="2"/>
  <c r="BF117" i="2"/>
  <c r="BC117" i="2"/>
  <c r="BB117" i="2"/>
  <c r="BA117" i="2"/>
  <c r="D117" i="2"/>
  <c r="AZ116" i="2"/>
  <c r="R116" i="2"/>
  <c r="Q116" i="2"/>
  <c r="P116" i="2"/>
  <c r="O116" i="2"/>
  <c r="N116" i="2"/>
  <c r="M116" i="2"/>
  <c r="L116" i="2"/>
  <c r="N44" i="2" s="1"/>
  <c r="K116" i="2"/>
  <c r="J116" i="2"/>
  <c r="E116" i="2"/>
  <c r="D116" i="2"/>
  <c r="BG115" i="2"/>
  <c r="BF115" i="2"/>
  <c r="BC115" i="2"/>
  <c r="BB115" i="2"/>
  <c r="AZ115" i="2"/>
  <c r="D115" i="2"/>
  <c r="BG114" i="2"/>
  <c r="BF114" i="2"/>
  <c r="BE114" i="2"/>
  <c r="BD114" i="2"/>
  <c r="BC114" i="2"/>
  <c r="BB114" i="2"/>
  <c r="BA114" i="2"/>
  <c r="AZ114" i="2"/>
  <c r="D114" i="2"/>
  <c r="BG113" i="2"/>
  <c r="BF113" i="2"/>
  <c r="BD113" i="2"/>
  <c r="BC113" i="2"/>
  <c r="BB113" i="2"/>
  <c r="AZ113" i="2"/>
  <c r="D113" i="2"/>
  <c r="BG112" i="2"/>
  <c r="BF112" i="2"/>
  <c r="BC112" i="2"/>
  <c r="BB112" i="2"/>
  <c r="BA112" i="2"/>
  <c r="D112" i="2"/>
  <c r="BG111" i="2"/>
  <c r="BF111" i="2"/>
  <c r="BC111" i="2"/>
  <c r="BB111" i="2"/>
  <c r="D111" i="2"/>
  <c r="BG110" i="2"/>
  <c r="BF110" i="2"/>
  <c r="BC110" i="2"/>
  <c r="BB110" i="2"/>
  <c r="AZ110" i="2"/>
  <c r="D110" i="2"/>
  <c r="BG109" i="2"/>
  <c r="BF109" i="2"/>
  <c r="BC109" i="2"/>
  <c r="BB109" i="2"/>
  <c r="AZ109" i="2"/>
  <c r="D109" i="2"/>
  <c r="BE105" i="2"/>
  <c r="S105" i="2"/>
  <c r="R105" i="2"/>
  <c r="Q105" i="2"/>
  <c r="P105" i="2"/>
  <c r="O105" i="2"/>
  <c r="N105" i="2"/>
  <c r="M105" i="2"/>
  <c r="L105" i="2"/>
  <c r="K105" i="2"/>
  <c r="BB105" i="2" s="1"/>
  <c r="J105" i="2"/>
  <c r="I105" i="2"/>
  <c r="H105" i="2"/>
  <c r="G105" i="2"/>
  <c r="F105" i="2"/>
  <c r="E105" i="2"/>
  <c r="BF104" i="2"/>
  <c r="BE104" i="2"/>
  <c r="BD104" i="2"/>
  <c r="BB104" i="2"/>
  <c r="AY104" i="2"/>
  <c r="D104" i="2"/>
  <c r="BG103" i="2"/>
  <c r="BE103" i="2"/>
  <c r="BD103" i="2"/>
  <c r="BC103" i="2"/>
  <c r="BB103" i="2"/>
  <c r="BA103" i="2"/>
  <c r="AY103" i="2"/>
  <c r="D103" i="2"/>
  <c r="BF102" i="2"/>
  <c r="BE102" i="2"/>
  <c r="BD102" i="2"/>
  <c r="BB102" i="2"/>
  <c r="AY102" i="2"/>
  <c r="D102" i="2"/>
  <c r="BG101" i="2"/>
  <c r="BE101" i="2"/>
  <c r="BD101" i="2"/>
  <c r="BC101" i="2"/>
  <c r="BB101" i="2"/>
  <c r="BA101" i="2"/>
  <c r="AY101" i="2"/>
  <c r="D101" i="2"/>
  <c r="BE100" i="2"/>
  <c r="BD100" i="2"/>
  <c r="BC100" i="2"/>
  <c r="BB100" i="2"/>
  <c r="AY100" i="2"/>
  <c r="D100" i="2"/>
  <c r="BG99" i="2"/>
  <c r="BE99" i="2"/>
  <c r="BD99" i="2"/>
  <c r="BC99" i="2"/>
  <c r="BB99" i="2"/>
  <c r="BA99" i="2"/>
  <c r="AY99" i="2"/>
  <c r="D99" i="2"/>
  <c r="BF98" i="2"/>
  <c r="BE98" i="2"/>
  <c r="BD98" i="2"/>
  <c r="BB98" i="2"/>
  <c r="AY98" i="2"/>
  <c r="D98" i="2"/>
  <c r="BG97" i="2"/>
  <c r="BE97" i="2"/>
  <c r="BD97" i="2"/>
  <c r="BC97" i="2"/>
  <c r="BB97" i="2"/>
  <c r="BA97" i="2"/>
  <c r="AY97" i="2"/>
  <c r="D97" i="2"/>
  <c r="BF96" i="2"/>
  <c r="BE96" i="2"/>
  <c r="BD96" i="2"/>
  <c r="BB96" i="2"/>
  <c r="AY96" i="2"/>
  <c r="D96" i="2"/>
  <c r="BG95" i="2"/>
  <c r="BE95" i="2"/>
  <c r="BD95" i="2"/>
  <c r="BC95" i="2"/>
  <c r="BB95" i="2"/>
  <c r="BA95" i="2"/>
  <c r="AY95" i="2"/>
  <c r="D95" i="2"/>
  <c r="BE94" i="2"/>
  <c r="BD94" i="2"/>
  <c r="BB94" i="2"/>
  <c r="AY94" i="2"/>
  <c r="D94" i="2"/>
  <c r="BG93" i="2"/>
  <c r="BE93" i="2"/>
  <c r="BD93" i="2"/>
  <c r="BC93" i="2"/>
  <c r="BB93" i="2"/>
  <c r="BA93" i="2"/>
  <c r="AY93" i="2"/>
  <c r="D93" i="2"/>
  <c r="BE92" i="2"/>
  <c r="BD92" i="2"/>
  <c r="BB92" i="2"/>
  <c r="AY92" i="2"/>
  <c r="D92" i="2"/>
  <c r="BG91" i="2"/>
  <c r="BE91" i="2"/>
  <c r="BD91" i="2"/>
  <c r="BC91" i="2"/>
  <c r="BB91" i="2"/>
  <c r="BA91" i="2"/>
  <c r="AY91" i="2"/>
  <c r="D91" i="2"/>
  <c r="BF90" i="2"/>
  <c r="BE90" i="2"/>
  <c r="BD90" i="2"/>
  <c r="BB90" i="2"/>
  <c r="AY90" i="2"/>
  <c r="D90" i="2"/>
  <c r="BG89" i="2"/>
  <c r="BE89" i="2"/>
  <c r="BD89" i="2"/>
  <c r="BC89" i="2"/>
  <c r="BB89" i="2"/>
  <c r="BA89" i="2"/>
  <c r="AY89" i="2"/>
  <c r="D89" i="2"/>
  <c r="BF88" i="2"/>
  <c r="BE88" i="2"/>
  <c r="BD88" i="2"/>
  <c r="BB88" i="2"/>
  <c r="AY88" i="2"/>
  <c r="D88" i="2"/>
  <c r="BG87" i="2"/>
  <c r="BE87" i="2"/>
  <c r="BD87" i="2"/>
  <c r="BC87" i="2"/>
  <c r="BB87" i="2"/>
  <c r="BA87" i="2"/>
  <c r="AY87" i="2"/>
  <c r="D87" i="2"/>
  <c r="BG86" i="2"/>
  <c r="BF86" i="2"/>
  <c r="BE86" i="2"/>
  <c r="BD86" i="2"/>
  <c r="BC86" i="2"/>
  <c r="BB86" i="2"/>
  <c r="AY86" i="2"/>
  <c r="D86" i="2"/>
  <c r="BG85" i="2"/>
  <c r="BE85" i="2"/>
  <c r="BD85" i="2"/>
  <c r="BC85" i="2"/>
  <c r="BB85" i="2"/>
  <c r="BA85" i="2"/>
  <c r="AY85" i="2"/>
  <c r="D85" i="2"/>
  <c r="BG84" i="2"/>
  <c r="BE84" i="2"/>
  <c r="BD84" i="2"/>
  <c r="BB84" i="2"/>
  <c r="AY84" i="2"/>
  <c r="D84" i="2"/>
  <c r="BG83" i="2"/>
  <c r="BE83" i="2"/>
  <c r="BD83" i="2"/>
  <c r="BC83" i="2"/>
  <c r="BB83" i="2"/>
  <c r="BA83" i="2"/>
  <c r="AY83" i="2"/>
  <c r="D83" i="2"/>
  <c r="BF82" i="2"/>
  <c r="BE82" i="2"/>
  <c r="BD82" i="2"/>
  <c r="BB82" i="2"/>
  <c r="AY82" i="2"/>
  <c r="D82" i="2"/>
  <c r="BG81" i="2"/>
  <c r="BE81" i="2"/>
  <c r="BD81" i="2"/>
  <c r="BC81" i="2"/>
  <c r="BB81" i="2"/>
  <c r="BA81" i="2"/>
  <c r="AY81" i="2"/>
  <c r="D81" i="2"/>
  <c r="BF80" i="2"/>
  <c r="BE80" i="2"/>
  <c r="BD80" i="2"/>
  <c r="BB80" i="2"/>
  <c r="AY80" i="2"/>
  <c r="D80" i="2"/>
  <c r="BG79" i="2"/>
  <c r="BE79" i="2"/>
  <c r="BD79" i="2"/>
  <c r="BC79" i="2"/>
  <c r="BB79" i="2"/>
  <c r="BA79" i="2"/>
  <c r="AY79" i="2"/>
  <c r="D79" i="2"/>
  <c r="BG78" i="2"/>
  <c r="BF78" i="2"/>
  <c r="BE78" i="2"/>
  <c r="BD78" i="2"/>
  <c r="BC78" i="2"/>
  <c r="BB78" i="2"/>
  <c r="AY78" i="2"/>
  <c r="D78" i="2"/>
  <c r="BG77" i="2"/>
  <c r="BE77" i="2"/>
  <c r="BD77" i="2"/>
  <c r="BC77" i="2"/>
  <c r="BB77" i="2"/>
  <c r="BA77" i="2"/>
  <c r="AY77" i="2"/>
  <c r="D77" i="2"/>
  <c r="BG76" i="2"/>
  <c r="BE76" i="2"/>
  <c r="BD76" i="2"/>
  <c r="BB76" i="2"/>
  <c r="AY76" i="2"/>
  <c r="D76" i="2"/>
  <c r="D72" i="2"/>
  <c r="D71" i="2"/>
  <c r="BF67" i="2"/>
  <c r="BA67" i="2"/>
  <c r="F67" i="2" s="1"/>
  <c r="BF66" i="2"/>
  <c r="BA66" i="2"/>
  <c r="F66" i="2"/>
  <c r="BF65" i="2"/>
  <c r="BA65" i="2"/>
  <c r="F65" i="2" s="1"/>
  <c r="BF64" i="2"/>
  <c r="BA64" i="2"/>
  <c r="F64" i="2"/>
  <c r="BF63" i="2"/>
  <c r="BA63" i="2"/>
  <c r="F63" i="2" s="1"/>
  <c r="BF62" i="2"/>
  <c r="BA62" i="2"/>
  <c r="F62" i="2" s="1"/>
  <c r="BF61" i="2"/>
  <c r="BA61" i="2"/>
  <c r="F61" i="2" s="1"/>
  <c r="BF60" i="2"/>
  <c r="BA60" i="2"/>
  <c r="F60" i="2"/>
  <c r="BF59" i="2"/>
  <c r="BA59" i="2"/>
  <c r="F59" i="2" s="1"/>
  <c r="BF58" i="2"/>
  <c r="BA58" i="2"/>
  <c r="F58" i="2" s="1"/>
  <c r="BF57" i="2"/>
  <c r="BA57" i="2"/>
  <c r="F57" i="2"/>
  <c r="BE54" i="2"/>
  <c r="BC54" i="2"/>
  <c r="V54" i="2"/>
  <c r="U54" i="2"/>
  <c r="T54" i="2"/>
  <c r="BM54" i="2" s="1"/>
  <c r="S54" i="2"/>
  <c r="R54" i="2"/>
  <c r="Q54" i="2"/>
  <c r="P54" i="2"/>
  <c r="O54" i="2"/>
  <c r="N54" i="2"/>
  <c r="M54" i="2"/>
  <c r="BI54" i="2" s="1"/>
  <c r="L54" i="2"/>
  <c r="K54" i="2"/>
  <c r="J54" i="2"/>
  <c r="I54" i="2"/>
  <c r="H54" i="2"/>
  <c r="G54" i="2"/>
  <c r="F54" i="2"/>
  <c r="E54" i="2"/>
  <c r="D54" i="2" s="1"/>
  <c r="BJ54" i="2" s="1"/>
  <c r="BM53" i="2"/>
  <c r="BL53" i="2"/>
  <c r="BK53" i="2"/>
  <c r="BJ53" i="2"/>
  <c r="BI53" i="2"/>
  <c r="BG53" i="2"/>
  <c r="BF53" i="2"/>
  <c r="BE53" i="2"/>
  <c r="BC53" i="2"/>
  <c r="BB53" i="2"/>
  <c r="D53" i="2"/>
  <c r="BH53" i="2" s="1"/>
  <c r="BM52" i="2"/>
  <c r="BL52" i="2"/>
  <c r="BK52" i="2"/>
  <c r="BI52" i="2"/>
  <c r="BG52" i="2"/>
  <c r="BF52" i="2"/>
  <c r="BC52" i="2"/>
  <c r="D52" i="2"/>
  <c r="BM51" i="2"/>
  <c r="BL51" i="2"/>
  <c r="BK51" i="2"/>
  <c r="BJ51" i="2"/>
  <c r="BI51" i="2"/>
  <c r="BG51" i="2"/>
  <c r="BF51" i="2"/>
  <c r="BE51" i="2"/>
  <c r="BC51" i="2"/>
  <c r="BB51" i="2"/>
  <c r="D51" i="2"/>
  <c r="BH51" i="2" s="1"/>
  <c r="BM50" i="2"/>
  <c r="BL50" i="2"/>
  <c r="BK50" i="2"/>
  <c r="BI50" i="2"/>
  <c r="BG50" i="2"/>
  <c r="BF50" i="2"/>
  <c r="BC50" i="2"/>
  <c r="D50" i="2"/>
  <c r="BM49" i="2"/>
  <c r="BL49" i="2"/>
  <c r="BK49" i="2"/>
  <c r="BJ49" i="2"/>
  <c r="BI49" i="2"/>
  <c r="BG49" i="2"/>
  <c r="BF49" i="2"/>
  <c r="BE49" i="2"/>
  <c r="BC49" i="2"/>
  <c r="BB49" i="2"/>
  <c r="D49" i="2"/>
  <c r="BH49" i="2" s="1"/>
  <c r="BM48" i="2"/>
  <c r="BL48" i="2"/>
  <c r="BK48" i="2"/>
  <c r="BI48" i="2"/>
  <c r="BG48" i="2"/>
  <c r="BF48" i="2"/>
  <c r="BC48" i="2"/>
  <c r="D48" i="2"/>
  <c r="BJ47" i="2"/>
  <c r="W47" i="2"/>
  <c r="BM46" i="2"/>
  <c r="BL46" i="2"/>
  <c r="BI46" i="2"/>
  <c r="BH46" i="2"/>
  <c r="BG46" i="2"/>
  <c r="BF46" i="2"/>
  <c r="BE46" i="2"/>
  <c r="BD46" i="2"/>
  <c r="BC46" i="2"/>
  <c r="D46" i="2"/>
  <c r="BM45" i="2"/>
  <c r="BL45" i="2"/>
  <c r="BK45" i="2"/>
  <c r="BJ45" i="2"/>
  <c r="BI45" i="2"/>
  <c r="BG45" i="2"/>
  <c r="BF45" i="2"/>
  <c r="BE45" i="2"/>
  <c r="BC45" i="2"/>
  <c r="BB45" i="2"/>
  <c r="D45" i="2"/>
  <c r="BH45" i="2" s="1"/>
  <c r="U44" i="2"/>
  <c r="T44" i="2"/>
  <c r="S44" i="2"/>
  <c r="R44" i="2"/>
  <c r="Q44" i="2"/>
  <c r="P44" i="2"/>
  <c r="O44" i="2"/>
  <c r="M44" i="2"/>
  <c r="L44" i="2"/>
  <c r="K44" i="2"/>
  <c r="J44" i="2"/>
  <c r="I44" i="2"/>
  <c r="H44" i="2"/>
  <c r="G44" i="2"/>
  <c r="F44" i="2"/>
  <c r="E44" i="2"/>
  <c r="BM43" i="2"/>
  <c r="BL43" i="2"/>
  <c r="BG43" i="2"/>
  <c r="BF43" i="2"/>
  <c r="D43" i="2"/>
  <c r="BE43" i="2" s="1"/>
  <c r="BM42" i="2"/>
  <c r="BL42" i="2"/>
  <c r="BI42" i="2"/>
  <c r="BG42" i="2"/>
  <c r="BF42" i="2"/>
  <c r="BC42" i="2"/>
  <c r="D42" i="2"/>
  <c r="BM41" i="2"/>
  <c r="BL41" i="2"/>
  <c r="BK41" i="2"/>
  <c r="BJ41" i="2"/>
  <c r="BI41" i="2"/>
  <c r="BG41" i="2"/>
  <c r="BF41" i="2"/>
  <c r="BC41" i="2"/>
  <c r="BB41" i="2"/>
  <c r="D41" i="2"/>
  <c r="BG37" i="2"/>
  <c r="T37" i="2"/>
  <c r="S37" i="2"/>
  <c r="R37" i="2"/>
  <c r="Q37" i="2"/>
  <c r="P37" i="2"/>
  <c r="O37" i="2"/>
  <c r="N37" i="2"/>
  <c r="M37" i="2"/>
  <c r="BD37" i="2" s="1"/>
  <c r="L37" i="2"/>
  <c r="K37" i="2"/>
  <c r="J37" i="2"/>
  <c r="I37" i="2"/>
  <c r="H37" i="2"/>
  <c r="G37" i="2"/>
  <c r="F37" i="2"/>
  <c r="E37" i="2"/>
  <c r="BK36" i="2"/>
  <c r="BJ36" i="2"/>
  <c r="BI36" i="2"/>
  <c r="BG36" i="2"/>
  <c r="BF36" i="2"/>
  <c r="BE36" i="2"/>
  <c r="BD36" i="2"/>
  <c r="BC36" i="2"/>
  <c r="BB36" i="2"/>
  <c r="U36" i="2" s="1"/>
  <c r="D36" i="2"/>
  <c r="BH36" i="2" s="1"/>
  <c r="BK35" i="2"/>
  <c r="BJ35" i="2"/>
  <c r="BI35" i="2"/>
  <c r="BG35" i="2"/>
  <c r="BF35" i="2"/>
  <c r="BE35" i="2"/>
  <c r="BD35" i="2"/>
  <c r="BC35" i="2"/>
  <c r="BB35" i="2"/>
  <c r="U35" i="2" s="1"/>
  <c r="D35" i="2"/>
  <c r="BH35" i="2" s="1"/>
  <c r="BK34" i="2"/>
  <c r="BJ34" i="2"/>
  <c r="BI34" i="2"/>
  <c r="BG34" i="2"/>
  <c r="BF34" i="2"/>
  <c r="BE34" i="2"/>
  <c r="BD34" i="2"/>
  <c r="BC34" i="2"/>
  <c r="BB34" i="2"/>
  <c r="U34" i="2"/>
  <c r="D34" i="2"/>
  <c r="BH34" i="2" s="1"/>
  <c r="BK33" i="2"/>
  <c r="BJ33" i="2"/>
  <c r="BI33" i="2"/>
  <c r="BG33" i="2"/>
  <c r="BF33" i="2"/>
  <c r="BE33" i="2"/>
  <c r="BD33" i="2"/>
  <c r="BC33" i="2"/>
  <c r="U33" i="2" s="1"/>
  <c r="BB33" i="2"/>
  <c r="D33" i="2"/>
  <c r="BH33" i="2" s="1"/>
  <c r="BK32" i="2"/>
  <c r="BJ32" i="2"/>
  <c r="BI32" i="2"/>
  <c r="BG32" i="2"/>
  <c r="BF32" i="2"/>
  <c r="BE32" i="2"/>
  <c r="BD32" i="2"/>
  <c r="BC32" i="2"/>
  <c r="BB32" i="2"/>
  <c r="U32" i="2" s="1"/>
  <c r="D32" i="2"/>
  <c r="BH32" i="2" s="1"/>
  <c r="BK31" i="2"/>
  <c r="BJ31" i="2"/>
  <c r="BI31" i="2"/>
  <c r="BG31" i="2"/>
  <c r="BF31" i="2"/>
  <c r="BE31" i="2"/>
  <c r="BD31" i="2"/>
  <c r="BC31" i="2"/>
  <c r="BB31" i="2"/>
  <c r="U31" i="2"/>
  <c r="D31" i="2"/>
  <c r="BH31" i="2" s="1"/>
  <c r="BK30" i="2"/>
  <c r="BJ30" i="2"/>
  <c r="BI30" i="2"/>
  <c r="BG30" i="2"/>
  <c r="BF30" i="2"/>
  <c r="BE30" i="2"/>
  <c r="BD30" i="2"/>
  <c r="BC30" i="2"/>
  <c r="BB30" i="2"/>
  <c r="U30" i="2"/>
  <c r="D30" i="2"/>
  <c r="BH30" i="2" s="1"/>
  <c r="BK29" i="2"/>
  <c r="BJ29" i="2"/>
  <c r="BI29" i="2"/>
  <c r="BG29" i="2"/>
  <c r="BF29" i="2"/>
  <c r="BE29" i="2"/>
  <c r="BD29" i="2"/>
  <c r="BC29" i="2"/>
  <c r="U29" i="2" s="1"/>
  <c r="BB29" i="2"/>
  <c r="D29" i="2"/>
  <c r="BH29" i="2" s="1"/>
  <c r="BK28" i="2"/>
  <c r="BI28" i="2"/>
  <c r="BG28" i="2"/>
  <c r="BD28" i="2"/>
  <c r="BC28" i="2"/>
  <c r="D28" i="2"/>
  <c r="BG27" i="2"/>
  <c r="BD27" i="2"/>
  <c r="D27" i="2"/>
  <c r="BK26" i="2"/>
  <c r="BG26" i="2"/>
  <c r="BF26" i="2"/>
  <c r="BD26" i="2"/>
  <c r="BB26" i="2"/>
  <c r="D26" i="2"/>
  <c r="BJ25" i="2"/>
  <c r="BH25" i="2"/>
  <c r="BG25" i="2"/>
  <c r="BD25" i="2"/>
  <c r="BC25" i="2"/>
  <c r="BB25" i="2"/>
  <c r="D25" i="2"/>
  <c r="BJ24" i="2"/>
  <c r="BH24" i="2"/>
  <c r="BG24" i="2"/>
  <c r="BD24" i="2"/>
  <c r="BC24" i="2"/>
  <c r="D24" i="2"/>
  <c r="BG23" i="2"/>
  <c r="BD23" i="2"/>
  <c r="D23" i="2"/>
  <c r="BG22" i="2"/>
  <c r="BF22" i="2"/>
  <c r="D22" i="2"/>
  <c r="BH21" i="2"/>
  <c r="BG21" i="2"/>
  <c r="BD21" i="2"/>
  <c r="BB21" i="2"/>
  <c r="D21" i="2"/>
  <c r="BG20" i="2"/>
  <c r="BB20" i="2"/>
  <c r="D20" i="2"/>
  <c r="BG19" i="2"/>
  <c r="BF19" i="2"/>
  <c r="BB19" i="2"/>
  <c r="D19" i="2"/>
  <c r="BG18" i="2"/>
  <c r="BB18" i="2"/>
  <c r="D18" i="2"/>
  <c r="D14" i="2"/>
  <c r="BI14" i="2" s="1"/>
  <c r="BH13" i="2"/>
  <c r="BG13" i="2"/>
  <c r="BF13" i="2"/>
  <c r="BC13" i="2"/>
  <c r="BB13" i="2"/>
  <c r="D13" i="2"/>
  <c r="BI13" i="2" s="1"/>
  <c r="BH12" i="2"/>
  <c r="BG12" i="2"/>
  <c r="BD12" i="2"/>
  <c r="BC12" i="2"/>
  <c r="BB12" i="2"/>
  <c r="D12" i="2"/>
  <c r="BG11" i="2"/>
  <c r="BC11" i="2"/>
  <c r="D11" i="2"/>
  <c r="BF11" i="2" s="1"/>
  <c r="BH10" i="2"/>
  <c r="BG10" i="2"/>
  <c r="BD10" i="2"/>
  <c r="BC10" i="2"/>
  <c r="D10" i="2"/>
  <c r="A5" i="2"/>
  <c r="A4" i="2"/>
  <c r="A3" i="2"/>
  <c r="A2" i="2"/>
  <c r="BB44" i="3" l="1"/>
  <c r="BK44" i="3"/>
  <c r="BH44" i="3"/>
  <c r="BE44" i="3"/>
  <c r="BD44" i="3"/>
  <c r="BJ44" i="3"/>
  <c r="U12" i="3"/>
  <c r="BG105" i="3"/>
  <c r="BC105" i="3"/>
  <c r="BA105" i="3"/>
  <c r="BH105" i="3"/>
  <c r="AZ105" i="3"/>
  <c r="BF105" i="3"/>
  <c r="S116" i="3"/>
  <c r="S114" i="3"/>
  <c r="W49" i="3"/>
  <c r="W41" i="3"/>
  <c r="U35" i="3"/>
  <c r="U31" i="3"/>
  <c r="U27" i="3"/>
  <c r="U23" i="3"/>
  <c r="AZ205" i="3"/>
  <c r="BD205" i="3"/>
  <c r="U10" i="3"/>
  <c r="BE123" i="3"/>
  <c r="BA123" i="3"/>
  <c r="AZ123" i="3"/>
  <c r="BD123" i="3"/>
  <c r="W48" i="3"/>
  <c r="S113" i="3"/>
  <c r="S137" i="3"/>
  <c r="S122" i="3"/>
  <c r="U36" i="3"/>
  <c r="U32" i="3"/>
  <c r="U28" i="3"/>
  <c r="U24" i="3"/>
  <c r="S127" i="3"/>
  <c r="S125" i="3"/>
  <c r="U33" i="3"/>
  <c r="U29" i="3"/>
  <c r="U25" i="3"/>
  <c r="U19" i="2"/>
  <c r="BK18" i="2"/>
  <c r="BE18" i="2"/>
  <c r="U18" i="2" s="1"/>
  <c r="BK20" i="2"/>
  <c r="BE20" i="2"/>
  <c r="BI23" i="2"/>
  <c r="BE23" i="2"/>
  <c r="BH23" i="2"/>
  <c r="BC23" i="2"/>
  <c r="BB23" i="2"/>
  <c r="BJ23" i="2"/>
  <c r="U26" i="2"/>
  <c r="BK42" i="2"/>
  <c r="BJ42" i="2"/>
  <c r="BB42" i="2"/>
  <c r="BH92" i="2"/>
  <c r="AZ92" i="2"/>
  <c r="T92" i="2" s="1"/>
  <c r="BA92" i="2"/>
  <c r="BF92" i="2"/>
  <c r="BC92" i="2"/>
  <c r="BH94" i="2"/>
  <c r="AZ94" i="2"/>
  <c r="BA94" i="2"/>
  <c r="BE111" i="2"/>
  <c r="BA111" i="2"/>
  <c r="BD111" i="2"/>
  <c r="AZ111" i="2"/>
  <c r="S115" i="2"/>
  <c r="S116" i="2"/>
  <c r="AZ150" i="2"/>
  <c r="Q150" i="2" s="1"/>
  <c r="BD150" i="2"/>
  <c r="BD11" i="2"/>
  <c r="BH11" i="2"/>
  <c r="BD14" i="2"/>
  <c r="BJ18" i="2"/>
  <c r="BJ20" i="2"/>
  <c r="BK23" i="2"/>
  <c r="BI27" i="2"/>
  <c r="BE27" i="2"/>
  <c r="BH27" i="2"/>
  <c r="BC27" i="2"/>
  <c r="BB27" i="2"/>
  <c r="BJ27" i="2"/>
  <c r="BH100" i="2"/>
  <c r="AZ100" i="2"/>
  <c r="BA100" i="2"/>
  <c r="BF100" i="2"/>
  <c r="BD105" i="2"/>
  <c r="AY105" i="2"/>
  <c r="BI10" i="2"/>
  <c r="BE10" i="2"/>
  <c r="BF10" i="2"/>
  <c r="BE11" i="2"/>
  <c r="BI11" i="2"/>
  <c r="BD13" i="2"/>
  <c r="U13" i="2" s="1"/>
  <c r="BE14" i="2"/>
  <c r="BK19" i="2"/>
  <c r="BE19" i="2"/>
  <c r="BK21" i="2"/>
  <c r="BC21" i="2"/>
  <c r="U21" i="2" s="1"/>
  <c r="BJ21" i="2"/>
  <c r="BE21" i="2"/>
  <c r="BI21" i="2"/>
  <c r="BB10" i="2"/>
  <c r="U10" i="2" s="1"/>
  <c r="BB11" i="2"/>
  <c r="U11" i="2" s="1"/>
  <c r="BI12" i="2"/>
  <c r="BE12" i="2"/>
  <c r="U12" i="2" s="1"/>
  <c r="BF12" i="2"/>
  <c r="BE13" i="2"/>
  <c r="BH14" i="2"/>
  <c r="BF18" i="2"/>
  <c r="BJ19" i="2"/>
  <c r="BF20" i="2"/>
  <c r="BF21" i="2"/>
  <c r="BI22" i="2"/>
  <c r="BE22" i="2"/>
  <c r="BJ22" i="2"/>
  <c r="BC22" i="2"/>
  <c r="BH22" i="2"/>
  <c r="BB22" i="2"/>
  <c r="U22" i="2" s="1"/>
  <c r="BK22" i="2"/>
  <c r="BI26" i="2"/>
  <c r="BE26" i="2"/>
  <c r="BJ26" i="2"/>
  <c r="BH26" i="2"/>
  <c r="BC26" i="2"/>
  <c r="BF27" i="2"/>
  <c r="BE42" i="2"/>
  <c r="BH84" i="2"/>
  <c r="AZ84" i="2"/>
  <c r="BA84" i="2"/>
  <c r="BF84" i="2"/>
  <c r="BC84" i="2"/>
  <c r="BH86" i="2"/>
  <c r="AZ86" i="2"/>
  <c r="BA86" i="2"/>
  <c r="BG92" i="2"/>
  <c r="BC94" i="2"/>
  <c r="BG94" i="2"/>
  <c r="BG100" i="2"/>
  <c r="BF23" i="2"/>
  <c r="BK27" i="2"/>
  <c r="BD42" i="2"/>
  <c r="BH42" i="2"/>
  <c r="BB43" i="2"/>
  <c r="W43" i="2" s="1"/>
  <c r="BH43" i="2"/>
  <c r="BD43" i="2"/>
  <c r="BJ43" i="2"/>
  <c r="BL44" i="2"/>
  <c r="BF44" i="2"/>
  <c r="BM44" i="2"/>
  <c r="BG44" i="2"/>
  <c r="BH76" i="2"/>
  <c r="AZ76" i="2"/>
  <c r="T76" i="2" s="1"/>
  <c r="BA76" i="2"/>
  <c r="BF76" i="2"/>
  <c r="BC76" i="2"/>
  <c r="BH78" i="2"/>
  <c r="AZ78" i="2"/>
  <c r="BA78" i="2"/>
  <c r="BF94" i="2"/>
  <c r="BE129" i="2"/>
  <c r="BA129" i="2"/>
  <c r="BD129" i="2"/>
  <c r="AZ129" i="2"/>
  <c r="S129" i="2" s="1"/>
  <c r="BD179" i="2"/>
  <c r="AZ179" i="2"/>
  <c r="Q179" i="2" s="1"/>
  <c r="BI24" i="2"/>
  <c r="BE24" i="2"/>
  <c r="BF24" i="2"/>
  <c r="BK24" i="2"/>
  <c r="BH28" i="2"/>
  <c r="BJ28" i="2"/>
  <c r="BE28" i="2"/>
  <c r="BF28" i="2"/>
  <c r="BB24" i="2"/>
  <c r="U24" i="2" s="1"/>
  <c r="BI25" i="2"/>
  <c r="BE25" i="2"/>
  <c r="U25" i="2" s="1"/>
  <c r="BF25" i="2"/>
  <c r="BK25" i="2"/>
  <c r="BB28" i="2"/>
  <c r="D37" i="2"/>
  <c r="BE41" i="2"/>
  <c r="W41" i="2" s="1"/>
  <c r="BH41" i="2"/>
  <c r="BD41" i="2"/>
  <c r="D44" i="2"/>
  <c r="BJ46" i="2"/>
  <c r="BB46" i="2"/>
  <c r="W46" i="2" s="1"/>
  <c r="BK46" i="2"/>
  <c r="BH82" i="2"/>
  <c r="AZ82" i="2"/>
  <c r="T82" i="2" s="1"/>
  <c r="BA82" i="2"/>
  <c r="BC82" i="2"/>
  <c r="BG82" i="2"/>
  <c r="T87" i="2"/>
  <c r="BH90" i="2"/>
  <c r="AZ90" i="2"/>
  <c r="BA90" i="2"/>
  <c r="BC90" i="2"/>
  <c r="BG90" i="2"/>
  <c r="BH98" i="2"/>
  <c r="AZ98" i="2"/>
  <c r="T98" i="2" s="1"/>
  <c r="BA98" i="2"/>
  <c r="BC98" i="2"/>
  <c r="BG98" i="2"/>
  <c r="T103" i="2"/>
  <c r="D105" i="2"/>
  <c r="BD126" i="2"/>
  <c r="AZ126" i="2"/>
  <c r="S126" i="2" s="1"/>
  <c r="BE126" i="2"/>
  <c r="BD138" i="2"/>
  <c r="AZ138" i="2"/>
  <c r="S138" i="2" s="1"/>
  <c r="BE138" i="2"/>
  <c r="BD162" i="2"/>
  <c r="AZ170" i="2"/>
  <c r="Q170" i="2" s="1"/>
  <c r="BD182" i="2"/>
  <c r="BD194" i="2"/>
  <c r="AZ199" i="2"/>
  <c r="Q199" i="2" s="1"/>
  <c r="BD199" i="2"/>
  <c r="BD202" i="2"/>
  <c r="AZ202" i="2"/>
  <c r="BD204" i="2"/>
  <c r="BH102" i="2"/>
  <c r="AZ102" i="2"/>
  <c r="T102" i="2" s="1"/>
  <c r="BA102" i="2"/>
  <c r="BC102" i="2"/>
  <c r="BG102" i="2"/>
  <c r="S109" i="2"/>
  <c r="BE116" i="2"/>
  <c r="BA116" i="2"/>
  <c r="BD116" i="2"/>
  <c r="BG116" i="2"/>
  <c r="BB116" i="2"/>
  <c r="BF116" i="2"/>
  <c r="BC116" i="2"/>
  <c r="S120" i="2"/>
  <c r="BD134" i="2"/>
  <c r="AZ134" i="2"/>
  <c r="BA134" i="2"/>
  <c r="AZ159" i="2"/>
  <c r="Q159" i="2" s="1"/>
  <c r="BD159" i="2"/>
  <c r="AZ191" i="2"/>
  <c r="Q191" i="2" s="1"/>
  <c r="BD191" i="2"/>
  <c r="BH54" i="2"/>
  <c r="BD54" i="2"/>
  <c r="BK54" i="2"/>
  <c r="BB54" i="2"/>
  <c r="T77" i="2"/>
  <c r="BH80" i="2"/>
  <c r="AZ80" i="2"/>
  <c r="BA80" i="2"/>
  <c r="BC80" i="2"/>
  <c r="BG80" i="2"/>
  <c r="BH88" i="2"/>
  <c r="AZ88" i="2"/>
  <c r="T88" i="2" s="1"/>
  <c r="BA88" i="2"/>
  <c r="BC88" i="2"/>
  <c r="BG88" i="2"/>
  <c r="T93" i="2"/>
  <c r="BH96" i="2"/>
  <c r="AZ96" i="2"/>
  <c r="BA96" i="2"/>
  <c r="BC96" i="2"/>
  <c r="BG96" i="2"/>
  <c r="BH104" i="2"/>
  <c r="AZ104" i="2"/>
  <c r="T104" i="2" s="1"/>
  <c r="BA104" i="2"/>
  <c r="BC104" i="2"/>
  <c r="BG104" i="2"/>
  <c r="BD121" i="2"/>
  <c r="AZ121" i="2"/>
  <c r="BA121" i="2"/>
  <c r="AZ158" i="2"/>
  <c r="Q158" i="2" s="1"/>
  <c r="AZ167" i="2"/>
  <c r="Q167" i="2" s="1"/>
  <c r="BD167" i="2"/>
  <c r="BD171" i="2"/>
  <c r="AZ171" i="2"/>
  <c r="Q171" i="2" s="1"/>
  <c r="AZ190" i="2"/>
  <c r="Q190" i="2" s="1"/>
  <c r="BE205" i="2"/>
  <c r="BA205" i="2"/>
  <c r="BJ48" i="2"/>
  <c r="BB48" i="2"/>
  <c r="W48" i="2" s="1"/>
  <c r="BE48" i="2"/>
  <c r="BJ50" i="2"/>
  <c r="BB50" i="2"/>
  <c r="BE50" i="2"/>
  <c r="BJ52" i="2"/>
  <c r="BB52" i="2"/>
  <c r="BE52" i="2"/>
  <c r="BG54" i="2"/>
  <c r="BE109" i="2"/>
  <c r="BA109" i="2"/>
  <c r="BD109" i="2"/>
  <c r="BD112" i="2"/>
  <c r="AZ112" i="2"/>
  <c r="S112" i="2" s="1"/>
  <c r="BE112" i="2"/>
  <c r="S114" i="2"/>
  <c r="BE115" i="2"/>
  <c r="BA115" i="2"/>
  <c r="BD115" i="2"/>
  <c r="BD117" i="2"/>
  <c r="AZ117" i="2"/>
  <c r="S117" i="2" s="1"/>
  <c r="BE117" i="2"/>
  <c r="S119" i="2"/>
  <c r="BE120" i="2"/>
  <c r="BA120" i="2"/>
  <c r="BD120" i="2"/>
  <c r="S128" i="2"/>
  <c r="BD130" i="2"/>
  <c r="AZ130" i="2"/>
  <c r="S130" i="2" s="1"/>
  <c r="BE130" i="2"/>
  <c r="S132" i="2"/>
  <c r="BE133" i="2"/>
  <c r="BA133" i="2"/>
  <c r="S133" i="2" s="1"/>
  <c r="BD133" i="2"/>
  <c r="BD155" i="2"/>
  <c r="AZ155" i="2"/>
  <c r="Q155" i="2" s="1"/>
  <c r="AZ175" i="2"/>
  <c r="Q175" i="2" s="1"/>
  <c r="BD175" i="2"/>
  <c r="BD187" i="2"/>
  <c r="AZ187" i="2"/>
  <c r="Q187" i="2" s="1"/>
  <c r="BD203" i="2"/>
  <c r="BE204" i="2"/>
  <c r="BD48" i="2"/>
  <c r="BH48" i="2"/>
  <c r="BD50" i="2"/>
  <c r="BH50" i="2"/>
  <c r="BD52" i="2"/>
  <c r="BH52" i="2"/>
  <c r="BL54" i="2"/>
  <c r="BF54" i="2"/>
  <c r="BH77" i="2"/>
  <c r="AZ77" i="2"/>
  <c r="BF77" i="2"/>
  <c r="BH79" i="2"/>
  <c r="AZ79" i="2"/>
  <c r="T79" i="2" s="1"/>
  <c r="BF79" i="2"/>
  <c r="BH81" i="2"/>
  <c r="AZ81" i="2"/>
  <c r="T81" i="2" s="1"/>
  <c r="BF81" i="2"/>
  <c r="BH83" i="2"/>
  <c r="AZ83" i="2"/>
  <c r="T83" i="2" s="1"/>
  <c r="BF83" i="2"/>
  <c r="BH85" i="2"/>
  <c r="AZ85" i="2"/>
  <c r="T85" i="2" s="1"/>
  <c r="BF85" i="2"/>
  <c r="BH87" i="2"/>
  <c r="AZ87" i="2"/>
  <c r="BF87" i="2"/>
  <c r="BH89" i="2"/>
  <c r="AZ89" i="2"/>
  <c r="T89" i="2" s="1"/>
  <c r="BF89" i="2"/>
  <c r="BH91" i="2"/>
  <c r="AZ91" i="2"/>
  <c r="T91" i="2" s="1"/>
  <c r="BF91" i="2"/>
  <c r="BH93" i="2"/>
  <c r="AZ93" i="2"/>
  <c r="BF93" i="2"/>
  <c r="BH95" i="2"/>
  <c r="AZ95" i="2"/>
  <c r="T95" i="2" s="1"/>
  <c r="BF95" i="2"/>
  <c r="BH97" i="2"/>
  <c r="AZ97" i="2"/>
  <c r="T97" i="2" s="1"/>
  <c r="BF97" i="2"/>
  <c r="BH99" i="2"/>
  <c r="AZ99" i="2"/>
  <c r="T99" i="2" s="1"/>
  <c r="BF99" i="2"/>
  <c r="BH101" i="2"/>
  <c r="AZ101" i="2"/>
  <c r="T101" i="2" s="1"/>
  <c r="BF101" i="2"/>
  <c r="BH103" i="2"/>
  <c r="AZ103" i="2"/>
  <c r="BF103" i="2"/>
  <c r="BE110" i="2"/>
  <c r="BA110" i="2"/>
  <c r="S110" i="2" s="1"/>
  <c r="BD110" i="2"/>
  <c r="S124" i="2"/>
  <c r="BE125" i="2"/>
  <c r="BA125" i="2"/>
  <c r="S125" i="2" s="1"/>
  <c r="BD125" i="2"/>
  <c r="D123" i="2"/>
  <c r="BE137" i="2"/>
  <c r="BA137" i="2"/>
  <c r="S137" i="2" s="1"/>
  <c r="BD137" i="2"/>
  <c r="V44" i="2"/>
  <c r="AZ151" i="2"/>
  <c r="Q151" i="2" s="1"/>
  <c r="BD151" i="2"/>
  <c r="BD163" i="2"/>
  <c r="AZ163" i="2"/>
  <c r="Q163" i="2" s="1"/>
  <c r="AZ183" i="2"/>
  <c r="Q183" i="2" s="1"/>
  <c r="BD183" i="2"/>
  <c r="BD195" i="2"/>
  <c r="AZ195" i="2"/>
  <c r="Q195" i="2" s="1"/>
  <c r="D205" i="2"/>
  <c r="BD45" i="2"/>
  <c r="W45" i="2" s="1"/>
  <c r="BD49" i="2"/>
  <c r="W49" i="2" s="1"/>
  <c r="BD51" i="2"/>
  <c r="W51" i="2" s="1"/>
  <c r="BD53" i="2"/>
  <c r="W53" i="2" s="1"/>
  <c r="BE113" i="2"/>
  <c r="BA113" i="2"/>
  <c r="S113" i="2" s="1"/>
  <c r="BE118" i="2"/>
  <c r="BA118" i="2"/>
  <c r="S118" i="2" s="1"/>
  <c r="BC123" i="2"/>
  <c r="BA128" i="2"/>
  <c r="BE131" i="2"/>
  <c r="BA131" i="2"/>
  <c r="S131" i="2" s="1"/>
  <c r="BA136" i="2"/>
  <c r="S136" i="2" s="1"/>
  <c r="BE139" i="2"/>
  <c r="BA139" i="2"/>
  <c r="S139" i="2" s="1"/>
  <c r="AZ152" i="2"/>
  <c r="Q152" i="2" s="1"/>
  <c r="AZ160" i="2"/>
  <c r="Q160" i="2" s="1"/>
  <c r="AZ168" i="2"/>
  <c r="Q168" i="2" s="1"/>
  <c r="AZ176" i="2"/>
  <c r="Q176" i="2" s="1"/>
  <c r="AZ184" i="2"/>
  <c r="Q184" i="2" s="1"/>
  <c r="AZ192" i="2"/>
  <c r="Q192" i="2" s="1"/>
  <c r="AZ200" i="2"/>
  <c r="Q200" i="2" s="1"/>
  <c r="BA203" i="2"/>
  <c r="BE203" i="2"/>
  <c r="BE122" i="2"/>
  <c r="BA122" i="2"/>
  <c r="S122" i="2" s="1"/>
  <c r="BE127" i="2"/>
  <c r="BA127" i="2"/>
  <c r="S127" i="2" s="1"/>
  <c r="BE135" i="2"/>
  <c r="BA135" i="2"/>
  <c r="S135" i="2" s="1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 s="1"/>
  <c r="D232" i="4"/>
  <c r="D231" i="4"/>
  <c r="D230" i="4"/>
  <c r="D229" i="4"/>
  <c r="D228" i="4"/>
  <c r="D227" i="4"/>
  <c r="E220" i="4"/>
  <c r="D220" i="4"/>
  <c r="BF214" i="4"/>
  <c r="BB214" i="4"/>
  <c r="O214" i="4"/>
  <c r="D214" i="4"/>
  <c r="BF213" i="4"/>
  <c r="BB213" i="4"/>
  <c r="O213" i="4"/>
  <c r="D213" i="4"/>
  <c r="BF212" i="4"/>
  <c r="BB212" i="4"/>
  <c r="O212" i="4"/>
  <c r="D212" i="4"/>
  <c r="BF211" i="4"/>
  <c r="BB211" i="4"/>
  <c r="O211" i="4"/>
  <c r="D211" i="4"/>
  <c r="BF210" i="4"/>
  <c r="BB210" i="4"/>
  <c r="O210" i="4"/>
  <c r="D210" i="4"/>
  <c r="BF209" i="4"/>
  <c r="BB209" i="4"/>
  <c r="O209" i="4"/>
  <c r="D209" i="4"/>
  <c r="P205" i="4"/>
  <c r="BA205" i="4" s="1"/>
  <c r="O205" i="4"/>
  <c r="N205" i="4"/>
  <c r="M205" i="4"/>
  <c r="L205" i="4"/>
  <c r="K205" i="4"/>
  <c r="BE205" i="4" s="1"/>
  <c r="J205" i="4"/>
  <c r="I205" i="4"/>
  <c r="H205" i="4"/>
  <c r="G205" i="4"/>
  <c r="F205" i="4"/>
  <c r="E205" i="4"/>
  <c r="D205" i="4"/>
  <c r="AZ205" i="4" s="1"/>
  <c r="BD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AZ204" i="4" s="1"/>
  <c r="BA203" i="4"/>
  <c r="P203" i="4"/>
  <c r="BE203" i="4" s="1"/>
  <c r="O203" i="4"/>
  <c r="N203" i="4"/>
  <c r="M203" i="4"/>
  <c r="L203" i="4"/>
  <c r="K203" i="4"/>
  <c r="J203" i="4"/>
  <c r="I203" i="4"/>
  <c r="H203" i="4"/>
  <c r="G203" i="4"/>
  <c r="F203" i="4"/>
  <c r="E203" i="4"/>
  <c r="D203" i="4" s="1"/>
  <c r="BD203" i="4" s="1"/>
  <c r="BA202" i="4"/>
  <c r="P202" i="4"/>
  <c r="O202" i="4"/>
  <c r="N202" i="4"/>
  <c r="M202" i="4"/>
  <c r="L202" i="4"/>
  <c r="K202" i="4"/>
  <c r="BE202" i="4" s="1"/>
  <c r="J202" i="4"/>
  <c r="I202" i="4"/>
  <c r="H202" i="4"/>
  <c r="G202" i="4"/>
  <c r="F202" i="4"/>
  <c r="E202" i="4"/>
  <c r="D202" i="4" s="1"/>
  <c r="BD202" i="4" s="1"/>
  <c r="BE201" i="4"/>
  <c r="BA201" i="4"/>
  <c r="D201" i="4"/>
  <c r="BE200" i="4"/>
  <c r="BA200" i="4"/>
  <c r="AZ200" i="4"/>
  <c r="Q200" i="4"/>
  <c r="D200" i="4"/>
  <c r="BD200" i="4" s="1"/>
  <c r="BE199" i="4"/>
  <c r="BA199" i="4"/>
  <c r="D199" i="4"/>
  <c r="BE198" i="4"/>
  <c r="BA198" i="4"/>
  <c r="AZ198" i="4"/>
  <c r="Q198" i="4"/>
  <c r="D198" i="4"/>
  <c r="BD198" i="4" s="1"/>
  <c r="BE197" i="4"/>
  <c r="BA197" i="4"/>
  <c r="D197" i="4"/>
  <c r="BE196" i="4"/>
  <c r="BA196" i="4"/>
  <c r="AZ196" i="4"/>
  <c r="Q196" i="4" s="1"/>
  <c r="D196" i="4"/>
  <c r="BD196" i="4" s="1"/>
  <c r="BE195" i="4"/>
  <c r="BD195" i="4"/>
  <c r="BA195" i="4"/>
  <c r="D195" i="4"/>
  <c r="AZ195" i="4" s="1"/>
  <c r="Q195" i="4" s="1"/>
  <c r="BE194" i="4"/>
  <c r="BA194" i="4"/>
  <c r="Q194" i="4" s="1"/>
  <c r="AZ194" i="4"/>
  <c r="D194" i="4"/>
  <c r="BD194" i="4" s="1"/>
  <c r="BE193" i="4"/>
  <c r="BA193" i="4"/>
  <c r="D193" i="4"/>
  <c r="BE192" i="4"/>
  <c r="BA192" i="4"/>
  <c r="AZ192" i="4"/>
  <c r="Q192" i="4"/>
  <c r="D192" i="4"/>
  <c r="BD192" i="4" s="1"/>
  <c r="BE191" i="4"/>
  <c r="BA191" i="4"/>
  <c r="D191" i="4"/>
  <c r="BE190" i="4"/>
  <c r="BA190" i="4"/>
  <c r="AZ190" i="4"/>
  <c r="Q190" i="4"/>
  <c r="D190" i="4"/>
  <c r="BD190" i="4" s="1"/>
  <c r="BE189" i="4"/>
  <c r="BA189" i="4"/>
  <c r="D189" i="4"/>
  <c r="BE188" i="4"/>
  <c r="BA188" i="4"/>
  <c r="AZ188" i="4"/>
  <c r="Q188" i="4" s="1"/>
  <c r="D188" i="4"/>
  <c r="BD188" i="4" s="1"/>
  <c r="BE187" i="4"/>
  <c r="BD187" i="4"/>
  <c r="BA187" i="4"/>
  <c r="D187" i="4"/>
  <c r="AZ187" i="4" s="1"/>
  <c r="Q187" i="4" s="1"/>
  <c r="BE186" i="4"/>
  <c r="BA186" i="4"/>
  <c r="Q186" i="4" s="1"/>
  <c r="AZ186" i="4"/>
  <c r="D186" i="4"/>
  <c r="BD186" i="4" s="1"/>
  <c r="BE185" i="4"/>
  <c r="BA185" i="4"/>
  <c r="D185" i="4"/>
  <c r="BE184" i="4"/>
  <c r="BA184" i="4"/>
  <c r="AZ184" i="4"/>
  <c r="Q184" i="4"/>
  <c r="D184" i="4"/>
  <c r="BD184" i="4" s="1"/>
  <c r="BE183" i="4"/>
  <c r="BA183" i="4"/>
  <c r="D183" i="4"/>
  <c r="BE182" i="4"/>
  <c r="BA182" i="4"/>
  <c r="AZ182" i="4"/>
  <c r="Q182" i="4"/>
  <c r="D182" i="4"/>
  <c r="BD182" i="4" s="1"/>
  <c r="BE181" i="4"/>
  <c r="BA181" i="4"/>
  <c r="D181" i="4"/>
  <c r="BE180" i="4"/>
  <c r="BA180" i="4"/>
  <c r="AZ180" i="4"/>
  <c r="Q180" i="4" s="1"/>
  <c r="D180" i="4"/>
  <c r="BD180" i="4" s="1"/>
  <c r="BE179" i="4"/>
  <c r="BD179" i="4"/>
  <c r="BA179" i="4"/>
  <c r="D179" i="4"/>
  <c r="AZ179" i="4" s="1"/>
  <c r="Q179" i="4" s="1"/>
  <c r="BE178" i="4"/>
  <c r="BA178" i="4"/>
  <c r="Q178" i="4" s="1"/>
  <c r="AZ178" i="4"/>
  <c r="D178" i="4"/>
  <c r="BD178" i="4" s="1"/>
  <c r="BE177" i="4"/>
  <c r="BA177" i="4"/>
  <c r="D177" i="4"/>
  <c r="BE176" i="4"/>
  <c r="BA176" i="4"/>
  <c r="AZ176" i="4"/>
  <c r="Q176" i="4"/>
  <c r="D176" i="4"/>
  <c r="BD176" i="4" s="1"/>
  <c r="BE175" i="4"/>
  <c r="BA175" i="4"/>
  <c r="D175" i="4"/>
  <c r="BE174" i="4"/>
  <c r="BA174" i="4"/>
  <c r="AZ174" i="4"/>
  <c r="Q174" i="4"/>
  <c r="D174" i="4"/>
  <c r="BD174" i="4" s="1"/>
  <c r="BE173" i="4"/>
  <c r="BA173" i="4"/>
  <c r="D173" i="4"/>
  <c r="BE172" i="4"/>
  <c r="BA172" i="4"/>
  <c r="AZ172" i="4"/>
  <c r="Q172" i="4" s="1"/>
  <c r="D172" i="4"/>
  <c r="BD172" i="4" s="1"/>
  <c r="BE171" i="4"/>
  <c r="BD171" i="4"/>
  <c r="BA171" i="4"/>
  <c r="D171" i="4"/>
  <c r="AZ171" i="4" s="1"/>
  <c r="Q171" i="4" s="1"/>
  <c r="BE170" i="4"/>
  <c r="BA170" i="4"/>
  <c r="Q170" i="4" s="1"/>
  <c r="AZ170" i="4"/>
  <c r="D170" i="4"/>
  <c r="BD170" i="4" s="1"/>
  <c r="BE169" i="4"/>
  <c r="BA169" i="4"/>
  <c r="D169" i="4"/>
  <c r="BE168" i="4"/>
  <c r="BA168" i="4"/>
  <c r="AZ168" i="4"/>
  <c r="Q168" i="4"/>
  <c r="D168" i="4"/>
  <c r="BD168" i="4" s="1"/>
  <c r="BE167" i="4"/>
  <c r="BA167" i="4"/>
  <c r="D167" i="4"/>
  <c r="BE166" i="4"/>
  <c r="BA166" i="4"/>
  <c r="AZ166" i="4"/>
  <c r="Q166" i="4"/>
  <c r="D166" i="4"/>
  <c r="BD166" i="4" s="1"/>
  <c r="BE165" i="4"/>
  <c r="BA165" i="4"/>
  <c r="D165" i="4"/>
  <c r="BE164" i="4"/>
  <c r="BA164" i="4"/>
  <c r="AZ164" i="4"/>
  <c r="Q164" i="4" s="1"/>
  <c r="D164" i="4"/>
  <c r="BD164" i="4" s="1"/>
  <c r="BE163" i="4"/>
  <c r="BD163" i="4"/>
  <c r="BA163" i="4"/>
  <c r="D163" i="4"/>
  <c r="AZ163" i="4" s="1"/>
  <c r="Q163" i="4" s="1"/>
  <c r="BE162" i="4"/>
  <c r="BA162" i="4"/>
  <c r="Q162" i="4" s="1"/>
  <c r="AZ162" i="4"/>
  <c r="D162" i="4"/>
  <c r="BD162" i="4" s="1"/>
  <c r="BE161" i="4"/>
  <c r="BA161" i="4"/>
  <c r="D161" i="4"/>
  <c r="BE160" i="4"/>
  <c r="BA160" i="4"/>
  <c r="AZ160" i="4"/>
  <c r="Q160" i="4"/>
  <c r="D160" i="4"/>
  <c r="BD160" i="4" s="1"/>
  <c r="BE159" i="4"/>
  <c r="BA159" i="4"/>
  <c r="D159" i="4"/>
  <c r="BE158" i="4"/>
  <c r="BA158" i="4"/>
  <c r="AZ158" i="4"/>
  <c r="Q158" i="4"/>
  <c r="D158" i="4"/>
  <c r="BD158" i="4" s="1"/>
  <c r="BE157" i="4"/>
  <c r="BA157" i="4"/>
  <c r="D157" i="4"/>
  <c r="BE156" i="4"/>
  <c r="BA156" i="4"/>
  <c r="AZ156" i="4"/>
  <c r="Q156" i="4" s="1"/>
  <c r="D156" i="4"/>
  <c r="BD156" i="4" s="1"/>
  <c r="BE155" i="4"/>
  <c r="BD155" i="4"/>
  <c r="BA155" i="4"/>
  <c r="D155" i="4"/>
  <c r="AZ155" i="4" s="1"/>
  <c r="Q155" i="4" s="1"/>
  <c r="BE154" i="4"/>
  <c r="BA154" i="4"/>
  <c r="Q154" i="4" s="1"/>
  <c r="AZ154" i="4"/>
  <c r="D154" i="4"/>
  <c r="BD154" i="4" s="1"/>
  <c r="BE153" i="4"/>
  <c r="BA153" i="4"/>
  <c r="D153" i="4"/>
  <c r="BE152" i="4"/>
  <c r="BA152" i="4"/>
  <c r="AZ152" i="4"/>
  <c r="Q152" i="4"/>
  <c r="D152" i="4"/>
  <c r="BD152" i="4" s="1"/>
  <c r="BE151" i="4"/>
  <c r="BA151" i="4"/>
  <c r="D151" i="4"/>
  <c r="BE150" i="4"/>
  <c r="BA150" i="4"/>
  <c r="AZ150" i="4"/>
  <c r="Q150" i="4"/>
  <c r="D150" i="4"/>
  <c r="BD150" i="4" s="1"/>
  <c r="BE149" i="4"/>
  <c r="BA149" i="4"/>
  <c r="D149" i="4"/>
  <c r="BE148" i="4"/>
  <c r="BA148" i="4"/>
  <c r="AZ148" i="4"/>
  <c r="Q148" i="4" s="1"/>
  <c r="D148" i="4"/>
  <c r="BD148" i="4" s="1"/>
  <c r="BD144" i="4"/>
  <c r="AZ144" i="4"/>
  <c r="D144" i="4"/>
  <c r="D143" i="4"/>
  <c r="BG139" i="4"/>
  <c r="BF139" i="4"/>
  <c r="BE139" i="4"/>
  <c r="BD139" i="4"/>
  <c r="BC139" i="4"/>
  <c r="BB139" i="4"/>
  <c r="BA139" i="4"/>
  <c r="AZ139" i="4"/>
  <c r="S139" i="4"/>
  <c r="D139" i="4"/>
  <c r="BG138" i="4"/>
  <c r="BF138" i="4"/>
  <c r="BC138" i="4"/>
  <c r="BB138" i="4"/>
  <c r="D138" i="4"/>
  <c r="BG137" i="4"/>
  <c r="BF137" i="4"/>
  <c r="BE137" i="4"/>
  <c r="BD137" i="4"/>
  <c r="BC137" i="4"/>
  <c r="BB137" i="4"/>
  <c r="BA137" i="4"/>
  <c r="AZ137" i="4"/>
  <c r="S137" i="4" s="1"/>
  <c r="D137" i="4"/>
  <c r="BG136" i="4"/>
  <c r="BF136" i="4"/>
  <c r="BC136" i="4"/>
  <c r="BB136" i="4"/>
  <c r="D136" i="4"/>
  <c r="BG135" i="4"/>
  <c r="BF135" i="4"/>
  <c r="BE135" i="4"/>
  <c r="BD135" i="4"/>
  <c r="BC135" i="4"/>
  <c r="BB135" i="4"/>
  <c r="BA135" i="4"/>
  <c r="AZ135" i="4"/>
  <c r="S135" i="4"/>
  <c r="D135" i="4"/>
  <c r="BG134" i="4"/>
  <c r="BF134" i="4"/>
  <c r="BE134" i="4"/>
  <c r="BC134" i="4"/>
  <c r="BB134" i="4"/>
  <c r="BA134" i="4"/>
  <c r="D134" i="4"/>
  <c r="BG133" i="4"/>
  <c r="BF133" i="4"/>
  <c r="BE133" i="4"/>
  <c r="BD133" i="4"/>
  <c r="BC133" i="4"/>
  <c r="BB133" i="4"/>
  <c r="BA133" i="4"/>
  <c r="AZ133" i="4"/>
  <c r="D133" i="4"/>
  <c r="BG132" i="4"/>
  <c r="BF132" i="4"/>
  <c r="BC132" i="4"/>
  <c r="BB132" i="4"/>
  <c r="D132" i="4"/>
  <c r="BG131" i="4"/>
  <c r="BF131" i="4"/>
  <c r="BE131" i="4"/>
  <c r="BD131" i="4"/>
  <c r="BC131" i="4"/>
  <c r="BB131" i="4"/>
  <c r="BA131" i="4"/>
  <c r="AZ131" i="4"/>
  <c r="S131" i="4" s="1"/>
  <c r="D131" i="4"/>
  <c r="BG130" i="4"/>
  <c r="BF130" i="4"/>
  <c r="BC130" i="4"/>
  <c r="BB130" i="4"/>
  <c r="BA130" i="4"/>
  <c r="D130" i="4"/>
  <c r="BG129" i="4"/>
  <c r="BF129" i="4"/>
  <c r="BE129" i="4"/>
  <c r="BD129" i="4"/>
  <c r="BC129" i="4"/>
  <c r="BB129" i="4"/>
  <c r="BA129" i="4"/>
  <c r="AZ129" i="4"/>
  <c r="S129" i="4" s="1"/>
  <c r="D129" i="4"/>
  <c r="BG128" i="4"/>
  <c r="BF128" i="4"/>
  <c r="BC128" i="4"/>
  <c r="BB128" i="4"/>
  <c r="BA128" i="4"/>
  <c r="D128" i="4"/>
  <c r="BG127" i="4"/>
  <c r="BF127" i="4"/>
  <c r="BE127" i="4"/>
  <c r="BD127" i="4"/>
  <c r="BC127" i="4"/>
  <c r="BB127" i="4"/>
  <c r="BA127" i="4"/>
  <c r="AZ127" i="4"/>
  <c r="S127" i="4"/>
  <c r="D127" i="4"/>
  <c r="BG126" i="4"/>
  <c r="BF126" i="4"/>
  <c r="BC126" i="4"/>
  <c r="BB126" i="4"/>
  <c r="D126" i="4"/>
  <c r="BG125" i="4"/>
  <c r="BF125" i="4"/>
  <c r="BE125" i="4"/>
  <c r="BD125" i="4"/>
  <c r="BC125" i="4"/>
  <c r="BB125" i="4"/>
  <c r="BA125" i="4"/>
  <c r="AZ125" i="4"/>
  <c r="S125" i="4" s="1"/>
  <c r="D125" i="4"/>
  <c r="BG124" i="4"/>
  <c r="BF124" i="4"/>
  <c r="BC124" i="4"/>
  <c r="BB124" i="4"/>
  <c r="D124" i="4"/>
  <c r="BG123" i="4"/>
  <c r="BE123" i="4"/>
  <c r="AZ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BD123" i="4" s="1"/>
  <c r="BG122" i="4"/>
  <c r="BF122" i="4"/>
  <c r="BE122" i="4"/>
  <c r="BD122" i="4"/>
  <c r="BC122" i="4"/>
  <c r="BB122" i="4"/>
  <c r="BA122" i="4"/>
  <c r="AZ122" i="4"/>
  <c r="S122" i="4" s="1"/>
  <c r="D122" i="4"/>
  <c r="BG121" i="4"/>
  <c r="BF121" i="4"/>
  <c r="BC121" i="4"/>
  <c r="BB121" i="4"/>
  <c r="BA121" i="4"/>
  <c r="D121" i="4"/>
  <c r="BG120" i="4"/>
  <c r="BF120" i="4"/>
  <c r="BE120" i="4"/>
  <c r="BD120" i="4"/>
  <c r="BC120" i="4"/>
  <c r="BB120" i="4"/>
  <c r="BA120" i="4"/>
  <c r="AZ120" i="4"/>
  <c r="S120" i="4"/>
  <c r="D120" i="4"/>
  <c r="BG119" i="4"/>
  <c r="BF119" i="4"/>
  <c r="BC119" i="4"/>
  <c r="BB119" i="4"/>
  <c r="D119" i="4"/>
  <c r="BG118" i="4"/>
  <c r="BF118" i="4"/>
  <c r="BE118" i="4"/>
  <c r="BD118" i="4"/>
  <c r="BC118" i="4"/>
  <c r="BB118" i="4"/>
  <c r="BA118" i="4"/>
  <c r="AZ118" i="4"/>
  <c r="S118" i="4" s="1"/>
  <c r="D118" i="4"/>
  <c r="BG117" i="4"/>
  <c r="BF117" i="4"/>
  <c r="BC117" i="4"/>
  <c r="BB117" i="4"/>
  <c r="D117" i="4"/>
  <c r="AZ116" i="4"/>
  <c r="R116" i="4"/>
  <c r="Q116" i="4"/>
  <c r="P116" i="4"/>
  <c r="O116" i="4"/>
  <c r="N116" i="4"/>
  <c r="M116" i="4"/>
  <c r="L116" i="4"/>
  <c r="K116" i="4"/>
  <c r="J116" i="4"/>
  <c r="L44" i="4" s="1"/>
  <c r="E116" i="4"/>
  <c r="D116" i="4"/>
  <c r="BG115" i="4"/>
  <c r="BF115" i="4"/>
  <c r="BC115" i="4"/>
  <c r="BB115" i="4"/>
  <c r="D115" i="4"/>
  <c r="BG114" i="4"/>
  <c r="BF114" i="4"/>
  <c r="BE114" i="4"/>
  <c r="BD114" i="4"/>
  <c r="BC114" i="4"/>
  <c r="BB114" i="4"/>
  <c r="BA114" i="4"/>
  <c r="AZ114" i="4"/>
  <c r="S114" i="4" s="1"/>
  <c r="D114" i="4"/>
  <c r="BG113" i="4"/>
  <c r="BF113" i="4"/>
  <c r="BD113" i="4"/>
  <c r="BC113" i="4"/>
  <c r="BB113" i="4"/>
  <c r="AZ113" i="4"/>
  <c r="D113" i="4"/>
  <c r="BG112" i="4"/>
  <c r="BF112" i="4"/>
  <c r="BE112" i="4"/>
  <c r="BC112" i="4"/>
  <c r="BB112" i="4"/>
  <c r="BA112" i="4"/>
  <c r="D112" i="4"/>
  <c r="BD112" i="4" s="1"/>
  <c r="BG111" i="4"/>
  <c r="BF111" i="4"/>
  <c r="BC111" i="4"/>
  <c r="BB111" i="4"/>
  <c r="AZ111" i="4"/>
  <c r="D111" i="4"/>
  <c r="BG110" i="4"/>
  <c r="BF110" i="4"/>
  <c r="BC110" i="4"/>
  <c r="BB110" i="4"/>
  <c r="D110" i="4"/>
  <c r="BE110" i="4" s="1"/>
  <c r="BG109" i="4"/>
  <c r="BF109" i="4"/>
  <c r="BC109" i="4"/>
  <c r="BB109" i="4"/>
  <c r="D109" i="4"/>
  <c r="BG105" i="4"/>
  <c r="BB105" i="4"/>
  <c r="S105" i="4"/>
  <c r="R105" i="4"/>
  <c r="Q105" i="4"/>
  <c r="P105" i="4"/>
  <c r="O105" i="4"/>
  <c r="N105" i="4"/>
  <c r="M105" i="4"/>
  <c r="L105" i="4"/>
  <c r="K105" i="4"/>
  <c r="BE105" i="4" s="1"/>
  <c r="J105" i="4"/>
  <c r="I105" i="4"/>
  <c r="H105" i="4"/>
  <c r="G105" i="4"/>
  <c r="F105" i="4"/>
  <c r="D105" i="4" s="1"/>
  <c r="E105" i="4"/>
  <c r="BG104" i="4"/>
  <c r="BE104" i="4"/>
  <c r="BD104" i="4"/>
  <c r="BB104" i="4"/>
  <c r="AY104" i="4"/>
  <c r="D104" i="4"/>
  <c r="BE103" i="4"/>
  <c r="BD103" i="4"/>
  <c r="BB103" i="4"/>
  <c r="BA103" i="4"/>
  <c r="AZ103" i="4"/>
  <c r="AY103" i="4"/>
  <c r="D103" i="4"/>
  <c r="BF103" i="4" s="1"/>
  <c r="BE102" i="4"/>
  <c r="BD102" i="4"/>
  <c r="BB102" i="4"/>
  <c r="AY102" i="4"/>
  <c r="D102" i="4"/>
  <c r="BE101" i="4"/>
  <c r="BD101" i="4"/>
  <c r="BB101" i="4"/>
  <c r="BA101" i="4"/>
  <c r="AZ101" i="4"/>
  <c r="AY101" i="4"/>
  <c r="D101" i="4"/>
  <c r="BF101" i="4" s="1"/>
  <c r="BE100" i="4"/>
  <c r="BD100" i="4"/>
  <c r="BB100" i="4"/>
  <c r="AY100" i="4"/>
  <c r="D100" i="4"/>
  <c r="BE99" i="4"/>
  <c r="BD99" i="4"/>
  <c r="BB99" i="4"/>
  <c r="BA99" i="4"/>
  <c r="AZ99" i="4"/>
  <c r="AY99" i="4"/>
  <c r="D99" i="4"/>
  <c r="BF99" i="4" s="1"/>
  <c r="BG98" i="4"/>
  <c r="BE98" i="4"/>
  <c r="BD98" i="4"/>
  <c r="BB98" i="4"/>
  <c r="AY98" i="4"/>
  <c r="D98" i="4"/>
  <c r="BE97" i="4"/>
  <c r="BD97" i="4"/>
  <c r="BB97" i="4"/>
  <c r="BA97" i="4"/>
  <c r="AZ97" i="4"/>
  <c r="AY97" i="4"/>
  <c r="D97" i="4"/>
  <c r="BF97" i="4" s="1"/>
  <c r="BG96" i="4"/>
  <c r="BE96" i="4"/>
  <c r="BD96" i="4"/>
  <c r="BB96" i="4"/>
  <c r="AY96" i="4"/>
  <c r="D96" i="4"/>
  <c r="BE95" i="4"/>
  <c r="BD95" i="4"/>
  <c r="BB95" i="4"/>
  <c r="BA95" i="4"/>
  <c r="AZ95" i="4"/>
  <c r="AY95" i="4"/>
  <c r="D95" i="4"/>
  <c r="BF95" i="4" s="1"/>
  <c r="BE94" i="4"/>
  <c r="BD94" i="4"/>
  <c r="BB94" i="4"/>
  <c r="AY94" i="4"/>
  <c r="D94" i="4"/>
  <c r="BE93" i="4"/>
  <c r="BD93" i="4"/>
  <c r="BB93" i="4"/>
  <c r="BA93" i="4"/>
  <c r="AZ93" i="4"/>
  <c r="AY93" i="4"/>
  <c r="D93" i="4"/>
  <c r="BF93" i="4" s="1"/>
  <c r="BE92" i="4"/>
  <c r="BD92" i="4"/>
  <c r="BB92" i="4"/>
  <c r="AY92" i="4"/>
  <c r="D92" i="4"/>
  <c r="BE91" i="4"/>
  <c r="BD91" i="4"/>
  <c r="BB91" i="4"/>
  <c r="BA91" i="4"/>
  <c r="AZ91" i="4"/>
  <c r="AY91" i="4"/>
  <c r="D91" i="4"/>
  <c r="BF91" i="4" s="1"/>
  <c r="BG90" i="4"/>
  <c r="BE90" i="4"/>
  <c r="BD90" i="4"/>
  <c r="BB90" i="4"/>
  <c r="AY90" i="4"/>
  <c r="D90" i="4"/>
  <c r="BE89" i="4"/>
  <c r="BD89" i="4"/>
  <c r="BB89" i="4"/>
  <c r="BA89" i="4"/>
  <c r="AZ89" i="4"/>
  <c r="AY89" i="4"/>
  <c r="D89" i="4"/>
  <c r="BF89" i="4" s="1"/>
  <c r="BG88" i="4"/>
  <c r="BE88" i="4"/>
  <c r="BD88" i="4"/>
  <c r="BB88" i="4"/>
  <c r="AY88" i="4"/>
  <c r="D88" i="4"/>
  <c r="BE87" i="4"/>
  <c r="BD87" i="4"/>
  <c r="BB87" i="4"/>
  <c r="BA87" i="4"/>
  <c r="AZ87" i="4"/>
  <c r="AY87" i="4"/>
  <c r="D87" i="4"/>
  <c r="BF87" i="4" s="1"/>
  <c r="BE86" i="4"/>
  <c r="BD86" i="4"/>
  <c r="BB86" i="4"/>
  <c r="AY86" i="4"/>
  <c r="D86" i="4"/>
  <c r="BE85" i="4"/>
  <c r="BD85" i="4"/>
  <c r="BB85" i="4"/>
  <c r="BA85" i="4"/>
  <c r="AZ85" i="4"/>
  <c r="AY85" i="4"/>
  <c r="D85" i="4"/>
  <c r="BF85" i="4" s="1"/>
  <c r="BE84" i="4"/>
  <c r="BD84" i="4"/>
  <c r="BB84" i="4"/>
  <c r="AY84" i="4"/>
  <c r="D84" i="4"/>
  <c r="BE83" i="4"/>
  <c r="BD83" i="4"/>
  <c r="BB83" i="4"/>
  <c r="BA83" i="4"/>
  <c r="AZ83" i="4"/>
  <c r="AY83" i="4"/>
  <c r="D83" i="4"/>
  <c r="BF83" i="4" s="1"/>
  <c r="BG82" i="4"/>
  <c r="BE82" i="4"/>
  <c r="BD82" i="4"/>
  <c r="BB82" i="4"/>
  <c r="AY82" i="4"/>
  <c r="D82" i="4"/>
  <c r="BE81" i="4"/>
  <c r="BD81" i="4"/>
  <c r="BB81" i="4"/>
  <c r="BA81" i="4"/>
  <c r="AZ81" i="4"/>
  <c r="AY81" i="4"/>
  <c r="D81" i="4"/>
  <c r="BF81" i="4" s="1"/>
  <c r="BG80" i="4"/>
  <c r="BE80" i="4"/>
  <c r="BD80" i="4"/>
  <c r="BB80" i="4"/>
  <c r="AY80" i="4"/>
  <c r="D80" i="4"/>
  <c r="BE79" i="4"/>
  <c r="BD79" i="4"/>
  <c r="BB79" i="4"/>
  <c r="BA79" i="4"/>
  <c r="AZ79" i="4"/>
  <c r="AY79" i="4"/>
  <c r="D79" i="4"/>
  <c r="BF79" i="4" s="1"/>
  <c r="BE78" i="4"/>
  <c r="BD78" i="4"/>
  <c r="BB78" i="4"/>
  <c r="AY78" i="4"/>
  <c r="D78" i="4"/>
  <c r="BE77" i="4"/>
  <c r="BD77" i="4"/>
  <c r="BB77" i="4"/>
  <c r="BA77" i="4"/>
  <c r="AZ77" i="4"/>
  <c r="AY77" i="4"/>
  <c r="D77" i="4"/>
  <c r="BF77" i="4" s="1"/>
  <c r="BE76" i="4"/>
  <c r="BD76" i="4"/>
  <c r="BB76" i="4"/>
  <c r="AY76" i="4"/>
  <c r="D76" i="4"/>
  <c r="D72" i="4"/>
  <c r="D71" i="4"/>
  <c r="BF67" i="4"/>
  <c r="BA67" i="4"/>
  <c r="F67" i="4" s="1"/>
  <c r="BF66" i="4"/>
  <c r="BA66" i="4"/>
  <c r="F66" i="4"/>
  <c r="BF65" i="4"/>
  <c r="BA65" i="4"/>
  <c r="F65" i="4" s="1"/>
  <c r="BF64" i="4"/>
  <c r="BA64" i="4"/>
  <c r="F64" i="4" s="1"/>
  <c r="BF63" i="4"/>
  <c r="BA63" i="4"/>
  <c r="F63" i="4"/>
  <c r="BF62" i="4"/>
  <c r="BA62" i="4"/>
  <c r="F62" i="4"/>
  <c r="BF61" i="4"/>
  <c r="BA61" i="4"/>
  <c r="F61" i="4" s="1"/>
  <c r="BF60" i="4"/>
  <c r="BA60" i="4"/>
  <c r="F60" i="4"/>
  <c r="BF59" i="4"/>
  <c r="BA59" i="4"/>
  <c r="F59" i="4"/>
  <c r="BF58" i="4"/>
  <c r="BA58" i="4"/>
  <c r="F58" i="4"/>
  <c r="BF57" i="4"/>
  <c r="BA57" i="4"/>
  <c r="F57" i="4" s="1"/>
  <c r="BI54" i="4"/>
  <c r="BD54" i="4"/>
  <c r="V54" i="4"/>
  <c r="U54" i="4"/>
  <c r="T54" i="4"/>
  <c r="S54" i="4"/>
  <c r="R54" i="4"/>
  <c r="Q54" i="4"/>
  <c r="P54" i="4"/>
  <c r="O54" i="4"/>
  <c r="N54" i="4"/>
  <c r="M54" i="4"/>
  <c r="BC54" i="4" s="1"/>
  <c r="L54" i="4"/>
  <c r="K54" i="4"/>
  <c r="J54" i="4"/>
  <c r="I54" i="4"/>
  <c r="H54" i="4"/>
  <c r="G54" i="4"/>
  <c r="F54" i="4"/>
  <c r="E54" i="4"/>
  <c r="D54" i="4" s="1"/>
  <c r="BM53" i="4"/>
  <c r="BL53" i="4"/>
  <c r="BI53" i="4"/>
  <c r="BG53" i="4"/>
  <c r="BF53" i="4"/>
  <c r="BE53" i="4"/>
  <c r="BC53" i="4"/>
  <c r="D53" i="4"/>
  <c r="BM52" i="4"/>
  <c r="BL52" i="4"/>
  <c r="BK52" i="4"/>
  <c r="BJ52" i="4"/>
  <c r="BI52" i="4"/>
  <c r="BG52" i="4"/>
  <c r="BF52" i="4"/>
  <c r="BE52" i="4"/>
  <c r="BC52" i="4"/>
  <c r="BB52" i="4"/>
  <c r="D52" i="4"/>
  <c r="BH52" i="4" s="1"/>
  <c r="BM51" i="4"/>
  <c r="BL51" i="4"/>
  <c r="BI51" i="4"/>
  <c r="BG51" i="4"/>
  <c r="BF51" i="4"/>
  <c r="BC51" i="4"/>
  <c r="D51" i="4"/>
  <c r="BE51" i="4" s="1"/>
  <c r="BM50" i="4"/>
  <c r="BL50" i="4"/>
  <c r="BK50" i="4"/>
  <c r="BJ50" i="4"/>
  <c r="BI50" i="4"/>
  <c r="BG50" i="4"/>
  <c r="BF50" i="4"/>
  <c r="BE50" i="4"/>
  <c r="BC50" i="4"/>
  <c r="BB50" i="4"/>
  <c r="D50" i="4"/>
  <c r="BH50" i="4" s="1"/>
  <c r="BM49" i="4"/>
  <c r="BL49" i="4"/>
  <c r="BI49" i="4"/>
  <c r="BG49" i="4"/>
  <c r="BF49" i="4"/>
  <c r="BC49" i="4"/>
  <c r="D49" i="4"/>
  <c r="BM48" i="4"/>
  <c r="BL48" i="4"/>
  <c r="BK48" i="4"/>
  <c r="BJ48" i="4"/>
  <c r="BI48" i="4"/>
  <c r="BG48" i="4"/>
  <c r="BF48" i="4"/>
  <c r="BE48" i="4"/>
  <c r="BC48" i="4"/>
  <c r="BB48" i="4"/>
  <c r="D48" i="4"/>
  <c r="BH48" i="4" s="1"/>
  <c r="BJ47" i="4"/>
  <c r="W47" i="4"/>
  <c r="BM46" i="4"/>
  <c r="BL46" i="4"/>
  <c r="BK46" i="4"/>
  <c r="BJ46" i="4"/>
  <c r="BI46" i="4"/>
  <c r="BG46" i="4"/>
  <c r="BF46" i="4"/>
  <c r="BE46" i="4"/>
  <c r="BC46" i="4"/>
  <c r="BB46" i="4"/>
  <c r="D46" i="4"/>
  <c r="BH46" i="4" s="1"/>
  <c r="BM45" i="4"/>
  <c r="BL45" i="4"/>
  <c r="BI45" i="4"/>
  <c r="BH45" i="4"/>
  <c r="BG45" i="4"/>
  <c r="BF45" i="4"/>
  <c r="BD45" i="4"/>
  <c r="BC45" i="4"/>
  <c r="D45" i="4"/>
  <c r="V44" i="4"/>
  <c r="U44" i="4"/>
  <c r="T44" i="4"/>
  <c r="R44" i="4"/>
  <c r="Q44" i="4"/>
  <c r="P44" i="4"/>
  <c r="O44" i="4"/>
  <c r="N44" i="4"/>
  <c r="M44" i="4"/>
  <c r="K44" i="4"/>
  <c r="J44" i="4"/>
  <c r="I44" i="4"/>
  <c r="H44" i="4"/>
  <c r="G44" i="4"/>
  <c r="F44" i="4"/>
  <c r="E44" i="4"/>
  <c r="D44" i="4" s="1"/>
  <c r="BK44" i="4" s="1"/>
  <c r="BM43" i="4"/>
  <c r="BL43" i="4"/>
  <c r="BG43" i="4"/>
  <c r="BF43" i="4"/>
  <c r="D43" i="4"/>
  <c r="BM42" i="4"/>
  <c r="BL42" i="4"/>
  <c r="BI42" i="4"/>
  <c r="BG42" i="4"/>
  <c r="BF42" i="4"/>
  <c r="BC42" i="4"/>
  <c r="BB42" i="4"/>
  <c r="D42" i="4"/>
  <c r="BK42" i="4" s="1"/>
  <c r="BM41" i="4"/>
  <c r="BL41" i="4"/>
  <c r="BJ41" i="4"/>
  <c r="BI41" i="4"/>
  <c r="BG41" i="4"/>
  <c r="BF41" i="4"/>
  <c r="BE41" i="4"/>
  <c r="BC41" i="4"/>
  <c r="BB41" i="4"/>
  <c r="D41" i="4"/>
  <c r="BK41" i="4" s="1"/>
  <c r="T37" i="4"/>
  <c r="S37" i="4"/>
  <c r="R37" i="4"/>
  <c r="Q37" i="4"/>
  <c r="P37" i="4"/>
  <c r="O37" i="4"/>
  <c r="N37" i="4"/>
  <c r="M37" i="4"/>
  <c r="BG37" i="4" s="1"/>
  <c r="L37" i="4"/>
  <c r="K37" i="4"/>
  <c r="J37" i="4"/>
  <c r="I37" i="4"/>
  <c r="H37" i="4"/>
  <c r="G37" i="4"/>
  <c r="F37" i="4"/>
  <c r="E37" i="4"/>
  <c r="D37" i="4" s="1"/>
  <c r="BI36" i="4"/>
  <c r="BH36" i="4"/>
  <c r="BG36" i="4"/>
  <c r="BD36" i="4"/>
  <c r="BC36" i="4"/>
  <c r="D36" i="4"/>
  <c r="BG35" i="4"/>
  <c r="BD35" i="4"/>
  <c r="D35" i="4"/>
  <c r="BK34" i="4"/>
  <c r="BG34" i="4"/>
  <c r="BF34" i="4"/>
  <c r="BD34" i="4"/>
  <c r="BC34" i="4"/>
  <c r="BB34" i="4"/>
  <c r="D34" i="4"/>
  <c r="BJ34" i="4" s="1"/>
  <c r="BK33" i="4"/>
  <c r="BJ33" i="4"/>
  <c r="BG33" i="4"/>
  <c r="BF33" i="4"/>
  <c r="BD33" i="4"/>
  <c r="BC33" i="4"/>
  <c r="BB33" i="4"/>
  <c r="D33" i="4"/>
  <c r="BI33" i="4" s="1"/>
  <c r="BK32" i="4"/>
  <c r="BJ32" i="4"/>
  <c r="BG32" i="4"/>
  <c r="BF32" i="4"/>
  <c r="BD32" i="4"/>
  <c r="BC32" i="4"/>
  <c r="BB32" i="4"/>
  <c r="D32" i="4"/>
  <c r="BI32" i="4" s="1"/>
  <c r="BK31" i="4"/>
  <c r="BJ31" i="4"/>
  <c r="BG31" i="4"/>
  <c r="BF31" i="4"/>
  <c r="BD31" i="4"/>
  <c r="BC31" i="4"/>
  <c r="BB31" i="4"/>
  <c r="D31" i="4"/>
  <c r="BI31" i="4" s="1"/>
  <c r="BK30" i="4"/>
  <c r="BJ30" i="4"/>
  <c r="BG30" i="4"/>
  <c r="BF30" i="4"/>
  <c r="BD30" i="4"/>
  <c r="BC30" i="4"/>
  <c r="BB30" i="4"/>
  <c r="D30" i="4"/>
  <c r="BI30" i="4" s="1"/>
  <c r="BK29" i="4"/>
  <c r="BJ29" i="4"/>
  <c r="BG29" i="4"/>
  <c r="BF29" i="4"/>
  <c r="BD29" i="4"/>
  <c r="BC29" i="4"/>
  <c r="BB29" i="4"/>
  <c r="D29" i="4"/>
  <c r="BI29" i="4" s="1"/>
  <c r="BK28" i="4"/>
  <c r="BJ28" i="4"/>
  <c r="BG28" i="4"/>
  <c r="BF28" i="4"/>
  <c r="BD28" i="4"/>
  <c r="BC28" i="4"/>
  <c r="BB28" i="4"/>
  <c r="D28" i="4"/>
  <c r="BI28" i="4" s="1"/>
  <c r="BK27" i="4"/>
  <c r="BJ27" i="4"/>
  <c r="BG27" i="4"/>
  <c r="BF27" i="4"/>
  <c r="BD27" i="4"/>
  <c r="BC27" i="4"/>
  <c r="BB27" i="4"/>
  <c r="D27" i="4"/>
  <c r="BI27" i="4" s="1"/>
  <c r="BK26" i="4"/>
  <c r="BJ26" i="4"/>
  <c r="BG26" i="4"/>
  <c r="BF26" i="4"/>
  <c r="BD26" i="4"/>
  <c r="BC26" i="4"/>
  <c r="BB26" i="4"/>
  <c r="D26" i="4"/>
  <c r="BI26" i="4" s="1"/>
  <c r="BK25" i="4"/>
  <c r="BJ25" i="4"/>
  <c r="BG25" i="4"/>
  <c r="BF25" i="4"/>
  <c r="BD25" i="4"/>
  <c r="BC25" i="4"/>
  <c r="BB25" i="4"/>
  <c r="D25" i="4"/>
  <c r="BI25" i="4" s="1"/>
  <c r="BK24" i="4"/>
  <c r="BJ24" i="4"/>
  <c r="BG24" i="4"/>
  <c r="BF24" i="4"/>
  <c r="BD24" i="4"/>
  <c r="BC24" i="4"/>
  <c r="BB24" i="4"/>
  <c r="D24" i="4"/>
  <c r="BI24" i="4" s="1"/>
  <c r="BK23" i="4"/>
  <c r="BJ23" i="4"/>
  <c r="BG23" i="4"/>
  <c r="BF23" i="4"/>
  <c r="BD23" i="4"/>
  <c r="BC23" i="4"/>
  <c r="BB23" i="4"/>
  <c r="D23" i="4"/>
  <c r="BI23" i="4" s="1"/>
  <c r="BK22" i="4"/>
  <c r="BJ22" i="4"/>
  <c r="BH22" i="4"/>
  <c r="BG22" i="4"/>
  <c r="BF22" i="4"/>
  <c r="BC22" i="4"/>
  <c r="BB22" i="4"/>
  <c r="D22" i="4"/>
  <c r="BI22" i="4" s="1"/>
  <c r="BK21" i="4"/>
  <c r="BJ21" i="4"/>
  <c r="BI21" i="4"/>
  <c r="BG21" i="4"/>
  <c r="BF21" i="4"/>
  <c r="BE21" i="4"/>
  <c r="BD21" i="4"/>
  <c r="BC21" i="4"/>
  <c r="BB21" i="4"/>
  <c r="U21" i="4" s="1"/>
  <c r="D21" i="4"/>
  <c r="BH21" i="4" s="1"/>
  <c r="BK20" i="4"/>
  <c r="BJ20" i="4"/>
  <c r="BG20" i="4"/>
  <c r="BE20" i="4"/>
  <c r="BB20" i="4"/>
  <c r="U20" i="4" s="1"/>
  <c r="D20" i="4"/>
  <c r="BF20" i="4" s="1"/>
  <c r="BK19" i="4"/>
  <c r="BJ19" i="4"/>
  <c r="BG19" i="4"/>
  <c r="BE19" i="4"/>
  <c r="BB19" i="4"/>
  <c r="U19" i="4"/>
  <c r="D19" i="4"/>
  <c r="BF19" i="4" s="1"/>
  <c r="BK18" i="4"/>
  <c r="BJ18" i="4"/>
  <c r="BG18" i="4"/>
  <c r="BE18" i="4"/>
  <c r="BB18" i="4"/>
  <c r="D18" i="4"/>
  <c r="BF18" i="4" s="1"/>
  <c r="U18" i="4" s="1"/>
  <c r="BH14" i="4"/>
  <c r="D14" i="4"/>
  <c r="BI13" i="4"/>
  <c r="BG13" i="4"/>
  <c r="BF13" i="4"/>
  <c r="BE13" i="4"/>
  <c r="BC13" i="4"/>
  <c r="BB13" i="4"/>
  <c r="D13" i="4"/>
  <c r="BH13" i="4" s="1"/>
  <c r="BG12" i="4"/>
  <c r="BC12" i="4"/>
  <c r="D12" i="4"/>
  <c r="BI11" i="4"/>
  <c r="BG11" i="4"/>
  <c r="BF11" i="4"/>
  <c r="BE11" i="4"/>
  <c r="BC11" i="4"/>
  <c r="BB11" i="4"/>
  <c r="D11" i="4"/>
  <c r="BH11" i="4" s="1"/>
  <c r="BG10" i="4"/>
  <c r="BC10" i="4"/>
  <c r="D10" i="4"/>
  <c r="BD10" i="4" s="1"/>
  <c r="A5" i="4"/>
  <c r="A4" i="4"/>
  <c r="A3" i="4"/>
  <c r="A2" i="4"/>
  <c r="S123" i="3" l="1"/>
  <c r="A260" i="3" s="1"/>
  <c r="W44" i="3"/>
  <c r="W42" i="2"/>
  <c r="S121" i="2"/>
  <c r="BH105" i="2"/>
  <c r="AZ105" i="2"/>
  <c r="BF105" i="2"/>
  <c r="BG105" i="2"/>
  <c r="BA105" i="2"/>
  <c r="BC105" i="2"/>
  <c r="U28" i="2"/>
  <c r="T78" i="2"/>
  <c r="U14" i="2"/>
  <c r="A260" i="2" s="1"/>
  <c r="T94" i="2"/>
  <c r="U20" i="2"/>
  <c r="AZ205" i="2"/>
  <c r="BD205" i="2"/>
  <c r="W50" i="2"/>
  <c r="W54" i="2"/>
  <c r="T86" i="2"/>
  <c r="T100" i="2"/>
  <c r="BE123" i="2"/>
  <c r="BA123" i="2"/>
  <c r="AZ123" i="2"/>
  <c r="S123" i="2" s="1"/>
  <c r="BD123" i="2"/>
  <c r="W52" i="2"/>
  <c r="T96" i="2"/>
  <c r="T80" i="2"/>
  <c r="S134" i="2"/>
  <c r="T90" i="2"/>
  <c r="BJ44" i="2"/>
  <c r="BE44" i="2"/>
  <c r="BK44" i="2"/>
  <c r="BD44" i="2"/>
  <c r="BH44" i="2"/>
  <c r="BB44" i="2"/>
  <c r="W44" i="2" s="1"/>
  <c r="BI37" i="2"/>
  <c r="BE37" i="2"/>
  <c r="BJ37" i="2"/>
  <c r="BK37" i="2"/>
  <c r="BF37" i="2"/>
  <c r="BB37" i="2"/>
  <c r="BH37" i="2"/>
  <c r="BC37" i="2"/>
  <c r="T84" i="2"/>
  <c r="U27" i="2"/>
  <c r="S111" i="2"/>
  <c r="U23" i="2"/>
  <c r="BF12" i="4"/>
  <c r="BB12" i="4"/>
  <c r="U12" i="4" s="1"/>
  <c r="BI12" i="4"/>
  <c r="BE12" i="4"/>
  <c r="BH12" i="4"/>
  <c r="BJ35" i="4"/>
  <c r="BF35" i="4"/>
  <c r="BB35" i="4"/>
  <c r="BH35" i="4"/>
  <c r="BC35" i="4"/>
  <c r="BI35" i="4"/>
  <c r="BK37" i="4"/>
  <c r="BC37" i="4"/>
  <c r="BF37" i="4"/>
  <c r="BJ37" i="4"/>
  <c r="BE37" i="4"/>
  <c r="BB37" i="4"/>
  <c r="W42" i="4"/>
  <c r="BJ49" i="4"/>
  <c r="BB49" i="4"/>
  <c r="BH49" i="4"/>
  <c r="BD49" i="4"/>
  <c r="BK49" i="4"/>
  <c r="BF76" i="4"/>
  <c r="BA76" i="4"/>
  <c r="AZ76" i="4"/>
  <c r="T76" i="4" s="1"/>
  <c r="BH76" i="4"/>
  <c r="BC76" i="4"/>
  <c r="BF84" i="4"/>
  <c r="BA84" i="4"/>
  <c r="AZ84" i="4"/>
  <c r="T84" i="4" s="1"/>
  <c r="BH84" i="4"/>
  <c r="BC84" i="4"/>
  <c r="BF92" i="4"/>
  <c r="BA92" i="4"/>
  <c r="T92" i="4" s="1"/>
  <c r="AZ92" i="4"/>
  <c r="BH92" i="4"/>
  <c r="BC92" i="4"/>
  <c r="BF100" i="4"/>
  <c r="BA100" i="4"/>
  <c r="AZ100" i="4"/>
  <c r="BH100" i="4"/>
  <c r="BC100" i="4"/>
  <c r="T100" i="4" s="1"/>
  <c r="BD132" i="4"/>
  <c r="AZ132" i="4"/>
  <c r="S132" i="4" s="1"/>
  <c r="BE132" i="4"/>
  <c r="BA132" i="4"/>
  <c r="BD14" i="4"/>
  <c r="BI14" i="4"/>
  <c r="BK35" i="4"/>
  <c r="BD37" i="4"/>
  <c r="BJ42" i="4"/>
  <c r="BH43" i="4"/>
  <c r="BD43" i="4"/>
  <c r="BE43" i="4"/>
  <c r="BJ43" i="4"/>
  <c r="BB43" i="4"/>
  <c r="W46" i="4"/>
  <c r="BG76" i="4"/>
  <c r="BF78" i="4"/>
  <c r="BA78" i="4"/>
  <c r="AZ78" i="4"/>
  <c r="T78" i="4" s="1"/>
  <c r="BH78" i="4"/>
  <c r="BC78" i="4"/>
  <c r="BG84" i="4"/>
  <c r="BF86" i="4"/>
  <c r="BA86" i="4"/>
  <c r="AZ86" i="4"/>
  <c r="BH86" i="4"/>
  <c r="BC86" i="4"/>
  <c r="T86" i="4" s="1"/>
  <c r="BG92" i="4"/>
  <c r="BF94" i="4"/>
  <c r="BA94" i="4"/>
  <c r="AZ94" i="4"/>
  <c r="T94" i="4" s="1"/>
  <c r="BH94" i="4"/>
  <c r="BC94" i="4"/>
  <c r="BG100" i="4"/>
  <c r="BF102" i="4"/>
  <c r="BA102" i="4"/>
  <c r="AZ102" i="4"/>
  <c r="BH102" i="4"/>
  <c r="BC102" i="4"/>
  <c r="T102" i="4" s="1"/>
  <c r="BH105" i="4"/>
  <c r="AZ105" i="4"/>
  <c r="BF105" i="4"/>
  <c r="BA105" i="4"/>
  <c r="BC105" i="4"/>
  <c r="BD105" i="4"/>
  <c r="AY105" i="4"/>
  <c r="BE115" i="4"/>
  <c r="BA115" i="4"/>
  <c r="AZ115" i="4"/>
  <c r="BD115" i="4"/>
  <c r="S116" i="4"/>
  <c r="BD12" i="4"/>
  <c r="BE14" i="4"/>
  <c r="BE35" i="4"/>
  <c r="BH37" i="4"/>
  <c r="BE49" i="4"/>
  <c r="BJ53" i="4"/>
  <c r="BB53" i="4"/>
  <c r="W53" i="4" s="1"/>
  <c r="BH53" i="4"/>
  <c r="BD53" i="4"/>
  <c r="BK53" i="4"/>
  <c r="BJ54" i="4"/>
  <c r="BB54" i="4"/>
  <c r="W54" i="4" s="1"/>
  <c r="BH54" i="4"/>
  <c r="BK54" i="4"/>
  <c r="BE54" i="4"/>
  <c r="BG78" i="4"/>
  <c r="BF80" i="4"/>
  <c r="BA80" i="4"/>
  <c r="AZ80" i="4"/>
  <c r="BH80" i="4"/>
  <c r="BC80" i="4"/>
  <c r="BG86" i="4"/>
  <c r="BF88" i="4"/>
  <c r="BA88" i="4"/>
  <c r="AZ88" i="4"/>
  <c r="BH88" i="4"/>
  <c r="BC88" i="4"/>
  <c r="BG94" i="4"/>
  <c r="BF96" i="4"/>
  <c r="BA96" i="4"/>
  <c r="AZ96" i="4"/>
  <c r="BH96" i="4"/>
  <c r="BC96" i="4"/>
  <c r="BG102" i="4"/>
  <c r="BF104" i="4"/>
  <c r="BA104" i="4"/>
  <c r="AZ104" i="4"/>
  <c r="BH104" i="4"/>
  <c r="BC104" i="4"/>
  <c r="BE116" i="4"/>
  <c r="BA116" i="4"/>
  <c r="BD116" i="4"/>
  <c r="BC116" i="4"/>
  <c r="S44" i="4"/>
  <c r="BG116" i="4"/>
  <c r="BB116" i="4"/>
  <c r="BF116" i="4"/>
  <c r="BD138" i="4"/>
  <c r="AZ138" i="4"/>
  <c r="S138" i="4" s="1"/>
  <c r="BA138" i="4"/>
  <c r="BE138" i="4"/>
  <c r="AZ151" i="4"/>
  <c r="Q151" i="4" s="1"/>
  <c r="BD151" i="4"/>
  <c r="AZ159" i="4"/>
  <c r="Q159" i="4" s="1"/>
  <c r="BD159" i="4"/>
  <c r="AZ167" i="4"/>
  <c r="Q167" i="4" s="1"/>
  <c r="BD167" i="4"/>
  <c r="AZ175" i="4"/>
  <c r="Q175" i="4" s="1"/>
  <c r="BD175" i="4"/>
  <c r="AZ183" i="4"/>
  <c r="Q183" i="4" s="1"/>
  <c r="BD183" i="4"/>
  <c r="AZ191" i="4"/>
  <c r="Q191" i="4" s="1"/>
  <c r="BD191" i="4"/>
  <c r="AZ199" i="4"/>
  <c r="Q199" i="4" s="1"/>
  <c r="BD199" i="4"/>
  <c r="AZ203" i="4"/>
  <c r="BF10" i="4"/>
  <c r="BB10" i="4"/>
  <c r="U10" i="4" s="1"/>
  <c r="BI10" i="4"/>
  <c r="BE10" i="4"/>
  <c r="BH10" i="4"/>
  <c r="BI37" i="4"/>
  <c r="BE42" i="4"/>
  <c r="BD42" i="4"/>
  <c r="BH42" i="4"/>
  <c r="BB44" i="4"/>
  <c r="BJ44" i="4"/>
  <c r="BD44" i="4"/>
  <c r="BH44" i="4"/>
  <c r="BE44" i="4"/>
  <c r="BJ51" i="4"/>
  <c r="BB51" i="4"/>
  <c r="BH51" i="4"/>
  <c r="BD51" i="4"/>
  <c r="BK51" i="4"/>
  <c r="BF82" i="4"/>
  <c r="BA82" i="4"/>
  <c r="AZ82" i="4"/>
  <c r="T82" i="4" s="1"/>
  <c r="BH82" i="4"/>
  <c r="BC82" i="4"/>
  <c r="BF90" i="4"/>
  <c r="BA90" i="4"/>
  <c r="T90" i="4" s="1"/>
  <c r="AZ90" i="4"/>
  <c r="BH90" i="4"/>
  <c r="BC90" i="4"/>
  <c r="BF98" i="4"/>
  <c r="BA98" i="4"/>
  <c r="AZ98" i="4"/>
  <c r="BH98" i="4"/>
  <c r="BC98" i="4"/>
  <c r="T98" i="4" s="1"/>
  <c r="T80" i="4"/>
  <c r="T88" i="4"/>
  <c r="T96" i="4"/>
  <c r="T104" i="4"/>
  <c r="BE109" i="4"/>
  <c r="BA109" i="4"/>
  <c r="BD119" i="4"/>
  <c r="AZ119" i="4"/>
  <c r="S119" i="4" s="1"/>
  <c r="BD126" i="4"/>
  <c r="AZ126" i="4"/>
  <c r="BD136" i="4"/>
  <c r="AZ136" i="4"/>
  <c r="BE136" i="4"/>
  <c r="AZ153" i="4"/>
  <c r="Q153" i="4" s="1"/>
  <c r="BD153" i="4"/>
  <c r="AZ161" i="4"/>
  <c r="Q161" i="4" s="1"/>
  <c r="BD161" i="4"/>
  <c r="AZ169" i="4"/>
  <c r="Q169" i="4" s="1"/>
  <c r="BD169" i="4"/>
  <c r="AZ177" i="4"/>
  <c r="Q177" i="4" s="1"/>
  <c r="BD177" i="4"/>
  <c r="AZ185" i="4"/>
  <c r="Q185" i="4" s="1"/>
  <c r="BD185" i="4"/>
  <c r="AZ193" i="4"/>
  <c r="Q193" i="4" s="1"/>
  <c r="BD193" i="4"/>
  <c r="AZ201" i="4"/>
  <c r="Q201" i="4" s="1"/>
  <c r="BD201" i="4"/>
  <c r="AZ20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J36" i="4"/>
  <c r="BF36" i="4"/>
  <c r="BB36" i="4"/>
  <c r="U36" i="4" s="1"/>
  <c r="BE36" i="4"/>
  <c r="BK36" i="4"/>
  <c r="BJ45" i="4"/>
  <c r="BB45" i="4"/>
  <c r="W45" i="4" s="1"/>
  <c r="BE45" i="4"/>
  <c r="BF54" i="4"/>
  <c r="BG54" i="4"/>
  <c r="BL54" i="4"/>
  <c r="BG77" i="4"/>
  <c r="BG79" i="4"/>
  <c r="BG81" i="4"/>
  <c r="BG83" i="4"/>
  <c r="BG85" i="4"/>
  <c r="BG87" i="4"/>
  <c r="BG89" i="4"/>
  <c r="BG91" i="4"/>
  <c r="BG93" i="4"/>
  <c r="BG95" i="4"/>
  <c r="BG97" i="4"/>
  <c r="BG99" i="4"/>
  <c r="BG101" i="4"/>
  <c r="BG103" i="4"/>
  <c r="BD109" i="4"/>
  <c r="AZ110" i="4"/>
  <c r="S110" i="4" s="1"/>
  <c r="BD110" i="4"/>
  <c r="BE111" i="4"/>
  <c r="BA111" i="4"/>
  <c r="S111" i="4" s="1"/>
  <c r="BD117" i="4"/>
  <c r="AZ117" i="4"/>
  <c r="BE117" i="4"/>
  <c r="BE119" i="4"/>
  <c r="BF123" i="4"/>
  <c r="BB123" i="4"/>
  <c r="S123" i="4" s="1"/>
  <c r="BA123" i="4"/>
  <c r="BD124" i="4"/>
  <c r="AZ124" i="4"/>
  <c r="S124" i="4" s="1"/>
  <c r="BE124" i="4"/>
  <c r="BE126" i="4"/>
  <c r="BD130" i="4"/>
  <c r="AZ130" i="4"/>
  <c r="S130" i="4" s="1"/>
  <c r="BA136" i="4"/>
  <c r="BD143" i="4"/>
  <c r="AZ143" i="4"/>
  <c r="BD11" i="4"/>
  <c r="U11" i="4" s="1"/>
  <c r="BD13" i="4"/>
  <c r="U13" i="4" s="1"/>
  <c r="BE22" i="4"/>
  <c r="U22" i="4" s="1"/>
  <c r="BE23" i="4"/>
  <c r="U23" i="4" s="1"/>
  <c r="BE24" i="4"/>
  <c r="U24" i="4" s="1"/>
  <c r="BE25" i="4"/>
  <c r="U25" i="4" s="1"/>
  <c r="BE26" i="4"/>
  <c r="U26" i="4" s="1"/>
  <c r="BE27" i="4"/>
  <c r="U27" i="4" s="1"/>
  <c r="BE28" i="4"/>
  <c r="U28" i="4" s="1"/>
  <c r="BE29" i="4"/>
  <c r="U29" i="4" s="1"/>
  <c r="BE30" i="4"/>
  <c r="U30" i="4" s="1"/>
  <c r="BE31" i="4"/>
  <c r="U31" i="4" s="1"/>
  <c r="BE32" i="4"/>
  <c r="U32" i="4" s="1"/>
  <c r="BE33" i="4"/>
  <c r="U33" i="4" s="1"/>
  <c r="BE34" i="4"/>
  <c r="U34" i="4" s="1"/>
  <c r="BI34" i="4"/>
  <c r="BD41" i="4"/>
  <c r="W41" i="4" s="1"/>
  <c r="BH41" i="4"/>
  <c r="BK45" i="4"/>
  <c r="BM54" i="4"/>
  <c r="T77" i="4"/>
  <c r="BC77" i="4"/>
  <c r="BH77" i="4"/>
  <c r="BC79" i="4"/>
  <c r="T79" i="4" s="1"/>
  <c r="BH79" i="4"/>
  <c r="BC81" i="4"/>
  <c r="T81" i="4" s="1"/>
  <c r="BH81" i="4"/>
  <c r="T83" i="4"/>
  <c r="BC83" i="4"/>
  <c r="BH83" i="4"/>
  <c r="T85" i="4"/>
  <c r="BC85" i="4"/>
  <c r="BH85" i="4"/>
  <c r="BC87" i="4"/>
  <c r="T87" i="4" s="1"/>
  <c r="BH87" i="4"/>
  <c r="BC89" i="4"/>
  <c r="T89" i="4" s="1"/>
  <c r="BH89" i="4"/>
  <c r="T91" i="4"/>
  <c r="BC91" i="4"/>
  <c r="BH91" i="4"/>
  <c r="T93" i="4"/>
  <c r="BC93" i="4"/>
  <c r="BH93" i="4"/>
  <c r="BC95" i="4"/>
  <c r="T95" i="4" s="1"/>
  <c r="BH95" i="4"/>
  <c r="BC97" i="4"/>
  <c r="T97" i="4" s="1"/>
  <c r="BH97" i="4"/>
  <c r="T99" i="4"/>
  <c r="BC99" i="4"/>
  <c r="BH99" i="4"/>
  <c r="T101" i="4"/>
  <c r="BC101" i="4"/>
  <c r="BH101" i="4"/>
  <c r="BC103" i="4"/>
  <c r="T103" i="4" s="1"/>
  <c r="BH103" i="4"/>
  <c r="AZ109" i="4"/>
  <c r="S109" i="4" s="1"/>
  <c r="BA110" i="4"/>
  <c r="BD111" i="4"/>
  <c r="AZ112" i="4"/>
  <c r="S112" i="4" s="1"/>
  <c r="BE113" i="4"/>
  <c r="BA113" i="4"/>
  <c r="S113" i="4" s="1"/>
  <c r="BA117" i="4"/>
  <c r="BA119" i="4"/>
  <c r="BD121" i="4"/>
  <c r="AZ121" i="4"/>
  <c r="S121" i="4" s="1"/>
  <c r="BE121" i="4"/>
  <c r="BC123" i="4"/>
  <c r="BA124" i="4"/>
  <c r="BA126" i="4"/>
  <c r="BD128" i="4"/>
  <c r="AZ128" i="4"/>
  <c r="S128" i="4" s="1"/>
  <c r="BE128" i="4"/>
  <c r="BE130" i="4"/>
  <c r="S133" i="4"/>
  <c r="BD134" i="4"/>
  <c r="AZ134" i="4"/>
  <c r="S134" i="4" s="1"/>
  <c r="AZ149" i="4"/>
  <c r="Q149" i="4" s="1"/>
  <c r="BD149" i="4"/>
  <c r="AZ157" i="4"/>
  <c r="Q157" i="4" s="1"/>
  <c r="BD157" i="4"/>
  <c r="AZ165" i="4"/>
  <c r="Q165" i="4" s="1"/>
  <c r="BD165" i="4"/>
  <c r="AZ173" i="4"/>
  <c r="Q173" i="4" s="1"/>
  <c r="BD173" i="4"/>
  <c r="AZ181" i="4"/>
  <c r="Q181" i="4" s="1"/>
  <c r="BD181" i="4"/>
  <c r="AZ189" i="4"/>
  <c r="Q189" i="4" s="1"/>
  <c r="BD189" i="4"/>
  <c r="AZ197" i="4"/>
  <c r="Q197" i="4" s="1"/>
  <c r="BD197" i="4"/>
  <c r="BD205" i="4"/>
  <c r="BD46" i="4"/>
  <c r="BD48" i="4"/>
  <c r="W48" i="4" s="1"/>
  <c r="BD50" i="4"/>
  <c r="W50" i="4" s="1"/>
  <c r="BD52" i="4"/>
  <c r="W52" i="4" s="1"/>
  <c r="BA204" i="4"/>
  <c r="BE204" i="4"/>
  <c r="P233" i="8"/>
  <c r="O233" i="8"/>
  <c r="N233" i="8"/>
  <c r="M233" i="8"/>
  <c r="L233" i="8"/>
  <c r="K233" i="8"/>
  <c r="J233" i="8"/>
  <c r="I233" i="8"/>
  <c r="H233" i="8"/>
  <c r="G233" i="8"/>
  <c r="F233" i="8"/>
  <c r="D233" i="8" s="1"/>
  <c r="E233" i="8"/>
  <c r="D232" i="8"/>
  <c r="D231" i="8"/>
  <c r="D230" i="8"/>
  <c r="D229" i="8"/>
  <c r="D228" i="8"/>
  <c r="D227" i="8"/>
  <c r="E220" i="8"/>
  <c r="D220" i="8"/>
  <c r="BB214" i="8"/>
  <c r="O214" i="8" s="1"/>
  <c r="D214" i="8"/>
  <c r="BF214" i="8" s="1"/>
  <c r="BB213" i="8"/>
  <c r="O213" i="8" s="1"/>
  <c r="D213" i="8"/>
  <c r="BF213" i="8" s="1"/>
  <c r="BB212" i="8"/>
  <c r="O212" i="8" s="1"/>
  <c r="D212" i="8"/>
  <c r="BF212" i="8" s="1"/>
  <c r="BF211" i="8"/>
  <c r="BB211" i="8"/>
  <c r="O211" i="8" s="1"/>
  <c r="D211" i="8"/>
  <c r="BF210" i="8"/>
  <c r="BB210" i="8"/>
  <c r="O210" i="8" s="1"/>
  <c r="D210" i="8"/>
  <c r="BB209" i="8"/>
  <c r="O209" i="8" s="1"/>
  <c r="D209" i="8"/>
  <c r="BF209" i="8" s="1"/>
  <c r="P205" i="8"/>
  <c r="O205" i="8"/>
  <c r="N205" i="8"/>
  <c r="M205" i="8"/>
  <c r="L205" i="8"/>
  <c r="K205" i="8"/>
  <c r="J205" i="8"/>
  <c r="I205" i="8"/>
  <c r="H205" i="8"/>
  <c r="G205" i="8"/>
  <c r="D205" i="8" s="1"/>
  <c r="F205" i="8"/>
  <c r="E205" i="8"/>
  <c r="BE204" i="8"/>
  <c r="P204" i="8"/>
  <c r="BA204" i="8" s="1"/>
  <c r="O204" i="8"/>
  <c r="N204" i="8"/>
  <c r="M204" i="8"/>
  <c r="L204" i="8"/>
  <c r="K204" i="8"/>
  <c r="J204" i="8"/>
  <c r="I204" i="8"/>
  <c r="H204" i="8"/>
  <c r="G204" i="8"/>
  <c r="F204" i="8"/>
  <c r="E204" i="8"/>
  <c r="D204" i="8"/>
  <c r="BD204" i="8" s="1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 s="1"/>
  <c r="BD203" i="8" s="1"/>
  <c r="P202" i="8"/>
  <c r="O202" i="8"/>
  <c r="N202" i="8"/>
  <c r="M202" i="8"/>
  <c r="L202" i="8"/>
  <c r="K202" i="8"/>
  <c r="J202" i="8"/>
  <c r="I202" i="8"/>
  <c r="H202" i="8"/>
  <c r="G202" i="8"/>
  <c r="D202" i="8" s="1"/>
  <c r="F202" i="8"/>
  <c r="E202" i="8"/>
  <c r="BE201" i="8"/>
  <c r="BA201" i="8"/>
  <c r="AZ201" i="8"/>
  <c r="Q201" i="8"/>
  <c r="D201" i="8"/>
  <c r="BD201" i="8" s="1"/>
  <c r="BE200" i="8"/>
  <c r="BD200" i="8"/>
  <c r="BA200" i="8"/>
  <c r="AZ200" i="8"/>
  <c r="D200" i="8"/>
  <c r="BE199" i="8"/>
  <c r="BD199" i="8"/>
  <c r="BA199" i="8"/>
  <c r="D199" i="8"/>
  <c r="AZ199" i="8" s="1"/>
  <c r="Q199" i="8" s="1"/>
  <c r="BE198" i="8"/>
  <c r="BA198" i="8"/>
  <c r="D198" i="8"/>
  <c r="BD198" i="8" s="1"/>
  <c r="BE197" i="8"/>
  <c r="BA197" i="8"/>
  <c r="D197" i="8"/>
  <c r="BE196" i="8"/>
  <c r="BD196" i="8"/>
  <c r="BA196" i="8"/>
  <c r="AZ196" i="8"/>
  <c r="Q196" i="8" s="1"/>
  <c r="D196" i="8"/>
  <c r="BE195" i="8"/>
  <c r="BA195" i="8"/>
  <c r="AZ195" i="8"/>
  <c r="Q195" i="8" s="1"/>
  <c r="D195" i="8"/>
  <c r="BD195" i="8" s="1"/>
  <c r="BE194" i="8"/>
  <c r="BD194" i="8"/>
  <c r="BA194" i="8"/>
  <c r="D194" i="8"/>
  <c r="AZ194" i="8" s="1"/>
  <c r="Q194" i="8" s="1"/>
  <c r="BE193" i="8"/>
  <c r="BD193" i="8"/>
  <c r="BA193" i="8"/>
  <c r="D193" i="8"/>
  <c r="AZ193" i="8" s="1"/>
  <c r="Q193" i="8" s="1"/>
  <c r="BE192" i="8"/>
  <c r="BD192" i="8"/>
  <c r="BA192" i="8"/>
  <c r="AZ192" i="8"/>
  <c r="Q192" i="8" s="1"/>
  <c r="D192" i="8"/>
  <c r="BE191" i="8"/>
  <c r="BD191" i="8"/>
  <c r="BA191" i="8"/>
  <c r="D191" i="8"/>
  <c r="AZ191" i="8" s="1"/>
  <c r="Q191" i="8" s="1"/>
  <c r="BE190" i="8"/>
  <c r="BA190" i="8"/>
  <c r="D190" i="8"/>
  <c r="BD190" i="8" s="1"/>
  <c r="BE189" i="8"/>
  <c r="BD189" i="8"/>
  <c r="BA189" i="8"/>
  <c r="D189" i="8"/>
  <c r="AZ189" i="8" s="1"/>
  <c r="Q189" i="8" s="1"/>
  <c r="BE188" i="8"/>
  <c r="BA188" i="8"/>
  <c r="D188" i="8"/>
  <c r="BE187" i="8"/>
  <c r="BA187" i="8"/>
  <c r="AZ187" i="8"/>
  <c r="Q187" i="8"/>
  <c r="D187" i="8"/>
  <c r="BD187" i="8" s="1"/>
  <c r="BE186" i="8"/>
  <c r="BD186" i="8"/>
  <c r="BA186" i="8"/>
  <c r="D186" i="8"/>
  <c r="AZ186" i="8" s="1"/>
  <c r="BE185" i="8"/>
  <c r="BA185" i="8"/>
  <c r="D185" i="8"/>
  <c r="AZ185" i="8" s="1"/>
  <c r="Q185" i="8" s="1"/>
  <c r="BE184" i="8"/>
  <c r="BD184" i="8"/>
  <c r="BA184" i="8"/>
  <c r="AZ184" i="8"/>
  <c r="Q184" i="8" s="1"/>
  <c r="D184" i="8"/>
  <c r="BE183" i="8"/>
  <c r="BD183" i="8"/>
  <c r="BA183" i="8"/>
  <c r="Q183" i="8"/>
  <c r="D183" i="8"/>
  <c r="AZ183" i="8" s="1"/>
  <c r="BE182" i="8"/>
  <c r="BA182" i="8"/>
  <c r="AZ182" i="8"/>
  <c r="Q182" i="8" s="1"/>
  <c r="D182" i="8"/>
  <c r="BD182" i="8" s="1"/>
  <c r="BE181" i="8"/>
  <c r="BD181" i="8"/>
  <c r="BA181" i="8"/>
  <c r="D181" i="8"/>
  <c r="AZ181" i="8" s="1"/>
  <c r="Q181" i="8" s="1"/>
  <c r="BE180" i="8"/>
  <c r="BD180" i="8"/>
  <c r="BA180" i="8"/>
  <c r="D180" i="8"/>
  <c r="AZ180" i="8" s="1"/>
  <c r="Q180" i="8" s="1"/>
  <c r="BE179" i="8"/>
  <c r="BA179" i="8"/>
  <c r="AZ179" i="8"/>
  <c r="Q179" i="8"/>
  <c r="D179" i="8"/>
  <c r="BD179" i="8" s="1"/>
  <c r="BE178" i="8"/>
  <c r="BA178" i="8"/>
  <c r="D178" i="8"/>
  <c r="BE177" i="8"/>
  <c r="BA177" i="8"/>
  <c r="AZ177" i="8"/>
  <c r="Q177" i="8" s="1"/>
  <c r="D177" i="8"/>
  <c r="BD177" i="8" s="1"/>
  <c r="BE176" i="8"/>
  <c r="BD176" i="8"/>
  <c r="BA176" i="8"/>
  <c r="AZ176" i="8"/>
  <c r="Q176" i="8" s="1"/>
  <c r="D176" i="8"/>
  <c r="BE175" i="8"/>
  <c r="BA175" i="8"/>
  <c r="D175" i="8"/>
  <c r="BE174" i="8"/>
  <c r="BA174" i="8"/>
  <c r="D174" i="8"/>
  <c r="BE173" i="8"/>
  <c r="BD173" i="8"/>
  <c r="BA173" i="8"/>
  <c r="AZ173" i="8"/>
  <c r="Q173" i="8" s="1"/>
  <c r="D173" i="8"/>
  <c r="BE172" i="8"/>
  <c r="BD172" i="8"/>
  <c r="BA172" i="8"/>
  <c r="D172" i="8"/>
  <c r="AZ172" i="8" s="1"/>
  <c r="Q172" i="8" s="1"/>
  <c r="BE171" i="8"/>
  <c r="BA171" i="8"/>
  <c r="AZ171" i="8"/>
  <c r="Q171" i="8"/>
  <c r="D171" i="8"/>
  <c r="BD171" i="8" s="1"/>
  <c r="BE170" i="8"/>
  <c r="BA170" i="8"/>
  <c r="D170" i="8"/>
  <c r="AZ170" i="8" s="1"/>
  <c r="Q170" i="8" s="1"/>
  <c r="BE169" i="8"/>
  <c r="BA169" i="8"/>
  <c r="AZ169" i="8"/>
  <c r="Q169" i="8"/>
  <c r="D169" i="8"/>
  <c r="BD169" i="8" s="1"/>
  <c r="BE168" i="8"/>
  <c r="BD168" i="8"/>
  <c r="BA168" i="8"/>
  <c r="AZ168" i="8"/>
  <c r="D168" i="8"/>
  <c r="BE167" i="8"/>
  <c r="BD167" i="8"/>
  <c r="BA167" i="8"/>
  <c r="D167" i="8"/>
  <c r="AZ167" i="8" s="1"/>
  <c r="Q167" i="8" s="1"/>
  <c r="BE166" i="8"/>
  <c r="BA166" i="8"/>
  <c r="D166" i="8"/>
  <c r="BD166" i="8" s="1"/>
  <c r="BE165" i="8"/>
  <c r="BA165" i="8"/>
  <c r="D165" i="8"/>
  <c r="BE164" i="8"/>
  <c r="BD164" i="8"/>
  <c r="BA164" i="8"/>
  <c r="AZ164" i="8"/>
  <c r="Q164" i="8" s="1"/>
  <c r="D164" i="8"/>
  <c r="BE163" i="8"/>
  <c r="BA163" i="8"/>
  <c r="AZ163" i="8"/>
  <c r="Q163" i="8" s="1"/>
  <c r="D163" i="8"/>
  <c r="BD163" i="8" s="1"/>
  <c r="BE162" i="8"/>
  <c r="BD162" i="8"/>
  <c r="BA162" i="8"/>
  <c r="D162" i="8"/>
  <c r="AZ162" i="8" s="1"/>
  <c r="Q162" i="8" s="1"/>
  <c r="BE161" i="8"/>
  <c r="BA161" i="8"/>
  <c r="D161" i="8"/>
  <c r="AZ161" i="8" s="1"/>
  <c r="Q161" i="8" s="1"/>
  <c r="BE160" i="8"/>
  <c r="BD160" i="8"/>
  <c r="BA160" i="8"/>
  <c r="AZ160" i="8"/>
  <c r="Q160" i="8" s="1"/>
  <c r="D160" i="8"/>
  <c r="BE159" i="8"/>
  <c r="BD159" i="8"/>
  <c r="BA159" i="8"/>
  <c r="D159" i="8"/>
  <c r="AZ159" i="8" s="1"/>
  <c r="Q159" i="8" s="1"/>
  <c r="BE158" i="8"/>
  <c r="BA158" i="8"/>
  <c r="D158" i="8"/>
  <c r="BD158" i="8" s="1"/>
  <c r="BE157" i="8"/>
  <c r="BD157" i="8"/>
  <c r="BA157" i="8"/>
  <c r="D157" i="8"/>
  <c r="AZ157" i="8" s="1"/>
  <c r="Q157" i="8" s="1"/>
  <c r="BE156" i="8"/>
  <c r="BA156" i="8"/>
  <c r="D156" i="8"/>
  <c r="BE155" i="8"/>
  <c r="BA155" i="8"/>
  <c r="AZ155" i="8"/>
  <c r="Q155" i="8"/>
  <c r="D155" i="8"/>
  <c r="BD155" i="8" s="1"/>
  <c r="BE154" i="8"/>
  <c r="BD154" i="8"/>
  <c r="BA154" i="8"/>
  <c r="D154" i="8"/>
  <c r="AZ154" i="8" s="1"/>
  <c r="BE153" i="8"/>
  <c r="BA153" i="8"/>
  <c r="D153" i="8"/>
  <c r="AZ153" i="8" s="1"/>
  <c r="Q153" i="8" s="1"/>
  <c r="BE152" i="8"/>
  <c r="BD152" i="8"/>
  <c r="BA152" i="8"/>
  <c r="AZ152" i="8"/>
  <c r="Q152" i="8" s="1"/>
  <c r="D152" i="8"/>
  <c r="BE151" i="8"/>
  <c r="BD151" i="8"/>
  <c r="BA151" i="8"/>
  <c r="Q151" i="8"/>
  <c r="D151" i="8"/>
  <c r="AZ151" i="8" s="1"/>
  <c r="BE150" i="8"/>
  <c r="BA150" i="8"/>
  <c r="AZ150" i="8"/>
  <c r="Q150" i="8" s="1"/>
  <c r="D150" i="8"/>
  <c r="BD150" i="8" s="1"/>
  <c r="BE149" i="8"/>
  <c r="BD149" i="8"/>
  <c r="BA149" i="8"/>
  <c r="D149" i="8"/>
  <c r="AZ149" i="8" s="1"/>
  <c r="Q149" i="8" s="1"/>
  <c r="BE148" i="8"/>
  <c r="BD148" i="8"/>
  <c r="BA148" i="8"/>
  <c r="D148" i="8"/>
  <c r="AZ148" i="8" s="1"/>
  <c r="Q148" i="8" s="1"/>
  <c r="BD144" i="8"/>
  <c r="AZ144" i="8"/>
  <c r="D144" i="8"/>
  <c r="BD143" i="8"/>
  <c r="AZ143" i="8"/>
  <c r="D143" i="8"/>
  <c r="BG139" i="8"/>
  <c r="BF139" i="8"/>
  <c r="BE139" i="8"/>
  <c r="BC139" i="8"/>
  <c r="BB139" i="8"/>
  <c r="D139" i="8"/>
  <c r="BG138" i="8"/>
  <c r="BF138" i="8"/>
  <c r="BC138" i="8"/>
  <c r="BB138" i="8"/>
  <c r="D138" i="8"/>
  <c r="BG137" i="8"/>
  <c r="BF137" i="8"/>
  <c r="BC137" i="8"/>
  <c r="BB137" i="8"/>
  <c r="AZ137" i="8"/>
  <c r="D137" i="8"/>
  <c r="BG136" i="8"/>
  <c r="BF136" i="8"/>
  <c r="BD136" i="8"/>
  <c r="BC136" i="8"/>
  <c r="BB136" i="8"/>
  <c r="D136" i="8"/>
  <c r="BG135" i="8"/>
  <c r="BF135" i="8"/>
  <c r="BE135" i="8"/>
  <c r="BD135" i="8"/>
  <c r="BC135" i="8"/>
  <c r="BB135" i="8"/>
  <c r="BA135" i="8"/>
  <c r="AZ135" i="8"/>
  <c r="S135" i="8" s="1"/>
  <c r="D135" i="8"/>
  <c r="BG134" i="8"/>
  <c r="BF134" i="8"/>
  <c r="BD134" i="8"/>
  <c r="BC134" i="8"/>
  <c r="BB134" i="8"/>
  <c r="AZ134" i="8"/>
  <c r="D134" i="8"/>
  <c r="BG133" i="8"/>
  <c r="BF133" i="8"/>
  <c r="BE133" i="8"/>
  <c r="BD133" i="8"/>
  <c r="BC133" i="8"/>
  <c r="BB133" i="8"/>
  <c r="BA133" i="8"/>
  <c r="AZ133" i="8"/>
  <c r="D133" i="8"/>
  <c r="BG132" i="8"/>
  <c r="BF132" i="8"/>
  <c r="BD132" i="8"/>
  <c r="BC132" i="8"/>
  <c r="BB132" i="8"/>
  <c r="AZ132" i="8"/>
  <c r="D132" i="8"/>
  <c r="BG131" i="8"/>
  <c r="BF131" i="8"/>
  <c r="BC131" i="8"/>
  <c r="BB131" i="8"/>
  <c r="BA131" i="8"/>
  <c r="D131" i="8"/>
  <c r="BG130" i="8"/>
  <c r="BF130" i="8"/>
  <c r="BC130" i="8"/>
  <c r="BB130" i="8"/>
  <c r="D130" i="8"/>
  <c r="BG129" i="8"/>
  <c r="BF129" i="8"/>
  <c r="BC129" i="8"/>
  <c r="BB129" i="8"/>
  <c r="D129" i="8"/>
  <c r="BG128" i="8"/>
  <c r="BF128" i="8"/>
  <c r="BC128" i="8"/>
  <c r="BB128" i="8"/>
  <c r="D128" i="8"/>
  <c r="BG127" i="8"/>
  <c r="BF127" i="8"/>
  <c r="BE127" i="8"/>
  <c r="BC127" i="8"/>
  <c r="BB127" i="8"/>
  <c r="BA127" i="8"/>
  <c r="D127" i="8"/>
  <c r="BD127" i="8" s="1"/>
  <c r="BG126" i="8"/>
  <c r="BF126" i="8"/>
  <c r="BC126" i="8"/>
  <c r="BB126" i="8"/>
  <c r="AZ126" i="8"/>
  <c r="D126" i="8"/>
  <c r="BG125" i="8"/>
  <c r="BF125" i="8"/>
  <c r="BE125" i="8"/>
  <c r="BD125" i="8"/>
  <c r="BC125" i="8"/>
  <c r="BB125" i="8"/>
  <c r="BA125" i="8"/>
  <c r="AZ125" i="8"/>
  <c r="D125" i="8"/>
  <c r="BG124" i="8"/>
  <c r="BF124" i="8"/>
  <c r="BD124" i="8"/>
  <c r="BC124" i="8"/>
  <c r="BB124" i="8"/>
  <c r="AZ124" i="8"/>
  <c r="D124" i="8"/>
  <c r="BF123" i="8"/>
  <c r="AZ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E123" i="8" s="1"/>
  <c r="BG122" i="8"/>
  <c r="BF122" i="8"/>
  <c r="BC122" i="8"/>
  <c r="BB122" i="8"/>
  <c r="D122" i="8"/>
  <c r="BG121" i="8"/>
  <c r="BF121" i="8"/>
  <c r="BC121" i="8"/>
  <c r="BB121" i="8"/>
  <c r="D121" i="8"/>
  <c r="BG120" i="8"/>
  <c r="BF120" i="8"/>
  <c r="BE120" i="8"/>
  <c r="BC120" i="8"/>
  <c r="BB120" i="8"/>
  <c r="BA120" i="8"/>
  <c r="D120" i="8"/>
  <c r="BD120" i="8" s="1"/>
  <c r="BG119" i="8"/>
  <c r="BF119" i="8"/>
  <c r="BC119" i="8"/>
  <c r="BB119" i="8"/>
  <c r="AZ119" i="8"/>
  <c r="D119" i="8"/>
  <c r="BG118" i="8"/>
  <c r="BF118" i="8"/>
  <c r="BE118" i="8"/>
  <c r="BD118" i="8"/>
  <c r="BC118" i="8"/>
  <c r="BB118" i="8"/>
  <c r="BA118" i="8"/>
  <c r="AZ118" i="8"/>
  <c r="D118" i="8"/>
  <c r="BG117" i="8"/>
  <c r="BF117" i="8"/>
  <c r="BD117" i="8"/>
  <c r="BC117" i="8"/>
  <c r="BB117" i="8"/>
  <c r="AZ117" i="8"/>
  <c r="D117" i="8"/>
  <c r="BF116" i="8"/>
  <c r="AZ116" i="8"/>
  <c r="R116" i="8"/>
  <c r="U44" i="8" s="1"/>
  <c r="Q116" i="8"/>
  <c r="P116" i="8"/>
  <c r="O116" i="8"/>
  <c r="N116" i="8"/>
  <c r="Q44" i="8" s="1"/>
  <c r="M116" i="8"/>
  <c r="L116" i="8"/>
  <c r="N44" i="8" s="1"/>
  <c r="D44" i="8" s="1"/>
  <c r="K116" i="8"/>
  <c r="J116" i="8"/>
  <c r="E116" i="8"/>
  <c r="D116" i="8"/>
  <c r="BE116" i="8" s="1"/>
  <c r="BG115" i="8"/>
  <c r="BF115" i="8"/>
  <c r="BC115" i="8"/>
  <c r="BB115" i="8"/>
  <c r="D115" i="8"/>
  <c r="BG114" i="8"/>
  <c r="BF114" i="8"/>
  <c r="BC114" i="8"/>
  <c r="BB114" i="8"/>
  <c r="D114" i="8"/>
  <c r="BG113" i="8"/>
  <c r="BF113" i="8"/>
  <c r="BE113" i="8"/>
  <c r="BC113" i="8"/>
  <c r="BB113" i="8"/>
  <c r="BA113" i="8"/>
  <c r="D113" i="8"/>
  <c r="BD113" i="8" s="1"/>
  <c r="BG112" i="8"/>
  <c r="BF112" i="8"/>
  <c r="BC112" i="8"/>
  <c r="BB112" i="8"/>
  <c r="AZ112" i="8"/>
  <c r="D112" i="8"/>
  <c r="BG111" i="8"/>
  <c r="BF111" i="8"/>
  <c r="BE111" i="8"/>
  <c r="BD111" i="8"/>
  <c r="BC111" i="8"/>
  <c r="BB111" i="8"/>
  <c r="BA111" i="8"/>
  <c r="AZ111" i="8"/>
  <c r="D111" i="8"/>
  <c r="BG110" i="8"/>
  <c r="BF110" i="8"/>
  <c r="BC110" i="8"/>
  <c r="BB110" i="8"/>
  <c r="D110" i="8"/>
  <c r="BG109" i="8"/>
  <c r="BF109" i="8"/>
  <c r="BE109" i="8"/>
  <c r="BD109" i="8"/>
  <c r="BC109" i="8"/>
  <c r="BB109" i="8"/>
  <c r="BA109" i="8"/>
  <c r="AZ109" i="8"/>
  <c r="S109" i="8"/>
  <c r="D109" i="8"/>
  <c r="BB105" i="8"/>
  <c r="AZ105" i="8"/>
  <c r="S105" i="8"/>
  <c r="R105" i="8"/>
  <c r="Q105" i="8"/>
  <c r="P105" i="8"/>
  <c r="O105" i="8"/>
  <c r="N105" i="8"/>
  <c r="M105" i="8"/>
  <c r="L105" i="8"/>
  <c r="K105" i="8"/>
  <c r="BE105" i="8" s="1"/>
  <c r="J105" i="8"/>
  <c r="I105" i="8"/>
  <c r="H105" i="8"/>
  <c r="G105" i="8"/>
  <c r="F105" i="8"/>
  <c r="E105" i="8"/>
  <c r="D105" i="8" s="1"/>
  <c r="BE104" i="8"/>
  <c r="BD104" i="8"/>
  <c r="BB104" i="8"/>
  <c r="AZ104" i="8"/>
  <c r="AY104" i="8"/>
  <c r="D104" i="8"/>
  <c r="BH103" i="8"/>
  <c r="BE103" i="8"/>
  <c r="BD103" i="8"/>
  <c r="BB103" i="8"/>
  <c r="AZ103" i="8"/>
  <c r="AY103" i="8"/>
  <c r="D103" i="8"/>
  <c r="BE102" i="8"/>
  <c r="BD102" i="8"/>
  <c r="BB102" i="8"/>
  <c r="AZ102" i="8"/>
  <c r="AY102" i="8"/>
  <c r="D102" i="8"/>
  <c r="BH101" i="8"/>
  <c r="BE101" i="8"/>
  <c r="BD101" i="8"/>
  <c r="BB101" i="8"/>
  <c r="AZ101" i="8"/>
  <c r="AY101" i="8"/>
  <c r="D101" i="8"/>
  <c r="BE100" i="8"/>
  <c r="BD100" i="8"/>
  <c r="BB100" i="8"/>
  <c r="AZ100" i="8"/>
  <c r="AY100" i="8"/>
  <c r="D100" i="8"/>
  <c r="BH99" i="8"/>
  <c r="BE99" i="8"/>
  <c r="BD99" i="8"/>
  <c r="BB99" i="8"/>
  <c r="AZ99" i="8"/>
  <c r="AY99" i="8"/>
  <c r="D99" i="8"/>
  <c r="BE98" i="8"/>
  <c r="BD98" i="8"/>
  <c r="BB98" i="8"/>
  <c r="AZ98" i="8"/>
  <c r="AY98" i="8"/>
  <c r="D98" i="8"/>
  <c r="BH97" i="8"/>
  <c r="BE97" i="8"/>
  <c r="BD97" i="8"/>
  <c r="BB97" i="8"/>
  <c r="AZ97" i="8"/>
  <c r="AY97" i="8"/>
  <c r="D97" i="8"/>
  <c r="BE96" i="8"/>
  <c r="BD96" i="8"/>
  <c r="BB96" i="8"/>
  <c r="AZ96" i="8"/>
  <c r="AY96" i="8"/>
  <c r="D96" i="8"/>
  <c r="BH95" i="8"/>
  <c r="BE95" i="8"/>
  <c r="BD95" i="8"/>
  <c r="BB95" i="8"/>
  <c r="AZ95" i="8"/>
  <c r="AY95" i="8"/>
  <c r="D95" i="8"/>
  <c r="BE94" i="8"/>
  <c r="BD94" i="8"/>
  <c r="BB94" i="8"/>
  <c r="AZ94" i="8"/>
  <c r="AY94" i="8"/>
  <c r="D94" i="8"/>
  <c r="BH93" i="8"/>
  <c r="BE93" i="8"/>
  <c r="BD93" i="8"/>
  <c r="BB93" i="8"/>
  <c r="AZ93" i="8"/>
  <c r="AY93" i="8"/>
  <c r="D93" i="8"/>
  <c r="BE92" i="8"/>
  <c r="BD92" i="8"/>
  <c r="BB92" i="8"/>
  <c r="AZ92" i="8"/>
  <c r="AY92" i="8"/>
  <c r="D92" i="8"/>
  <c r="BH91" i="8"/>
  <c r="BE91" i="8"/>
  <c r="BD91" i="8"/>
  <c r="BB91" i="8"/>
  <c r="AZ91" i="8"/>
  <c r="AY91" i="8"/>
  <c r="D91" i="8"/>
  <c r="BE90" i="8"/>
  <c r="BD90" i="8"/>
  <c r="BB90" i="8"/>
  <c r="AZ90" i="8"/>
  <c r="AY90" i="8"/>
  <c r="D90" i="8"/>
  <c r="BH89" i="8"/>
  <c r="BE89" i="8"/>
  <c r="BD89" i="8"/>
  <c r="BB89" i="8"/>
  <c r="AZ89" i="8"/>
  <c r="AY89" i="8"/>
  <c r="D89" i="8"/>
  <c r="BE88" i="8"/>
  <c r="BD88" i="8"/>
  <c r="BB88" i="8"/>
  <c r="AZ88" i="8"/>
  <c r="AY88" i="8"/>
  <c r="D88" i="8"/>
  <c r="BH87" i="8"/>
  <c r="BE87" i="8"/>
  <c r="BD87" i="8"/>
  <c r="BB87" i="8"/>
  <c r="AZ87" i="8"/>
  <c r="AY87" i="8"/>
  <c r="D87" i="8"/>
  <c r="BE86" i="8"/>
  <c r="BD86" i="8"/>
  <c r="BB86" i="8"/>
  <c r="BA86" i="8"/>
  <c r="AY86" i="8"/>
  <c r="D86" i="8"/>
  <c r="BH85" i="8"/>
  <c r="BE85" i="8"/>
  <c r="BD85" i="8"/>
  <c r="BB85" i="8"/>
  <c r="AZ85" i="8"/>
  <c r="AY85" i="8"/>
  <c r="D85" i="8"/>
  <c r="BF84" i="8"/>
  <c r="BE84" i="8"/>
  <c r="BD84" i="8"/>
  <c r="BB84" i="8"/>
  <c r="BA84" i="8"/>
  <c r="AY84" i="8"/>
  <c r="D84" i="8"/>
  <c r="BH83" i="8"/>
  <c r="BE83" i="8"/>
  <c r="BD83" i="8"/>
  <c r="BB83" i="8"/>
  <c r="AZ83" i="8"/>
  <c r="AY83" i="8"/>
  <c r="D83" i="8"/>
  <c r="BF82" i="8"/>
  <c r="BE82" i="8"/>
  <c r="BD82" i="8"/>
  <c r="BB82" i="8"/>
  <c r="BA82" i="8"/>
  <c r="AY82" i="8"/>
  <c r="D82" i="8"/>
  <c r="BH81" i="8"/>
  <c r="BE81" i="8"/>
  <c r="BD81" i="8"/>
  <c r="BB81" i="8"/>
  <c r="AZ81" i="8"/>
  <c r="AY81" i="8"/>
  <c r="D81" i="8"/>
  <c r="BF80" i="8"/>
  <c r="BE80" i="8"/>
  <c r="BD80" i="8"/>
  <c r="BB80" i="8"/>
  <c r="BA80" i="8"/>
  <c r="AY80" i="8"/>
  <c r="D80" i="8"/>
  <c r="BH79" i="8"/>
  <c r="BE79" i="8"/>
  <c r="BD79" i="8"/>
  <c r="BB79" i="8"/>
  <c r="AZ79" i="8"/>
  <c r="AY79" i="8"/>
  <c r="D79" i="8"/>
  <c r="BF78" i="8"/>
  <c r="BE78" i="8"/>
  <c r="BD78" i="8"/>
  <c r="BB78" i="8"/>
  <c r="BA78" i="8"/>
  <c r="AY78" i="8"/>
  <c r="D78" i="8"/>
  <c r="BH77" i="8"/>
  <c r="BE77" i="8"/>
  <c r="BD77" i="8"/>
  <c r="BB77" i="8"/>
  <c r="AZ77" i="8"/>
  <c r="AY77" i="8"/>
  <c r="D77" i="8"/>
  <c r="BF76" i="8"/>
  <c r="BE76" i="8"/>
  <c r="BD76" i="8"/>
  <c r="BB76" i="8"/>
  <c r="BA76" i="8"/>
  <c r="AY76" i="8"/>
  <c r="D76" i="8"/>
  <c r="D72" i="8"/>
  <c r="D71" i="8"/>
  <c r="BF67" i="8"/>
  <c r="BA67" i="8"/>
  <c r="F67" i="8"/>
  <c r="BF66" i="8"/>
  <c r="BA66" i="8"/>
  <c r="F66" i="8"/>
  <c r="BF65" i="8"/>
  <c r="BA65" i="8"/>
  <c r="F65" i="8"/>
  <c r="BF64" i="8"/>
  <c r="BA64" i="8"/>
  <c r="F64" i="8" s="1"/>
  <c r="BF63" i="8"/>
  <c r="BA63" i="8"/>
  <c r="F63" i="8"/>
  <c r="BF62" i="8"/>
  <c r="BA62" i="8"/>
  <c r="F62" i="8"/>
  <c r="BF61" i="8"/>
  <c r="BA61" i="8"/>
  <c r="F61" i="8"/>
  <c r="BF60" i="8"/>
  <c r="BA60" i="8"/>
  <c r="F60" i="8" s="1"/>
  <c r="BF59" i="8"/>
  <c r="BA59" i="8"/>
  <c r="F59" i="8"/>
  <c r="BF58" i="8"/>
  <c r="BA58" i="8"/>
  <c r="F58" i="8" s="1"/>
  <c r="BF57" i="8"/>
  <c r="BA57" i="8"/>
  <c r="F57" i="8"/>
  <c r="V54" i="8"/>
  <c r="U54" i="8"/>
  <c r="T54" i="8"/>
  <c r="S54" i="8"/>
  <c r="R54" i="8"/>
  <c r="BI54" i="8" s="1"/>
  <c r="Q54" i="8"/>
  <c r="P54" i="8"/>
  <c r="O54" i="8"/>
  <c r="N54" i="8"/>
  <c r="M54" i="8"/>
  <c r="L54" i="8"/>
  <c r="K54" i="8"/>
  <c r="J54" i="8"/>
  <c r="I54" i="8"/>
  <c r="H54" i="8"/>
  <c r="G54" i="8"/>
  <c r="F54" i="8"/>
  <c r="D54" i="8" s="1"/>
  <c r="E54" i="8"/>
  <c r="BM53" i="8"/>
  <c r="BL53" i="8"/>
  <c r="BJ53" i="8"/>
  <c r="BI53" i="8"/>
  <c r="BG53" i="8"/>
  <c r="BF53" i="8"/>
  <c r="BC53" i="8"/>
  <c r="BB53" i="8"/>
  <c r="D53" i="8"/>
  <c r="BK53" i="8" s="1"/>
  <c r="BM52" i="8"/>
  <c r="BL52" i="8"/>
  <c r="BI52" i="8"/>
  <c r="BH52" i="8"/>
  <c r="BG52" i="8"/>
  <c r="BF52" i="8"/>
  <c r="BD52" i="8"/>
  <c r="BC52" i="8"/>
  <c r="D52" i="8"/>
  <c r="BE52" i="8" s="1"/>
  <c r="BM51" i="8"/>
  <c r="BL51" i="8"/>
  <c r="BI51" i="8"/>
  <c r="BG51" i="8"/>
  <c r="BF51" i="8"/>
  <c r="BC51" i="8"/>
  <c r="D51" i="8"/>
  <c r="BM50" i="8"/>
  <c r="BL50" i="8"/>
  <c r="BJ50" i="8"/>
  <c r="BI50" i="8"/>
  <c r="BG50" i="8"/>
  <c r="BF50" i="8"/>
  <c r="BD50" i="8"/>
  <c r="BC50" i="8"/>
  <c r="D50" i="8"/>
  <c r="BM49" i="8"/>
  <c r="BL49" i="8"/>
  <c r="BI49" i="8"/>
  <c r="BG49" i="8"/>
  <c r="BF49" i="8"/>
  <c r="BC49" i="8"/>
  <c r="D49" i="8"/>
  <c r="BM48" i="8"/>
  <c r="BL48" i="8"/>
  <c r="BK48" i="8"/>
  <c r="BJ48" i="8"/>
  <c r="BI48" i="8"/>
  <c r="BG48" i="8"/>
  <c r="BF48" i="8"/>
  <c r="BC48" i="8"/>
  <c r="D48" i="8"/>
  <c r="BJ47" i="8"/>
  <c r="W47" i="8"/>
  <c r="BM46" i="8"/>
  <c r="BL46" i="8"/>
  <c r="BI46" i="8"/>
  <c r="BH46" i="8"/>
  <c r="BG46" i="8"/>
  <c r="BF46" i="8"/>
  <c r="BD46" i="8"/>
  <c r="BC46" i="8"/>
  <c r="D46" i="8"/>
  <c r="BE46" i="8" s="1"/>
  <c r="BM45" i="8"/>
  <c r="BL45" i="8"/>
  <c r="BI45" i="8"/>
  <c r="BG45" i="8"/>
  <c r="BF45" i="8"/>
  <c r="BD45" i="8"/>
  <c r="BC45" i="8"/>
  <c r="D45" i="8"/>
  <c r="V44" i="8"/>
  <c r="T44" i="8"/>
  <c r="R44" i="8"/>
  <c r="P44" i="8"/>
  <c r="O44" i="8"/>
  <c r="M44" i="8"/>
  <c r="L44" i="8"/>
  <c r="K44" i="8"/>
  <c r="J44" i="8"/>
  <c r="I44" i="8"/>
  <c r="H44" i="8"/>
  <c r="G44" i="8"/>
  <c r="F44" i="8"/>
  <c r="E44" i="8"/>
  <c r="BM43" i="8"/>
  <c r="BL43" i="8"/>
  <c r="BH43" i="8"/>
  <c r="BG43" i="8"/>
  <c r="BF43" i="8"/>
  <c r="BD43" i="8"/>
  <c r="BB43" i="8"/>
  <c r="D43" i="8"/>
  <c r="BJ43" i="8" s="1"/>
  <c r="BM42" i="8"/>
  <c r="BL42" i="8"/>
  <c r="BK42" i="8"/>
  <c r="BI42" i="8"/>
  <c r="BH42" i="8"/>
  <c r="BG42" i="8"/>
  <c r="BF42" i="8"/>
  <c r="BD42" i="8"/>
  <c r="BC42" i="8"/>
  <c r="D42" i="8"/>
  <c r="BM41" i="8"/>
  <c r="BL41" i="8"/>
  <c r="BK41" i="8"/>
  <c r="BJ41" i="8"/>
  <c r="BI41" i="8"/>
  <c r="BG41" i="8"/>
  <c r="BF41" i="8"/>
  <c r="BE41" i="8"/>
  <c r="BC41" i="8"/>
  <c r="BB41" i="8"/>
  <c r="D41" i="8"/>
  <c r="BH41" i="8" s="1"/>
  <c r="T37" i="8"/>
  <c r="S37" i="8"/>
  <c r="R37" i="8"/>
  <c r="Q37" i="8"/>
  <c r="P37" i="8"/>
  <c r="O37" i="8"/>
  <c r="N37" i="8"/>
  <c r="M37" i="8"/>
  <c r="BD37" i="8" s="1"/>
  <c r="L37" i="8"/>
  <c r="K37" i="8"/>
  <c r="J37" i="8"/>
  <c r="I37" i="8"/>
  <c r="H37" i="8"/>
  <c r="G37" i="8"/>
  <c r="F37" i="8"/>
  <c r="D37" i="8" s="1"/>
  <c r="E37" i="8"/>
  <c r="BJ36" i="8"/>
  <c r="BI36" i="8"/>
  <c r="BG36" i="8"/>
  <c r="BE36" i="8"/>
  <c r="BD36" i="8"/>
  <c r="D36" i="8"/>
  <c r="BH35" i="8"/>
  <c r="BG35" i="8"/>
  <c r="BD35" i="8"/>
  <c r="BB35" i="8"/>
  <c r="D35" i="8"/>
  <c r="BJ34" i="8"/>
  <c r="BI34" i="8"/>
  <c r="BG34" i="8"/>
  <c r="BE34" i="8"/>
  <c r="BD34" i="8"/>
  <c r="D34" i="8"/>
  <c r="BH33" i="8"/>
  <c r="BG33" i="8"/>
  <c r="BD33" i="8"/>
  <c r="BB33" i="8"/>
  <c r="D33" i="8"/>
  <c r="BJ32" i="8"/>
  <c r="BG32" i="8"/>
  <c r="BE32" i="8"/>
  <c r="BD32" i="8"/>
  <c r="D32" i="8"/>
  <c r="BH31" i="8"/>
  <c r="BG31" i="8"/>
  <c r="BD31" i="8"/>
  <c r="BB31" i="8"/>
  <c r="D31" i="8"/>
  <c r="BG30" i="8"/>
  <c r="BD30" i="8"/>
  <c r="D30" i="8"/>
  <c r="BG29" i="8"/>
  <c r="BD29" i="8"/>
  <c r="BC29" i="8"/>
  <c r="D29" i="8"/>
  <c r="BG28" i="8"/>
  <c r="BD28" i="8"/>
  <c r="D28" i="8"/>
  <c r="BK27" i="8"/>
  <c r="BG27" i="8"/>
  <c r="BD27" i="8"/>
  <c r="BC27" i="8"/>
  <c r="D27" i="8"/>
  <c r="BG26" i="8"/>
  <c r="BD26" i="8"/>
  <c r="D26" i="8"/>
  <c r="BK25" i="8"/>
  <c r="BG25" i="8"/>
  <c r="BD25" i="8"/>
  <c r="BC25" i="8"/>
  <c r="D25" i="8"/>
  <c r="BG24" i="8"/>
  <c r="BD24" i="8"/>
  <c r="D24" i="8"/>
  <c r="BK23" i="8"/>
  <c r="BG23" i="8"/>
  <c r="BD23" i="8"/>
  <c r="BC23" i="8"/>
  <c r="D23" i="8"/>
  <c r="BK22" i="8"/>
  <c r="BH22" i="8"/>
  <c r="BG22" i="8"/>
  <c r="BC22" i="8"/>
  <c r="BB22" i="8"/>
  <c r="D22" i="8"/>
  <c r="BJ22" i="8" s="1"/>
  <c r="BK21" i="8"/>
  <c r="BJ21" i="8"/>
  <c r="BG21" i="8"/>
  <c r="BF21" i="8"/>
  <c r="BD21" i="8"/>
  <c r="BC21" i="8"/>
  <c r="BB21" i="8"/>
  <c r="D21" i="8"/>
  <c r="BI21" i="8" s="1"/>
  <c r="BK20" i="8"/>
  <c r="BJ20" i="8"/>
  <c r="BG20" i="8"/>
  <c r="BE20" i="8"/>
  <c r="BB20" i="8"/>
  <c r="U20" i="8" s="1"/>
  <c r="D20" i="8"/>
  <c r="BF20" i="8" s="1"/>
  <c r="BK19" i="8"/>
  <c r="BJ19" i="8"/>
  <c r="BG19" i="8"/>
  <c r="BE19" i="8"/>
  <c r="BB19" i="8"/>
  <c r="D19" i="8"/>
  <c r="BF19" i="8" s="1"/>
  <c r="BK18" i="8"/>
  <c r="BJ18" i="8"/>
  <c r="BG18" i="8"/>
  <c r="BE18" i="8"/>
  <c r="BB18" i="8"/>
  <c r="U18" i="8" s="1"/>
  <c r="D18" i="8"/>
  <c r="BF18" i="8" s="1"/>
  <c r="BI14" i="8"/>
  <c r="BH14" i="8"/>
  <c r="D14" i="8"/>
  <c r="BG13" i="8"/>
  <c r="BF13" i="8"/>
  <c r="BC13" i="8"/>
  <c r="BB13" i="8"/>
  <c r="D13" i="8"/>
  <c r="BI13" i="8" s="1"/>
  <c r="BI12" i="8"/>
  <c r="BH12" i="8"/>
  <c r="BG12" i="8"/>
  <c r="BD12" i="8"/>
  <c r="BC12" i="8"/>
  <c r="D12" i="8"/>
  <c r="BG11" i="8"/>
  <c r="BF11" i="8"/>
  <c r="BC11" i="8"/>
  <c r="BB11" i="8"/>
  <c r="D11" i="8"/>
  <c r="BI11" i="8" s="1"/>
  <c r="BI10" i="8"/>
  <c r="BG10" i="8"/>
  <c r="BD10" i="8"/>
  <c r="BC10" i="8"/>
  <c r="D10" i="8"/>
  <c r="A5" i="8"/>
  <c r="A4" i="8"/>
  <c r="A3" i="8"/>
  <c r="A2" i="8"/>
  <c r="A2" i="9"/>
  <c r="A3" i="9"/>
  <c r="A4" i="9"/>
  <c r="A5" i="9"/>
  <c r="D10" i="9"/>
  <c r="BE10" i="9" s="1"/>
  <c r="BB10" i="9"/>
  <c r="BC10" i="9"/>
  <c r="BD10" i="9"/>
  <c r="BF10" i="9"/>
  <c r="BG10" i="9"/>
  <c r="BH10" i="9"/>
  <c r="BI10" i="9"/>
  <c r="D11" i="9"/>
  <c r="BC11" i="9"/>
  <c r="BD11" i="9"/>
  <c r="BE11" i="9"/>
  <c r="BG11" i="9"/>
  <c r="BH11" i="9"/>
  <c r="BI11" i="9"/>
  <c r="D12" i="9"/>
  <c r="BE12" i="9" s="1"/>
  <c r="BB12" i="9"/>
  <c r="BC12" i="9"/>
  <c r="BD12" i="9"/>
  <c r="BF12" i="9"/>
  <c r="BG12" i="9"/>
  <c r="BH12" i="9"/>
  <c r="BI12" i="9"/>
  <c r="D13" i="9"/>
  <c r="BD13" i="9" s="1"/>
  <c r="BC13" i="9"/>
  <c r="BE13" i="9"/>
  <c r="BG13" i="9"/>
  <c r="BH13" i="9"/>
  <c r="D14" i="9"/>
  <c r="BD14" i="9"/>
  <c r="U14" i="9" s="1"/>
  <c r="BE14" i="9"/>
  <c r="BH14" i="9"/>
  <c r="BI14" i="9"/>
  <c r="D18" i="9"/>
  <c r="BB18" i="9"/>
  <c r="BG18" i="9"/>
  <c r="D19" i="9"/>
  <c r="BB19" i="9"/>
  <c r="BG19" i="9"/>
  <c r="D20" i="9"/>
  <c r="BB20" i="9"/>
  <c r="BF20" i="9"/>
  <c r="BG20" i="9"/>
  <c r="D21" i="9"/>
  <c r="BD21" i="9"/>
  <c r="BE21" i="9"/>
  <c r="BG21" i="9"/>
  <c r="BH21" i="9"/>
  <c r="BI21" i="9"/>
  <c r="D22" i="9"/>
  <c r="BE22" i="9"/>
  <c r="BF22" i="9"/>
  <c r="BG22" i="9"/>
  <c r="BJ22" i="9"/>
  <c r="D23" i="9"/>
  <c r="BB23" i="9"/>
  <c r="U23" i="9" s="1"/>
  <c r="BC23" i="9"/>
  <c r="BD23" i="9"/>
  <c r="BE23" i="9"/>
  <c r="BF23" i="9"/>
  <c r="BG23" i="9"/>
  <c r="BH23" i="9"/>
  <c r="BI23" i="9"/>
  <c r="BJ23" i="9"/>
  <c r="BK23" i="9"/>
  <c r="D24" i="9"/>
  <c r="BB24" i="9"/>
  <c r="U24" i="9" s="1"/>
  <c r="BC24" i="9"/>
  <c r="BD24" i="9"/>
  <c r="BE24" i="9"/>
  <c r="BF24" i="9"/>
  <c r="BG24" i="9"/>
  <c r="BH24" i="9"/>
  <c r="BI24" i="9"/>
  <c r="BJ24" i="9"/>
  <c r="BK24" i="9"/>
  <c r="D25" i="9"/>
  <c r="BB25" i="9"/>
  <c r="U25" i="9" s="1"/>
  <c r="BC25" i="9"/>
  <c r="BD25" i="9"/>
  <c r="BE25" i="9"/>
  <c r="BF25" i="9"/>
  <c r="BG25" i="9"/>
  <c r="BH25" i="9"/>
  <c r="BI25" i="9"/>
  <c r="BJ25" i="9"/>
  <c r="BK25" i="9"/>
  <c r="D26" i="9"/>
  <c r="BB26" i="9"/>
  <c r="U26" i="9" s="1"/>
  <c r="BC26" i="9"/>
  <c r="BD26" i="9"/>
  <c r="BE26" i="9"/>
  <c r="BF26" i="9"/>
  <c r="BG26" i="9"/>
  <c r="BH26" i="9"/>
  <c r="BI26" i="9"/>
  <c r="BJ26" i="9"/>
  <c r="BK26" i="9"/>
  <c r="D27" i="9"/>
  <c r="BB27" i="9"/>
  <c r="U27" i="9" s="1"/>
  <c r="BC27" i="9"/>
  <c r="BD27" i="9"/>
  <c r="BE27" i="9"/>
  <c r="BF27" i="9"/>
  <c r="BG27" i="9"/>
  <c r="BH27" i="9"/>
  <c r="BI27" i="9"/>
  <c r="BJ27" i="9"/>
  <c r="BK27" i="9"/>
  <c r="D28" i="9"/>
  <c r="BB28" i="9"/>
  <c r="U28" i="9" s="1"/>
  <c r="BC28" i="9"/>
  <c r="BD28" i="9"/>
  <c r="BE28" i="9"/>
  <c r="BF28" i="9"/>
  <c r="BG28" i="9"/>
  <c r="BH28" i="9"/>
  <c r="BI28" i="9"/>
  <c r="BJ28" i="9"/>
  <c r="BK28" i="9"/>
  <c r="D29" i="9"/>
  <c r="BB29" i="9"/>
  <c r="U29" i="9" s="1"/>
  <c r="BC29" i="9"/>
  <c r="BD29" i="9"/>
  <c r="BE29" i="9"/>
  <c r="BF29" i="9"/>
  <c r="BG29" i="9"/>
  <c r="BH29" i="9"/>
  <c r="BI29" i="9"/>
  <c r="BJ29" i="9"/>
  <c r="BK29" i="9"/>
  <c r="D30" i="9"/>
  <c r="BB30" i="9"/>
  <c r="U30" i="9" s="1"/>
  <c r="BC30" i="9"/>
  <c r="BD30" i="9"/>
  <c r="BE30" i="9"/>
  <c r="BF30" i="9"/>
  <c r="BG30" i="9"/>
  <c r="BH30" i="9"/>
  <c r="BI30" i="9"/>
  <c r="BJ30" i="9"/>
  <c r="BK30" i="9"/>
  <c r="D31" i="9"/>
  <c r="BB31" i="9"/>
  <c r="U31" i="9" s="1"/>
  <c r="BC31" i="9"/>
  <c r="BD31" i="9"/>
  <c r="BE31" i="9"/>
  <c r="BF31" i="9"/>
  <c r="BG31" i="9"/>
  <c r="BH31" i="9"/>
  <c r="BI31" i="9"/>
  <c r="BJ31" i="9"/>
  <c r="BK31" i="9"/>
  <c r="D32" i="9"/>
  <c r="BB32" i="9"/>
  <c r="U32" i="9" s="1"/>
  <c r="BC32" i="9"/>
  <c r="BD32" i="9"/>
  <c r="BE32" i="9"/>
  <c r="BF32" i="9"/>
  <c r="BG32" i="9"/>
  <c r="BH32" i="9"/>
  <c r="BI32" i="9"/>
  <c r="BJ32" i="9"/>
  <c r="BK32" i="9"/>
  <c r="D33" i="9"/>
  <c r="BB33" i="9"/>
  <c r="BC33" i="9"/>
  <c r="BD33" i="9"/>
  <c r="BE33" i="9"/>
  <c r="U33" i="9" s="1"/>
  <c r="BF33" i="9"/>
  <c r="BG33" i="9"/>
  <c r="BH33" i="9"/>
  <c r="BI33" i="9"/>
  <c r="BJ33" i="9"/>
  <c r="BK33" i="9"/>
  <c r="D34" i="9"/>
  <c r="BB34" i="9"/>
  <c r="U34" i="9" s="1"/>
  <c r="BC34" i="9"/>
  <c r="BD34" i="9"/>
  <c r="BE34" i="9"/>
  <c r="BF34" i="9"/>
  <c r="BG34" i="9"/>
  <c r="BH34" i="9"/>
  <c r="BI34" i="9"/>
  <c r="BJ34" i="9"/>
  <c r="BK34" i="9"/>
  <c r="D35" i="9"/>
  <c r="BB35" i="9"/>
  <c r="U35" i="9" s="1"/>
  <c r="BC35" i="9"/>
  <c r="BD35" i="9"/>
  <c r="BE35" i="9"/>
  <c r="BF35" i="9"/>
  <c r="BG35" i="9"/>
  <c r="BH35" i="9"/>
  <c r="BI35" i="9"/>
  <c r="BJ35" i="9"/>
  <c r="BK35" i="9"/>
  <c r="D36" i="9"/>
  <c r="BB36" i="9"/>
  <c r="U36" i="9" s="1"/>
  <c r="BC36" i="9"/>
  <c r="BD36" i="9"/>
  <c r="BE36" i="9"/>
  <c r="BF36" i="9"/>
  <c r="BG36" i="9"/>
  <c r="BH36" i="9"/>
  <c r="BI36" i="9"/>
  <c r="BJ36" i="9"/>
  <c r="BK36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BG37" i="9"/>
  <c r="D41" i="9"/>
  <c r="BB41" i="9"/>
  <c r="BC41" i="9"/>
  <c r="BD41" i="9"/>
  <c r="BE41" i="9"/>
  <c r="BF41" i="9"/>
  <c r="BG41" i="9"/>
  <c r="BH41" i="9"/>
  <c r="BI41" i="9"/>
  <c r="BJ41" i="9"/>
  <c r="BK41" i="9"/>
  <c r="BL41" i="9"/>
  <c r="BM41" i="9"/>
  <c r="D42" i="9"/>
  <c r="BC42" i="9"/>
  <c r="BF42" i="9"/>
  <c r="BG42" i="9"/>
  <c r="BI42" i="9"/>
  <c r="BL42" i="9"/>
  <c r="BM42" i="9"/>
  <c r="D43" i="9"/>
  <c r="BB43" i="9"/>
  <c r="BD43" i="9"/>
  <c r="BE43" i="9"/>
  <c r="BF43" i="9"/>
  <c r="BG43" i="9"/>
  <c r="BH43" i="9"/>
  <c r="BJ43" i="9"/>
  <c r="BL43" i="9"/>
  <c r="BM43" i="9"/>
  <c r="E44" i="9"/>
  <c r="F44" i="9"/>
  <c r="G44" i="9"/>
  <c r="D44" i="9" s="1"/>
  <c r="H44" i="9"/>
  <c r="I44" i="9"/>
  <c r="J44" i="9"/>
  <c r="K44" i="9"/>
  <c r="L44" i="9"/>
  <c r="O44" i="9"/>
  <c r="R44" i="9"/>
  <c r="D45" i="9"/>
  <c r="BB45" i="9"/>
  <c r="BC45" i="9"/>
  <c r="BD45" i="9"/>
  <c r="BE45" i="9"/>
  <c r="W45" i="9" s="1"/>
  <c r="BF45" i="9"/>
  <c r="BG45" i="9"/>
  <c r="BH45" i="9"/>
  <c r="BI45" i="9"/>
  <c r="BJ45" i="9"/>
  <c r="BK45" i="9"/>
  <c r="BL45" i="9"/>
  <c r="BM45" i="9"/>
  <c r="D46" i="9"/>
  <c r="BC46" i="9"/>
  <c r="BD46" i="9"/>
  <c r="BF46" i="9"/>
  <c r="BG46" i="9"/>
  <c r="BH46" i="9"/>
  <c r="BI46" i="9"/>
  <c r="BK46" i="9"/>
  <c r="BL46" i="9"/>
  <c r="BM46" i="9"/>
  <c r="W47" i="9"/>
  <c r="BJ47" i="9"/>
  <c r="D48" i="9"/>
  <c r="BC48" i="9"/>
  <c r="BD48" i="9"/>
  <c r="BF48" i="9"/>
  <c r="BG48" i="9"/>
  <c r="BH48" i="9"/>
  <c r="BI48" i="9"/>
  <c r="BK48" i="9"/>
  <c r="BL48" i="9"/>
  <c r="BM48" i="9"/>
  <c r="D49" i="9"/>
  <c r="BK49" i="9" s="1"/>
  <c r="BB49" i="9"/>
  <c r="BC49" i="9"/>
  <c r="BD49" i="9"/>
  <c r="BE49" i="9"/>
  <c r="W49" i="9" s="1"/>
  <c r="BF49" i="9"/>
  <c r="BG49" i="9"/>
  <c r="BH49" i="9"/>
  <c r="BI49" i="9"/>
  <c r="BJ49" i="9"/>
  <c r="BL49" i="9"/>
  <c r="BM49" i="9"/>
  <c r="D50" i="9"/>
  <c r="BC50" i="9"/>
  <c r="BD50" i="9"/>
  <c r="BF50" i="9"/>
  <c r="BG50" i="9"/>
  <c r="BI50" i="9"/>
  <c r="BK50" i="9"/>
  <c r="BL50" i="9"/>
  <c r="BM50" i="9"/>
  <c r="D51" i="9"/>
  <c r="BK51" i="9" s="1"/>
  <c r="BB51" i="9"/>
  <c r="BC51" i="9"/>
  <c r="BD51" i="9"/>
  <c r="BE51" i="9"/>
  <c r="W51" i="9" s="1"/>
  <c r="BF51" i="9"/>
  <c r="BG51" i="9"/>
  <c r="BH51" i="9"/>
  <c r="BI51" i="9"/>
  <c r="BJ51" i="9"/>
  <c r="BL51" i="9"/>
  <c r="BM51" i="9"/>
  <c r="D52" i="9"/>
  <c r="BC52" i="9"/>
  <c r="BF52" i="9"/>
  <c r="BG52" i="9"/>
  <c r="BI52" i="9"/>
  <c r="BK52" i="9"/>
  <c r="BL52" i="9"/>
  <c r="BM52" i="9"/>
  <c r="D53" i="9"/>
  <c r="BK53" i="9" s="1"/>
  <c r="BB53" i="9"/>
  <c r="W53" i="9" s="1"/>
  <c r="BC53" i="9"/>
  <c r="BD53" i="9"/>
  <c r="BE53" i="9"/>
  <c r="BF53" i="9"/>
  <c r="BG53" i="9"/>
  <c r="BH53" i="9"/>
  <c r="BI53" i="9"/>
  <c r="BJ53" i="9"/>
  <c r="BL53" i="9"/>
  <c r="BM53" i="9"/>
  <c r="E54" i="9"/>
  <c r="F54" i="9"/>
  <c r="G54" i="9"/>
  <c r="H54" i="9"/>
  <c r="D54" i="9" s="1"/>
  <c r="I54" i="9"/>
  <c r="J54" i="9"/>
  <c r="K54" i="9"/>
  <c r="L54" i="9"/>
  <c r="M54" i="9"/>
  <c r="N54" i="9"/>
  <c r="O54" i="9"/>
  <c r="P54" i="9"/>
  <c r="Q54" i="9"/>
  <c r="R54" i="9"/>
  <c r="BC54" i="9" s="1"/>
  <c r="S54" i="9"/>
  <c r="T54" i="9"/>
  <c r="BF54" i="9" s="1"/>
  <c r="U54" i="9"/>
  <c r="V54" i="9"/>
  <c r="BI54" i="9"/>
  <c r="F57" i="9"/>
  <c r="BA57" i="9"/>
  <c r="BF57" i="9"/>
  <c r="F58" i="9"/>
  <c r="BA58" i="9"/>
  <c r="BF58" i="9"/>
  <c r="BA59" i="9"/>
  <c r="F59" i="9" s="1"/>
  <c r="BF59" i="9"/>
  <c r="BA60" i="9"/>
  <c r="F60" i="9" s="1"/>
  <c r="BF60" i="9"/>
  <c r="F61" i="9"/>
  <c r="BA61" i="9"/>
  <c r="BF61" i="9"/>
  <c r="BA62" i="9"/>
  <c r="F62" i="9" s="1"/>
  <c r="BF62" i="9"/>
  <c r="BA63" i="9"/>
  <c r="F63" i="9" s="1"/>
  <c r="BF63" i="9"/>
  <c r="BA64" i="9"/>
  <c r="F64" i="9" s="1"/>
  <c r="BF64" i="9"/>
  <c r="F65" i="9"/>
  <c r="BA65" i="9"/>
  <c r="BF65" i="9"/>
  <c r="F66" i="9"/>
  <c r="BA66" i="9"/>
  <c r="BF66" i="9"/>
  <c r="BA67" i="9"/>
  <c r="F67" i="9" s="1"/>
  <c r="BF67" i="9"/>
  <c r="D71" i="9"/>
  <c r="D72" i="9"/>
  <c r="D76" i="9"/>
  <c r="AY76" i="9"/>
  <c r="BB76" i="9"/>
  <c r="BD76" i="9"/>
  <c r="BE76" i="9"/>
  <c r="D77" i="9"/>
  <c r="AY77" i="9"/>
  <c r="BB77" i="9"/>
  <c r="BD77" i="9"/>
  <c r="BE77" i="9"/>
  <c r="D78" i="9"/>
  <c r="AY78" i="9"/>
  <c r="BB78" i="9"/>
  <c r="BD78" i="9"/>
  <c r="BE78" i="9"/>
  <c r="D79" i="9"/>
  <c r="AY79" i="9"/>
  <c r="BB79" i="9"/>
  <c r="BD79" i="9"/>
  <c r="BE79" i="9"/>
  <c r="D80" i="9"/>
  <c r="AY80" i="9"/>
  <c r="BB80" i="9"/>
  <c r="BD80" i="9"/>
  <c r="BE80" i="9"/>
  <c r="D81" i="9"/>
  <c r="AY81" i="9"/>
  <c r="BB81" i="9"/>
  <c r="BD81" i="9"/>
  <c r="BE81" i="9"/>
  <c r="D82" i="9"/>
  <c r="AY82" i="9"/>
  <c r="BB82" i="9"/>
  <c r="BD82" i="9"/>
  <c r="BE82" i="9"/>
  <c r="D83" i="9"/>
  <c r="AY83" i="9"/>
  <c r="BB83" i="9"/>
  <c r="BD83" i="9"/>
  <c r="BE83" i="9"/>
  <c r="D84" i="9"/>
  <c r="AY84" i="9"/>
  <c r="BB84" i="9"/>
  <c r="BD84" i="9"/>
  <c r="BE84" i="9"/>
  <c r="D85" i="9"/>
  <c r="AY85" i="9"/>
  <c r="BB85" i="9"/>
  <c r="BD85" i="9"/>
  <c r="BE85" i="9"/>
  <c r="D86" i="9"/>
  <c r="AY86" i="9"/>
  <c r="BB86" i="9"/>
  <c r="BD86" i="9"/>
  <c r="BE86" i="9"/>
  <c r="D87" i="9"/>
  <c r="AY87" i="9"/>
  <c r="BB87" i="9"/>
  <c r="BD87" i="9"/>
  <c r="BE87" i="9"/>
  <c r="D88" i="9"/>
  <c r="AY88" i="9"/>
  <c r="BB88" i="9"/>
  <c r="BD88" i="9"/>
  <c r="BE88" i="9"/>
  <c r="D89" i="9"/>
  <c r="AY89" i="9"/>
  <c r="BB89" i="9"/>
  <c r="BD89" i="9"/>
  <c r="BE89" i="9"/>
  <c r="D90" i="9"/>
  <c r="AY90" i="9"/>
  <c r="BB90" i="9"/>
  <c r="BD90" i="9"/>
  <c r="BE90" i="9"/>
  <c r="D91" i="9"/>
  <c r="AY91" i="9"/>
  <c r="BB91" i="9"/>
  <c r="BD91" i="9"/>
  <c r="BE91" i="9"/>
  <c r="D92" i="9"/>
  <c r="AY92" i="9"/>
  <c r="BB92" i="9"/>
  <c r="BD92" i="9"/>
  <c r="BE92" i="9"/>
  <c r="D93" i="9"/>
  <c r="AY93" i="9"/>
  <c r="BB93" i="9"/>
  <c r="BD93" i="9"/>
  <c r="BE93" i="9"/>
  <c r="D94" i="9"/>
  <c r="AY94" i="9"/>
  <c r="BB94" i="9"/>
  <c r="BD94" i="9"/>
  <c r="BE94" i="9"/>
  <c r="D95" i="9"/>
  <c r="AY95" i="9"/>
  <c r="BB95" i="9"/>
  <c r="BD95" i="9"/>
  <c r="BE95" i="9"/>
  <c r="D96" i="9"/>
  <c r="AY96" i="9"/>
  <c r="BB96" i="9"/>
  <c r="BD96" i="9"/>
  <c r="BE96" i="9"/>
  <c r="D97" i="9"/>
  <c r="AY97" i="9"/>
  <c r="BA97" i="9"/>
  <c r="BB97" i="9"/>
  <c r="BD97" i="9"/>
  <c r="BE97" i="9"/>
  <c r="BF97" i="9"/>
  <c r="D98" i="9"/>
  <c r="BA98" i="9" s="1"/>
  <c r="AY98" i="9"/>
  <c r="BB98" i="9"/>
  <c r="BC98" i="9"/>
  <c r="BD98" i="9"/>
  <c r="BE98" i="9"/>
  <c r="BF98" i="9"/>
  <c r="BG98" i="9"/>
  <c r="D99" i="9"/>
  <c r="AY99" i="9"/>
  <c r="AZ99" i="9"/>
  <c r="BB99" i="9"/>
  <c r="BD99" i="9"/>
  <c r="BE99" i="9"/>
  <c r="D100" i="9"/>
  <c r="AY100" i="9"/>
  <c r="AZ100" i="9"/>
  <c r="BB100" i="9"/>
  <c r="BD100" i="9"/>
  <c r="BE100" i="9"/>
  <c r="D101" i="9"/>
  <c r="AY101" i="9"/>
  <c r="AZ101" i="9"/>
  <c r="BB101" i="9"/>
  <c r="BD101" i="9"/>
  <c r="BE101" i="9"/>
  <c r="D102" i="9"/>
  <c r="AY102" i="9"/>
  <c r="AZ102" i="9"/>
  <c r="BB102" i="9"/>
  <c r="BD102" i="9"/>
  <c r="BE102" i="9"/>
  <c r="D103" i="9"/>
  <c r="AY103" i="9"/>
  <c r="AZ103" i="9"/>
  <c r="BB103" i="9"/>
  <c r="BD103" i="9"/>
  <c r="BE103" i="9"/>
  <c r="D104" i="9"/>
  <c r="AY104" i="9"/>
  <c r="AZ104" i="9"/>
  <c r="BB104" i="9"/>
  <c r="BD104" i="9"/>
  <c r="BE104" i="9"/>
  <c r="E105" i="9"/>
  <c r="F105" i="9"/>
  <c r="G105" i="9"/>
  <c r="H105" i="9"/>
  <c r="D105" i="9" s="1"/>
  <c r="I105" i="9"/>
  <c r="J105" i="9"/>
  <c r="K105" i="9"/>
  <c r="L105" i="9"/>
  <c r="M105" i="9"/>
  <c r="N105" i="9"/>
  <c r="O105" i="9"/>
  <c r="P105" i="9"/>
  <c r="Q105" i="9"/>
  <c r="R105" i="9"/>
  <c r="S105" i="9"/>
  <c r="AY105" i="9"/>
  <c r="BB105" i="9"/>
  <c r="D109" i="9"/>
  <c r="AZ109" i="9"/>
  <c r="BA109" i="9"/>
  <c r="BB109" i="9"/>
  <c r="BC109" i="9"/>
  <c r="S109" i="9" s="1"/>
  <c r="BD109" i="9"/>
  <c r="BE109" i="9"/>
  <c r="BF109" i="9"/>
  <c r="BG109" i="9"/>
  <c r="D110" i="9"/>
  <c r="BA110" i="9"/>
  <c r="BB110" i="9"/>
  <c r="BC110" i="9"/>
  <c r="BE110" i="9"/>
  <c r="BF110" i="9"/>
  <c r="BG110" i="9"/>
  <c r="D111" i="9"/>
  <c r="AZ111" i="9"/>
  <c r="S111" i="9" s="1"/>
  <c r="BA111" i="9"/>
  <c r="BB111" i="9"/>
  <c r="BC111" i="9"/>
  <c r="BD111" i="9"/>
  <c r="BE111" i="9"/>
  <c r="BF111" i="9"/>
  <c r="BG111" i="9"/>
  <c r="D112" i="9"/>
  <c r="BA112" i="9"/>
  <c r="BB112" i="9"/>
  <c r="BC112" i="9"/>
  <c r="BE112" i="9"/>
  <c r="BF112" i="9"/>
  <c r="BG112" i="9"/>
  <c r="D113" i="9"/>
  <c r="AZ113" i="9"/>
  <c r="S113" i="9" s="1"/>
  <c r="BA113" i="9"/>
  <c r="BB113" i="9"/>
  <c r="BC113" i="9"/>
  <c r="BD113" i="9"/>
  <c r="BE113" i="9"/>
  <c r="BF113" i="9"/>
  <c r="BG113" i="9"/>
  <c r="D114" i="9"/>
  <c r="BA114" i="9"/>
  <c r="BB114" i="9"/>
  <c r="BC114" i="9"/>
  <c r="BE114" i="9"/>
  <c r="BF114" i="9"/>
  <c r="BG114" i="9"/>
  <c r="D115" i="9"/>
  <c r="AZ115" i="9"/>
  <c r="S115" i="9" s="1"/>
  <c r="BA115" i="9"/>
  <c r="BB115" i="9"/>
  <c r="BC115" i="9"/>
  <c r="BD115" i="9"/>
  <c r="BE115" i="9"/>
  <c r="BF115" i="9"/>
  <c r="BG115" i="9"/>
  <c r="E116" i="9"/>
  <c r="J116" i="9"/>
  <c r="K116" i="9"/>
  <c r="M44" i="9" s="1"/>
  <c r="L116" i="9"/>
  <c r="N44" i="9" s="1"/>
  <c r="M116" i="9"/>
  <c r="P44" i="9" s="1"/>
  <c r="N116" i="9"/>
  <c r="Q44" i="9" s="1"/>
  <c r="O116" i="9"/>
  <c r="P116" i="9"/>
  <c r="Q116" i="9"/>
  <c r="T44" i="9" s="1"/>
  <c r="R116" i="9"/>
  <c r="U44" i="9" s="1"/>
  <c r="D117" i="9"/>
  <c r="BE117" i="9" s="1"/>
  <c r="BB117" i="9"/>
  <c r="BC117" i="9"/>
  <c r="BF117" i="9"/>
  <c r="BG117" i="9"/>
  <c r="D118" i="9"/>
  <c r="BA118" i="9" s="1"/>
  <c r="S118" i="9"/>
  <c r="AZ118" i="9"/>
  <c r="BB118" i="9"/>
  <c r="BC118" i="9"/>
  <c r="BD118" i="9"/>
  <c r="BF118" i="9"/>
  <c r="BG118" i="9"/>
  <c r="D119" i="9"/>
  <c r="BA119" i="9"/>
  <c r="BB119" i="9"/>
  <c r="BC119" i="9"/>
  <c r="BE119" i="9"/>
  <c r="BF119" i="9"/>
  <c r="BG119" i="9"/>
  <c r="D120" i="9"/>
  <c r="BA120" i="9" s="1"/>
  <c r="AZ120" i="9"/>
  <c r="S120" i="9" s="1"/>
  <c r="BB120" i="9"/>
  <c r="BC120" i="9"/>
  <c r="BD120" i="9"/>
  <c r="BF120" i="9"/>
  <c r="BG120" i="9"/>
  <c r="D121" i="9"/>
  <c r="AZ121" i="9" s="1"/>
  <c r="BA121" i="9"/>
  <c r="BB121" i="9"/>
  <c r="BC121" i="9"/>
  <c r="BD121" i="9"/>
  <c r="BE121" i="9"/>
  <c r="BF121" i="9"/>
  <c r="BG121" i="9"/>
  <c r="D122" i="9"/>
  <c r="AZ122" i="9"/>
  <c r="BB122" i="9"/>
  <c r="BC122" i="9"/>
  <c r="BD122" i="9"/>
  <c r="BF122" i="9"/>
  <c r="BG122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BC123" i="9" s="1"/>
  <c r="Q123" i="9"/>
  <c r="R123" i="9"/>
  <c r="BB123" i="9"/>
  <c r="BF123" i="9"/>
  <c r="D124" i="9"/>
  <c r="BA124" i="9" s="1"/>
  <c r="AZ124" i="9"/>
  <c r="BB124" i="9"/>
  <c r="BC124" i="9"/>
  <c r="BD124" i="9"/>
  <c r="BF124" i="9"/>
  <c r="BG124" i="9"/>
  <c r="D125" i="9"/>
  <c r="BA125" i="9" s="1"/>
  <c r="BB125" i="9"/>
  <c r="BC125" i="9"/>
  <c r="BF125" i="9"/>
  <c r="BG125" i="9"/>
  <c r="D126" i="9"/>
  <c r="BA126" i="9" s="1"/>
  <c r="AZ126" i="9"/>
  <c r="BB126" i="9"/>
  <c r="BC126" i="9"/>
  <c r="BD126" i="9"/>
  <c r="BF126" i="9"/>
  <c r="BG126" i="9"/>
  <c r="D127" i="9"/>
  <c r="BE127" i="9" s="1"/>
  <c r="BB127" i="9"/>
  <c r="BC127" i="9"/>
  <c r="BF127" i="9"/>
  <c r="BG127" i="9"/>
  <c r="D128" i="9"/>
  <c r="BA128" i="9" s="1"/>
  <c r="AZ128" i="9"/>
  <c r="BB128" i="9"/>
  <c r="BC128" i="9"/>
  <c r="BD128" i="9"/>
  <c r="BF128" i="9"/>
  <c r="BG128" i="9"/>
  <c r="D129" i="9"/>
  <c r="BA129" i="9" s="1"/>
  <c r="BB129" i="9"/>
  <c r="BC129" i="9"/>
  <c r="BF129" i="9"/>
  <c r="BG129" i="9"/>
  <c r="D130" i="9"/>
  <c r="BA130" i="9" s="1"/>
  <c r="AZ130" i="9"/>
  <c r="BB130" i="9"/>
  <c r="BC130" i="9"/>
  <c r="BD130" i="9"/>
  <c r="BF130" i="9"/>
  <c r="BG130" i="9"/>
  <c r="D131" i="9"/>
  <c r="BE131" i="9" s="1"/>
  <c r="BB131" i="9"/>
  <c r="BC131" i="9"/>
  <c r="BF131" i="9"/>
  <c r="BG131" i="9"/>
  <c r="D132" i="9"/>
  <c r="BA132" i="9" s="1"/>
  <c r="AZ132" i="9"/>
  <c r="BB132" i="9"/>
  <c r="BC132" i="9"/>
  <c r="BD132" i="9"/>
  <c r="BF132" i="9"/>
  <c r="BG132" i="9"/>
  <c r="D133" i="9"/>
  <c r="BE133" i="9" s="1"/>
  <c r="BB133" i="9"/>
  <c r="BC133" i="9"/>
  <c r="BF133" i="9"/>
  <c r="BG133" i="9"/>
  <c r="D134" i="9"/>
  <c r="BA134" i="9" s="1"/>
  <c r="AZ134" i="9"/>
  <c r="BB134" i="9"/>
  <c r="BC134" i="9"/>
  <c r="BD134" i="9"/>
  <c r="BE134" i="9"/>
  <c r="BF134" i="9"/>
  <c r="BG134" i="9"/>
  <c r="D135" i="9"/>
  <c r="BB135" i="9"/>
  <c r="BC135" i="9"/>
  <c r="BF135" i="9"/>
  <c r="BG135" i="9"/>
  <c r="D136" i="9"/>
  <c r="AZ136" i="9"/>
  <c r="S136" i="9" s="1"/>
  <c r="BA136" i="9"/>
  <c r="BB136" i="9"/>
  <c r="BC136" i="9"/>
  <c r="BD136" i="9"/>
  <c r="BE136" i="9"/>
  <c r="BF136" i="9"/>
  <c r="BG136" i="9"/>
  <c r="D137" i="9"/>
  <c r="BE137" i="9" s="1"/>
  <c r="BB137" i="9"/>
  <c r="BC137" i="9"/>
  <c r="BF137" i="9"/>
  <c r="BG137" i="9"/>
  <c r="D138" i="9"/>
  <c r="BA138" i="9" s="1"/>
  <c r="AZ138" i="9"/>
  <c r="S138" i="9" s="1"/>
  <c r="BB138" i="9"/>
  <c r="BC138" i="9"/>
  <c r="BD138" i="9"/>
  <c r="BF138" i="9"/>
  <c r="BG138" i="9"/>
  <c r="D139" i="9"/>
  <c r="AZ139" i="9" s="1"/>
  <c r="BB139" i="9"/>
  <c r="BC139" i="9"/>
  <c r="BF139" i="9"/>
  <c r="BG139" i="9"/>
  <c r="D143" i="9"/>
  <c r="AZ143" i="9"/>
  <c r="BD143" i="9"/>
  <c r="D144" i="9"/>
  <c r="AZ144" i="9"/>
  <c r="BD144" i="9"/>
  <c r="D148" i="9"/>
  <c r="AZ148" i="9" s="1"/>
  <c r="Q148" i="9" s="1"/>
  <c r="BA148" i="9"/>
  <c r="BD148" i="9"/>
  <c r="BE148" i="9"/>
  <c r="D149" i="9"/>
  <c r="AZ149" i="9"/>
  <c r="Q149" i="9" s="1"/>
  <c r="BA149" i="9"/>
  <c r="BD149" i="9"/>
  <c r="BE149" i="9"/>
  <c r="D150" i="9"/>
  <c r="AZ150" i="9" s="1"/>
  <c r="Q150" i="9" s="1"/>
  <c r="BA150" i="9"/>
  <c r="BD150" i="9"/>
  <c r="BE150" i="9"/>
  <c r="D151" i="9"/>
  <c r="AZ151" i="9"/>
  <c r="Q151" i="9" s="1"/>
  <c r="BA151" i="9"/>
  <c r="BD151" i="9"/>
  <c r="BE151" i="9"/>
  <c r="D152" i="9"/>
  <c r="AZ152" i="9" s="1"/>
  <c r="Q152" i="9" s="1"/>
  <c r="BA152" i="9"/>
  <c r="BD152" i="9"/>
  <c r="BE152" i="9"/>
  <c r="D153" i="9"/>
  <c r="AZ153" i="9"/>
  <c r="Q153" i="9" s="1"/>
  <c r="BA153" i="9"/>
  <c r="BD153" i="9"/>
  <c r="BE153" i="9"/>
  <c r="D154" i="9"/>
  <c r="AZ154" i="9" s="1"/>
  <c r="Q154" i="9" s="1"/>
  <c r="BA154" i="9"/>
  <c r="BD154" i="9"/>
  <c r="BE154" i="9"/>
  <c r="D155" i="9"/>
  <c r="AZ155" i="9"/>
  <c r="Q155" i="9" s="1"/>
  <c r="BA155" i="9"/>
  <c r="BD155" i="9"/>
  <c r="BE155" i="9"/>
  <c r="D156" i="9"/>
  <c r="AZ156" i="9" s="1"/>
  <c r="Q156" i="9" s="1"/>
  <c r="BA156" i="9"/>
  <c r="BD156" i="9"/>
  <c r="BE156" i="9"/>
  <c r="D157" i="9"/>
  <c r="AZ157" i="9"/>
  <c r="Q157" i="9" s="1"/>
  <c r="BA157" i="9"/>
  <c r="BD157" i="9"/>
  <c r="BE157" i="9"/>
  <c r="D158" i="9"/>
  <c r="AZ158" i="9" s="1"/>
  <c r="Q158" i="9" s="1"/>
  <c r="BA158" i="9"/>
  <c r="BD158" i="9"/>
  <c r="BE158" i="9"/>
  <c r="D159" i="9"/>
  <c r="AZ159" i="9"/>
  <c r="Q159" i="9" s="1"/>
  <c r="BA159" i="9"/>
  <c r="BD159" i="9"/>
  <c r="BE159" i="9"/>
  <c r="D160" i="9"/>
  <c r="AZ160" i="9" s="1"/>
  <c r="Q160" i="9" s="1"/>
  <c r="BA160" i="9"/>
  <c r="BD160" i="9"/>
  <c r="BE160" i="9"/>
  <c r="D161" i="9"/>
  <c r="AZ161" i="9"/>
  <c r="Q161" i="9" s="1"/>
  <c r="BA161" i="9"/>
  <c r="BD161" i="9"/>
  <c r="BE161" i="9"/>
  <c r="D162" i="9"/>
  <c r="AZ162" i="9" s="1"/>
  <c r="Q162" i="9" s="1"/>
  <c r="BA162" i="9"/>
  <c r="BE162" i="9"/>
  <c r="D163" i="9"/>
  <c r="AZ163" i="9"/>
  <c r="Q163" i="9" s="1"/>
  <c r="BA163" i="9"/>
  <c r="BD163" i="9"/>
  <c r="BE163" i="9"/>
  <c r="D164" i="9"/>
  <c r="AZ164" i="9" s="1"/>
  <c r="Q164" i="9" s="1"/>
  <c r="BA164" i="9"/>
  <c r="BD164" i="9"/>
  <c r="BE164" i="9"/>
  <c r="D165" i="9"/>
  <c r="AZ165" i="9"/>
  <c r="Q165" i="9" s="1"/>
  <c r="BA165" i="9"/>
  <c r="BD165" i="9"/>
  <c r="BE165" i="9"/>
  <c r="D166" i="9"/>
  <c r="AZ166" i="9" s="1"/>
  <c r="Q166" i="9" s="1"/>
  <c r="BA166" i="9"/>
  <c r="BE166" i="9"/>
  <c r="D167" i="9"/>
  <c r="AZ167" i="9"/>
  <c r="Q167" i="9" s="1"/>
  <c r="BA167" i="9"/>
  <c r="BD167" i="9"/>
  <c r="BE167" i="9"/>
  <c r="D168" i="9"/>
  <c r="AZ168" i="9" s="1"/>
  <c r="Q168" i="9" s="1"/>
  <c r="BA168" i="9"/>
  <c r="BD168" i="9"/>
  <c r="BE168" i="9"/>
  <c r="D169" i="9"/>
  <c r="AZ169" i="9"/>
  <c r="Q169" i="9" s="1"/>
  <c r="BA169" i="9"/>
  <c r="BD169" i="9"/>
  <c r="BE169" i="9"/>
  <c r="D170" i="9"/>
  <c r="AZ170" i="9" s="1"/>
  <c r="Q170" i="9" s="1"/>
  <c r="BA170" i="9"/>
  <c r="BD170" i="9"/>
  <c r="BE170" i="9"/>
  <c r="D171" i="9"/>
  <c r="AZ171" i="9"/>
  <c r="Q171" i="9" s="1"/>
  <c r="BA171" i="9"/>
  <c r="BD171" i="9"/>
  <c r="BE171" i="9"/>
  <c r="D172" i="9"/>
  <c r="BD172" i="9" s="1"/>
  <c r="BA172" i="9"/>
  <c r="BE172" i="9"/>
  <c r="D173" i="9"/>
  <c r="AZ173" i="9"/>
  <c r="Q173" i="9" s="1"/>
  <c r="BA173" i="9"/>
  <c r="BD173" i="9"/>
  <c r="BE173" i="9"/>
  <c r="D174" i="9"/>
  <c r="AZ174" i="9" s="1"/>
  <c r="Q174" i="9" s="1"/>
  <c r="BA174" i="9"/>
  <c r="BD174" i="9"/>
  <c r="BE174" i="9"/>
  <c r="D175" i="9"/>
  <c r="AZ175" i="9"/>
  <c r="Q175" i="9" s="1"/>
  <c r="BA175" i="9"/>
  <c r="BD175" i="9"/>
  <c r="BE175" i="9"/>
  <c r="D176" i="9"/>
  <c r="AZ176" i="9" s="1"/>
  <c r="Q176" i="9" s="1"/>
  <c r="BA176" i="9"/>
  <c r="BD176" i="9"/>
  <c r="BE176" i="9"/>
  <c r="D177" i="9"/>
  <c r="AZ177" i="9"/>
  <c r="Q177" i="9" s="1"/>
  <c r="BA177" i="9"/>
  <c r="BD177" i="9"/>
  <c r="BE177" i="9"/>
  <c r="D178" i="9"/>
  <c r="AZ178" i="9" s="1"/>
  <c r="Q178" i="9" s="1"/>
  <c r="BA178" i="9"/>
  <c r="BD178" i="9"/>
  <c r="BE178" i="9"/>
  <c r="D179" i="9"/>
  <c r="AZ179" i="9"/>
  <c r="Q179" i="9" s="1"/>
  <c r="BA179" i="9"/>
  <c r="BD179" i="9"/>
  <c r="BE179" i="9"/>
  <c r="D180" i="9"/>
  <c r="AZ180" i="9" s="1"/>
  <c r="Q180" i="9" s="1"/>
  <c r="BA180" i="9"/>
  <c r="BD180" i="9"/>
  <c r="BE180" i="9"/>
  <c r="D181" i="9"/>
  <c r="AZ181" i="9"/>
  <c r="Q181" i="9" s="1"/>
  <c r="BA181" i="9"/>
  <c r="BD181" i="9"/>
  <c r="BE181" i="9"/>
  <c r="D182" i="9"/>
  <c r="AZ182" i="9" s="1"/>
  <c r="Q182" i="9" s="1"/>
  <c r="BA182" i="9"/>
  <c r="BD182" i="9"/>
  <c r="BE182" i="9"/>
  <c r="D183" i="9"/>
  <c r="AZ183" i="9"/>
  <c r="Q183" i="9" s="1"/>
  <c r="BA183" i="9"/>
  <c r="BD183" i="9"/>
  <c r="BE183" i="9"/>
  <c r="D184" i="9"/>
  <c r="AZ184" i="9" s="1"/>
  <c r="Q184" i="9" s="1"/>
  <c r="BA184" i="9"/>
  <c r="BD184" i="9"/>
  <c r="BE184" i="9"/>
  <c r="D185" i="9"/>
  <c r="AZ185" i="9"/>
  <c r="Q185" i="9" s="1"/>
  <c r="BA185" i="9"/>
  <c r="BD185" i="9"/>
  <c r="BE185" i="9"/>
  <c r="D186" i="9"/>
  <c r="AZ186" i="9" s="1"/>
  <c r="Q186" i="9" s="1"/>
  <c r="BA186" i="9"/>
  <c r="BD186" i="9"/>
  <c r="BE186" i="9"/>
  <c r="D187" i="9"/>
  <c r="AZ187" i="9"/>
  <c r="Q187" i="9" s="1"/>
  <c r="BA187" i="9"/>
  <c r="BD187" i="9"/>
  <c r="BE187" i="9"/>
  <c r="D188" i="9"/>
  <c r="AZ188" i="9" s="1"/>
  <c r="Q188" i="9" s="1"/>
  <c r="BA188" i="9"/>
  <c r="BD188" i="9"/>
  <c r="BE188" i="9"/>
  <c r="D189" i="9"/>
  <c r="AZ189" i="9"/>
  <c r="Q189" i="9" s="1"/>
  <c r="BA189" i="9"/>
  <c r="BD189" i="9"/>
  <c r="BE189" i="9"/>
  <c r="D190" i="9"/>
  <c r="AZ190" i="9" s="1"/>
  <c r="Q190" i="9" s="1"/>
  <c r="BA190" i="9"/>
  <c r="BD190" i="9"/>
  <c r="BE190" i="9"/>
  <c r="D191" i="9"/>
  <c r="AZ191" i="9"/>
  <c r="Q191" i="9" s="1"/>
  <c r="BA191" i="9"/>
  <c r="BD191" i="9"/>
  <c r="BE191" i="9"/>
  <c r="D192" i="9"/>
  <c r="AZ192" i="9" s="1"/>
  <c r="Q192" i="9" s="1"/>
  <c r="BA192" i="9"/>
  <c r="BD192" i="9"/>
  <c r="BE192" i="9"/>
  <c r="D193" i="9"/>
  <c r="AZ193" i="9"/>
  <c r="Q193" i="9" s="1"/>
  <c r="BA193" i="9"/>
  <c r="BD193" i="9"/>
  <c r="BE193" i="9"/>
  <c r="D194" i="9"/>
  <c r="AZ194" i="9" s="1"/>
  <c r="Q194" i="9" s="1"/>
  <c r="BA194" i="9"/>
  <c r="BD194" i="9"/>
  <c r="BE194" i="9"/>
  <c r="D195" i="9"/>
  <c r="AZ195" i="9"/>
  <c r="Q195" i="9" s="1"/>
  <c r="BA195" i="9"/>
  <c r="BD195" i="9"/>
  <c r="BE195" i="9"/>
  <c r="D196" i="9"/>
  <c r="AZ196" i="9" s="1"/>
  <c r="Q196" i="9" s="1"/>
  <c r="BA196" i="9"/>
  <c r="BD196" i="9"/>
  <c r="BE196" i="9"/>
  <c r="D197" i="9"/>
  <c r="AZ197" i="9"/>
  <c r="Q197" i="9" s="1"/>
  <c r="BA197" i="9"/>
  <c r="BD197" i="9"/>
  <c r="BE197" i="9"/>
  <c r="D198" i="9"/>
  <c r="AZ198" i="9" s="1"/>
  <c r="Q198" i="9" s="1"/>
  <c r="BA198" i="9"/>
  <c r="BD198" i="9"/>
  <c r="BE198" i="9"/>
  <c r="D199" i="9"/>
  <c r="AZ199" i="9"/>
  <c r="Q199" i="9" s="1"/>
  <c r="BA199" i="9"/>
  <c r="BD199" i="9"/>
  <c r="BE199" i="9"/>
  <c r="D200" i="9"/>
  <c r="AZ200" i="9" s="1"/>
  <c r="Q200" i="9" s="1"/>
  <c r="BA200" i="9"/>
  <c r="BD200" i="9"/>
  <c r="BE200" i="9"/>
  <c r="D201" i="9"/>
  <c r="AZ201" i="9"/>
  <c r="Q201" i="9" s="1"/>
  <c r="BA201" i="9"/>
  <c r="BD201" i="9"/>
  <c r="BE201" i="9"/>
  <c r="E202" i="9"/>
  <c r="F202" i="9"/>
  <c r="G202" i="9"/>
  <c r="H202" i="9"/>
  <c r="D202" i="9" s="1"/>
  <c r="I202" i="9"/>
  <c r="J202" i="9"/>
  <c r="K202" i="9"/>
  <c r="BA202" i="9" s="1"/>
  <c r="L202" i="9"/>
  <c r="M202" i="9"/>
  <c r="N202" i="9"/>
  <c r="O202" i="9"/>
  <c r="P202" i="9"/>
  <c r="BE202" i="9" s="1"/>
  <c r="E203" i="9"/>
  <c r="D203" i="9" s="1"/>
  <c r="F203" i="9"/>
  <c r="G203" i="9"/>
  <c r="H203" i="9"/>
  <c r="I203" i="9"/>
  <c r="J203" i="9"/>
  <c r="K203" i="9"/>
  <c r="BE203" i="9" s="1"/>
  <c r="L203" i="9"/>
  <c r="M203" i="9"/>
  <c r="N203" i="9"/>
  <c r="O203" i="9"/>
  <c r="P203" i="9"/>
  <c r="E204" i="9"/>
  <c r="D204" i="9" s="1"/>
  <c r="F204" i="9"/>
  <c r="G204" i="9"/>
  <c r="H204" i="9"/>
  <c r="I204" i="9"/>
  <c r="J204" i="9"/>
  <c r="K204" i="9"/>
  <c r="L204" i="9"/>
  <c r="M204" i="9"/>
  <c r="N204" i="9"/>
  <c r="O204" i="9"/>
  <c r="P204" i="9"/>
  <c r="BA204" i="9"/>
  <c r="BE204" i="9"/>
  <c r="E205" i="9"/>
  <c r="D205" i="9" s="1"/>
  <c r="F205" i="9"/>
  <c r="G205" i="9"/>
  <c r="H205" i="9"/>
  <c r="I205" i="9"/>
  <c r="J205" i="9"/>
  <c r="K205" i="9"/>
  <c r="L205" i="9"/>
  <c r="M205" i="9"/>
  <c r="N205" i="9"/>
  <c r="O205" i="9"/>
  <c r="P205" i="9"/>
  <c r="BA205" i="9" s="1"/>
  <c r="D209" i="9"/>
  <c r="BF209" i="9" s="1"/>
  <c r="BB209" i="9"/>
  <c r="O209" i="9" s="1"/>
  <c r="D210" i="9"/>
  <c r="BF210" i="9" s="1"/>
  <c r="BB210" i="9"/>
  <c r="O210" i="9" s="1"/>
  <c r="D211" i="9"/>
  <c r="BF211" i="9" s="1"/>
  <c r="BB211" i="9"/>
  <c r="O211" i="9" s="1"/>
  <c r="D212" i="9"/>
  <c r="BF212" i="9" s="1"/>
  <c r="BB212" i="9"/>
  <c r="O212" i="9" s="1"/>
  <c r="D213" i="9"/>
  <c r="BF213" i="9" s="1"/>
  <c r="BB213" i="9"/>
  <c r="O213" i="9" s="1"/>
  <c r="D214" i="9"/>
  <c r="BF214" i="9" s="1"/>
  <c r="BB214" i="9"/>
  <c r="O214" i="9" s="1"/>
  <c r="D220" i="9"/>
  <c r="E220" i="9"/>
  <c r="D227" i="9"/>
  <c r="D228" i="9"/>
  <c r="D229" i="9"/>
  <c r="D230" i="9"/>
  <c r="D231" i="9"/>
  <c r="D232" i="9"/>
  <c r="E233" i="9"/>
  <c r="F233" i="9"/>
  <c r="G233" i="9"/>
  <c r="H233" i="9"/>
  <c r="D233" i="9" s="1"/>
  <c r="I233" i="9"/>
  <c r="J233" i="9"/>
  <c r="K233" i="9"/>
  <c r="L233" i="9"/>
  <c r="M233" i="9"/>
  <c r="N233" i="9"/>
  <c r="O233" i="9"/>
  <c r="P233" i="9"/>
  <c r="BL44" i="4" l="1"/>
  <c r="BG44" i="4"/>
  <c r="BM44" i="4"/>
  <c r="BF44" i="4"/>
  <c r="W44" i="4" s="1"/>
  <c r="S126" i="4"/>
  <c r="W43" i="4"/>
  <c r="W51" i="4"/>
  <c r="S115" i="4"/>
  <c r="U14" i="4"/>
  <c r="A260" i="4" s="1"/>
  <c r="S117" i="4"/>
  <c r="S136" i="4"/>
  <c r="W49" i="4"/>
  <c r="U35" i="4"/>
  <c r="BH44" i="8"/>
  <c r="BD44" i="8"/>
  <c r="BK44" i="8"/>
  <c r="BE44" i="8"/>
  <c r="BJ44" i="8"/>
  <c r="BB44" i="8"/>
  <c r="BK30" i="8"/>
  <c r="BC30" i="8"/>
  <c r="BH30" i="8"/>
  <c r="BB30" i="8"/>
  <c r="BF30" i="8"/>
  <c r="BH37" i="8"/>
  <c r="BB37" i="8"/>
  <c r="BK37" i="8"/>
  <c r="BF37" i="8"/>
  <c r="BE37" i="8"/>
  <c r="BK49" i="8"/>
  <c r="BJ49" i="8"/>
  <c r="BB49" i="8"/>
  <c r="W49" i="8" s="1"/>
  <c r="BE49" i="8"/>
  <c r="BK51" i="8"/>
  <c r="BJ51" i="8"/>
  <c r="BB51" i="8"/>
  <c r="W51" i="8" s="1"/>
  <c r="BE51" i="8"/>
  <c r="BK54" i="8"/>
  <c r="BH54" i="8"/>
  <c r="BB54" i="8"/>
  <c r="BJ54" i="8"/>
  <c r="BD205" i="8"/>
  <c r="AZ205" i="8"/>
  <c r="BA205" i="8"/>
  <c r="BE205" i="8"/>
  <c r="BF10" i="8"/>
  <c r="BB10" i="8"/>
  <c r="U10" i="8" s="1"/>
  <c r="BE10" i="8"/>
  <c r="BJ24" i="8"/>
  <c r="BF24" i="8"/>
  <c r="BB24" i="8"/>
  <c r="BI24" i="8"/>
  <c r="BE24" i="8"/>
  <c r="BH24" i="8"/>
  <c r="BJ26" i="8"/>
  <c r="BF26" i="8"/>
  <c r="BB26" i="8"/>
  <c r="BI26" i="8"/>
  <c r="BE26" i="8"/>
  <c r="BH26" i="8"/>
  <c r="BJ28" i="8"/>
  <c r="BF28" i="8"/>
  <c r="BB28" i="8"/>
  <c r="BI28" i="8"/>
  <c r="BE28" i="8"/>
  <c r="BH28" i="8"/>
  <c r="BK32" i="8"/>
  <c r="BC32" i="8"/>
  <c r="BH32" i="8"/>
  <c r="BB32" i="8"/>
  <c r="BF32" i="8"/>
  <c r="BI37" i="8"/>
  <c r="BH51" i="8"/>
  <c r="BD54" i="8"/>
  <c r="BG76" i="8"/>
  <c r="BC76" i="8"/>
  <c r="BH76" i="8"/>
  <c r="BG78" i="8"/>
  <c r="BC78" i="8"/>
  <c r="BH78" i="8"/>
  <c r="BG80" i="8"/>
  <c r="BC80" i="8"/>
  <c r="BH80" i="8"/>
  <c r="BG82" i="8"/>
  <c r="BC82" i="8"/>
  <c r="BH82" i="8"/>
  <c r="BG84" i="8"/>
  <c r="BC84" i="8"/>
  <c r="BH84" i="8"/>
  <c r="BG86" i="8"/>
  <c r="BC86" i="8"/>
  <c r="BH86" i="8"/>
  <c r="BF86" i="8"/>
  <c r="BD156" i="8"/>
  <c r="AZ156" i="8"/>
  <c r="Q156" i="8" s="1"/>
  <c r="BD165" i="8"/>
  <c r="AZ165" i="8"/>
  <c r="Q165" i="8" s="1"/>
  <c r="AZ175" i="8"/>
  <c r="Q175" i="8" s="1"/>
  <c r="BD175" i="8"/>
  <c r="AZ178" i="8"/>
  <c r="Q178" i="8" s="1"/>
  <c r="BD178" i="8"/>
  <c r="AZ202" i="8"/>
  <c r="BD202" i="8"/>
  <c r="BA202" i="8"/>
  <c r="BE202" i="8"/>
  <c r="U11" i="8"/>
  <c r="BF12" i="8"/>
  <c r="BB12" i="8"/>
  <c r="U12" i="8" s="1"/>
  <c r="BE12" i="8"/>
  <c r="U19" i="8"/>
  <c r="BC24" i="8"/>
  <c r="BK24" i="8"/>
  <c r="BC26" i="8"/>
  <c r="BK26" i="8"/>
  <c r="BC28" i="8"/>
  <c r="BK28" i="8"/>
  <c r="BI30" i="8"/>
  <c r="BK34" i="8"/>
  <c r="BC34" i="8"/>
  <c r="BH34" i="8"/>
  <c r="BB34" i="8"/>
  <c r="BF34" i="8"/>
  <c r="BJ37" i="8"/>
  <c r="BK45" i="8"/>
  <c r="BJ45" i="8"/>
  <c r="BB45" i="8"/>
  <c r="BE45" i="8"/>
  <c r="BE48" i="8"/>
  <c r="BD48" i="8"/>
  <c r="BH48" i="8"/>
  <c r="BD51" i="8"/>
  <c r="BE54" i="8"/>
  <c r="BA105" i="8"/>
  <c r="BH105" i="8"/>
  <c r="BC105" i="8"/>
  <c r="BG105" i="8"/>
  <c r="BD105" i="8"/>
  <c r="AY105" i="8"/>
  <c r="S119" i="8"/>
  <c r="BE136" i="8"/>
  <c r="BA136" i="8"/>
  <c r="AZ136" i="8"/>
  <c r="S136" i="8" s="1"/>
  <c r="BD161" i="8"/>
  <c r="BD174" i="8"/>
  <c r="AZ174" i="8"/>
  <c r="Q174" i="8" s="1"/>
  <c r="BH10" i="8"/>
  <c r="BE14" i="8"/>
  <c r="BD14" i="8"/>
  <c r="U14" i="8" s="1"/>
  <c r="BJ23" i="8"/>
  <c r="BF23" i="8"/>
  <c r="BB23" i="8"/>
  <c r="BI23" i="8"/>
  <c r="BE23" i="8"/>
  <c r="BH23" i="8"/>
  <c r="BJ25" i="8"/>
  <c r="BF25" i="8"/>
  <c r="BB25" i="8"/>
  <c r="U25" i="8" s="1"/>
  <c r="BI25" i="8"/>
  <c r="BE25" i="8"/>
  <c r="BH25" i="8"/>
  <c r="BJ27" i="8"/>
  <c r="BF27" i="8"/>
  <c r="BB27" i="8"/>
  <c r="BI27" i="8"/>
  <c r="BE27" i="8"/>
  <c r="BH27" i="8"/>
  <c r="BK29" i="8"/>
  <c r="BJ29" i="8"/>
  <c r="BF29" i="8"/>
  <c r="BB29" i="8"/>
  <c r="BI29" i="8"/>
  <c r="BE29" i="8"/>
  <c r="BH29" i="8"/>
  <c r="BE30" i="8"/>
  <c r="BJ30" i="8"/>
  <c r="BI32" i="8"/>
  <c r="U35" i="8"/>
  <c r="BK36" i="8"/>
  <c r="BC36" i="8"/>
  <c r="BH36" i="8"/>
  <c r="BB36" i="8"/>
  <c r="U36" i="8" s="1"/>
  <c r="BF36" i="8"/>
  <c r="BC37" i="8"/>
  <c r="BH45" i="8"/>
  <c r="BB48" i="8"/>
  <c r="W48" i="8" s="1"/>
  <c r="BD49" i="8"/>
  <c r="BH49" i="8"/>
  <c r="BE50" i="8"/>
  <c r="BH50" i="8"/>
  <c r="BK50" i="8"/>
  <c r="BB50" i="8"/>
  <c r="BC54" i="8"/>
  <c r="AZ76" i="8"/>
  <c r="AZ78" i="8"/>
  <c r="T78" i="8" s="1"/>
  <c r="AZ80" i="8"/>
  <c r="T80" i="8" s="1"/>
  <c r="AZ82" i="8"/>
  <c r="T82" i="8" s="1"/>
  <c r="AZ84" i="8"/>
  <c r="AZ86" i="8"/>
  <c r="T86" i="8" s="1"/>
  <c r="BF105" i="8"/>
  <c r="S116" i="8"/>
  <c r="S126" i="8"/>
  <c r="BD139" i="8"/>
  <c r="AZ139" i="8"/>
  <c r="BA139" i="8"/>
  <c r="BD188" i="8"/>
  <c r="AZ188" i="8"/>
  <c r="Q188" i="8" s="1"/>
  <c r="BD197" i="8"/>
  <c r="AZ197" i="8"/>
  <c r="Q197" i="8" s="1"/>
  <c r="AZ203" i="8"/>
  <c r="BG88" i="8"/>
  <c r="BC88" i="8"/>
  <c r="BA88" i="8"/>
  <c r="T88" i="8" s="1"/>
  <c r="BF88" i="8"/>
  <c r="BG90" i="8"/>
  <c r="BC90" i="8"/>
  <c r="BA90" i="8"/>
  <c r="T90" i="8" s="1"/>
  <c r="BF90" i="8"/>
  <c r="BG92" i="8"/>
  <c r="BC92" i="8"/>
  <c r="BA92" i="8"/>
  <c r="T92" i="8" s="1"/>
  <c r="BF92" i="8"/>
  <c r="BG94" i="8"/>
  <c r="BC94" i="8"/>
  <c r="BA94" i="8"/>
  <c r="T94" i="8" s="1"/>
  <c r="BF94" i="8"/>
  <c r="BG96" i="8"/>
  <c r="BC96" i="8"/>
  <c r="BA96" i="8"/>
  <c r="T96" i="8" s="1"/>
  <c r="BF96" i="8"/>
  <c r="BG98" i="8"/>
  <c r="BC98" i="8"/>
  <c r="BA98" i="8"/>
  <c r="T98" i="8" s="1"/>
  <c r="BF98" i="8"/>
  <c r="BG100" i="8"/>
  <c r="BC100" i="8"/>
  <c r="BA100" i="8"/>
  <c r="T100" i="8" s="1"/>
  <c r="BF100" i="8"/>
  <c r="BG102" i="8"/>
  <c r="BC102" i="8"/>
  <c r="BA102" i="8"/>
  <c r="T102" i="8" s="1"/>
  <c r="BF102" i="8"/>
  <c r="BG104" i="8"/>
  <c r="BC104" i="8"/>
  <c r="BA104" i="8"/>
  <c r="T104" i="8" s="1"/>
  <c r="BF104" i="8"/>
  <c r="BD110" i="8"/>
  <c r="AZ110" i="8"/>
  <c r="S110" i="8" s="1"/>
  <c r="BG116" i="8"/>
  <c r="BC116" i="8"/>
  <c r="BB116" i="8"/>
  <c r="BA116" i="8"/>
  <c r="BG123" i="8"/>
  <c r="BC123" i="8"/>
  <c r="BB123" i="8"/>
  <c r="BA123" i="8"/>
  <c r="S123" i="8" s="1"/>
  <c r="BE130" i="8"/>
  <c r="BA130" i="8"/>
  <c r="BD130" i="8"/>
  <c r="BD153" i="8"/>
  <c r="BD185" i="8"/>
  <c r="BD11" i="8"/>
  <c r="BH11" i="8"/>
  <c r="BD13" i="8"/>
  <c r="U13" i="8" s="1"/>
  <c r="BH13" i="8"/>
  <c r="BH21" i="8"/>
  <c r="BE22" i="8"/>
  <c r="BI22" i="8"/>
  <c r="BK31" i="8"/>
  <c r="BC31" i="8"/>
  <c r="U31" i="8" s="1"/>
  <c r="BE31" i="8"/>
  <c r="BI31" i="8"/>
  <c r="BK33" i="8"/>
  <c r="BC33" i="8"/>
  <c r="U33" i="8" s="1"/>
  <c r="BE33" i="8"/>
  <c r="BI33" i="8"/>
  <c r="BK35" i="8"/>
  <c r="BC35" i="8"/>
  <c r="BE35" i="8"/>
  <c r="BI35" i="8"/>
  <c r="S44" i="8"/>
  <c r="BJ46" i="8"/>
  <c r="BJ52" i="8"/>
  <c r="BD53" i="8"/>
  <c r="W53" i="8" s="1"/>
  <c r="BH53" i="8"/>
  <c r="BG54" i="8"/>
  <c r="BF54" i="8"/>
  <c r="BL54" i="8"/>
  <c r="BH88" i="8"/>
  <c r="BH90" i="8"/>
  <c r="BH92" i="8"/>
  <c r="BH94" i="8"/>
  <c r="BH96" i="8"/>
  <c r="BH98" i="8"/>
  <c r="BH100" i="8"/>
  <c r="BH102" i="8"/>
  <c r="BH104" i="8"/>
  <c r="BE110" i="8"/>
  <c r="S111" i="8"/>
  <c r="BE112" i="8"/>
  <c r="BA112" i="8"/>
  <c r="S112" i="8" s="1"/>
  <c r="BE115" i="8"/>
  <c r="BA115" i="8"/>
  <c r="BD115" i="8"/>
  <c r="BD116" i="8"/>
  <c r="S118" i="8"/>
  <c r="BE119" i="8"/>
  <c r="BA119" i="8"/>
  <c r="BE122" i="8"/>
  <c r="BA122" i="8"/>
  <c r="BD122" i="8"/>
  <c r="BD123" i="8"/>
  <c r="S125" i="8"/>
  <c r="BE126" i="8"/>
  <c r="BA126" i="8"/>
  <c r="BE129" i="8"/>
  <c r="BA129" i="8"/>
  <c r="BD129" i="8"/>
  <c r="AZ130" i="8"/>
  <c r="BE138" i="8"/>
  <c r="BA138" i="8"/>
  <c r="BD138" i="8"/>
  <c r="AZ166" i="8"/>
  <c r="Q166" i="8" s="1"/>
  <c r="AZ198" i="8"/>
  <c r="Q198" i="8" s="1"/>
  <c r="BE203" i="8"/>
  <c r="BA203" i="8"/>
  <c r="BE11" i="8"/>
  <c r="BE13" i="8"/>
  <c r="BE21" i="8"/>
  <c r="U21" i="8" s="1"/>
  <c r="BF22" i="8"/>
  <c r="U22" i="8" s="1"/>
  <c r="BF31" i="8"/>
  <c r="BJ31" i="8"/>
  <c r="BF33" i="8"/>
  <c r="BJ33" i="8"/>
  <c r="BF35" i="8"/>
  <c r="BJ35" i="8"/>
  <c r="BG37" i="8"/>
  <c r="BJ42" i="8"/>
  <c r="BB42" i="8"/>
  <c r="BE42" i="8"/>
  <c r="BB46" i="8"/>
  <c r="W46" i="8" s="1"/>
  <c r="BK46" i="8"/>
  <c r="BB52" i="8"/>
  <c r="W52" i="8" s="1"/>
  <c r="BK52" i="8"/>
  <c r="BE53" i="8"/>
  <c r="BM54" i="8"/>
  <c r="BG77" i="8"/>
  <c r="BC77" i="8"/>
  <c r="BA77" i="8"/>
  <c r="T77" i="8" s="1"/>
  <c r="BF77" i="8"/>
  <c r="BG79" i="8"/>
  <c r="BC79" i="8"/>
  <c r="BA79" i="8"/>
  <c r="T79" i="8" s="1"/>
  <c r="BF79" i="8"/>
  <c r="BG81" i="8"/>
  <c r="BC81" i="8"/>
  <c r="BA81" i="8"/>
  <c r="T81" i="8" s="1"/>
  <c r="BF81" i="8"/>
  <c r="BG83" i="8"/>
  <c r="BC83" i="8"/>
  <c r="BA83" i="8"/>
  <c r="T83" i="8" s="1"/>
  <c r="BF83" i="8"/>
  <c r="BG85" i="8"/>
  <c r="BC85" i="8"/>
  <c r="BA85" i="8"/>
  <c r="T85" i="8" s="1"/>
  <c r="BF85" i="8"/>
  <c r="BG87" i="8"/>
  <c r="BC87" i="8"/>
  <c r="BA87" i="8"/>
  <c r="T87" i="8" s="1"/>
  <c r="BF87" i="8"/>
  <c r="BG89" i="8"/>
  <c r="BC89" i="8"/>
  <c r="BA89" i="8"/>
  <c r="T89" i="8" s="1"/>
  <c r="BF89" i="8"/>
  <c r="BG91" i="8"/>
  <c r="BC91" i="8"/>
  <c r="BA91" i="8"/>
  <c r="T91" i="8" s="1"/>
  <c r="BF91" i="8"/>
  <c r="BG93" i="8"/>
  <c r="BC93" i="8"/>
  <c r="BA93" i="8"/>
  <c r="T93" i="8" s="1"/>
  <c r="BF93" i="8"/>
  <c r="BG95" i="8"/>
  <c r="BC95" i="8"/>
  <c r="BA95" i="8"/>
  <c r="T95" i="8" s="1"/>
  <c r="BF95" i="8"/>
  <c r="BG97" i="8"/>
  <c r="BC97" i="8"/>
  <c r="BA97" i="8"/>
  <c r="T97" i="8" s="1"/>
  <c r="BF97" i="8"/>
  <c r="BG99" i="8"/>
  <c r="BC99" i="8"/>
  <c r="BA99" i="8"/>
  <c r="T99" i="8" s="1"/>
  <c r="BF99" i="8"/>
  <c r="BG101" i="8"/>
  <c r="BC101" i="8"/>
  <c r="BA101" i="8"/>
  <c r="T101" i="8" s="1"/>
  <c r="BF101" i="8"/>
  <c r="BG103" i="8"/>
  <c r="BC103" i="8"/>
  <c r="BA103" i="8"/>
  <c r="T103" i="8" s="1"/>
  <c r="BF103" i="8"/>
  <c r="BA110" i="8"/>
  <c r="BD112" i="8"/>
  <c r="AZ113" i="8"/>
  <c r="S113" i="8" s="1"/>
  <c r="BE114" i="8"/>
  <c r="BA114" i="8"/>
  <c r="AZ114" i="8"/>
  <c r="S114" i="8" s="1"/>
  <c r="BD114" i="8"/>
  <c r="AZ115" i="8"/>
  <c r="S115" i="8" s="1"/>
  <c r="BD119" i="8"/>
  <c r="AZ120" i="8"/>
  <c r="S120" i="8" s="1"/>
  <c r="BE121" i="8"/>
  <c r="BA121" i="8"/>
  <c r="AZ121" i="8"/>
  <c r="BD121" i="8"/>
  <c r="AZ122" i="8"/>
  <c r="S122" i="8" s="1"/>
  <c r="BD126" i="8"/>
  <c r="AZ127" i="8"/>
  <c r="S127" i="8" s="1"/>
  <c r="BE128" i="8"/>
  <c r="BA128" i="8"/>
  <c r="AZ128" i="8"/>
  <c r="BD128" i="8"/>
  <c r="AZ129" i="8"/>
  <c r="BD131" i="8"/>
  <c r="AZ131" i="8"/>
  <c r="S131" i="8" s="1"/>
  <c r="BE131" i="8"/>
  <c r="S133" i="8"/>
  <c r="BE134" i="8"/>
  <c r="BA134" i="8"/>
  <c r="S134" i="8" s="1"/>
  <c r="BE137" i="8"/>
  <c r="BA137" i="8"/>
  <c r="S137" i="8" s="1"/>
  <c r="BD137" i="8"/>
  <c r="AZ138" i="8"/>
  <c r="Q154" i="8"/>
  <c r="AZ158" i="8"/>
  <c r="Q158" i="8" s="1"/>
  <c r="Q168" i="8"/>
  <c r="BD170" i="8"/>
  <c r="Q186" i="8"/>
  <c r="AZ190" i="8"/>
  <c r="Q190" i="8" s="1"/>
  <c r="Q200" i="8"/>
  <c r="AZ204" i="8"/>
  <c r="BD41" i="8"/>
  <c r="W41" i="8" s="1"/>
  <c r="BE43" i="8"/>
  <c r="W43" i="8" s="1"/>
  <c r="BE117" i="8"/>
  <c r="BA117" i="8"/>
  <c r="S117" i="8" s="1"/>
  <c r="BE124" i="8"/>
  <c r="BA124" i="8"/>
  <c r="S124" i="8" s="1"/>
  <c r="BE132" i="8"/>
  <c r="BA132" i="8"/>
  <c r="S132" i="8" s="1"/>
  <c r="AZ202" i="9"/>
  <c r="BD202" i="9"/>
  <c r="AZ205" i="9"/>
  <c r="BD205" i="9"/>
  <c r="BD44" i="9"/>
  <c r="BH44" i="9"/>
  <c r="BJ44" i="9"/>
  <c r="BK44" i="9"/>
  <c r="BB44" i="9"/>
  <c r="BD204" i="9"/>
  <c r="AZ204" i="9"/>
  <c r="AZ203" i="9"/>
  <c r="BD203" i="9"/>
  <c r="S134" i="9"/>
  <c r="S132" i="9"/>
  <c r="S130" i="9"/>
  <c r="S128" i="9"/>
  <c r="S126" i="9"/>
  <c r="S124" i="9"/>
  <c r="BA105" i="9"/>
  <c r="AZ105" i="9"/>
  <c r="BH105" i="9"/>
  <c r="BF105" i="9"/>
  <c r="BG105" i="9"/>
  <c r="BC105" i="9"/>
  <c r="BK54" i="9"/>
  <c r="BD54" i="9"/>
  <c r="BH54" i="9"/>
  <c r="BB54" i="9"/>
  <c r="BJ54" i="9"/>
  <c r="BE54" i="9"/>
  <c r="BD166" i="9"/>
  <c r="BD162" i="9"/>
  <c r="V44" i="9"/>
  <c r="BE44" i="9" s="1"/>
  <c r="BB116" i="9"/>
  <c r="BF116" i="9"/>
  <c r="D116" i="9"/>
  <c r="S44" i="9"/>
  <c r="W43" i="9"/>
  <c r="BJ19" i="9"/>
  <c r="BE19" i="9"/>
  <c r="BK19" i="9"/>
  <c r="BJ18" i="9"/>
  <c r="BE18" i="9"/>
  <c r="U18" i="9" s="1"/>
  <c r="BK18" i="9"/>
  <c r="BF18" i="9"/>
  <c r="BE205" i="9"/>
  <c r="BE139" i="9"/>
  <c r="BA139" i="9"/>
  <c r="S139" i="9" s="1"/>
  <c r="BA137" i="9"/>
  <c r="BE135" i="9"/>
  <c r="BA133" i="9"/>
  <c r="BA131" i="9"/>
  <c r="BE129" i="9"/>
  <c r="BA127" i="9"/>
  <c r="BE125" i="9"/>
  <c r="BG116" i="9"/>
  <c r="T99" i="9"/>
  <c r="BC96" i="9"/>
  <c r="AZ96" i="9"/>
  <c r="BH96" i="9"/>
  <c r="BA96" i="9"/>
  <c r="BF96" i="9"/>
  <c r="BC94" i="9"/>
  <c r="BG94" i="9"/>
  <c r="AZ94" i="9"/>
  <c r="T94" i="9" s="1"/>
  <c r="BH94" i="9"/>
  <c r="BA94" i="9"/>
  <c r="BF94" i="9"/>
  <c r="BC90" i="9"/>
  <c r="BG90" i="9"/>
  <c r="AZ90" i="9"/>
  <c r="BH90" i="9"/>
  <c r="BA90" i="9"/>
  <c r="BF90" i="9"/>
  <c r="BC86" i="9"/>
  <c r="BG86" i="9"/>
  <c r="AZ86" i="9"/>
  <c r="T86" i="9" s="1"/>
  <c r="BH86" i="9"/>
  <c r="BA86" i="9"/>
  <c r="BF86" i="9"/>
  <c r="AZ172" i="9"/>
  <c r="Q172" i="9" s="1"/>
  <c r="BD139" i="9"/>
  <c r="BD137" i="9"/>
  <c r="AZ137" i="9"/>
  <c r="S137" i="9" s="1"/>
  <c r="BD135" i="9"/>
  <c r="AZ135" i="9"/>
  <c r="BD133" i="9"/>
  <c r="AZ133" i="9"/>
  <c r="BD131" i="9"/>
  <c r="AZ131" i="9"/>
  <c r="S131" i="9" s="1"/>
  <c r="BD129" i="9"/>
  <c r="AZ129" i="9"/>
  <c r="S129" i="9" s="1"/>
  <c r="BD127" i="9"/>
  <c r="AZ127" i="9"/>
  <c r="BD125" i="9"/>
  <c r="AZ125" i="9"/>
  <c r="S125" i="9" s="1"/>
  <c r="D123" i="9"/>
  <c r="BA122" i="9"/>
  <c r="S122" i="9" s="1"/>
  <c r="BE122" i="9"/>
  <c r="S121" i="9"/>
  <c r="AZ112" i="9"/>
  <c r="S112" i="9" s="1"/>
  <c r="BD112" i="9"/>
  <c r="BC104" i="9"/>
  <c r="BG104" i="9"/>
  <c r="BF104" i="9"/>
  <c r="BC103" i="9"/>
  <c r="BG103" i="9"/>
  <c r="BF103" i="9"/>
  <c r="BC102" i="9"/>
  <c r="BG102" i="9"/>
  <c r="BF102" i="9"/>
  <c r="BC101" i="9"/>
  <c r="BG101" i="9"/>
  <c r="BF101" i="9"/>
  <c r="BC100" i="9"/>
  <c r="BG100" i="9"/>
  <c r="BF100" i="9"/>
  <c r="BC99" i="9"/>
  <c r="BG99" i="9"/>
  <c r="BF99" i="9"/>
  <c r="AZ97" i="9"/>
  <c r="T97" i="9" s="1"/>
  <c r="BH97" i="9"/>
  <c r="BC97" i="9"/>
  <c r="BG97" i="9"/>
  <c r="BB42" i="9"/>
  <c r="W42" i="9" s="1"/>
  <c r="BJ42" i="9"/>
  <c r="BK42" i="9"/>
  <c r="BD42" i="9"/>
  <c r="BH42" i="9"/>
  <c r="W41" i="9"/>
  <c r="BD37" i="9"/>
  <c r="D37" i="9"/>
  <c r="BF19" i="9"/>
  <c r="U12" i="9"/>
  <c r="U10" i="9"/>
  <c r="AZ117" i="9"/>
  <c r="BD117" i="9"/>
  <c r="BA203" i="9"/>
  <c r="BA135" i="9"/>
  <c r="AZ119" i="9"/>
  <c r="S119" i="9" s="1"/>
  <c r="BD119" i="9"/>
  <c r="AZ114" i="9"/>
  <c r="S114" i="9" s="1"/>
  <c r="BD114" i="9"/>
  <c r="T103" i="9"/>
  <c r="BC92" i="9"/>
  <c r="BG92" i="9"/>
  <c r="AZ92" i="9"/>
  <c r="BH92" i="9"/>
  <c r="BA92" i="9"/>
  <c r="BF92" i="9"/>
  <c r="BC88" i="9"/>
  <c r="BG88" i="9"/>
  <c r="AZ88" i="9"/>
  <c r="T88" i="9" s="1"/>
  <c r="BH88" i="9"/>
  <c r="BA88" i="9"/>
  <c r="BF88" i="9"/>
  <c r="BC84" i="9"/>
  <c r="BG84" i="9"/>
  <c r="AZ84" i="9"/>
  <c r="BH84" i="9"/>
  <c r="BA84" i="9"/>
  <c r="BF84" i="9"/>
  <c r="BC82" i="9"/>
  <c r="BG82" i="9"/>
  <c r="AZ82" i="9"/>
  <c r="T82" i="9" s="1"/>
  <c r="BH82" i="9"/>
  <c r="BA82" i="9"/>
  <c r="BF82" i="9"/>
  <c r="BC80" i="9"/>
  <c r="BG80" i="9"/>
  <c r="AZ80" i="9"/>
  <c r="BH80" i="9"/>
  <c r="BA80" i="9"/>
  <c r="BF80" i="9"/>
  <c r="BC78" i="9"/>
  <c r="BG78" i="9"/>
  <c r="AZ78" i="9"/>
  <c r="T78" i="9" s="1"/>
  <c r="BH78" i="9"/>
  <c r="BA78" i="9"/>
  <c r="BF78" i="9"/>
  <c r="BC76" i="9"/>
  <c r="BG76" i="9"/>
  <c r="AZ76" i="9"/>
  <c r="BH76" i="9"/>
  <c r="BA76" i="9"/>
  <c r="BF76" i="9"/>
  <c r="BE138" i="9"/>
  <c r="BE132" i="9"/>
  <c r="BE130" i="9"/>
  <c r="BE128" i="9"/>
  <c r="BE126" i="9"/>
  <c r="BE124" i="9"/>
  <c r="BG123" i="9"/>
  <c r="BA117" i="9"/>
  <c r="BC116" i="9"/>
  <c r="AZ110" i="9"/>
  <c r="S110" i="9" s="1"/>
  <c r="BD110" i="9"/>
  <c r="BE105" i="9"/>
  <c r="BD105" i="9"/>
  <c r="BH104" i="9"/>
  <c r="BA104" i="9"/>
  <c r="T104" i="9" s="1"/>
  <c r="BH103" i="9"/>
  <c r="BA103" i="9"/>
  <c r="BH102" i="9"/>
  <c r="BA102" i="9"/>
  <c r="T102" i="9" s="1"/>
  <c r="BH101" i="9"/>
  <c r="BA101" i="9"/>
  <c r="T101" i="9" s="1"/>
  <c r="BH100" i="9"/>
  <c r="BA100" i="9"/>
  <c r="T100" i="9" s="1"/>
  <c r="BH99" i="9"/>
  <c r="BA99" i="9"/>
  <c r="BG96" i="9"/>
  <c r="BC95" i="9"/>
  <c r="BG95" i="9"/>
  <c r="AZ95" i="9"/>
  <c r="BH95" i="9"/>
  <c r="BA95" i="9"/>
  <c r="BF95" i="9"/>
  <c r="BC93" i="9"/>
  <c r="BG93" i="9"/>
  <c r="AZ93" i="9"/>
  <c r="T93" i="9" s="1"/>
  <c r="BH93" i="9"/>
  <c r="BA93" i="9"/>
  <c r="BF93" i="9"/>
  <c r="BC91" i="9"/>
  <c r="BG91" i="9"/>
  <c r="AZ91" i="9"/>
  <c r="BH91" i="9"/>
  <c r="BA91" i="9"/>
  <c r="BF91" i="9"/>
  <c r="BC89" i="9"/>
  <c r="BG89" i="9"/>
  <c r="AZ89" i="9"/>
  <c r="T89" i="9" s="1"/>
  <c r="BH89" i="9"/>
  <c r="BA89" i="9"/>
  <c r="BF89" i="9"/>
  <c r="BC87" i="9"/>
  <c r="BG87" i="9"/>
  <c r="AZ87" i="9"/>
  <c r="BH87" i="9"/>
  <c r="BA87" i="9"/>
  <c r="BF87" i="9"/>
  <c r="BC85" i="9"/>
  <c r="BG85" i="9"/>
  <c r="AZ85" i="9"/>
  <c r="T85" i="9" s="1"/>
  <c r="BH85" i="9"/>
  <c r="BA85" i="9"/>
  <c r="BF85" i="9"/>
  <c r="BC83" i="9"/>
  <c r="BG83" i="9"/>
  <c r="AZ83" i="9"/>
  <c r="BH83" i="9"/>
  <c r="BA83" i="9"/>
  <c r="BF83" i="9"/>
  <c r="BC81" i="9"/>
  <c r="BG81" i="9"/>
  <c r="AZ81" i="9"/>
  <c r="T81" i="9" s="1"/>
  <c r="BH81" i="9"/>
  <c r="BA81" i="9"/>
  <c r="BF81" i="9"/>
  <c r="BC79" i="9"/>
  <c r="BG79" i="9"/>
  <c r="AZ79" i="9"/>
  <c r="BH79" i="9"/>
  <c r="BA79" i="9"/>
  <c r="BF79" i="9"/>
  <c r="BC77" i="9"/>
  <c r="BG77" i="9"/>
  <c r="AZ77" i="9"/>
  <c r="T77" i="9" s="1"/>
  <c r="BH77" i="9"/>
  <c r="BA77" i="9"/>
  <c r="BF77" i="9"/>
  <c r="BM54" i="9"/>
  <c r="BE52" i="9"/>
  <c r="BB52" i="9"/>
  <c r="BJ52" i="9"/>
  <c r="BD52" i="9"/>
  <c r="BH52" i="9"/>
  <c r="BE42" i="9"/>
  <c r="BE120" i="9"/>
  <c r="BE118" i="9"/>
  <c r="BE50" i="9"/>
  <c r="BB50" i="9"/>
  <c r="BJ50" i="9"/>
  <c r="BB22" i="9"/>
  <c r="U22" i="9" s="1"/>
  <c r="BK22" i="9"/>
  <c r="BC22" i="9"/>
  <c r="BH22" i="9"/>
  <c r="BJ20" i="9"/>
  <c r="BE20" i="9"/>
  <c r="U20" i="9" s="1"/>
  <c r="BK20" i="9"/>
  <c r="BI13" i="9"/>
  <c r="AZ98" i="9"/>
  <c r="T98" i="9" s="1"/>
  <c r="BH98" i="9"/>
  <c r="BG54" i="9"/>
  <c r="BL54" i="9"/>
  <c r="BH50" i="9"/>
  <c r="BE48" i="9"/>
  <c r="BB48" i="9"/>
  <c r="BJ48" i="9"/>
  <c r="BE46" i="9"/>
  <c r="BB46" i="9"/>
  <c r="W46" i="9" s="1"/>
  <c r="BJ46" i="9"/>
  <c r="BI22" i="9"/>
  <c r="BB21" i="9"/>
  <c r="BF21" i="9"/>
  <c r="BJ21" i="9"/>
  <c r="BC21" i="9"/>
  <c r="BK21" i="9"/>
  <c r="BB13" i="9"/>
  <c r="U13" i="9" s="1"/>
  <c r="BF13" i="9"/>
  <c r="BB11" i="9"/>
  <c r="U11" i="9" s="1"/>
  <c r="BF11" i="9"/>
  <c r="P233" i="10"/>
  <c r="O233" i="10"/>
  <c r="N233" i="10"/>
  <c r="M233" i="10"/>
  <c r="L233" i="10"/>
  <c r="K233" i="10"/>
  <c r="J233" i="10"/>
  <c r="I233" i="10"/>
  <c r="H233" i="10"/>
  <c r="G233" i="10"/>
  <c r="D233" i="10" s="1"/>
  <c r="F233" i="10"/>
  <c r="E233" i="10"/>
  <c r="D232" i="10"/>
  <c r="D231" i="10"/>
  <c r="D230" i="10"/>
  <c r="D229" i="10"/>
  <c r="D228" i="10"/>
  <c r="D227" i="10"/>
  <c r="E220" i="10"/>
  <c r="D220" i="10"/>
  <c r="BF214" i="10"/>
  <c r="BB214" i="10"/>
  <c r="O214" i="10" s="1"/>
  <c r="D214" i="10"/>
  <c r="BF213" i="10"/>
  <c r="BB213" i="10"/>
  <c r="O213" i="10" s="1"/>
  <c r="D213" i="10"/>
  <c r="BB212" i="10"/>
  <c r="O212" i="10" s="1"/>
  <c r="D212" i="10"/>
  <c r="BF212" i="10" s="1"/>
  <c r="BB211" i="10"/>
  <c r="O211" i="10" s="1"/>
  <c r="D211" i="10"/>
  <c r="BF211" i="10" s="1"/>
  <c r="BB210" i="10"/>
  <c r="O210" i="10" s="1"/>
  <c r="D210" i="10"/>
  <c r="BF210" i="10" s="1"/>
  <c r="BF209" i="10"/>
  <c r="BB209" i="10"/>
  <c r="O209" i="10" s="1"/>
  <c r="D209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BE204" i="10"/>
  <c r="BA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P202" i="10"/>
  <c r="BA202" i="10" s="1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BE201" i="10"/>
  <c r="BA201" i="10"/>
  <c r="D201" i="10"/>
  <c r="BD201" i="10" s="1"/>
  <c r="BE200" i="10"/>
  <c r="BD200" i="10"/>
  <c r="BA200" i="10"/>
  <c r="AZ200" i="10"/>
  <c r="Q200" i="10" s="1"/>
  <c r="D200" i="10"/>
  <c r="BE199" i="10"/>
  <c r="BA199" i="10"/>
  <c r="AZ199" i="10"/>
  <c r="Q199" i="10" s="1"/>
  <c r="D199" i="10"/>
  <c r="BD199" i="10" s="1"/>
  <c r="BE198" i="10"/>
  <c r="BD198" i="10"/>
  <c r="BA198" i="10"/>
  <c r="D198" i="10"/>
  <c r="AZ198" i="10" s="1"/>
  <c r="Q198" i="10" s="1"/>
  <c r="BE197" i="10"/>
  <c r="BA197" i="10"/>
  <c r="D197" i="10"/>
  <c r="BE196" i="10"/>
  <c r="BD196" i="10"/>
  <c r="BA196" i="10"/>
  <c r="AZ196" i="10"/>
  <c r="Q196" i="10" s="1"/>
  <c r="D196" i="10"/>
  <c r="BE195" i="10"/>
  <c r="BA195" i="10"/>
  <c r="D195" i="10"/>
  <c r="BE194" i="10"/>
  <c r="BA194" i="10"/>
  <c r="D194" i="10"/>
  <c r="BE193" i="10"/>
  <c r="BA193" i="10"/>
  <c r="D193" i="10"/>
  <c r="BD193" i="10" s="1"/>
  <c r="BE192" i="10"/>
  <c r="BA192" i="10"/>
  <c r="D192" i="10"/>
  <c r="BD192" i="10" s="1"/>
  <c r="BE191" i="10"/>
  <c r="BA191" i="10"/>
  <c r="AZ191" i="10"/>
  <c r="Q191" i="10"/>
  <c r="D191" i="10"/>
  <c r="BD191" i="10" s="1"/>
  <c r="BE190" i="10"/>
  <c r="BD190" i="10"/>
  <c r="BA190" i="10"/>
  <c r="D190" i="10"/>
  <c r="AZ190" i="10" s="1"/>
  <c r="BE189" i="10"/>
  <c r="BD189" i="10"/>
  <c r="BA189" i="10"/>
  <c r="D189" i="10"/>
  <c r="AZ189" i="10" s="1"/>
  <c r="Q189" i="10" s="1"/>
  <c r="BE188" i="10"/>
  <c r="BD188" i="10"/>
  <c r="BA188" i="10"/>
  <c r="AZ188" i="10"/>
  <c r="Q188" i="10" s="1"/>
  <c r="D188" i="10"/>
  <c r="BE187" i="10"/>
  <c r="BD187" i="10"/>
  <c r="BA187" i="10"/>
  <c r="Q187" i="10"/>
  <c r="D187" i="10"/>
  <c r="AZ187" i="10" s="1"/>
  <c r="BE186" i="10"/>
  <c r="BA186" i="10"/>
  <c r="AZ186" i="10"/>
  <c r="Q186" i="10" s="1"/>
  <c r="D186" i="10"/>
  <c r="BD186" i="10" s="1"/>
  <c r="BE185" i="10"/>
  <c r="BA185" i="10"/>
  <c r="D185" i="10"/>
  <c r="BE184" i="10"/>
  <c r="BD184" i="10"/>
  <c r="BA184" i="10"/>
  <c r="AZ184" i="10"/>
  <c r="Q184" i="10" s="1"/>
  <c r="D184" i="10"/>
  <c r="BE183" i="10"/>
  <c r="BA183" i="10"/>
  <c r="AZ183" i="10"/>
  <c r="Q183" i="10" s="1"/>
  <c r="D183" i="10"/>
  <c r="BD183" i="10" s="1"/>
  <c r="BE182" i="10"/>
  <c r="BD182" i="10"/>
  <c r="BA182" i="10"/>
  <c r="D182" i="10"/>
  <c r="AZ182" i="10" s="1"/>
  <c r="Q182" i="10" s="1"/>
  <c r="BE181" i="10"/>
  <c r="BD181" i="10"/>
  <c r="BA181" i="10"/>
  <c r="D181" i="10"/>
  <c r="AZ181" i="10" s="1"/>
  <c r="Q181" i="10" s="1"/>
  <c r="BE180" i="10"/>
  <c r="BD180" i="10"/>
  <c r="BA180" i="10"/>
  <c r="AZ180" i="10"/>
  <c r="Q180" i="10" s="1"/>
  <c r="D180" i="10"/>
  <c r="BE179" i="10"/>
  <c r="BA179" i="10"/>
  <c r="D179" i="10"/>
  <c r="BE178" i="10"/>
  <c r="BA178" i="10"/>
  <c r="D178" i="10"/>
  <c r="BD178" i="10" s="1"/>
  <c r="BE177" i="10"/>
  <c r="BD177" i="10"/>
  <c r="BA177" i="10"/>
  <c r="AZ177" i="10"/>
  <c r="Q177" i="10" s="1"/>
  <c r="D177" i="10"/>
  <c r="BE176" i="10"/>
  <c r="BD176" i="10"/>
  <c r="BA176" i="10"/>
  <c r="D176" i="10"/>
  <c r="AZ176" i="10" s="1"/>
  <c r="Q176" i="10" s="1"/>
  <c r="BE175" i="10"/>
  <c r="BA175" i="10"/>
  <c r="AZ175" i="10"/>
  <c r="Q175" i="10"/>
  <c r="D175" i="10"/>
  <c r="BD175" i="10" s="1"/>
  <c r="BE174" i="10"/>
  <c r="BA174" i="10"/>
  <c r="D174" i="10"/>
  <c r="BE173" i="10"/>
  <c r="BA173" i="10"/>
  <c r="AZ173" i="10"/>
  <c r="Q173" i="10" s="1"/>
  <c r="D173" i="10"/>
  <c r="BD173" i="10" s="1"/>
  <c r="BE172" i="10"/>
  <c r="BD172" i="10"/>
  <c r="BA172" i="10"/>
  <c r="AZ172" i="10"/>
  <c r="D172" i="10"/>
  <c r="BE171" i="10"/>
  <c r="BA171" i="10"/>
  <c r="D171" i="10"/>
  <c r="BE170" i="10"/>
  <c r="BA170" i="10"/>
  <c r="AZ170" i="10"/>
  <c r="Q170" i="10" s="1"/>
  <c r="D170" i="10"/>
  <c r="BD170" i="10" s="1"/>
  <c r="BE169" i="10"/>
  <c r="BA169" i="10"/>
  <c r="AZ169" i="10"/>
  <c r="Q169" i="10" s="1"/>
  <c r="D169" i="10"/>
  <c r="BD169" i="10" s="1"/>
  <c r="BE168" i="10"/>
  <c r="BD168" i="10"/>
  <c r="BA168" i="10"/>
  <c r="AZ168" i="10"/>
  <c r="Q168" i="10" s="1"/>
  <c r="D168" i="10"/>
  <c r="BE167" i="10"/>
  <c r="BA167" i="10"/>
  <c r="AZ167" i="10"/>
  <c r="Q167" i="10" s="1"/>
  <c r="D167" i="10"/>
  <c r="BD167" i="10" s="1"/>
  <c r="BE166" i="10"/>
  <c r="BD166" i="10"/>
  <c r="BA166" i="10"/>
  <c r="D166" i="10"/>
  <c r="AZ166" i="10" s="1"/>
  <c r="Q166" i="10" s="1"/>
  <c r="BE165" i="10"/>
  <c r="BD165" i="10"/>
  <c r="BA165" i="10"/>
  <c r="D165" i="10"/>
  <c r="AZ165" i="10" s="1"/>
  <c r="Q165" i="10" s="1"/>
  <c r="BE164" i="10"/>
  <c r="BD164" i="10"/>
  <c r="BA164" i="10"/>
  <c r="AZ164" i="10"/>
  <c r="Q164" i="10" s="1"/>
  <c r="D164" i="10"/>
  <c r="BE163" i="10"/>
  <c r="BA163" i="10"/>
  <c r="D163" i="10"/>
  <c r="BE162" i="10"/>
  <c r="BA162" i="10"/>
  <c r="D162" i="10"/>
  <c r="BE161" i="10"/>
  <c r="BA161" i="10"/>
  <c r="AZ161" i="10"/>
  <c r="Q161" i="10" s="1"/>
  <c r="D161" i="10"/>
  <c r="BD161" i="10" s="1"/>
  <c r="BE160" i="10"/>
  <c r="BA160" i="10"/>
  <c r="AZ160" i="10"/>
  <c r="Q160" i="10" s="1"/>
  <c r="D160" i="10"/>
  <c r="BD160" i="10" s="1"/>
  <c r="BE159" i="10"/>
  <c r="BA159" i="10"/>
  <c r="AZ159" i="10"/>
  <c r="Q159" i="10" s="1"/>
  <c r="D159" i="10"/>
  <c r="BD159" i="10" s="1"/>
  <c r="BE158" i="10"/>
  <c r="BD158" i="10"/>
  <c r="BA158" i="10"/>
  <c r="D158" i="10"/>
  <c r="AZ158" i="10" s="1"/>
  <c r="BE157" i="10"/>
  <c r="BD157" i="10"/>
  <c r="BA157" i="10"/>
  <c r="D157" i="10"/>
  <c r="AZ157" i="10" s="1"/>
  <c r="Q157" i="10" s="1"/>
  <c r="BE156" i="10"/>
  <c r="BD156" i="10"/>
  <c r="BA156" i="10"/>
  <c r="AZ156" i="10"/>
  <c r="Q156" i="10" s="1"/>
  <c r="D156" i="10"/>
  <c r="BE155" i="10"/>
  <c r="BD155" i="10"/>
  <c r="BA155" i="10"/>
  <c r="Q155" i="10"/>
  <c r="D155" i="10"/>
  <c r="AZ155" i="10" s="1"/>
  <c r="BE154" i="10"/>
  <c r="BA154" i="10"/>
  <c r="AZ154" i="10"/>
  <c r="Q154" i="10" s="1"/>
  <c r="D154" i="10"/>
  <c r="BD154" i="10" s="1"/>
  <c r="BE153" i="10"/>
  <c r="BA153" i="10"/>
  <c r="D153" i="10"/>
  <c r="BE152" i="10"/>
  <c r="BD152" i="10"/>
  <c r="BA152" i="10"/>
  <c r="AZ152" i="10"/>
  <c r="Q152" i="10" s="1"/>
  <c r="D152" i="10"/>
  <c r="BE151" i="10"/>
  <c r="BA151" i="10"/>
  <c r="AZ151" i="10"/>
  <c r="Q151" i="10" s="1"/>
  <c r="D151" i="10"/>
  <c r="BD151" i="10" s="1"/>
  <c r="BE150" i="10"/>
  <c r="BD150" i="10"/>
  <c r="BA150" i="10"/>
  <c r="D150" i="10"/>
  <c r="AZ150" i="10" s="1"/>
  <c r="Q150" i="10" s="1"/>
  <c r="BE149" i="10"/>
  <c r="BA149" i="10"/>
  <c r="D149" i="10"/>
  <c r="BE148" i="10"/>
  <c r="BD148" i="10"/>
  <c r="BA148" i="10"/>
  <c r="AZ148" i="10"/>
  <c r="Q148" i="10" s="1"/>
  <c r="D148" i="10"/>
  <c r="BD144" i="10"/>
  <c r="AZ144" i="10"/>
  <c r="D144" i="10"/>
  <c r="AZ143" i="10"/>
  <c r="D143" i="10"/>
  <c r="BD143" i="10" s="1"/>
  <c r="BG139" i="10"/>
  <c r="BF139" i="10"/>
  <c r="BE139" i="10"/>
  <c r="BD139" i="10"/>
  <c r="BC139" i="10"/>
  <c r="BB139" i="10"/>
  <c r="BA139" i="10"/>
  <c r="AZ139" i="10"/>
  <c r="D139" i="10"/>
  <c r="BG138" i="10"/>
  <c r="BF138" i="10"/>
  <c r="BD138" i="10"/>
  <c r="BC138" i="10"/>
  <c r="BB138" i="10"/>
  <c r="AZ138" i="10"/>
  <c r="D138" i="10"/>
  <c r="BG137" i="10"/>
  <c r="BF137" i="10"/>
  <c r="BE137" i="10"/>
  <c r="BD137" i="10"/>
  <c r="BC137" i="10"/>
  <c r="BB137" i="10"/>
  <c r="BA137" i="10"/>
  <c r="AZ137" i="10"/>
  <c r="D137" i="10"/>
  <c r="BG136" i="10"/>
  <c r="BF136" i="10"/>
  <c r="BD136" i="10"/>
  <c r="BC136" i="10"/>
  <c r="BB136" i="10"/>
  <c r="AZ136" i="10"/>
  <c r="D136" i="10"/>
  <c r="BG135" i="10"/>
  <c r="BF135" i="10"/>
  <c r="BC135" i="10"/>
  <c r="BB135" i="10"/>
  <c r="BA135" i="10"/>
  <c r="D135" i="10"/>
  <c r="BG134" i="10"/>
  <c r="BF134" i="10"/>
  <c r="BC134" i="10"/>
  <c r="BB134" i="10"/>
  <c r="D134" i="10"/>
  <c r="BG133" i="10"/>
  <c r="BF133" i="10"/>
  <c r="BC133" i="10"/>
  <c r="BB133" i="10"/>
  <c r="D133" i="10"/>
  <c r="BG132" i="10"/>
  <c r="BF132" i="10"/>
  <c r="BC132" i="10"/>
  <c r="BB132" i="10"/>
  <c r="D132" i="10"/>
  <c r="BG131" i="10"/>
  <c r="BF131" i="10"/>
  <c r="BC131" i="10"/>
  <c r="BB131" i="10"/>
  <c r="BA131" i="10"/>
  <c r="D131" i="10"/>
  <c r="BG130" i="10"/>
  <c r="BF130" i="10"/>
  <c r="BC130" i="10"/>
  <c r="BB130" i="10"/>
  <c r="D130" i="10"/>
  <c r="BG129" i="10"/>
  <c r="BF129" i="10"/>
  <c r="BE129" i="10"/>
  <c r="BD129" i="10"/>
  <c r="BC129" i="10"/>
  <c r="BB129" i="10"/>
  <c r="BA129" i="10"/>
  <c r="AZ129" i="10"/>
  <c r="S129" i="10" s="1"/>
  <c r="D129" i="10"/>
  <c r="BG128" i="10"/>
  <c r="BF128" i="10"/>
  <c r="BD128" i="10"/>
  <c r="BC128" i="10"/>
  <c r="BB128" i="10"/>
  <c r="AZ128" i="10"/>
  <c r="D128" i="10"/>
  <c r="BG127" i="10"/>
  <c r="BF127" i="10"/>
  <c r="BE127" i="10"/>
  <c r="BC127" i="10"/>
  <c r="BB127" i="10"/>
  <c r="D127" i="10"/>
  <c r="BG126" i="10"/>
  <c r="BF126" i="10"/>
  <c r="BC126" i="10"/>
  <c r="BB126" i="10"/>
  <c r="D126" i="10"/>
  <c r="BG125" i="10"/>
  <c r="BF125" i="10"/>
  <c r="BD125" i="10"/>
  <c r="BC125" i="10"/>
  <c r="BB125" i="10"/>
  <c r="D125" i="10"/>
  <c r="BG124" i="10"/>
  <c r="BF124" i="10"/>
  <c r="BD124" i="10"/>
  <c r="BC124" i="10"/>
  <c r="BB124" i="10"/>
  <c r="D124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BG122" i="10"/>
  <c r="BF122" i="10"/>
  <c r="BE122" i="10"/>
  <c r="BD122" i="10"/>
  <c r="BC122" i="10"/>
  <c r="BB122" i="10"/>
  <c r="BA122" i="10"/>
  <c r="AZ122" i="10"/>
  <c r="D122" i="10"/>
  <c r="BG121" i="10"/>
  <c r="BF121" i="10"/>
  <c r="BD121" i="10"/>
  <c r="BC121" i="10"/>
  <c r="BB121" i="10"/>
  <c r="AZ121" i="10"/>
  <c r="D121" i="10"/>
  <c r="BG120" i="10"/>
  <c r="BF120" i="10"/>
  <c r="BC120" i="10"/>
  <c r="BB120" i="10"/>
  <c r="BA120" i="10"/>
  <c r="D120" i="10"/>
  <c r="BG119" i="10"/>
  <c r="BF119" i="10"/>
  <c r="BC119" i="10"/>
  <c r="BB119" i="10"/>
  <c r="D119" i="10"/>
  <c r="BG118" i="10"/>
  <c r="BF118" i="10"/>
  <c r="BC118" i="10"/>
  <c r="BB118" i="10"/>
  <c r="D118" i="10"/>
  <c r="BG117" i="10"/>
  <c r="BF117" i="10"/>
  <c r="BC117" i="10"/>
  <c r="BB117" i="10"/>
  <c r="D117" i="10"/>
  <c r="R116" i="10"/>
  <c r="U44" i="10" s="1"/>
  <c r="Q116" i="10"/>
  <c r="T44" i="10" s="1"/>
  <c r="P116" i="10"/>
  <c r="O116" i="10"/>
  <c r="N116" i="10"/>
  <c r="Q44" i="10" s="1"/>
  <c r="M116" i="10"/>
  <c r="P44" i="10" s="1"/>
  <c r="L116" i="10"/>
  <c r="K116" i="10"/>
  <c r="J116" i="10"/>
  <c r="L44" i="10" s="1"/>
  <c r="E116" i="10"/>
  <c r="D116" i="10" s="1"/>
  <c r="BG115" i="10"/>
  <c r="BF115" i="10"/>
  <c r="BE115" i="10"/>
  <c r="BD115" i="10"/>
  <c r="BC115" i="10"/>
  <c r="BB115" i="10"/>
  <c r="BA115" i="10"/>
  <c r="AZ115" i="10"/>
  <c r="D115" i="10"/>
  <c r="BG114" i="10"/>
  <c r="BF114" i="10"/>
  <c r="BD114" i="10"/>
  <c r="BC114" i="10"/>
  <c r="BB114" i="10"/>
  <c r="AZ114" i="10"/>
  <c r="D114" i="10"/>
  <c r="BG113" i="10"/>
  <c r="BF113" i="10"/>
  <c r="BC113" i="10"/>
  <c r="BB113" i="10"/>
  <c r="BA113" i="10"/>
  <c r="D113" i="10"/>
  <c r="BG112" i="10"/>
  <c r="BF112" i="10"/>
  <c r="BC112" i="10"/>
  <c r="BB112" i="10"/>
  <c r="D112" i="10"/>
  <c r="BG111" i="10"/>
  <c r="BF111" i="10"/>
  <c r="BC111" i="10"/>
  <c r="BB111" i="10"/>
  <c r="AZ111" i="10"/>
  <c r="D111" i="10"/>
  <c r="BG110" i="10"/>
  <c r="BF110" i="10"/>
  <c r="BE110" i="10"/>
  <c r="BD110" i="10"/>
  <c r="BC110" i="10"/>
  <c r="BB110" i="10"/>
  <c r="BA110" i="10"/>
  <c r="S110" i="10" s="1"/>
  <c r="AZ110" i="10"/>
  <c r="D110" i="10"/>
  <c r="BG109" i="10"/>
  <c r="BF109" i="10"/>
  <c r="BC109" i="10"/>
  <c r="BB109" i="10"/>
  <c r="D109" i="10"/>
  <c r="BE105" i="10"/>
  <c r="BD105" i="10"/>
  <c r="BB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BH104" i="10"/>
  <c r="BG104" i="10"/>
  <c r="BF104" i="10"/>
  <c r="BE104" i="10"/>
  <c r="BD104" i="10"/>
  <c r="BC104" i="10"/>
  <c r="BB104" i="10"/>
  <c r="AZ104" i="10"/>
  <c r="AY104" i="10"/>
  <c r="D104" i="10"/>
  <c r="BA104" i="10" s="1"/>
  <c r="T104" i="10" s="1"/>
  <c r="BH103" i="10"/>
  <c r="BG103" i="10"/>
  <c r="BF103" i="10"/>
  <c r="BE103" i="10"/>
  <c r="BD103" i="10"/>
  <c r="BC103" i="10"/>
  <c r="BB103" i="10"/>
  <c r="AZ103" i="10"/>
  <c r="AY103" i="10"/>
  <c r="D103" i="10"/>
  <c r="BA103" i="10" s="1"/>
  <c r="BH102" i="10"/>
  <c r="BG102" i="10"/>
  <c r="BF102" i="10"/>
  <c r="BE102" i="10"/>
  <c r="BD102" i="10"/>
  <c r="BC102" i="10"/>
  <c r="BB102" i="10"/>
  <c r="AZ102" i="10"/>
  <c r="AY102" i="10"/>
  <c r="D102" i="10"/>
  <c r="BA102" i="10" s="1"/>
  <c r="BH101" i="10"/>
  <c r="BG101" i="10"/>
  <c r="BF101" i="10"/>
  <c r="BE101" i="10"/>
  <c r="BD101" i="10"/>
  <c r="BC101" i="10"/>
  <c r="BB101" i="10"/>
  <c r="AZ101" i="10"/>
  <c r="AY101" i="10"/>
  <c r="T101" i="10"/>
  <c r="D101" i="10"/>
  <c r="BA101" i="10" s="1"/>
  <c r="BH100" i="10"/>
  <c r="BG100" i="10"/>
  <c r="BF100" i="10"/>
  <c r="BE100" i="10"/>
  <c r="BD100" i="10"/>
  <c r="BC100" i="10"/>
  <c r="BB100" i="10"/>
  <c r="AZ100" i="10"/>
  <c r="AY100" i="10"/>
  <c r="D100" i="10"/>
  <c r="BA100" i="10" s="1"/>
  <c r="BH99" i="10"/>
  <c r="BG99" i="10"/>
  <c r="BF99" i="10"/>
  <c r="BE99" i="10"/>
  <c r="BD99" i="10"/>
  <c r="BC99" i="10"/>
  <c r="BB99" i="10"/>
  <c r="AZ99" i="10"/>
  <c r="T99" i="10" s="1"/>
  <c r="AY99" i="10"/>
  <c r="D99" i="10"/>
  <c r="BA99" i="10" s="1"/>
  <c r="BH98" i="10"/>
  <c r="BG98" i="10"/>
  <c r="BF98" i="10"/>
  <c r="BE98" i="10"/>
  <c r="BD98" i="10"/>
  <c r="BC98" i="10"/>
  <c r="BB98" i="10"/>
  <c r="AZ98" i="10"/>
  <c r="AY98" i="10"/>
  <c r="D98" i="10"/>
  <c r="BA98" i="10" s="1"/>
  <c r="BH97" i="10"/>
  <c r="BG97" i="10"/>
  <c r="BF97" i="10"/>
  <c r="BE97" i="10"/>
  <c r="BD97" i="10"/>
  <c r="BC97" i="10"/>
  <c r="BB97" i="10"/>
  <c r="AZ97" i="10"/>
  <c r="AY97" i="10"/>
  <c r="D97" i="10"/>
  <c r="BA97" i="10" s="1"/>
  <c r="BG96" i="10"/>
  <c r="BE96" i="10"/>
  <c r="BD96" i="10"/>
  <c r="BB96" i="10"/>
  <c r="AY96" i="10"/>
  <c r="D96" i="10"/>
  <c r="BF95" i="10"/>
  <c r="BE95" i="10"/>
  <c r="BD95" i="10"/>
  <c r="BB95" i="10"/>
  <c r="BA95" i="10"/>
  <c r="AY95" i="10"/>
  <c r="D95" i="10"/>
  <c r="BF94" i="10"/>
  <c r="BE94" i="10"/>
  <c r="BD94" i="10"/>
  <c r="BB94" i="10"/>
  <c r="AY94" i="10"/>
  <c r="D94" i="10"/>
  <c r="BF93" i="10"/>
  <c r="BE93" i="10"/>
  <c r="BD93" i="10"/>
  <c r="BB93" i="10"/>
  <c r="BA93" i="10"/>
  <c r="AY93" i="10"/>
  <c r="D93" i="10"/>
  <c r="BF92" i="10"/>
  <c r="BE92" i="10"/>
  <c r="BD92" i="10"/>
  <c r="BB92" i="10"/>
  <c r="AY92" i="10"/>
  <c r="D92" i="10"/>
  <c r="BF91" i="10"/>
  <c r="BE91" i="10"/>
  <c r="BD91" i="10"/>
  <c r="BB91" i="10"/>
  <c r="BA91" i="10"/>
  <c r="AY91" i="10"/>
  <c r="D91" i="10"/>
  <c r="BF90" i="10"/>
  <c r="BE90" i="10"/>
  <c r="BD90" i="10"/>
  <c r="BB90" i="10"/>
  <c r="AY90" i="10"/>
  <c r="D90" i="10"/>
  <c r="BF89" i="10"/>
  <c r="BE89" i="10"/>
  <c r="BD89" i="10"/>
  <c r="BB89" i="10"/>
  <c r="BA89" i="10"/>
  <c r="AY89" i="10"/>
  <c r="D89" i="10"/>
  <c r="BF88" i="10"/>
  <c r="BE88" i="10"/>
  <c r="BD88" i="10"/>
  <c r="BB88" i="10"/>
  <c r="AY88" i="10"/>
  <c r="D88" i="10"/>
  <c r="BF87" i="10"/>
  <c r="BE87" i="10"/>
  <c r="BD87" i="10"/>
  <c r="BB87" i="10"/>
  <c r="BA87" i="10"/>
  <c r="AY87" i="10"/>
  <c r="D87" i="10"/>
  <c r="BF86" i="10"/>
  <c r="BE86" i="10"/>
  <c r="BD86" i="10"/>
  <c r="BB86" i="10"/>
  <c r="AY86" i="10"/>
  <c r="D86" i="10"/>
  <c r="BF85" i="10"/>
  <c r="BE85" i="10"/>
  <c r="BD85" i="10"/>
  <c r="BB85" i="10"/>
  <c r="BA85" i="10"/>
  <c r="AY85" i="10"/>
  <c r="D85" i="10"/>
  <c r="BG84" i="10"/>
  <c r="BF84" i="10"/>
  <c r="BE84" i="10"/>
  <c r="BD84" i="10"/>
  <c r="BC84" i="10"/>
  <c r="BB84" i="10"/>
  <c r="AY84" i="10"/>
  <c r="D84" i="10"/>
  <c r="BF83" i="10"/>
  <c r="BE83" i="10"/>
  <c r="BD83" i="10"/>
  <c r="BB83" i="10"/>
  <c r="BA83" i="10"/>
  <c r="AY83" i="10"/>
  <c r="D83" i="10"/>
  <c r="BG82" i="10"/>
  <c r="BF82" i="10"/>
  <c r="BE82" i="10"/>
  <c r="BD82" i="10"/>
  <c r="BC82" i="10"/>
  <c r="BB82" i="10"/>
  <c r="AZ82" i="10"/>
  <c r="AY82" i="10"/>
  <c r="D82" i="10"/>
  <c r="BH82" i="10" s="1"/>
  <c r="BH81" i="10"/>
  <c r="BG81" i="10"/>
  <c r="BF81" i="10"/>
  <c r="BE81" i="10"/>
  <c r="BD81" i="10"/>
  <c r="BC81" i="10"/>
  <c r="BB81" i="10"/>
  <c r="AZ81" i="10"/>
  <c r="AY81" i="10"/>
  <c r="D81" i="10"/>
  <c r="BA81" i="10" s="1"/>
  <c r="BH80" i="10"/>
  <c r="BG80" i="10"/>
  <c r="BF80" i="10"/>
  <c r="BE80" i="10"/>
  <c r="BD80" i="10"/>
  <c r="BC80" i="10"/>
  <c r="BB80" i="10"/>
  <c r="AZ80" i="10"/>
  <c r="AY80" i="10"/>
  <c r="D80" i="10"/>
  <c r="BA80" i="10" s="1"/>
  <c r="BH79" i="10"/>
  <c r="BG79" i="10"/>
  <c r="BF79" i="10"/>
  <c r="BE79" i="10"/>
  <c r="BD79" i="10"/>
  <c r="BC79" i="10"/>
  <c r="BB79" i="10"/>
  <c r="AZ79" i="10"/>
  <c r="AY79" i="10"/>
  <c r="T79" i="10"/>
  <c r="D79" i="10"/>
  <c r="BA79" i="10" s="1"/>
  <c r="BH78" i="10"/>
  <c r="BG78" i="10"/>
  <c r="BF78" i="10"/>
  <c r="BE78" i="10"/>
  <c r="BD78" i="10"/>
  <c r="BC78" i="10"/>
  <c r="BB78" i="10"/>
  <c r="AZ78" i="10"/>
  <c r="AY78" i="10"/>
  <c r="D78" i="10"/>
  <c r="BA78" i="10" s="1"/>
  <c r="T78" i="10" s="1"/>
  <c r="BH77" i="10"/>
  <c r="BG77" i="10"/>
  <c r="BF77" i="10"/>
  <c r="BE77" i="10"/>
  <c r="BD77" i="10"/>
  <c r="BC77" i="10"/>
  <c r="BB77" i="10"/>
  <c r="AZ77" i="10"/>
  <c r="T77" i="10" s="1"/>
  <c r="AY77" i="10"/>
  <c r="D77" i="10"/>
  <c r="BA77" i="10" s="1"/>
  <c r="BH76" i="10"/>
  <c r="BG76" i="10"/>
  <c r="BF76" i="10"/>
  <c r="BE76" i="10"/>
  <c r="BD76" i="10"/>
  <c r="BC76" i="10"/>
  <c r="BB76" i="10"/>
  <c r="AZ76" i="10"/>
  <c r="AY76" i="10"/>
  <c r="T76" i="10" s="1"/>
  <c r="D76" i="10"/>
  <c r="BA76" i="10" s="1"/>
  <c r="D72" i="10"/>
  <c r="D71" i="10"/>
  <c r="BF67" i="10"/>
  <c r="BA67" i="10"/>
  <c r="F67" i="10"/>
  <c r="BF66" i="10"/>
  <c r="BA66" i="10"/>
  <c r="F66" i="10" s="1"/>
  <c r="BF65" i="10"/>
  <c r="BA65" i="10"/>
  <c r="F65" i="10"/>
  <c r="BF64" i="10"/>
  <c r="BA64" i="10"/>
  <c r="F64" i="10"/>
  <c r="BF63" i="10"/>
  <c r="BA63" i="10"/>
  <c r="F63" i="10"/>
  <c r="BF62" i="10"/>
  <c r="BA62" i="10"/>
  <c r="F62" i="10" s="1"/>
  <c r="BF61" i="10"/>
  <c r="BA61" i="10"/>
  <c r="F61" i="10"/>
  <c r="BF60" i="10"/>
  <c r="BA60" i="10"/>
  <c r="F60" i="10"/>
  <c r="BF59" i="10"/>
  <c r="BA59" i="10"/>
  <c r="F59" i="10"/>
  <c r="BF58" i="10"/>
  <c r="BA58" i="10"/>
  <c r="F58" i="10" s="1"/>
  <c r="BF57" i="10"/>
  <c r="BA57" i="10"/>
  <c r="F57" i="10"/>
  <c r="BL54" i="10"/>
  <c r="BG54" i="10"/>
  <c r="BF54" i="10"/>
  <c r="V54" i="10"/>
  <c r="U54" i="10"/>
  <c r="T54" i="10"/>
  <c r="S54" i="10"/>
  <c r="R54" i="10"/>
  <c r="BC54" i="10" s="1"/>
  <c r="Q54" i="10"/>
  <c r="P54" i="10"/>
  <c r="O54" i="10"/>
  <c r="N54" i="10"/>
  <c r="M54" i="10"/>
  <c r="L54" i="10"/>
  <c r="K54" i="10"/>
  <c r="J54" i="10"/>
  <c r="I54" i="10"/>
  <c r="H54" i="10"/>
  <c r="G54" i="10"/>
  <c r="F54" i="10"/>
  <c r="D54" i="10" s="1"/>
  <c r="E54" i="10"/>
  <c r="BM53" i="10"/>
  <c r="BL53" i="10"/>
  <c r="BI53" i="10"/>
  <c r="BH53" i="10"/>
  <c r="BG53" i="10"/>
  <c r="BF53" i="10"/>
  <c r="BD53" i="10"/>
  <c r="BC53" i="10"/>
  <c r="D53" i="10"/>
  <c r="BE53" i="10" s="1"/>
  <c r="BM52" i="10"/>
  <c r="BL52" i="10"/>
  <c r="BI52" i="10"/>
  <c r="BH52" i="10"/>
  <c r="BG52" i="10"/>
  <c r="BF52" i="10"/>
  <c r="BD52" i="10"/>
  <c r="BC52" i="10"/>
  <c r="D52" i="10"/>
  <c r="BM51" i="10"/>
  <c r="BL51" i="10"/>
  <c r="BJ51" i="10"/>
  <c r="BI51" i="10"/>
  <c r="BG51" i="10"/>
  <c r="BF51" i="10"/>
  <c r="BD51" i="10"/>
  <c r="BC51" i="10"/>
  <c r="D51" i="10"/>
  <c r="BM50" i="10"/>
  <c r="BL50" i="10"/>
  <c r="BI50" i="10"/>
  <c r="BH50" i="10"/>
  <c r="BG50" i="10"/>
  <c r="BF50" i="10"/>
  <c r="BD50" i="10"/>
  <c r="BC50" i="10"/>
  <c r="D50" i="10"/>
  <c r="BM49" i="10"/>
  <c r="BL49" i="10"/>
  <c r="BK49" i="10"/>
  <c r="BI49" i="10"/>
  <c r="BG49" i="10"/>
  <c r="BF49" i="10"/>
  <c r="BC49" i="10"/>
  <c r="D49" i="10"/>
  <c r="BM48" i="10"/>
  <c r="BL48" i="10"/>
  <c r="BJ48" i="10"/>
  <c r="BI48" i="10"/>
  <c r="BG48" i="10"/>
  <c r="BF48" i="10"/>
  <c r="BE48" i="10"/>
  <c r="BC48" i="10"/>
  <c r="BB48" i="10"/>
  <c r="D48" i="10"/>
  <c r="BK48" i="10" s="1"/>
  <c r="BJ47" i="10"/>
  <c r="W47" i="10"/>
  <c r="BM46" i="10"/>
  <c r="BL46" i="10"/>
  <c r="BI46" i="10"/>
  <c r="BH46" i="10"/>
  <c r="BG46" i="10"/>
  <c r="BF46" i="10"/>
  <c r="BD46" i="10"/>
  <c r="BC46" i="10"/>
  <c r="D46" i="10"/>
  <c r="BM45" i="10"/>
  <c r="BL45" i="10"/>
  <c r="BK45" i="10"/>
  <c r="BJ45" i="10"/>
  <c r="BI45" i="10"/>
  <c r="BG45" i="10"/>
  <c r="BF45" i="10"/>
  <c r="BC45" i="10"/>
  <c r="BB45" i="10"/>
  <c r="D45" i="10"/>
  <c r="V44" i="10"/>
  <c r="R44" i="10"/>
  <c r="O44" i="10"/>
  <c r="N44" i="10"/>
  <c r="M44" i="10"/>
  <c r="K44" i="10"/>
  <c r="J44" i="10"/>
  <c r="I44" i="10"/>
  <c r="H44" i="10"/>
  <c r="G44" i="10"/>
  <c r="F44" i="10"/>
  <c r="E44" i="10"/>
  <c r="BM43" i="10"/>
  <c r="BL43" i="10"/>
  <c r="BG43" i="10"/>
  <c r="BF43" i="10"/>
  <c r="D43" i="10"/>
  <c r="BM42" i="10"/>
  <c r="BL42" i="10"/>
  <c r="BK42" i="10"/>
  <c r="BJ42" i="10"/>
  <c r="BI42" i="10"/>
  <c r="BG42" i="10"/>
  <c r="BF42" i="10"/>
  <c r="BE42" i="10"/>
  <c r="BC42" i="10"/>
  <c r="BB42" i="10"/>
  <c r="D42" i="10"/>
  <c r="BH42" i="10" s="1"/>
  <c r="BM41" i="10"/>
  <c r="BL41" i="10"/>
  <c r="BK41" i="10"/>
  <c r="BI41" i="10"/>
  <c r="BG41" i="10"/>
  <c r="BF41" i="10"/>
  <c r="BE41" i="10"/>
  <c r="BC41" i="10"/>
  <c r="D41" i="10"/>
  <c r="BG37" i="10"/>
  <c r="BD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BJ36" i="10"/>
  <c r="BH36" i="10"/>
  <c r="BG36" i="10"/>
  <c r="BD36" i="10"/>
  <c r="BC36" i="10"/>
  <c r="BB36" i="10"/>
  <c r="D36" i="10"/>
  <c r="BJ35" i="10"/>
  <c r="BH35" i="10"/>
  <c r="BG35" i="10"/>
  <c r="BD35" i="10"/>
  <c r="BC35" i="10"/>
  <c r="D35" i="10"/>
  <c r="BG34" i="10"/>
  <c r="BF34" i="10"/>
  <c r="BD34" i="10"/>
  <c r="D34" i="10"/>
  <c r="BG33" i="10"/>
  <c r="BD33" i="10"/>
  <c r="D33" i="10"/>
  <c r="BJ32" i="10"/>
  <c r="BH32" i="10"/>
  <c r="BG32" i="10"/>
  <c r="BD32" i="10"/>
  <c r="BC32" i="10"/>
  <c r="BB32" i="10"/>
  <c r="D32" i="10"/>
  <c r="BJ31" i="10"/>
  <c r="BH31" i="10"/>
  <c r="BG31" i="10"/>
  <c r="BD31" i="10"/>
  <c r="BC31" i="10"/>
  <c r="D31" i="10"/>
  <c r="BG30" i="10"/>
  <c r="BD30" i="10"/>
  <c r="D30" i="10"/>
  <c r="BK29" i="10"/>
  <c r="BG29" i="10"/>
  <c r="BF29" i="10"/>
  <c r="BD29" i="10"/>
  <c r="BB29" i="10"/>
  <c r="D29" i="10"/>
  <c r="BJ28" i="10"/>
  <c r="BH28" i="10"/>
  <c r="BG28" i="10"/>
  <c r="BD28" i="10"/>
  <c r="BC28" i="10"/>
  <c r="BB28" i="10"/>
  <c r="D28" i="10"/>
  <c r="BJ27" i="10"/>
  <c r="BH27" i="10"/>
  <c r="BG27" i="10"/>
  <c r="BD27" i="10"/>
  <c r="BC27" i="10"/>
  <c r="D27" i="10"/>
  <c r="BG26" i="10"/>
  <c r="BD26" i="10"/>
  <c r="D26" i="10"/>
  <c r="BG25" i="10"/>
  <c r="BF25" i="10"/>
  <c r="BD25" i="10"/>
  <c r="D25" i="10"/>
  <c r="BJ24" i="10"/>
  <c r="BH24" i="10"/>
  <c r="BG24" i="10"/>
  <c r="BD24" i="10"/>
  <c r="BC24" i="10"/>
  <c r="BB24" i="10"/>
  <c r="D24" i="10"/>
  <c r="BJ23" i="10"/>
  <c r="BH23" i="10"/>
  <c r="BG23" i="10"/>
  <c r="BD23" i="10"/>
  <c r="BC23" i="10"/>
  <c r="D23" i="10"/>
  <c r="BK22" i="10"/>
  <c r="BJ22" i="10"/>
  <c r="BH22" i="10"/>
  <c r="BG22" i="10"/>
  <c r="BF22" i="10"/>
  <c r="BC22" i="10"/>
  <c r="BB22" i="10"/>
  <c r="D22" i="10"/>
  <c r="BI22" i="10" s="1"/>
  <c r="BK21" i="10"/>
  <c r="BJ21" i="10"/>
  <c r="BI21" i="10"/>
  <c r="BG21" i="10"/>
  <c r="BF21" i="10"/>
  <c r="BE21" i="10"/>
  <c r="BD21" i="10"/>
  <c r="BC21" i="10"/>
  <c r="BB21" i="10"/>
  <c r="U21" i="10" s="1"/>
  <c r="D21" i="10"/>
  <c r="BH21" i="10" s="1"/>
  <c r="BK20" i="10"/>
  <c r="BJ20" i="10"/>
  <c r="BG20" i="10"/>
  <c r="BE20" i="10"/>
  <c r="BB20" i="10"/>
  <c r="U20" i="10"/>
  <c r="D20" i="10"/>
  <c r="BF20" i="10" s="1"/>
  <c r="BK19" i="10"/>
  <c r="BJ19" i="10"/>
  <c r="BG19" i="10"/>
  <c r="BE19" i="10"/>
  <c r="BB19" i="10"/>
  <c r="D19" i="10"/>
  <c r="BF19" i="10" s="1"/>
  <c r="U19" i="10" s="1"/>
  <c r="BK18" i="10"/>
  <c r="BJ18" i="10"/>
  <c r="BG18" i="10"/>
  <c r="BE18" i="10"/>
  <c r="U18" i="10" s="1"/>
  <c r="BB18" i="10"/>
  <c r="D18" i="10"/>
  <c r="BF18" i="10" s="1"/>
  <c r="D14" i="10"/>
  <c r="BI13" i="10"/>
  <c r="BG13" i="10"/>
  <c r="BF13" i="10"/>
  <c r="BE13" i="10"/>
  <c r="BC13" i="10"/>
  <c r="BB13" i="10"/>
  <c r="D13" i="10"/>
  <c r="BH13" i="10" s="1"/>
  <c r="BG12" i="10"/>
  <c r="BE12" i="10"/>
  <c r="BC12" i="10"/>
  <c r="D12" i="10"/>
  <c r="BI11" i="10"/>
  <c r="BG11" i="10"/>
  <c r="BF11" i="10"/>
  <c r="BE11" i="10"/>
  <c r="BC11" i="10"/>
  <c r="BB11" i="10"/>
  <c r="D11" i="10"/>
  <c r="BH11" i="10" s="1"/>
  <c r="BG10" i="10"/>
  <c r="BE10" i="10"/>
  <c r="BC10" i="10"/>
  <c r="D10" i="10"/>
  <c r="A5" i="10"/>
  <c r="A4" i="10"/>
  <c r="A3" i="10"/>
  <c r="A2" i="10"/>
  <c r="W54" i="8" l="1"/>
  <c r="S129" i="8"/>
  <c r="S139" i="8"/>
  <c r="U26" i="8"/>
  <c r="U30" i="8"/>
  <c r="S121" i="8"/>
  <c r="W42" i="8"/>
  <c r="S130" i="8"/>
  <c r="W50" i="8"/>
  <c r="U27" i="8"/>
  <c r="U23" i="8"/>
  <c r="A260" i="8" s="1"/>
  <c r="W45" i="8"/>
  <c r="BM44" i="8"/>
  <c r="BF44" i="8"/>
  <c r="W44" i="8" s="1"/>
  <c r="BL44" i="8"/>
  <c r="BG44" i="8"/>
  <c r="S138" i="8"/>
  <c r="S128" i="8"/>
  <c r="T84" i="8"/>
  <c r="T76" i="8"/>
  <c r="U29" i="8"/>
  <c r="U34" i="8"/>
  <c r="U32" i="8"/>
  <c r="U28" i="8"/>
  <c r="U24" i="8"/>
  <c r="U21" i="9"/>
  <c r="S117" i="9"/>
  <c r="S133" i="9"/>
  <c r="T90" i="9"/>
  <c r="T96" i="9"/>
  <c r="BM44" i="9"/>
  <c r="BG44" i="9"/>
  <c r="W44" i="9" s="1"/>
  <c r="BL44" i="9"/>
  <c r="BF44" i="9"/>
  <c r="BA123" i="9"/>
  <c r="AZ123" i="9"/>
  <c r="S123" i="9" s="1"/>
  <c r="BD123" i="9"/>
  <c r="BE123" i="9"/>
  <c r="BH37" i="9"/>
  <c r="BE37" i="9"/>
  <c r="BI37" i="9"/>
  <c r="BF37" i="9"/>
  <c r="BC37" i="9"/>
  <c r="BK37" i="9"/>
  <c r="BB37" i="9"/>
  <c r="BJ37" i="9"/>
  <c r="W48" i="9"/>
  <c r="W50" i="9"/>
  <c r="W52" i="9"/>
  <c r="T79" i="9"/>
  <c r="T83" i="9"/>
  <c r="T87" i="9"/>
  <c r="T91" i="9"/>
  <c r="T95" i="9"/>
  <c r="T76" i="9"/>
  <c r="T80" i="9"/>
  <c r="T84" i="9"/>
  <c r="T92" i="9"/>
  <c r="S127" i="9"/>
  <c r="S135" i="9"/>
  <c r="U19" i="9"/>
  <c r="BA116" i="9"/>
  <c r="BE116" i="9"/>
  <c r="BD116" i="9"/>
  <c r="AZ116" i="9"/>
  <c r="W54" i="9"/>
  <c r="W48" i="10"/>
  <c r="BD14" i="10"/>
  <c r="U14" i="10" s="1"/>
  <c r="BH14" i="10"/>
  <c r="BE14" i="10"/>
  <c r="BI26" i="10"/>
  <c r="BE26" i="10"/>
  <c r="BH26" i="10"/>
  <c r="BC26" i="10"/>
  <c r="BB26" i="10"/>
  <c r="U26" i="10" s="1"/>
  <c r="BJ26" i="10"/>
  <c r="BI33" i="10"/>
  <c r="BE33" i="10"/>
  <c r="BJ33" i="10"/>
  <c r="BH33" i="10"/>
  <c r="BC33" i="10"/>
  <c r="BB43" i="10"/>
  <c r="BJ43" i="10"/>
  <c r="BE43" i="10"/>
  <c r="BH43" i="10"/>
  <c r="BD43" i="10"/>
  <c r="BE116" i="10"/>
  <c r="AZ116" i="10"/>
  <c r="BA116" i="10"/>
  <c r="BD116" i="10"/>
  <c r="BK26" i="10"/>
  <c r="BI30" i="10"/>
  <c r="BE30" i="10"/>
  <c r="BH30" i="10"/>
  <c r="BC30" i="10"/>
  <c r="BB30" i="10"/>
  <c r="U30" i="10" s="1"/>
  <c r="BJ30" i="10"/>
  <c r="BB33" i="10"/>
  <c r="BK33" i="10"/>
  <c r="BJ37" i="10"/>
  <c r="BF37" i="10"/>
  <c r="BB37" i="10"/>
  <c r="BK37" i="10"/>
  <c r="BE37" i="10"/>
  <c r="BI37" i="10"/>
  <c r="BH37" i="10"/>
  <c r="BK46" i="10"/>
  <c r="BJ46" i="10"/>
  <c r="BB46" i="10"/>
  <c r="BE46" i="10"/>
  <c r="BE49" i="10"/>
  <c r="BD49" i="10"/>
  <c r="BH49" i="10"/>
  <c r="AZ195" i="10"/>
  <c r="Q195" i="10" s="1"/>
  <c r="BD195" i="10"/>
  <c r="AZ197" i="10"/>
  <c r="Q197" i="10" s="1"/>
  <c r="BD197" i="10"/>
  <c r="BA205" i="10"/>
  <c r="BE205" i="10"/>
  <c r="BF10" i="10"/>
  <c r="BB10" i="10"/>
  <c r="U10" i="10" s="1"/>
  <c r="BI10" i="10"/>
  <c r="BD10" i="10"/>
  <c r="BH10" i="10"/>
  <c r="BI14" i="10"/>
  <c r="BI25" i="10"/>
  <c r="BE25" i="10"/>
  <c r="BJ25" i="10"/>
  <c r="BH25" i="10"/>
  <c r="BC25" i="10"/>
  <c r="BF26" i="10"/>
  <c r="BK30" i="10"/>
  <c r="U32" i="10"/>
  <c r="BI34" i="10"/>
  <c r="BE34" i="10"/>
  <c r="BH34" i="10"/>
  <c r="BC34" i="10"/>
  <c r="BB34" i="10"/>
  <c r="U34" i="10" s="1"/>
  <c r="BJ34" i="10"/>
  <c r="BC37" i="10"/>
  <c r="BJ41" i="10"/>
  <c r="BB41" i="10"/>
  <c r="W41" i="10" s="1"/>
  <c r="BH41" i="10"/>
  <c r="BD41" i="10"/>
  <c r="BB49" i="10"/>
  <c r="BE51" i="10"/>
  <c r="BH51" i="10"/>
  <c r="BK51" i="10"/>
  <c r="BB51" i="10"/>
  <c r="BE54" i="10"/>
  <c r="BJ54" i="10"/>
  <c r="BD54" i="10"/>
  <c r="BH54" i="10"/>
  <c r="BK54" i="10"/>
  <c r="T81" i="10"/>
  <c r="BF12" i="10"/>
  <c r="BB12" i="10"/>
  <c r="U12" i="10" s="1"/>
  <c r="BI12" i="10"/>
  <c r="BD12" i="10"/>
  <c r="BH12" i="10"/>
  <c r="BB25" i="10"/>
  <c r="U25" i="10" s="1"/>
  <c r="BK25" i="10"/>
  <c r="BI29" i="10"/>
  <c r="BE29" i="10"/>
  <c r="BJ29" i="10"/>
  <c r="BH29" i="10"/>
  <c r="BC29" i="10"/>
  <c r="U29" i="10" s="1"/>
  <c r="BF30" i="10"/>
  <c r="BF33" i="10"/>
  <c r="BK34" i="10"/>
  <c r="D44" i="10"/>
  <c r="BE45" i="10"/>
  <c r="BD45" i="10"/>
  <c r="W45" i="10" s="1"/>
  <c r="BH45" i="10"/>
  <c r="BJ49" i="10"/>
  <c r="BK50" i="10"/>
  <c r="BJ50" i="10"/>
  <c r="BB50" i="10"/>
  <c r="BE50" i="10"/>
  <c r="BK52" i="10"/>
  <c r="BJ52" i="10"/>
  <c r="BB52" i="10"/>
  <c r="BE52" i="10"/>
  <c r="BM54" i="10"/>
  <c r="BB54" i="10"/>
  <c r="T80" i="10"/>
  <c r="BH84" i="10"/>
  <c r="AZ84" i="10"/>
  <c r="T84" i="10" s="1"/>
  <c r="BA84" i="10"/>
  <c r="AZ149" i="10"/>
  <c r="Q149" i="10" s="1"/>
  <c r="BD149" i="10"/>
  <c r="BH86" i="10"/>
  <c r="AZ86" i="10"/>
  <c r="BA86" i="10"/>
  <c r="BC86" i="10"/>
  <c r="BG86" i="10"/>
  <c r="BH88" i="10"/>
  <c r="AZ88" i="10"/>
  <c r="BA88" i="10"/>
  <c r="BC88" i="10"/>
  <c r="BG88" i="10"/>
  <c r="BH90" i="10"/>
  <c r="AZ90" i="10"/>
  <c r="BA90" i="10"/>
  <c r="BC90" i="10"/>
  <c r="BG90" i="10"/>
  <c r="BH92" i="10"/>
  <c r="AZ92" i="10"/>
  <c r="T92" i="10" s="1"/>
  <c r="BA92" i="10"/>
  <c r="BC92" i="10"/>
  <c r="BG92" i="10"/>
  <c r="BH94" i="10"/>
  <c r="AZ94" i="10"/>
  <c r="BA94" i="10"/>
  <c r="BC94" i="10"/>
  <c r="BG94" i="10"/>
  <c r="BA96" i="10"/>
  <c r="AZ96" i="10"/>
  <c r="BF96" i="10"/>
  <c r="BC96" i="10"/>
  <c r="BH96" i="10"/>
  <c r="T98" i="10"/>
  <c r="BE118" i="10"/>
  <c r="BA118" i="10"/>
  <c r="AZ118" i="10"/>
  <c r="S118" i="10" s="1"/>
  <c r="BD118" i="10"/>
  <c r="BF123" i="10"/>
  <c r="BE126" i="10"/>
  <c r="BA126" i="10"/>
  <c r="BD126" i="10"/>
  <c r="AZ153" i="10"/>
  <c r="Q153" i="10" s="1"/>
  <c r="BD153" i="10"/>
  <c r="AZ179" i="10"/>
  <c r="Q179" i="10" s="1"/>
  <c r="BD179" i="10"/>
  <c r="BD194" i="10"/>
  <c r="AZ194" i="10"/>
  <c r="Q194" i="10" s="1"/>
  <c r="AZ202" i="10"/>
  <c r="BD202" i="10"/>
  <c r="BE203" i="10"/>
  <c r="BA203" i="10"/>
  <c r="BI23" i="10"/>
  <c r="BE23" i="10"/>
  <c r="BF23" i="10"/>
  <c r="BK23" i="10"/>
  <c r="BI27" i="10"/>
  <c r="BE27" i="10"/>
  <c r="BF27" i="10"/>
  <c r="BK27" i="10"/>
  <c r="BI31" i="10"/>
  <c r="BE31" i="10"/>
  <c r="BF31" i="10"/>
  <c r="BK31" i="10"/>
  <c r="BI35" i="10"/>
  <c r="BE35" i="10"/>
  <c r="BF35" i="10"/>
  <c r="BK35" i="10"/>
  <c r="BJ53" i="10"/>
  <c r="BH83" i="10"/>
  <c r="AZ83" i="10"/>
  <c r="T83" i="10" s="1"/>
  <c r="BG83" i="10"/>
  <c r="BC83" i="10"/>
  <c r="BH85" i="10"/>
  <c r="AZ85" i="10"/>
  <c r="T85" i="10" s="1"/>
  <c r="BG85" i="10"/>
  <c r="BC85" i="10"/>
  <c r="BH87" i="10"/>
  <c r="AZ87" i="10"/>
  <c r="BG87" i="10"/>
  <c r="BC87" i="10"/>
  <c r="BH89" i="10"/>
  <c r="AZ89" i="10"/>
  <c r="T89" i="10" s="1"/>
  <c r="BG89" i="10"/>
  <c r="BC89" i="10"/>
  <c r="BH91" i="10"/>
  <c r="AZ91" i="10"/>
  <c r="T91" i="10" s="1"/>
  <c r="BG91" i="10"/>
  <c r="BC91" i="10"/>
  <c r="BH93" i="10"/>
  <c r="AZ93" i="10"/>
  <c r="T93" i="10" s="1"/>
  <c r="BG93" i="10"/>
  <c r="BC93" i="10"/>
  <c r="BH95" i="10"/>
  <c r="AZ95" i="10"/>
  <c r="BG95" i="10"/>
  <c r="BC95" i="10"/>
  <c r="T100" i="10"/>
  <c r="T103" i="10"/>
  <c r="AY105" i="10"/>
  <c r="BE119" i="10"/>
  <c r="BA119" i="10"/>
  <c r="BD119" i="10"/>
  <c r="AZ119" i="10"/>
  <c r="AZ126" i="10"/>
  <c r="S126" i="10" s="1"/>
  <c r="BE130" i="10"/>
  <c r="BA130" i="10"/>
  <c r="BD130" i="10"/>
  <c r="AZ130" i="10"/>
  <c r="BE133" i="10"/>
  <c r="BA133" i="10"/>
  <c r="AZ133" i="10"/>
  <c r="BD133" i="10"/>
  <c r="AZ163" i="10"/>
  <c r="Q163" i="10" s="1"/>
  <c r="BD163" i="10"/>
  <c r="AZ178" i="10"/>
  <c r="Q178" i="10" s="1"/>
  <c r="AZ192" i="10"/>
  <c r="Q192" i="10" s="1"/>
  <c r="AZ193" i="10"/>
  <c r="Q193" i="10" s="1"/>
  <c r="AZ201" i="10"/>
  <c r="Q201" i="10" s="1"/>
  <c r="BB23" i="10"/>
  <c r="BI24" i="10"/>
  <c r="BE24" i="10"/>
  <c r="U24" i="10" s="1"/>
  <c r="BF24" i="10"/>
  <c r="BK24" i="10"/>
  <c r="BB27" i="10"/>
  <c r="BI28" i="10"/>
  <c r="BE28" i="10"/>
  <c r="U28" i="10" s="1"/>
  <c r="BF28" i="10"/>
  <c r="BK28" i="10"/>
  <c r="BB31" i="10"/>
  <c r="BI32" i="10"/>
  <c r="BE32" i="10"/>
  <c r="BF32" i="10"/>
  <c r="BK32" i="10"/>
  <c r="BB35" i="10"/>
  <c r="U35" i="10" s="1"/>
  <c r="BI36" i="10"/>
  <c r="BE36" i="10"/>
  <c r="U36" i="10" s="1"/>
  <c r="BF36" i="10"/>
  <c r="BK36" i="10"/>
  <c r="BD48" i="10"/>
  <c r="BH48" i="10"/>
  <c r="BB53" i="10"/>
  <c r="W53" i="10" s="1"/>
  <c r="BK53" i="10"/>
  <c r="BI54" i="10"/>
  <c r="T87" i="10"/>
  <c r="T95" i="10"/>
  <c r="T97" i="10"/>
  <c r="T102" i="10"/>
  <c r="BD109" i="10"/>
  <c r="AZ109" i="10"/>
  <c r="S109" i="10" s="1"/>
  <c r="BA109" i="10"/>
  <c r="BE109" i="10"/>
  <c r="BD113" i="10"/>
  <c r="AZ113" i="10"/>
  <c r="S113" i="10" s="1"/>
  <c r="BE113" i="10"/>
  <c r="S115" i="10"/>
  <c r="BG116" i="10"/>
  <c r="BC116" i="10"/>
  <c r="BB116" i="10"/>
  <c r="S44" i="10"/>
  <c r="BF116" i="10"/>
  <c r="BE125" i="10"/>
  <c r="BA125" i="10"/>
  <c r="AZ125" i="10"/>
  <c r="S125" i="10" s="1"/>
  <c r="S138" i="10"/>
  <c r="BD162" i="10"/>
  <c r="AZ162" i="10"/>
  <c r="Q162" i="10" s="1"/>
  <c r="AZ171" i="10"/>
  <c r="Q171" i="10" s="1"/>
  <c r="BD171" i="10"/>
  <c r="AZ185" i="10"/>
  <c r="Q185" i="10" s="1"/>
  <c r="BD185" i="10"/>
  <c r="BD127" i="10"/>
  <c r="AZ127" i="10"/>
  <c r="BA127" i="10"/>
  <c r="BE134" i="10"/>
  <c r="BA134" i="10"/>
  <c r="BD134" i="10"/>
  <c r="D203" i="10"/>
  <c r="BD11" i="10"/>
  <c r="U11" i="10" s="1"/>
  <c r="BD13" i="10"/>
  <c r="U13" i="10" s="1"/>
  <c r="BE22" i="10"/>
  <c r="U22" i="10" s="1"/>
  <c r="BD42" i="10"/>
  <c r="W42" i="10" s="1"/>
  <c r="BA82" i="10"/>
  <c r="T82" i="10" s="1"/>
  <c r="BE112" i="10"/>
  <c r="BA112" i="10"/>
  <c r="BD112" i="10"/>
  <c r="AZ112" i="10"/>
  <c r="S121" i="10"/>
  <c r="BE124" i="10"/>
  <c r="BA124" i="10"/>
  <c r="AZ124" i="10"/>
  <c r="D123" i="10"/>
  <c r="BD131" i="10"/>
  <c r="AZ131" i="10"/>
  <c r="S131" i="10" s="1"/>
  <c r="BE131" i="10"/>
  <c r="AZ134" i="10"/>
  <c r="S134" i="10" s="1"/>
  <c r="S136" i="10"/>
  <c r="S139" i="10"/>
  <c r="AZ174" i="10"/>
  <c r="Q174" i="10" s="1"/>
  <c r="BD174" i="10"/>
  <c r="BE202" i="10"/>
  <c r="D205" i="10"/>
  <c r="D105" i="10"/>
  <c r="BE111" i="10"/>
  <c r="BA111" i="10"/>
  <c r="S111" i="10" s="1"/>
  <c r="BD111" i="10"/>
  <c r="BE117" i="10"/>
  <c r="BA117" i="10"/>
  <c r="AZ117" i="10"/>
  <c r="S117" i="10" s="1"/>
  <c r="BD117" i="10"/>
  <c r="BD120" i="10"/>
  <c r="AZ120" i="10"/>
  <c r="S120" i="10" s="1"/>
  <c r="BE120" i="10"/>
  <c r="S122" i="10"/>
  <c r="BG123" i="10"/>
  <c r="BC123" i="10"/>
  <c r="BB123" i="10"/>
  <c r="BE132" i="10"/>
  <c r="BA132" i="10"/>
  <c r="AZ132" i="10"/>
  <c r="S132" i="10" s="1"/>
  <c r="BD132" i="10"/>
  <c r="BD135" i="10"/>
  <c r="AZ135" i="10"/>
  <c r="S135" i="10" s="1"/>
  <c r="BE135" i="10"/>
  <c r="S137" i="10"/>
  <c r="BE138" i="10"/>
  <c r="BA138" i="10"/>
  <c r="Q158" i="10"/>
  <c r="Q172" i="10"/>
  <c r="Q190" i="10"/>
  <c r="D204" i="10"/>
  <c r="BE114" i="10"/>
  <c r="BA114" i="10"/>
  <c r="S114" i="10" s="1"/>
  <c r="BE121" i="10"/>
  <c r="BA121" i="10"/>
  <c r="BE128" i="10"/>
  <c r="BA128" i="10"/>
  <c r="S128" i="10" s="1"/>
  <c r="BE136" i="10"/>
  <c r="BA136" i="10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D233" i="11"/>
  <c r="D232" i="11"/>
  <c r="D231" i="11"/>
  <c r="D230" i="11"/>
  <c r="D229" i="11"/>
  <c r="D228" i="11"/>
  <c r="D227" i="11"/>
  <c r="E220" i="11"/>
  <c r="D220" i="11"/>
  <c r="BF214" i="11"/>
  <c r="BB214" i="11"/>
  <c r="O214" i="11" s="1"/>
  <c r="D214" i="11"/>
  <c r="BB213" i="11"/>
  <c r="O213" i="11" s="1"/>
  <c r="D213" i="11"/>
  <c r="BF213" i="11" s="1"/>
  <c r="BB212" i="11"/>
  <c r="O212" i="11" s="1"/>
  <c r="D212" i="11"/>
  <c r="BF212" i="11" s="1"/>
  <c r="BF211" i="11"/>
  <c r="BB211" i="11"/>
  <c r="O211" i="11" s="1"/>
  <c r="D211" i="11"/>
  <c r="BF210" i="11"/>
  <c r="BB210" i="11"/>
  <c r="O210" i="11" s="1"/>
  <c r="D210" i="11"/>
  <c r="BB209" i="11"/>
  <c r="O209" i="11" s="1"/>
  <c r="D209" i="11"/>
  <c r="BF209" i="11" s="1"/>
  <c r="P205" i="11"/>
  <c r="BE205" i="11" s="1"/>
  <c r="O205" i="11"/>
  <c r="N205" i="11"/>
  <c r="M205" i="11"/>
  <c r="L205" i="11"/>
  <c r="K205" i="11"/>
  <c r="BA205" i="11" s="1"/>
  <c r="J205" i="11"/>
  <c r="I205" i="11"/>
  <c r="H205" i="11"/>
  <c r="G205" i="11"/>
  <c r="F205" i="11"/>
  <c r="E205" i="11"/>
  <c r="D205" i="11" s="1"/>
  <c r="BA204" i="11"/>
  <c r="P204" i="11"/>
  <c r="BE204" i="11" s="1"/>
  <c r="O204" i="11"/>
  <c r="N204" i="11"/>
  <c r="M204" i="11"/>
  <c r="L204" i="11"/>
  <c r="K204" i="11"/>
  <c r="J204" i="11"/>
  <c r="I204" i="11"/>
  <c r="H204" i="11"/>
  <c r="G204" i="11"/>
  <c r="F204" i="11"/>
  <c r="E204" i="11"/>
  <c r="BA203" i="11"/>
  <c r="P203" i="11"/>
  <c r="O203" i="11"/>
  <c r="N203" i="11"/>
  <c r="M203" i="11"/>
  <c r="L203" i="11"/>
  <c r="K203" i="11"/>
  <c r="BE203" i="11" s="1"/>
  <c r="J203" i="11"/>
  <c r="I203" i="11"/>
  <c r="H203" i="11"/>
  <c r="G203" i="11"/>
  <c r="F203" i="11"/>
  <c r="E203" i="11"/>
  <c r="BE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D202" i="11"/>
  <c r="AZ202" i="11" s="1"/>
  <c r="BE201" i="11"/>
  <c r="BA201" i="11"/>
  <c r="AZ201" i="11"/>
  <c r="Q201" i="11"/>
  <c r="D201" i="11"/>
  <c r="BD201" i="11" s="1"/>
  <c r="BE200" i="11"/>
  <c r="BA200" i="11"/>
  <c r="D200" i="11"/>
  <c r="AZ200" i="11" s="1"/>
  <c r="BE199" i="11"/>
  <c r="BA199" i="11"/>
  <c r="AZ199" i="11"/>
  <c r="Q199" i="11" s="1"/>
  <c r="D199" i="11"/>
  <c r="BD199" i="11" s="1"/>
  <c r="BE198" i="11"/>
  <c r="BA198" i="11"/>
  <c r="D198" i="11"/>
  <c r="BE197" i="11"/>
  <c r="BA197" i="11"/>
  <c r="AZ197" i="11"/>
  <c r="Q197" i="11"/>
  <c r="D197" i="11"/>
  <c r="BD197" i="11" s="1"/>
  <c r="BE196" i="11"/>
  <c r="BD196" i="11"/>
  <c r="BA196" i="11"/>
  <c r="D196" i="11"/>
  <c r="AZ196" i="11" s="1"/>
  <c r="BE195" i="11"/>
  <c r="BA195" i="11"/>
  <c r="AZ195" i="11"/>
  <c r="Q195" i="11" s="1"/>
  <c r="D195" i="11"/>
  <c r="BD195" i="11" s="1"/>
  <c r="BE194" i="11"/>
  <c r="BD194" i="11"/>
  <c r="BA194" i="11"/>
  <c r="D194" i="11"/>
  <c r="AZ194" i="11" s="1"/>
  <c r="Q194" i="11" s="1"/>
  <c r="BE193" i="11"/>
  <c r="BA193" i="11"/>
  <c r="AZ193" i="11"/>
  <c r="Q193" i="11"/>
  <c r="D193" i="11"/>
  <c r="BD193" i="11" s="1"/>
  <c r="BE192" i="11"/>
  <c r="BA192" i="11"/>
  <c r="D192" i="11"/>
  <c r="AZ192" i="11" s="1"/>
  <c r="BE191" i="11"/>
  <c r="BA191" i="11"/>
  <c r="AZ191" i="11"/>
  <c r="Q191" i="11" s="1"/>
  <c r="D191" i="11"/>
  <c r="BD191" i="11" s="1"/>
  <c r="BE190" i="11"/>
  <c r="BA190" i="11"/>
  <c r="D190" i="11"/>
  <c r="BE189" i="11"/>
  <c r="BA189" i="11"/>
  <c r="AZ189" i="11"/>
  <c r="Q189" i="11"/>
  <c r="D189" i="11"/>
  <c r="BD189" i="11" s="1"/>
  <c r="BE188" i="11"/>
  <c r="BD188" i="11"/>
  <c r="BA188" i="11"/>
  <c r="D188" i="11"/>
  <c r="AZ188" i="11" s="1"/>
  <c r="BE187" i="11"/>
  <c r="BA187" i="11"/>
  <c r="AZ187" i="11"/>
  <c r="Q187" i="11" s="1"/>
  <c r="D187" i="11"/>
  <c r="BD187" i="11" s="1"/>
  <c r="BE186" i="11"/>
  <c r="BD186" i="11"/>
  <c r="BA186" i="11"/>
  <c r="D186" i="11"/>
  <c r="AZ186" i="11" s="1"/>
  <c r="Q186" i="11" s="1"/>
  <c r="BE185" i="11"/>
  <c r="BA185" i="11"/>
  <c r="AZ185" i="11"/>
  <c r="Q185" i="11"/>
  <c r="D185" i="11"/>
  <c r="BD185" i="11" s="1"/>
  <c r="BE184" i="11"/>
  <c r="BA184" i="11"/>
  <c r="D184" i="11"/>
  <c r="AZ184" i="11" s="1"/>
  <c r="BE183" i="11"/>
  <c r="BA183" i="11"/>
  <c r="AZ183" i="11"/>
  <c r="Q183" i="11" s="1"/>
  <c r="D183" i="11"/>
  <c r="BD183" i="11" s="1"/>
  <c r="BE182" i="11"/>
  <c r="BA182" i="11"/>
  <c r="D182" i="11"/>
  <c r="BE181" i="11"/>
  <c r="BA181" i="11"/>
  <c r="AZ181" i="11"/>
  <c r="Q181" i="11"/>
  <c r="D181" i="11"/>
  <c r="BD181" i="11" s="1"/>
  <c r="BE180" i="11"/>
  <c r="BD180" i="11"/>
  <c r="BA180" i="11"/>
  <c r="D180" i="11"/>
  <c r="AZ180" i="11" s="1"/>
  <c r="BE179" i="11"/>
  <c r="BA179" i="11"/>
  <c r="AZ179" i="11"/>
  <c r="Q179" i="11" s="1"/>
  <c r="D179" i="11"/>
  <c r="BD179" i="11" s="1"/>
  <c r="BE178" i="11"/>
  <c r="BD178" i="11"/>
  <c r="BA178" i="11"/>
  <c r="D178" i="11"/>
  <c r="AZ178" i="11" s="1"/>
  <c r="Q178" i="11" s="1"/>
  <c r="BE177" i="11"/>
  <c r="BA177" i="11"/>
  <c r="AZ177" i="11"/>
  <c r="Q177" i="11"/>
  <c r="D177" i="11"/>
  <c r="BD177" i="11" s="1"/>
  <c r="BE176" i="11"/>
  <c r="BA176" i="11"/>
  <c r="D176" i="11"/>
  <c r="AZ176" i="11" s="1"/>
  <c r="BE175" i="11"/>
  <c r="BA175" i="11"/>
  <c r="AZ175" i="11"/>
  <c r="Q175" i="11" s="1"/>
  <c r="D175" i="11"/>
  <c r="BD175" i="11" s="1"/>
  <c r="BE174" i="11"/>
  <c r="BA174" i="11"/>
  <c r="D174" i="11"/>
  <c r="BE173" i="11"/>
  <c r="BA173" i="11"/>
  <c r="AZ173" i="11"/>
  <c r="Q173" i="11"/>
  <c r="D173" i="11"/>
  <c r="BD173" i="11" s="1"/>
  <c r="BE172" i="11"/>
  <c r="BD172" i="11"/>
  <c r="BA172" i="11"/>
  <c r="D172" i="11"/>
  <c r="AZ172" i="11" s="1"/>
  <c r="BE171" i="11"/>
  <c r="BA171" i="11"/>
  <c r="AZ171" i="11"/>
  <c r="Q171" i="11" s="1"/>
  <c r="D171" i="11"/>
  <c r="BD171" i="11" s="1"/>
  <c r="BE170" i="11"/>
  <c r="BD170" i="11"/>
  <c r="BA170" i="11"/>
  <c r="D170" i="11"/>
  <c r="AZ170" i="11" s="1"/>
  <c r="Q170" i="11" s="1"/>
  <c r="BE169" i="11"/>
  <c r="BA169" i="11"/>
  <c r="AZ169" i="11"/>
  <c r="Q169" i="11"/>
  <c r="D169" i="11"/>
  <c r="BD169" i="11" s="1"/>
  <c r="BE168" i="11"/>
  <c r="BA168" i="11"/>
  <c r="D168" i="11"/>
  <c r="AZ168" i="11" s="1"/>
  <c r="BE167" i="11"/>
  <c r="BA167" i="11"/>
  <c r="AZ167" i="11"/>
  <c r="Q167" i="11" s="1"/>
  <c r="D167" i="11"/>
  <c r="BD167" i="11" s="1"/>
  <c r="BE166" i="11"/>
  <c r="BA166" i="11"/>
  <c r="D166" i="11"/>
  <c r="BE165" i="11"/>
  <c r="BA165" i="11"/>
  <c r="AZ165" i="11"/>
  <c r="Q165" i="11"/>
  <c r="D165" i="11"/>
  <c r="BD165" i="11" s="1"/>
  <c r="BE164" i="11"/>
  <c r="BD164" i="11"/>
  <c r="BA164" i="11"/>
  <c r="D164" i="11"/>
  <c r="AZ164" i="11" s="1"/>
  <c r="BE163" i="11"/>
  <c r="BA163" i="11"/>
  <c r="AZ163" i="11"/>
  <c r="Q163" i="11" s="1"/>
  <c r="D163" i="11"/>
  <c r="BD163" i="11" s="1"/>
  <c r="BE162" i="11"/>
  <c r="BD162" i="11"/>
  <c r="BA162" i="11"/>
  <c r="D162" i="11"/>
  <c r="AZ162" i="11" s="1"/>
  <c r="Q162" i="11" s="1"/>
  <c r="BE161" i="11"/>
  <c r="BA161" i="11"/>
  <c r="AZ161" i="11"/>
  <c r="Q161" i="11"/>
  <c r="D161" i="11"/>
  <c r="BD161" i="11" s="1"/>
  <c r="BE160" i="11"/>
  <c r="BA160" i="11"/>
  <c r="D160" i="11"/>
  <c r="AZ160" i="11" s="1"/>
  <c r="BE159" i="11"/>
  <c r="BA159" i="11"/>
  <c r="AZ159" i="11"/>
  <c r="Q159" i="11" s="1"/>
  <c r="D159" i="11"/>
  <c r="BD159" i="11" s="1"/>
  <c r="BE158" i="11"/>
  <c r="BA158" i="11"/>
  <c r="D158" i="11"/>
  <c r="BE157" i="11"/>
  <c r="BA157" i="11"/>
  <c r="AZ157" i="11"/>
  <c r="Q157" i="11"/>
  <c r="D157" i="11"/>
  <c r="BD157" i="11" s="1"/>
  <c r="BE156" i="11"/>
  <c r="BD156" i="11"/>
  <c r="BA156" i="11"/>
  <c r="D156" i="11"/>
  <c r="AZ156" i="11" s="1"/>
  <c r="BE155" i="11"/>
  <c r="BA155" i="11"/>
  <c r="AZ155" i="11"/>
  <c r="Q155" i="11" s="1"/>
  <c r="D155" i="11"/>
  <c r="BD155" i="11" s="1"/>
  <c r="BE154" i="11"/>
  <c r="BD154" i="11"/>
  <c r="BA154" i="11"/>
  <c r="D154" i="11"/>
  <c r="AZ154" i="11" s="1"/>
  <c r="Q154" i="11" s="1"/>
  <c r="BE153" i="11"/>
  <c r="BA153" i="11"/>
  <c r="AZ153" i="11"/>
  <c r="Q153" i="11"/>
  <c r="D153" i="11"/>
  <c r="BD153" i="11" s="1"/>
  <c r="BE152" i="11"/>
  <c r="BA152" i="11"/>
  <c r="D152" i="11"/>
  <c r="AZ152" i="11" s="1"/>
  <c r="BE151" i="11"/>
  <c r="BA151" i="11"/>
  <c r="AZ151" i="11"/>
  <c r="Q151" i="11" s="1"/>
  <c r="D151" i="11"/>
  <c r="BD151" i="11" s="1"/>
  <c r="BE150" i="11"/>
  <c r="BA150" i="11"/>
  <c r="D150" i="11"/>
  <c r="BE149" i="11"/>
  <c r="BA149" i="11"/>
  <c r="AZ149" i="11"/>
  <c r="Q149" i="11"/>
  <c r="D149" i="11"/>
  <c r="BD149" i="11" s="1"/>
  <c r="BE148" i="11"/>
  <c r="BD148" i="11"/>
  <c r="BA148" i="11"/>
  <c r="D148" i="11"/>
  <c r="AZ148" i="11" s="1"/>
  <c r="BD144" i="11"/>
  <c r="D144" i="11"/>
  <c r="AZ144" i="11" s="1"/>
  <c r="BD143" i="11"/>
  <c r="AZ143" i="11"/>
  <c r="D143" i="11"/>
  <c r="BG139" i="11"/>
  <c r="BF139" i="11"/>
  <c r="BC139" i="11"/>
  <c r="BB139" i="11"/>
  <c r="BA139" i="11"/>
  <c r="D139" i="11"/>
  <c r="BG138" i="11"/>
  <c r="BF138" i="11"/>
  <c r="BE138" i="11"/>
  <c r="BD138" i="11"/>
  <c r="BC138" i="11"/>
  <c r="BB138" i="11"/>
  <c r="BA138" i="11"/>
  <c r="AZ138" i="11"/>
  <c r="S138" i="11"/>
  <c r="D138" i="11"/>
  <c r="BG137" i="11"/>
  <c r="BF137" i="11"/>
  <c r="BC137" i="11"/>
  <c r="BB137" i="11"/>
  <c r="D137" i="11"/>
  <c r="BA137" i="11" s="1"/>
  <c r="BG136" i="11"/>
  <c r="BF136" i="11"/>
  <c r="BE136" i="11"/>
  <c r="BD136" i="11"/>
  <c r="BC136" i="11"/>
  <c r="BB136" i="11"/>
  <c r="BA136" i="11"/>
  <c r="AZ136" i="11"/>
  <c r="S136" i="11" s="1"/>
  <c r="D136" i="11"/>
  <c r="BG135" i="11"/>
  <c r="BF135" i="11"/>
  <c r="BC135" i="11"/>
  <c r="BB135" i="11"/>
  <c r="BA135" i="11"/>
  <c r="D135" i="11"/>
  <c r="BG134" i="11"/>
  <c r="BF134" i="11"/>
  <c r="BE134" i="11"/>
  <c r="BD134" i="11"/>
  <c r="BC134" i="11"/>
  <c r="BB134" i="11"/>
  <c r="BA134" i="11"/>
  <c r="AZ134" i="11"/>
  <c r="S134" i="11"/>
  <c r="D134" i="11"/>
  <c r="BG133" i="11"/>
  <c r="BF133" i="11"/>
  <c r="BC133" i="11"/>
  <c r="BB133" i="11"/>
  <c r="D133" i="11"/>
  <c r="BE133" i="11" s="1"/>
  <c r="BG132" i="11"/>
  <c r="BF132" i="11"/>
  <c r="BE132" i="11"/>
  <c r="BD132" i="11"/>
  <c r="BC132" i="11"/>
  <c r="BB132" i="11"/>
  <c r="BA132" i="11"/>
  <c r="AZ132" i="11"/>
  <c r="S132" i="11" s="1"/>
  <c r="D132" i="11"/>
  <c r="BG131" i="11"/>
  <c r="BF131" i="11"/>
  <c r="BC131" i="11"/>
  <c r="BB131" i="11"/>
  <c r="BA131" i="11"/>
  <c r="D131" i="11"/>
  <c r="BG130" i="11"/>
  <c r="BF130" i="11"/>
  <c r="BE130" i="11"/>
  <c r="BD130" i="11"/>
  <c r="BC130" i="11"/>
  <c r="BB130" i="11"/>
  <c r="BA130" i="11"/>
  <c r="AZ130" i="11"/>
  <c r="S130" i="11"/>
  <c r="D130" i="11"/>
  <c r="BG129" i="11"/>
  <c r="BF129" i="11"/>
  <c r="BC129" i="11"/>
  <c r="BB129" i="11"/>
  <c r="D129" i="11"/>
  <c r="BA129" i="11" s="1"/>
  <c r="BG128" i="11"/>
  <c r="BF128" i="11"/>
  <c r="BE128" i="11"/>
  <c r="BD128" i="11"/>
  <c r="BC128" i="11"/>
  <c r="BB128" i="11"/>
  <c r="BA128" i="11"/>
  <c r="AZ128" i="11"/>
  <c r="S128" i="11" s="1"/>
  <c r="D128" i="11"/>
  <c r="BG127" i="11"/>
  <c r="BF127" i="11"/>
  <c r="BC127" i="11"/>
  <c r="BB127" i="11"/>
  <c r="BA127" i="11"/>
  <c r="D127" i="11"/>
  <c r="BG126" i="11"/>
  <c r="BF126" i="11"/>
  <c r="BE126" i="11"/>
  <c r="BD126" i="11"/>
  <c r="BC126" i="11"/>
  <c r="BB126" i="11"/>
  <c r="BA126" i="11"/>
  <c r="AZ126" i="11"/>
  <c r="S126" i="11"/>
  <c r="D126" i="11"/>
  <c r="BG125" i="11"/>
  <c r="BF125" i="11"/>
  <c r="BE125" i="11"/>
  <c r="BC125" i="11"/>
  <c r="BB125" i="11"/>
  <c r="BA125" i="11"/>
  <c r="D125" i="11"/>
  <c r="BG124" i="11"/>
  <c r="BF124" i="11"/>
  <c r="BE124" i="11"/>
  <c r="BD124" i="11"/>
  <c r="BC124" i="11"/>
  <c r="BB124" i="11"/>
  <c r="BA124" i="11"/>
  <c r="S124" i="11" s="1"/>
  <c r="AZ124" i="11"/>
  <c r="D124" i="11"/>
  <c r="BB123" i="11"/>
  <c r="R123" i="11"/>
  <c r="Q123" i="11"/>
  <c r="BG123" i="11" s="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BG122" i="11"/>
  <c r="BF122" i="11"/>
  <c r="BC122" i="11"/>
  <c r="BB122" i="11"/>
  <c r="D122" i="11"/>
  <c r="BG121" i="11"/>
  <c r="BF121" i="11"/>
  <c r="BE121" i="11"/>
  <c r="BD121" i="11"/>
  <c r="BC121" i="11"/>
  <c r="BB121" i="11"/>
  <c r="BA121" i="11"/>
  <c r="AZ121" i="11"/>
  <c r="S121" i="11" s="1"/>
  <c r="D121" i="11"/>
  <c r="BG120" i="11"/>
  <c r="BF120" i="11"/>
  <c r="BC120" i="11"/>
  <c r="BB120" i="11"/>
  <c r="BA120" i="11"/>
  <c r="D120" i="11"/>
  <c r="BE120" i="11" s="1"/>
  <c r="BG119" i="11"/>
  <c r="BF119" i="11"/>
  <c r="BE119" i="11"/>
  <c r="BD119" i="11"/>
  <c r="BC119" i="11"/>
  <c r="BB119" i="11"/>
  <c r="BA119" i="11"/>
  <c r="AZ119" i="11"/>
  <c r="S119" i="11" s="1"/>
  <c r="D119" i="11"/>
  <c r="BG118" i="11"/>
  <c r="BF118" i="11"/>
  <c r="BC118" i="11"/>
  <c r="BB118" i="11"/>
  <c r="D118" i="11"/>
  <c r="BG117" i="11"/>
  <c r="BF117" i="11"/>
  <c r="BD117" i="11"/>
  <c r="BC117" i="11"/>
  <c r="BB117" i="11"/>
  <c r="AZ117" i="11"/>
  <c r="D117" i="11"/>
  <c r="BE117" i="11" s="1"/>
  <c r="BF116" i="11"/>
  <c r="R116" i="11"/>
  <c r="Q116" i="11"/>
  <c r="P116" i="11"/>
  <c r="BG116" i="11" s="1"/>
  <c r="O116" i="11"/>
  <c r="N116" i="11"/>
  <c r="BB116" i="11" s="1"/>
  <c r="M116" i="11"/>
  <c r="L116" i="11"/>
  <c r="K116" i="11"/>
  <c r="J116" i="11"/>
  <c r="D116" i="11" s="1"/>
  <c r="E116" i="11"/>
  <c r="BG115" i="11"/>
  <c r="BF115" i="11"/>
  <c r="BC115" i="11"/>
  <c r="BB115" i="11"/>
  <c r="D115" i="11"/>
  <c r="BG114" i="11"/>
  <c r="BF114" i="11"/>
  <c r="BD114" i="11"/>
  <c r="BC114" i="11"/>
  <c r="BB114" i="11"/>
  <c r="AZ114" i="11"/>
  <c r="D114" i="11"/>
  <c r="BE114" i="11" s="1"/>
  <c r="BG113" i="11"/>
  <c r="BF113" i="11"/>
  <c r="BC113" i="11"/>
  <c r="BB113" i="11"/>
  <c r="D113" i="11"/>
  <c r="BG112" i="11"/>
  <c r="BF112" i="11"/>
  <c r="BD112" i="11"/>
  <c r="BC112" i="11"/>
  <c r="BB112" i="11"/>
  <c r="AZ112" i="11"/>
  <c r="D112" i="11"/>
  <c r="BE112" i="11" s="1"/>
  <c r="BG111" i="11"/>
  <c r="BF111" i="11"/>
  <c r="BC111" i="11"/>
  <c r="BB111" i="11"/>
  <c r="D111" i="11"/>
  <c r="BG110" i="11"/>
  <c r="BF110" i="11"/>
  <c r="BD110" i="11"/>
  <c r="BC110" i="11"/>
  <c r="BB110" i="11"/>
  <c r="AZ110" i="11"/>
  <c r="D110" i="11"/>
  <c r="BE110" i="11" s="1"/>
  <c r="BG109" i="11"/>
  <c r="BF109" i="11"/>
  <c r="BC109" i="11"/>
  <c r="BB109" i="11"/>
  <c r="D109" i="11"/>
  <c r="BE105" i="11"/>
  <c r="S105" i="11"/>
  <c r="R105" i="11"/>
  <c r="Q105" i="11"/>
  <c r="P105" i="11"/>
  <c r="O105" i="11"/>
  <c r="N105" i="11"/>
  <c r="M105" i="11"/>
  <c r="L105" i="11"/>
  <c r="K105" i="11"/>
  <c r="BB105" i="11" s="1"/>
  <c r="J105" i="11"/>
  <c r="I105" i="11"/>
  <c r="H105" i="11"/>
  <c r="G105" i="11"/>
  <c r="F105" i="11"/>
  <c r="D105" i="11" s="1"/>
  <c r="E105" i="11"/>
  <c r="BG104" i="11"/>
  <c r="BE104" i="11"/>
  <c r="BD104" i="11"/>
  <c r="BC104" i="11"/>
  <c r="BB104" i="11"/>
  <c r="AY104" i="11"/>
  <c r="D104" i="11"/>
  <c r="BA104" i="11" s="1"/>
  <c r="BG103" i="11"/>
  <c r="BE103" i="11"/>
  <c r="BD103" i="11"/>
  <c r="BC103" i="11"/>
  <c r="BB103" i="11"/>
  <c r="AY103" i="11"/>
  <c r="D103" i="11"/>
  <c r="BA103" i="11" s="1"/>
  <c r="BG102" i="11"/>
  <c r="BE102" i="11"/>
  <c r="BD102" i="11"/>
  <c r="BC102" i="11"/>
  <c r="BB102" i="11"/>
  <c r="AY102" i="11"/>
  <c r="D102" i="11"/>
  <c r="BA102" i="11" s="1"/>
  <c r="BG101" i="11"/>
  <c r="BE101" i="11"/>
  <c r="BD101" i="11"/>
  <c r="BC101" i="11"/>
  <c r="BB101" i="11"/>
  <c r="AY101" i="11"/>
  <c r="D101" i="11"/>
  <c r="BA101" i="11" s="1"/>
  <c r="BG100" i="11"/>
  <c r="BE100" i="11"/>
  <c r="BD100" i="11"/>
  <c r="BC100" i="11"/>
  <c r="BB100" i="11"/>
  <c r="AY100" i="11"/>
  <c r="D100" i="11"/>
  <c r="BA100" i="11" s="1"/>
  <c r="BG99" i="11"/>
  <c r="BE99" i="11"/>
  <c r="BD99" i="11"/>
  <c r="BC99" i="11"/>
  <c r="BB99" i="11"/>
  <c r="AY99" i="11"/>
  <c r="D99" i="11"/>
  <c r="BA99" i="11" s="1"/>
  <c r="BG98" i="11"/>
  <c r="BE98" i="11"/>
  <c r="BD98" i="11"/>
  <c r="BC98" i="11"/>
  <c r="BB98" i="11"/>
  <c r="AY98" i="11"/>
  <c r="D98" i="11"/>
  <c r="BA98" i="11" s="1"/>
  <c r="BG97" i="11"/>
  <c r="BE97" i="11"/>
  <c r="BD97" i="11"/>
  <c r="BC97" i="11"/>
  <c r="BB97" i="11"/>
  <c r="AY97" i="11"/>
  <c r="D97" i="11"/>
  <c r="BA97" i="11" s="1"/>
  <c r="BG96" i="11"/>
  <c r="BE96" i="11"/>
  <c r="BD96" i="11"/>
  <c r="BB96" i="11"/>
  <c r="AY96" i="11"/>
  <c r="D96" i="11"/>
  <c r="BG95" i="11"/>
  <c r="BE95" i="11"/>
  <c r="BD95" i="11"/>
  <c r="BB95" i="11"/>
  <c r="AY95" i="11"/>
  <c r="D95" i="11"/>
  <c r="BG94" i="11"/>
  <c r="BE94" i="11"/>
  <c r="BD94" i="11"/>
  <c r="BB94" i="11"/>
  <c r="AY94" i="11"/>
  <c r="D94" i="11"/>
  <c r="BG93" i="11"/>
  <c r="BE93" i="11"/>
  <c r="BD93" i="11"/>
  <c r="BB93" i="11"/>
  <c r="AY93" i="11"/>
  <c r="D93" i="11"/>
  <c r="BG92" i="11"/>
  <c r="BE92" i="11"/>
  <c r="BD92" i="11"/>
  <c r="BB92" i="11"/>
  <c r="AY92" i="11"/>
  <c r="D92" i="11"/>
  <c r="BG91" i="11"/>
  <c r="BE91" i="11"/>
  <c r="BD91" i="11"/>
  <c r="BB91" i="11"/>
  <c r="AY91" i="11"/>
  <c r="D91" i="11"/>
  <c r="BG90" i="11"/>
  <c r="BE90" i="11"/>
  <c r="BD90" i="11"/>
  <c r="BB90" i="11"/>
  <c r="AY90" i="11"/>
  <c r="D90" i="11"/>
  <c r="BG89" i="11"/>
  <c r="BE89" i="11"/>
  <c r="BD89" i="11"/>
  <c r="BB89" i="11"/>
  <c r="AY89" i="11"/>
  <c r="D89" i="11"/>
  <c r="BG88" i="11"/>
  <c r="BE88" i="11"/>
  <c r="BD88" i="11"/>
  <c r="BB88" i="11"/>
  <c r="AY88" i="11"/>
  <c r="D88" i="11"/>
  <c r="BG87" i="11"/>
  <c r="BE87" i="11"/>
  <c r="BD87" i="11"/>
  <c r="BB87" i="11"/>
  <c r="AY87" i="11"/>
  <c r="D87" i="11"/>
  <c r="BG86" i="11"/>
  <c r="BE86" i="11"/>
  <c r="BD86" i="11"/>
  <c r="BB86" i="11"/>
  <c r="AY86" i="11"/>
  <c r="D86" i="11"/>
  <c r="BE85" i="11"/>
  <c r="BD85" i="11"/>
  <c r="BB85" i="11"/>
  <c r="AZ85" i="11"/>
  <c r="AY85" i="11"/>
  <c r="D85" i="11"/>
  <c r="BA85" i="11" s="1"/>
  <c r="BE84" i="11"/>
  <c r="BD84" i="11"/>
  <c r="BB84" i="11"/>
  <c r="AY84" i="11"/>
  <c r="D84" i="11"/>
  <c r="BF84" i="11" s="1"/>
  <c r="BE83" i="11"/>
  <c r="BD83" i="11"/>
  <c r="BB83" i="11"/>
  <c r="AZ83" i="11"/>
  <c r="AY83" i="11"/>
  <c r="D83" i="11"/>
  <c r="BF83" i="11" s="1"/>
  <c r="BE82" i="11"/>
  <c r="BD82" i="11"/>
  <c r="BB82" i="11"/>
  <c r="AY82" i="11"/>
  <c r="D82" i="11"/>
  <c r="BF82" i="11" s="1"/>
  <c r="BE81" i="11"/>
  <c r="BD81" i="11"/>
  <c r="BB81" i="11"/>
  <c r="AZ81" i="11"/>
  <c r="AY81" i="11"/>
  <c r="D81" i="11"/>
  <c r="BF81" i="11" s="1"/>
  <c r="BE80" i="11"/>
  <c r="BD80" i="11"/>
  <c r="BB80" i="11"/>
  <c r="AY80" i="11"/>
  <c r="D80" i="11"/>
  <c r="BF80" i="11" s="1"/>
  <c r="BE79" i="11"/>
  <c r="BD79" i="11"/>
  <c r="BB79" i="11"/>
  <c r="AZ79" i="11"/>
  <c r="AY79" i="11"/>
  <c r="D79" i="11"/>
  <c r="BF79" i="11" s="1"/>
  <c r="BE78" i="11"/>
  <c r="BD78" i="11"/>
  <c r="BB78" i="11"/>
  <c r="AY78" i="11"/>
  <c r="D78" i="11"/>
  <c r="BF78" i="11" s="1"/>
  <c r="BE77" i="11"/>
  <c r="BD77" i="11"/>
  <c r="BB77" i="11"/>
  <c r="AZ77" i="11"/>
  <c r="AY77" i="11"/>
  <c r="D77" i="11"/>
  <c r="BF77" i="11" s="1"/>
  <c r="BE76" i="11"/>
  <c r="BD76" i="11"/>
  <c r="BB76" i="11"/>
  <c r="AY76" i="11"/>
  <c r="D76" i="11"/>
  <c r="BF76" i="11" s="1"/>
  <c r="D72" i="11"/>
  <c r="D71" i="11"/>
  <c r="BF67" i="11"/>
  <c r="BA67" i="11"/>
  <c r="F67" i="11" s="1"/>
  <c r="BF66" i="11"/>
  <c r="BA66" i="11"/>
  <c r="F66" i="11"/>
  <c r="BF65" i="11"/>
  <c r="BA65" i="11"/>
  <c r="F65" i="11" s="1"/>
  <c r="BF64" i="11"/>
  <c r="BA64" i="11"/>
  <c r="F64" i="11" s="1"/>
  <c r="BF63" i="11"/>
  <c r="BA63" i="11"/>
  <c r="F63" i="11"/>
  <c r="BF62" i="11"/>
  <c r="BA62" i="11"/>
  <c r="F62" i="11"/>
  <c r="BF61" i="11"/>
  <c r="BA61" i="11"/>
  <c r="F61" i="11" s="1"/>
  <c r="BF60" i="11"/>
  <c r="BA60" i="11"/>
  <c r="F60" i="11"/>
  <c r="BF59" i="11"/>
  <c r="BA59" i="11"/>
  <c r="F59" i="11" s="1"/>
  <c r="BF58" i="11"/>
  <c r="BA58" i="11"/>
  <c r="F58" i="11"/>
  <c r="BF57" i="11"/>
  <c r="BA57" i="11"/>
  <c r="F57" i="11" s="1"/>
  <c r="V54" i="11"/>
  <c r="U54" i="11"/>
  <c r="T54" i="11"/>
  <c r="S54" i="11"/>
  <c r="BM54" i="11" s="1"/>
  <c r="R54" i="11"/>
  <c r="Q54" i="11"/>
  <c r="P54" i="11"/>
  <c r="O54" i="11"/>
  <c r="N54" i="11"/>
  <c r="M54" i="11"/>
  <c r="BI54" i="11" s="1"/>
  <c r="L54" i="11"/>
  <c r="K54" i="11"/>
  <c r="J54" i="11"/>
  <c r="I54" i="11"/>
  <c r="H54" i="11"/>
  <c r="G54" i="11"/>
  <c r="F54" i="11"/>
  <c r="E54" i="11"/>
  <c r="D54" i="11" s="1"/>
  <c r="BM53" i="11"/>
  <c r="BL53" i="11"/>
  <c r="BK53" i="11"/>
  <c r="BJ53" i="11"/>
  <c r="BI53" i="11"/>
  <c r="BG53" i="11"/>
  <c r="BF53" i="11"/>
  <c r="BE53" i="11"/>
  <c r="BC53" i="11"/>
  <c r="BB53" i="11"/>
  <c r="D53" i="11"/>
  <c r="BH53" i="11" s="1"/>
  <c r="BM52" i="11"/>
  <c r="BL52" i="11"/>
  <c r="BK52" i="11"/>
  <c r="BI52" i="11"/>
  <c r="BG52" i="11"/>
  <c r="BF52" i="11"/>
  <c r="BE52" i="11"/>
  <c r="BC52" i="11"/>
  <c r="D52" i="11"/>
  <c r="BJ52" i="11" s="1"/>
  <c r="BM51" i="11"/>
  <c r="BL51" i="11"/>
  <c r="BK51" i="11"/>
  <c r="BJ51" i="11"/>
  <c r="BI51" i="11"/>
  <c r="BG51" i="11"/>
  <c r="BF51" i="11"/>
  <c r="BE51" i="11"/>
  <c r="BC51" i="11"/>
  <c r="BB51" i="11"/>
  <c r="D51" i="11"/>
  <c r="BH51" i="11" s="1"/>
  <c r="BM50" i="11"/>
  <c r="BL50" i="11"/>
  <c r="BK50" i="11"/>
  <c r="BI50" i="11"/>
  <c r="BG50" i="11"/>
  <c r="BF50" i="11"/>
  <c r="BE50" i="11"/>
  <c r="BC50" i="11"/>
  <c r="D50" i="11"/>
  <c r="BJ50" i="11" s="1"/>
  <c r="BM49" i="11"/>
  <c r="BL49" i="11"/>
  <c r="BK49" i="11"/>
  <c r="BJ49" i="11"/>
  <c r="BI49" i="11"/>
  <c r="BG49" i="11"/>
  <c r="BF49" i="11"/>
  <c r="BE49" i="11"/>
  <c r="BC49" i="11"/>
  <c r="BB49" i="11"/>
  <c r="D49" i="11"/>
  <c r="BH49" i="11" s="1"/>
  <c r="BM48" i="11"/>
  <c r="BL48" i="11"/>
  <c r="BK48" i="11"/>
  <c r="BI48" i="11"/>
  <c r="BG48" i="11"/>
  <c r="BF48" i="11"/>
  <c r="BE48" i="11"/>
  <c r="BC48" i="11"/>
  <c r="D48" i="11"/>
  <c r="BJ48" i="11" s="1"/>
  <c r="BJ47" i="11"/>
  <c r="W47" i="11"/>
  <c r="BM46" i="11"/>
  <c r="BL46" i="11"/>
  <c r="BK46" i="11"/>
  <c r="BI46" i="11"/>
  <c r="BG46" i="11"/>
  <c r="BF46" i="11"/>
  <c r="BE46" i="11"/>
  <c r="BC46" i="11"/>
  <c r="D46" i="11"/>
  <c r="BJ46" i="11" s="1"/>
  <c r="BM45" i="11"/>
  <c r="BL45" i="11"/>
  <c r="BK45" i="11"/>
  <c r="BJ45" i="11"/>
  <c r="BI45" i="11"/>
  <c r="BG45" i="11"/>
  <c r="BF45" i="11"/>
  <c r="BE45" i="11"/>
  <c r="BC45" i="11"/>
  <c r="BB45" i="11"/>
  <c r="D45" i="11"/>
  <c r="BH45" i="11" s="1"/>
  <c r="V44" i="11"/>
  <c r="U44" i="11"/>
  <c r="T44" i="11"/>
  <c r="S44" i="11"/>
  <c r="BF44" i="11" s="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BM44" i="11" s="1"/>
  <c r="BM43" i="11"/>
  <c r="BL43" i="11"/>
  <c r="BG43" i="11"/>
  <c r="BF43" i="11"/>
  <c r="D43" i="11"/>
  <c r="BB43" i="11" s="1"/>
  <c r="BM42" i="11"/>
  <c r="BL42" i="11"/>
  <c r="BJ42" i="11"/>
  <c r="BI42" i="11"/>
  <c r="BG42" i="11"/>
  <c r="BF42" i="11"/>
  <c r="BC42" i="11"/>
  <c r="BB42" i="11"/>
  <c r="D42" i="11"/>
  <c r="BH42" i="11" s="1"/>
  <c r="BM41" i="11"/>
  <c r="BL41" i="11"/>
  <c r="BI41" i="11"/>
  <c r="BG41" i="11"/>
  <c r="BF41" i="11"/>
  <c r="BC41" i="11"/>
  <c r="D41" i="11"/>
  <c r="BJ41" i="11" s="1"/>
  <c r="BD37" i="11"/>
  <c r="T37" i="11"/>
  <c r="S37" i="11"/>
  <c r="R37" i="11"/>
  <c r="Q37" i="11"/>
  <c r="P37" i="11"/>
  <c r="O37" i="11"/>
  <c r="N37" i="11"/>
  <c r="M37" i="11"/>
  <c r="BG37" i="11" s="1"/>
  <c r="L37" i="11"/>
  <c r="K37" i="11"/>
  <c r="J37" i="11"/>
  <c r="I37" i="11"/>
  <c r="H37" i="11"/>
  <c r="G37" i="11"/>
  <c r="F37" i="11"/>
  <c r="E37" i="11"/>
  <c r="D37" i="11" s="1"/>
  <c r="BK36" i="11"/>
  <c r="BJ36" i="11"/>
  <c r="BI36" i="11"/>
  <c r="BG36" i="11"/>
  <c r="BF36" i="11"/>
  <c r="BE36" i="11"/>
  <c r="BD36" i="11"/>
  <c r="BC36" i="11"/>
  <c r="U36" i="11" s="1"/>
  <c r="BB36" i="11"/>
  <c r="D36" i="11"/>
  <c r="BH36" i="11" s="1"/>
  <c r="BK35" i="11"/>
  <c r="BJ35" i="11"/>
  <c r="BI35" i="11"/>
  <c r="BG35" i="11"/>
  <c r="BF35" i="11"/>
  <c r="BE35" i="11"/>
  <c r="BD35" i="11"/>
  <c r="BC35" i="11"/>
  <c r="U35" i="11" s="1"/>
  <c r="BB35" i="11"/>
  <c r="D35" i="11"/>
  <c r="BH35" i="11" s="1"/>
  <c r="BK34" i="11"/>
  <c r="BJ34" i="11"/>
  <c r="BI34" i="11"/>
  <c r="BG34" i="11"/>
  <c r="BF34" i="11"/>
  <c r="BE34" i="11"/>
  <c r="BD34" i="11"/>
  <c r="BC34" i="11"/>
  <c r="U34" i="11" s="1"/>
  <c r="BB34" i="11"/>
  <c r="D34" i="11"/>
  <c r="BH34" i="11" s="1"/>
  <c r="BK33" i="11"/>
  <c r="BJ33" i="11"/>
  <c r="BI33" i="11"/>
  <c r="BG33" i="11"/>
  <c r="BF33" i="11"/>
  <c r="BE33" i="11"/>
  <c r="BD33" i="11"/>
  <c r="BC33" i="11"/>
  <c r="U33" i="11" s="1"/>
  <c r="BB33" i="11"/>
  <c r="D33" i="11"/>
  <c r="BH33" i="11" s="1"/>
  <c r="BK32" i="11"/>
  <c r="BJ32" i="11"/>
  <c r="BI32" i="11"/>
  <c r="BG32" i="11"/>
  <c r="BF32" i="11"/>
  <c r="BE32" i="11"/>
  <c r="BD32" i="11"/>
  <c r="BC32" i="11"/>
  <c r="U32" i="11" s="1"/>
  <c r="BB32" i="11"/>
  <c r="D32" i="11"/>
  <c r="BH32" i="11" s="1"/>
  <c r="BK31" i="11"/>
  <c r="BJ31" i="11"/>
  <c r="BI31" i="11"/>
  <c r="BG31" i="11"/>
  <c r="BF31" i="11"/>
  <c r="BE31" i="11"/>
  <c r="BD31" i="11"/>
  <c r="BC31" i="11"/>
  <c r="U31" i="11" s="1"/>
  <c r="BB31" i="11"/>
  <c r="D31" i="11"/>
  <c r="BH31" i="11" s="1"/>
  <c r="BK30" i="11"/>
  <c r="BJ30" i="11"/>
  <c r="BI30" i="11"/>
  <c r="BG30" i="11"/>
  <c r="BF30" i="11"/>
  <c r="BE30" i="11"/>
  <c r="BD30" i="11"/>
  <c r="BC30" i="11"/>
  <c r="U30" i="11" s="1"/>
  <c r="BB30" i="11"/>
  <c r="D30" i="11"/>
  <c r="BH30" i="11" s="1"/>
  <c r="BK29" i="11"/>
  <c r="BJ29" i="11"/>
  <c r="BI29" i="11"/>
  <c r="BG29" i="11"/>
  <c r="BF29" i="11"/>
  <c r="BE29" i="11"/>
  <c r="BD29" i="11"/>
  <c r="BC29" i="11"/>
  <c r="U29" i="11" s="1"/>
  <c r="BB29" i="11"/>
  <c r="D29" i="11"/>
  <c r="BH29" i="11" s="1"/>
  <c r="BK28" i="11"/>
  <c r="BJ28" i="11"/>
  <c r="BI28" i="11"/>
  <c r="BG28" i="11"/>
  <c r="BF28" i="11"/>
  <c r="BE28" i="11"/>
  <c r="BD28" i="11"/>
  <c r="BC28" i="11"/>
  <c r="U28" i="11" s="1"/>
  <c r="BB28" i="11"/>
  <c r="D28" i="11"/>
  <c r="BH28" i="11" s="1"/>
  <c r="BK27" i="11"/>
  <c r="BJ27" i="11"/>
  <c r="BI27" i="11"/>
  <c r="BG27" i="11"/>
  <c r="BF27" i="11"/>
  <c r="BE27" i="11"/>
  <c r="BD27" i="11"/>
  <c r="BC27" i="11"/>
  <c r="U27" i="11" s="1"/>
  <c r="BB27" i="11"/>
  <c r="D27" i="11"/>
  <c r="BH27" i="11" s="1"/>
  <c r="BK26" i="11"/>
  <c r="BJ26" i="11"/>
  <c r="BI26" i="11"/>
  <c r="BG26" i="11"/>
  <c r="BF26" i="11"/>
  <c r="BE26" i="11"/>
  <c r="BD26" i="11"/>
  <c r="BC26" i="11"/>
  <c r="U26" i="11" s="1"/>
  <c r="BB26" i="11"/>
  <c r="D26" i="11"/>
  <c r="BH26" i="11" s="1"/>
  <c r="BK25" i="11"/>
  <c r="BJ25" i="11"/>
  <c r="BI25" i="11"/>
  <c r="BG25" i="11"/>
  <c r="BF25" i="11"/>
  <c r="BE25" i="11"/>
  <c r="BD25" i="11"/>
  <c r="BC25" i="11"/>
  <c r="U25" i="11" s="1"/>
  <c r="BB25" i="11"/>
  <c r="D25" i="11"/>
  <c r="BH25" i="11" s="1"/>
  <c r="BK24" i="11"/>
  <c r="BJ24" i="11"/>
  <c r="BI24" i="11"/>
  <c r="BG24" i="11"/>
  <c r="BF24" i="11"/>
  <c r="BE24" i="11"/>
  <c r="BD24" i="11"/>
  <c r="BC24" i="11"/>
  <c r="U24" i="11" s="1"/>
  <c r="BB24" i="11"/>
  <c r="D24" i="11"/>
  <c r="BH24" i="11" s="1"/>
  <c r="BK23" i="11"/>
  <c r="BJ23" i="11"/>
  <c r="BI23" i="11"/>
  <c r="BG23" i="11"/>
  <c r="BF23" i="11"/>
  <c r="BE23" i="11"/>
  <c r="BD23" i="11"/>
  <c r="BC23" i="11"/>
  <c r="U23" i="11" s="1"/>
  <c r="BB23" i="11"/>
  <c r="D23" i="11"/>
  <c r="BH23" i="11" s="1"/>
  <c r="BK22" i="11"/>
  <c r="BG22" i="11"/>
  <c r="BB22" i="11"/>
  <c r="D22" i="11"/>
  <c r="BI22" i="11" s="1"/>
  <c r="BJ21" i="11"/>
  <c r="BG21" i="11"/>
  <c r="BF21" i="11"/>
  <c r="BD21" i="11"/>
  <c r="BB21" i="11"/>
  <c r="D21" i="11"/>
  <c r="BH21" i="11" s="1"/>
  <c r="BJ20" i="11"/>
  <c r="BG20" i="11"/>
  <c r="BB20" i="11"/>
  <c r="D20" i="11"/>
  <c r="BF20" i="11" s="1"/>
  <c r="BJ19" i="11"/>
  <c r="BG19" i="11"/>
  <c r="BB19" i="11"/>
  <c r="D19" i="11"/>
  <c r="BF19" i="11" s="1"/>
  <c r="BJ18" i="11"/>
  <c r="BG18" i="11"/>
  <c r="BF18" i="11"/>
  <c r="BB18" i="11"/>
  <c r="D18" i="11"/>
  <c r="BK18" i="11" s="1"/>
  <c r="D14" i="11"/>
  <c r="BD14" i="11" s="1"/>
  <c r="BG13" i="11"/>
  <c r="BF13" i="11"/>
  <c r="BC13" i="11"/>
  <c r="BB13" i="11"/>
  <c r="D13" i="11"/>
  <c r="BH13" i="11" s="1"/>
  <c r="BG12" i="11"/>
  <c r="BC12" i="11"/>
  <c r="D12" i="11"/>
  <c r="BF12" i="11" s="1"/>
  <c r="BG11" i="11"/>
  <c r="BF11" i="11"/>
  <c r="BC11" i="11"/>
  <c r="BB11" i="11"/>
  <c r="D11" i="11"/>
  <c r="BH11" i="11" s="1"/>
  <c r="BG10" i="11"/>
  <c r="BC10" i="11"/>
  <c r="D10" i="11"/>
  <c r="A5" i="11"/>
  <c r="A4" i="11"/>
  <c r="A3" i="11"/>
  <c r="A2" i="11"/>
  <c r="S116" i="9" l="1"/>
  <c r="A260" i="9" s="1"/>
  <c r="BD205" i="10"/>
  <c r="AZ205" i="10"/>
  <c r="AZ203" i="10"/>
  <c r="BD203" i="10"/>
  <c r="W43" i="10"/>
  <c r="S127" i="10"/>
  <c r="U31" i="10"/>
  <c r="T90" i="10"/>
  <c r="BK44" i="10"/>
  <c r="BE44" i="10"/>
  <c r="BB44" i="10"/>
  <c r="BJ44" i="10"/>
  <c r="BH44" i="10"/>
  <c r="BD44" i="10"/>
  <c r="W51" i="10"/>
  <c r="W49" i="10"/>
  <c r="S116" i="10"/>
  <c r="BE123" i="10"/>
  <c r="AZ123" i="10"/>
  <c r="BA123" i="10"/>
  <c r="BD123" i="10"/>
  <c r="BF44" i="10"/>
  <c r="BM44" i="10"/>
  <c r="BG44" i="10"/>
  <c r="BL44" i="10"/>
  <c r="U27" i="10"/>
  <c r="S130" i="10"/>
  <c r="T96" i="10"/>
  <c r="T88" i="10"/>
  <c r="W52" i="10"/>
  <c r="W50" i="10"/>
  <c r="U33" i="10"/>
  <c r="BD204" i="10"/>
  <c r="AZ204" i="10"/>
  <c r="BG105" i="10"/>
  <c r="BC105" i="10"/>
  <c r="BF105" i="10"/>
  <c r="BA105" i="10"/>
  <c r="BH105" i="10"/>
  <c r="AZ105" i="10"/>
  <c r="S124" i="10"/>
  <c r="S112" i="10"/>
  <c r="U23" i="10"/>
  <c r="S133" i="10"/>
  <c r="S119" i="10"/>
  <c r="T94" i="10"/>
  <c r="T86" i="10"/>
  <c r="W54" i="10"/>
  <c r="W46" i="10"/>
  <c r="BE54" i="11"/>
  <c r="BH54" i="11"/>
  <c r="BD54" i="11"/>
  <c r="BK54" i="11"/>
  <c r="BJ54" i="11"/>
  <c r="BB54" i="11"/>
  <c r="U11" i="11"/>
  <c r="W42" i="11"/>
  <c r="U20" i="11"/>
  <c r="BJ37" i="11"/>
  <c r="BF37" i="11"/>
  <c r="BB37" i="11"/>
  <c r="BI37" i="11"/>
  <c r="BE37" i="11"/>
  <c r="BK37" i="11"/>
  <c r="BC37" i="11"/>
  <c r="BH37" i="11"/>
  <c r="BD10" i="11"/>
  <c r="BH10" i="11"/>
  <c r="BH14" i="11"/>
  <c r="BG54" i="11"/>
  <c r="BG82" i="11"/>
  <c r="BB10" i="11"/>
  <c r="BF10" i="11"/>
  <c r="BD11" i="11"/>
  <c r="BB12" i="11"/>
  <c r="BE11" i="11"/>
  <c r="BI11" i="11"/>
  <c r="BE13" i="11"/>
  <c r="BI13" i="11"/>
  <c r="BE14" i="11"/>
  <c r="U14" i="11" s="1"/>
  <c r="BE21" i="11"/>
  <c r="BI21" i="11"/>
  <c r="BF22" i="11"/>
  <c r="BJ22" i="11"/>
  <c r="BK41" i="11"/>
  <c r="BE42" i="11"/>
  <c r="BD43" i="11"/>
  <c r="W43" i="11" s="1"/>
  <c r="BH43" i="11"/>
  <c r="D44" i="11"/>
  <c r="BG44" i="11"/>
  <c r="BL44" i="11"/>
  <c r="BD46" i="11"/>
  <c r="BH46" i="11"/>
  <c r="BD48" i="11"/>
  <c r="BH48" i="11"/>
  <c r="BD50" i="11"/>
  <c r="BH50" i="11"/>
  <c r="BD52" i="11"/>
  <c r="BH52" i="11"/>
  <c r="BF54" i="11"/>
  <c r="BA76" i="11"/>
  <c r="BC77" i="11"/>
  <c r="BH77" i="11"/>
  <c r="BA78" i="11"/>
  <c r="BC79" i="11"/>
  <c r="BH79" i="11"/>
  <c r="BA80" i="11"/>
  <c r="BC81" i="11"/>
  <c r="BH81" i="11"/>
  <c r="BA82" i="11"/>
  <c r="BC83" i="11"/>
  <c r="BH83" i="11"/>
  <c r="BA84" i="11"/>
  <c r="T85" i="11"/>
  <c r="BC85" i="11"/>
  <c r="BH86" i="11"/>
  <c r="AZ86" i="11"/>
  <c r="T86" i="11" s="1"/>
  <c r="BF86" i="11"/>
  <c r="BC86" i="11"/>
  <c r="BH87" i="11"/>
  <c r="AZ87" i="11"/>
  <c r="T87" i="11" s="1"/>
  <c r="BF87" i="11"/>
  <c r="BC87" i="11"/>
  <c r="BH88" i="11"/>
  <c r="AZ88" i="11"/>
  <c r="T88" i="11" s="1"/>
  <c r="BF88" i="11"/>
  <c r="BC88" i="11"/>
  <c r="BH89" i="11"/>
  <c r="AZ89" i="11"/>
  <c r="T89" i="11" s="1"/>
  <c r="BF89" i="11"/>
  <c r="BC89" i="11"/>
  <c r="BH90" i="11"/>
  <c r="AZ90" i="11"/>
  <c r="T90" i="11" s="1"/>
  <c r="BF90" i="11"/>
  <c r="BC90" i="11"/>
  <c r="BH91" i="11"/>
  <c r="AZ91" i="11"/>
  <c r="T91" i="11" s="1"/>
  <c r="BF91" i="11"/>
  <c r="BC91" i="11"/>
  <c r="BH92" i="11"/>
  <c r="AZ92" i="11"/>
  <c r="BF92" i="11"/>
  <c r="BC92" i="11"/>
  <c r="BH93" i="11"/>
  <c r="AZ93" i="11"/>
  <c r="BF93" i="11"/>
  <c r="BC93" i="11"/>
  <c r="BH94" i="11"/>
  <c r="AZ94" i="11"/>
  <c r="T94" i="11" s="1"/>
  <c r="BF94" i="11"/>
  <c r="BC94" i="11"/>
  <c r="BH95" i="11"/>
  <c r="AZ95" i="11"/>
  <c r="T95" i="11" s="1"/>
  <c r="BF95" i="11"/>
  <c r="BC95" i="11"/>
  <c r="BH96" i="11"/>
  <c r="AZ96" i="11"/>
  <c r="T96" i="11" s="1"/>
  <c r="BF96" i="11"/>
  <c r="BC96" i="11"/>
  <c r="T102" i="11"/>
  <c r="BD205" i="11"/>
  <c r="AZ205" i="11"/>
  <c r="BD41" i="11"/>
  <c r="BE43" i="11"/>
  <c r="BC54" i="11"/>
  <c r="T92" i="11"/>
  <c r="BG105" i="11"/>
  <c r="BC105" i="11"/>
  <c r="BF105" i="11"/>
  <c r="BH105" i="11"/>
  <c r="AZ105" i="11"/>
  <c r="AY105" i="11"/>
  <c r="BD105" i="11"/>
  <c r="BD109" i="11"/>
  <c r="AZ109" i="11"/>
  <c r="S109" i="11" s="1"/>
  <c r="BE109" i="11"/>
  <c r="BA109" i="11"/>
  <c r="BD111" i="11"/>
  <c r="AZ111" i="11"/>
  <c r="S111" i="11" s="1"/>
  <c r="BE111" i="11"/>
  <c r="BA111" i="11"/>
  <c r="BD113" i="11"/>
  <c r="AZ113" i="11"/>
  <c r="S113" i="11" s="1"/>
  <c r="BE113" i="11"/>
  <c r="BA113" i="11"/>
  <c r="BD115" i="11"/>
  <c r="AZ115" i="11"/>
  <c r="S115" i="11" s="1"/>
  <c r="BE115" i="11"/>
  <c r="BA115" i="11"/>
  <c r="BD118" i="11"/>
  <c r="AZ118" i="11"/>
  <c r="S118" i="11" s="1"/>
  <c r="BA118" i="11"/>
  <c r="BE118" i="11"/>
  <c r="AZ150" i="11"/>
  <c r="Q150" i="11" s="1"/>
  <c r="BD150" i="11"/>
  <c r="AZ158" i="11"/>
  <c r="Q158" i="11" s="1"/>
  <c r="BD158" i="11"/>
  <c r="AZ166" i="11"/>
  <c r="Q166" i="11" s="1"/>
  <c r="BD166" i="11"/>
  <c r="AZ174" i="11"/>
  <c r="Q174" i="11" s="1"/>
  <c r="BD174" i="11"/>
  <c r="AZ182" i="11"/>
  <c r="Q182" i="11" s="1"/>
  <c r="BD182" i="11"/>
  <c r="AZ190" i="11"/>
  <c r="Q190" i="11" s="1"/>
  <c r="BD190" i="11"/>
  <c r="AZ198" i="11"/>
  <c r="Q198" i="11" s="1"/>
  <c r="BD198" i="11"/>
  <c r="BE10" i="11"/>
  <c r="BI10" i="11"/>
  <c r="BE12" i="11"/>
  <c r="BI12" i="11"/>
  <c r="BI14" i="11"/>
  <c r="BE18" i="11"/>
  <c r="U18" i="11" s="1"/>
  <c r="BE19" i="11"/>
  <c r="U19" i="11" s="1"/>
  <c r="BK19" i="11"/>
  <c r="BE20" i="11"/>
  <c r="BK20" i="11"/>
  <c r="BC21" i="11"/>
  <c r="U21" i="11" s="1"/>
  <c r="BK21" i="11"/>
  <c r="BC22" i="11"/>
  <c r="U22" i="11" s="1"/>
  <c r="BH22" i="11"/>
  <c r="BE41" i="11"/>
  <c r="BK42" i="11"/>
  <c r="BD45" i="11"/>
  <c r="W45" i="11" s="1"/>
  <c r="BB46" i="11"/>
  <c r="W46" i="11" s="1"/>
  <c r="BB48" i="11"/>
  <c r="W48" i="11" s="1"/>
  <c r="BD49" i="11"/>
  <c r="W49" i="11" s="1"/>
  <c r="BB50" i="11"/>
  <c r="W50" i="11" s="1"/>
  <c r="BD51" i="11"/>
  <c r="W51" i="11" s="1"/>
  <c r="BB52" i="11"/>
  <c r="W52" i="11" s="1"/>
  <c r="BD53" i="11"/>
  <c r="W53" i="11" s="1"/>
  <c r="BL54" i="11"/>
  <c r="BC76" i="11"/>
  <c r="BH76" i="11"/>
  <c r="BA77" i="11"/>
  <c r="T77" i="11" s="1"/>
  <c r="BC78" i="11"/>
  <c r="BH78" i="11"/>
  <c r="BA79" i="11"/>
  <c r="T79" i="11" s="1"/>
  <c r="BC80" i="11"/>
  <c r="BH80" i="11"/>
  <c r="BA81" i="11"/>
  <c r="T81" i="11" s="1"/>
  <c r="BC82" i="11"/>
  <c r="BH82" i="11"/>
  <c r="BA83" i="11"/>
  <c r="T83" i="11" s="1"/>
  <c r="BC84" i="11"/>
  <c r="BH84" i="11"/>
  <c r="BA86" i="11"/>
  <c r="BA87" i="11"/>
  <c r="BA88" i="11"/>
  <c r="BA89" i="11"/>
  <c r="BA90" i="11"/>
  <c r="BA91" i="11"/>
  <c r="BA92" i="11"/>
  <c r="BA93" i="11"/>
  <c r="BA94" i="11"/>
  <c r="BA95" i="11"/>
  <c r="BA96" i="11"/>
  <c r="T100" i="11"/>
  <c r="BD122" i="11"/>
  <c r="AZ122" i="11"/>
  <c r="BA122" i="11"/>
  <c r="BE122" i="11"/>
  <c r="BD12" i="11"/>
  <c r="BH12" i="11"/>
  <c r="BH41" i="11"/>
  <c r="BJ43" i="11"/>
  <c r="BG76" i="11"/>
  <c r="BG78" i="11"/>
  <c r="BG80" i="11"/>
  <c r="BG84" i="11"/>
  <c r="T93" i="11"/>
  <c r="BD13" i="11"/>
  <c r="U13" i="11" s="1"/>
  <c r="BE22" i="11"/>
  <c r="BB41" i="11"/>
  <c r="W41" i="11" s="1"/>
  <c r="BD42" i="11"/>
  <c r="AZ76" i="11"/>
  <c r="T76" i="11" s="1"/>
  <c r="BG77" i="11"/>
  <c r="AZ78" i="11"/>
  <c r="T78" i="11" s="1"/>
  <c r="BG79" i="11"/>
  <c r="AZ80" i="11"/>
  <c r="T80" i="11" s="1"/>
  <c r="BG81" i="11"/>
  <c r="AZ82" i="11"/>
  <c r="T82" i="11" s="1"/>
  <c r="BG83" i="11"/>
  <c r="AZ84" i="11"/>
  <c r="T84" i="11" s="1"/>
  <c r="BH85" i="11"/>
  <c r="BF85" i="11"/>
  <c r="BG85" i="11"/>
  <c r="BA105" i="11"/>
  <c r="S110" i="11"/>
  <c r="BD116" i="11"/>
  <c r="AZ116" i="11"/>
  <c r="S116" i="11" s="1"/>
  <c r="BE116" i="11"/>
  <c r="BA116" i="11"/>
  <c r="S117" i="11"/>
  <c r="BC123" i="11"/>
  <c r="BF123" i="11"/>
  <c r="BD133" i="11"/>
  <c r="AZ133" i="11"/>
  <c r="S133" i="11" s="1"/>
  <c r="BA133" i="11"/>
  <c r="BF97" i="11"/>
  <c r="BF98" i="11"/>
  <c r="BF99" i="11"/>
  <c r="BF100" i="11"/>
  <c r="BF101" i="11"/>
  <c r="BF102" i="11"/>
  <c r="BF103" i="11"/>
  <c r="BF104" i="11"/>
  <c r="BD125" i="11"/>
  <c r="AZ125" i="11"/>
  <c r="S125" i="11" s="1"/>
  <c r="D123" i="11"/>
  <c r="BD131" i="11"/>
  <c r="AZ131" i="11"/>
  <c r="S131" i="11" s="1"/>
  <c r="BE131" i="11"/>
  <c r="BD139" i="11"/>
  <c r="AZ139" i="11"/>
  <c r="S139" i="11" s="1"/>
  <c r="BE139" i="11"/>
  <c r="Q148" i="11"/>
  <c r="BD152" i="11"/>
  <c r="Q156" i="11"/>
  <c r="BD160" i="11"/>
  <c r="Q164" i="11"/>
  <c r="BD168" i="11"/>
  <c r="Q172" i="11"/>
  <c r="BD176" i="11"/>
  <c r="Q180" i="11"/>
  <c r="BD184" i="11"/>
  <c r="Q188" i="11"/>
  <c r="BD192" i="11"/>
  <c r="Q196" i="11"/>
  <c r="BD200" i="11"/>
  <c r="BD202" i="11"/>
  <c r="D204" i="11"/>
  <c r="AZ97" i="11"/>
  <c r="T97" i="11" s="1"/>
  <c r="BH97" i="11"/>
  <c r="AZ98" i="11"/>
  <c r="T98" i="11" s="1"/>
  <c r="BH98" i="11"/>
  <c r="AZ99" i="11"/>
  <c r="T99" i="11" s="1"/>
  <c r="BH99" i="11"/>
  <c r="AZ100" i="11"/>
  <c r="BH100" i="11"/>
  <c r="AZ101" i="11"/>
  <c r="T101" i="11" s="1"/>
  <c r="BH101" i="11"/>
  <c r="AZ102" i="11"/>
  <c r="BH102" i="11"/>
  <c r="AZ103" i="11"/>
  <c r="T103" i="11" s="1"/>
  <c r="BH103" i="11"/>
  <c r="AZ104" i="11"/>
  <c r="T104" i="11" s="1"/>
  <c r="BH104" i="11"/>
  <c r="BA110" i="11"/>
  <c r="BA112" i="11"/>
  <c r="S112" i="11" s="1"/>
  <c r="BA114" i="11"/>
  <c r="S114" i="11" s="1"/>
  <c r="BC116" i="11"/>
  <c r="BA117" i="11"/>
  <c r="BD127" i="11"/>
  <c r="AZ127" i="11"/>
  <c r="S127" i="11" s="1"/>
  <c r="BE127" i="11"/>
  <c r="BD135" i="11"/>
  <c r="AZ135" i="11"/>
  <c r="S135" i="11" s="1"/>
  <c r="BE135" i="11"/>
  <c r="Q152" i="11"/>
  <c r="Q160" i="11"/>
  <c r="Q168" i="11"/>
  <c r="Q176" i="11"/>
  <c r="Q184" i="11"/>
  <c r="Q192" i="11"/>
  <c r="Q200" i="11"/>
  <c r="BA202" i="11"/>
  <c r="D203" i="11"/>
  <c r="BD120" i="11"/>
  <c r="AZ120" i="11"/>
  <c r="S120" i="11" s="1"/>
  <c r="BD129" i="11"/>
  <c r="AZ129" i="11"/>
  <c r="S129" i="11" s="1"/>
  <c r="BE129" i="11"/>
  <c r="BD137" i="11"/>
  <c r="AZ137" i="11"/>
  <c r="S137" i="11" s="1"/>
  <c r="BE137" i="11"/>
  <c r="P233" i="12"/>
  <c r="O233" i="12"/>
  <c r="N233" i="12"/>
  <c r="M233" i="12"/>
  <c r="L233" i="12"/>
  <c r="K233" i="12"/>
  <c r="J233" i="12"/>
  <c r="I233" i="12"/>
  <c r="H233" i="12"/>
  <c r="G233" i="12"/>
  <c r="F233" i="12"/>
  <c r="D233" i="12" s="1"/>
  <c r="E233" i="12"/>
  <c r="D232" i="12"/>
  <c r="D231" i="12"/>
  <c r="D230" i="12"/>
  <c r="D229" i="12"/>
  <c r="D228" i="12"/>
  <c r="D227" i="12"/>
  <c r="E220" i="12"/>
  <c r="D220" i="12"/>
  <c r="BB214" i="12"/>
  <c r="O214" i="12"/>
  <c r="D214" i="12"/>
  <c r="BF214" i="12" s="1"/>
  <c r="BB213" i="12"/>
  <c r="O213" i="12" s="1"/>
  <c r="D213" i="12"/>
  <c r="BF213" i="12" s="1"/>
  <c r="BB212" i="12"/>
  <c r="O212" i="12"/>
  <c r="D212" i="12"/>
  <c r="BF212" i="12" s="1"/>
  <c r="BB211" i="12"/>
  <c r="O211" i="12" s="1"/>
  <c r="D211" i="12"/>
  <c r="BF211" i="12" s="1"/>
  <c r="BB210" i="12"/>
  <c r="O210" i="12"/>
  <c r="D210" i="12"/>
  <c r="BF210" i="12" s="1"/>
  <c r="BB209" i="12"/>
  <c r="O209" i="12" s="1"/>
  <c r="D209" i="12"/>
  <c r="BF209" i="12" s="1"/>
  <c r="BA205" i="12"/>
  <c r="P205" i="12"/>
  <c r="O205" i="12"/>
  <c r="N205" i="12"/>
  <c r="M205" i="12"/>
  <c r="L205" i="12"/>
  <c r="K205" i="12"/>
  <c r="BE205" i="12" s="1"/>
  <c r="J205" i="12"/>
  <c r="I205" i="12"/>
  <c r="H205" i="12"/>
  <c r="G205" i="12"/>
  <c r="F205" i="12"/>
  <c r="E205" i="12"/>
  <c r="BE204" i="12"/>
  <c r="P204" i="12"/>
  <c r="O204" i="12"/>
  <c r="N204" i="12"/>
  <c r="M204" i="12"/>
  <c r="L204" i="12"/>
  <c r="K204" i="12"/>
  <c r="BA204" i="12" s="1"/>
  <c r="J204" i="12"/>
  <c r="I204" i="12"/>
  <c r="H204" i="12"/>
  <c r="G204" i="12"/>
  <c r="D204" i="12" s="1"/>
  <c r="F204" i="12"/>
  <c r="E204" i="12"/>
  <c r="BE203" i="12"/>
  <c r="P203" i="12"/>
  <c r="O203" i="12"/>
  <c r="N203" i="12"/>
  <c r="M203" i="12"/>
  <c r="L203" i="12"/>
  <c r="K203" i="12"/>
  <c r="BA203" i="12" s="1"/>
  <c r="J203" i="12"/>
  <c r="I203" i="12"/>
  <c r="H203" i="12"/>
  <c r="G203" i="12"/>
  <c r="F203" i="12"/>
  <c r="E203" i="12"/>
  <c r="D203" i="12" s="1"/>
  <c r="BD203" i="12" s="1"/>
  <c r="BE202" i="12"/>
  <c r="P202" i="12"/>
  <c r="BA202" i="12" s="1"/>
  <c r="O202" i="12"/>
  <c r="N202" i="12"/>
  <c r="M202" i="12"/>
  <c r="L202" i="12"/>
  <c r="K202" i="12"/>
  <c r="J202" i="12"/>
  <c r="I202" i="12"/>
  <c r="H202" i="12"/>
  <c r="G202" i="12"/>
  <c r="F202" i="12"/>
  <c r="E202" i="12"/>
  <c r="D202" i="12" s="1"/>
  <c r="BD202" i="12" s="1"/>
  <c r="BE201" i="12"/>
  <c r="BA201" i="12"/>
  <c r="D201" i="12"/>
  <c r="BE200" i="12"/>
  <c r="BD200" i="12"/>
  <c r="BA200" i="12"/>
  <c r="AZ200" i="12"/>
  <c r="Q200" i="12" s="1"/>
  <c r="D200" i="12"/>
  <c r="BE199" i="12"/>
  <c r="BD199" i="12"/>
  <c r="BA199" i="12"/>
  <c r="AZ199" i="12"/>
  <c r="Q199" i="12" s="1"/>
  <c r="D199" i="12"/>
  <c r="BE198" i="12"/>
  <c r="BA198" i="12"/>
  <c r="AZ198" i="12"/>
  <c r="Q198" i="12"/>
  <c r="D198" i="12"/>
  <c r="BD198" i="12" s="1"/>
  <c r="BE197" i="12"/>
  <c r="BA197" i="12"/>
  <c r="D197" i="12"/>
  <c r="BE196" i="12"/>
  <c r="BD196" i="12"/>
  <c r="BA196" i="12"/>
  <c r="AZ196" i="12"/>
  <c r="Q196" i="12" s="1"/>
  <c r="D196" i="12"/>
  <c r="BE195" i="12"/>
  <c r="BD195" i="12"/>
  <c r="BA195" i="12"/>
  <c r="AZ195" i="12"/>
  <c r="Q195" i="12" s="1"/>
  <c r="D195" i="12"/>
  <c r="BE194" i="12"/>
  <c r="BA194" i="12"/>
  <c r="D194" i="12"/>
  <c r="AZ194" i="12" s="1"/>
  <c r="Q194" i="12" s="1"/>
  <c r="BE193" i="12"/>
  <c r="BA193" i="12"/>
  <c r="D193" i="12"/>
  <c r="BE192" i="12"/>
  <c r="BA192" i="12"/>
  <c r="D192" i="12"/>
  <c r="AZ192" i="12" s="1"/>
  <c r="Q192" i="12" s="1"/>
  <c r="BE191" i="12"/>
  <c r="BD191" i="12"/>
  <c r="BA191" i="12"/>
  <c r="AZ191" i="12"/>
  <c r="Q191" i="12" s="1"/>
  <c r="D191" i="12"/>
  <c r="BE190" i="12"/>
  <c r="BA190" i="12"/>
  <c r="AZ190" i="12"/>
  <c r="Q190" i="12"/>
  <c r="D190" i="12"/>
  <c r="BD190" i="12" s="1"/>
  <c r="BE189" i="12"/>
  <c r="BA189" i="12"/>
  <c r="D189" i="12"/>
  <c r="BE188" i="12"/>
  <c r="BA188" i="12"/>
  <c r="D188" i="12"/>
  <c r="BE187" i="12"/>
  <c r="BD187" i="12"/>
  <c r="BA187" i="12"/>
  <c r="AZ187" i="12"/>
  <c r="Q187" i="12" s="1"/>
  <c r="D187" i="12"/>
  <c r="BE186" i="12"/>
  <c r="BA186" i="12"/>
  <c r="Q186" i="12"/>
  <c r="D186" i="12"/>
  <c r="AZ186" i="12" s="1"/>
  <c r="BE185" i="12"/>
  <c r="BA185" i="12"/>
  <c r="D185" i="12"/>
  <c r="BE184" i="12"/>
  <c r="BD184" i="12"/>
  <c r="BA184" i="12"/>
  <c r="AZ184" i="12"/>
  <c r="Q184" i="12" s="1"/>
  <c r="D184" i="12"/>
  <c r="BE183" i="12"/>
  <c r="BD183" i="12"/>
  <c r="BA183" i="12"/>
  <c r="AZ183" i="12"/>
  <c r="Q183" i="12" s="1"/>
  <c r="D183" i="12"/>
  <c r="BE182" i="12"/>
  <c r="BA182" i="12"/>
  <c r="AZ182" i="12"/>
  <c r="Q182" i="12"/>
  <c r="D182" i="12"/>
  <c r="BD182" i="12" s="1"/>
  <c r="BE181" i="12"/>
  <c r="BA181" i="12"/>
  <c r="D181" i="12"/>
  <c r="BE180" i="12"/>
  <c r="BD180" i="12"/>
  <c r="BA180" i="12"/>
  <c r="AZ180" i="12"/>
  <c r="Q180" i="12" s="1"/>
  <c r="D180" i="12"/>
  <c r="BE179" i="12"/>
  <c r="BD179" i="12"/>
  <c r="BA179" i="12"/>
  <c r="AZ179" i="12"/>
  <c r="Q179" i="12" s="1"/>
  <c r="D179" i="12"/>
  <c r="BE178" i="12"/>
  <c r="BA178" i="12"/>
  <c r="D178" i="12"/>
  <c r="AZ178" i="12" s="1"/>
  <c r="Q178" i="12" s="1"/>
  <c r="BE177" i="12"/>
  <c r="BA177" i="12"/>
  <c r="D177" i="12"/>
  <c r="BE176" i="12"/>
  <c r="BA176" i="12"/>
  <c r="D176" i="12"/>
  <c r="BE175" i="12"/>
  <c r="BD175" i="12"/>
  <c r="BA175" i="12"/>
  <c r="AZ175" i="12"/>
  <c r="Q175" i="12" s="1"/>
  <c r="D175" i="12"/>
  <c r="BE174" i="12"/>
  <c r="BA174" i="12"/>
  <c r="AZ174" i="12"/>
  <c r="Q174" i="12"/>
  <c r="D174" i="12"/>
  <c r="BD174" i="12" s="1"/>
  <c r="BE173" i="12"/>
  <c r="BA173" i="12"/>
  <c r="D173" i="12"/>
  <c r="BE172" i="12"/>
  <c r="BA172" i="12"/>
  <c r="D172" i="12"/>
  <c r="AZ172" i="12" s="1"/>
  <c r="Q172" i="12" s="1"/>
  <c r="BE171" i="12"/>
  <c r="BD171" i="12"/>
  <c r="BA171" i="12"/>
  <c r="AZ171" i="12"/>
  <c r="Q171" i="12" s="1"/>
  <c r="D171" i="12"/>
  <c r="BE170" i="12"/>
  <c r="BA170" i="12"/>
  <c r="Q170" i="12"/>
  <c r="D170" i="12"/>
  <c r="AZ170" i="12" s="1"/>
  <c r="BE169" i="12"/>
  <c r="BA169" i="12"/>
  <c r="D169" i="12"/>
  <c r="BE168" i="12"/>
  <c r="BD168" i="12"/>
  <c r="BA168" i="12"/>
  <c r="AZ168" i="12"/>
  <c r="Q168" i="12" s="1"/>
  <c r="D168" i="12"/>
  <c r="BE167" i="12"/>
  <c r="BD167" i="12"/>
  <c r="BA167" i="12"/>
  <c r="AZ167" i="12"/>
  <c r="Q167" i="12" s="1"/>
  <c r="D167" i="12"/>
  <c r="BE166" i="12"/>
  <c r="BA166" i="12"/>
  <c r="AZ166" i="12"/>
  <c r="Q166" i="12"/>
  <c r="D166" i="12"/>
  <c r="BD166" i="12" s="1"/>
  <c r="BE165" i="12"/>
  <c r="BA165" i="12"/>
  <c r="D165" i="12"/>
  <c r="BE164" i="12"/>
  <c r="BD164" i="12"/>
  <c r="BA164" i="12"/>
  <c r="AZ164" i="12"/>
  <c r="Q164" i="12" s="1"/>
  <c r="D164" i="12"/>
  <c r="BE163" i="12"/>
  <c r="BD163" i="12"/>
  <c r="BA163" i="12"/>
  <c r="AZ163" i="12"/>
  <c r="Q163" i="12" s="1"/>
  <c r="D163" i="12"/>
  <c r="BE162" i="12"/>
  <c r="BA162" i="12"/>
  <c r="D162" i="12"/>
  <c r="AZ162" i="12" s="1"/>
  <c r="Q162" i="12" s="1"/>
  <c r="BE161" i="12"/>
  <c r="BA161" i="12"/>
  <c r="D161" i="12"/>
  <c r="BE160" i="12"/>
  <c r="BA160" i="12"/>
  <c r="D160" i="12"/>
  <c r="AZ160" i="12" s="1"/>
  <c r="Q160" i="12" s="1"/>
  <c r="BE159" i="12"/>
  <c r="BD159" i="12"/>
  <c r="BA159" i="12"/>
  <c r="AZ159" i="12"/>
  <c r="Q159" i="12" s="1"/>
  <c r="D159" i="12"/>
  <c r="BE158" i="12"/>
  <c r="BA158" i="12"/>
  <c r="AZ158" i="12"/>
  <c r="Q158" i="12"/>
  <c r="D158" i="12"/>
  <c r="BD158" i="12" s="1"/>
  <c r="BE157" i="12"/>
  <c r="BA157" i="12"/>
  <c r="D157" i="12"/>
  <c r="BE156" i="12"/>
  <c r="BA156" i="12"/>
  <c r="D156" i="12"/>
  <c r="BE155" i="12"/>
  <c r="BD155" i="12"/>
  <c r="BA155" i="12"/>
  <c r="AZ155" i="12"/>
  <c r="Q155" i="12" s="1"/>
  <c r="D155" i="12"/>
  <c r="BE154" i="12"/>
  <c r="BA154" i="12"/>
  <c r="Q154" i="12"/>
  <c r="D154" i="12"/>
  <c r="AZ154" i="12" s="1"/>
  <c r="BE153" i="12"/>
  <c r="BA153" i="12"/>
  <c r="D153" i="12"/>
  <c r="BE152" i="12"/>
  <c r="BD152" i="12"/>
  <c r="BA152" i="12"/>
  <c r="AZ152" i="12"/>
  <c r="Q152" i="12" s="1"/>
  <c r="D152" i="12"/>
  <c r="BE151" i="12"/>
  <c r="BD151" i="12"/>
  <c r="BA151" i="12"/>
  <c r="AZ151" i="12"/>
  <c r="Q151" i="12" s="1"/>
  <c r="D151" i="12"/>
  <c r="BE150" i="12"/>
  <c r="BA150" i="12"/>
  <c r="AZ150" i="12"/>
  <c r="Q150" i="12"/>
  <c r="D150" i="12"/>
  <c r="BD150" i="12" s="1"/>
  <c r="BE149" i="12"/>
  <c r="BA149" i="12"/>
  <c r="D149" i="12"/>
  <c r="BE148" i="12"/>
  <c r="BD148" i="12"/>
  <c r="BA148" i="12"/>
  <c r="AZ148" i="12"/>
  <c r="Q148" i="12" s="1"/>
  <c r="D148" i="12"/>
  <c r="D144" i="12"/>
  <c r="D143" i="12"/>
  <c r="BG139" i="12"/>
  <c r="BF139" i="12"/>
  <c r="BC139" i="12"/>
  <c r="BB139" i="12"/>
  <c r="AZ139" i="12"/>
  <c r="D139" i="12"/>
  <c r="BG138" i="12"/>
  <c r="BF138" i="12"/>
  <c r="BE138" i="12"/>
  <c r="BD138" i="12"/>
  <c r="BC138" i="12"/>
  <c r="BB138" i="12"/>
  <c r="BA138" i="12"/>
  <c r="AZ138" i="12"/>
  <c r="D138" i="12"/>
  <c r="BG137" i="12"/>
  <c r="BF137" i="12"/>
  <c r="BD137" i="12"/>
  <c r="BC137" i="12"/>
  <c r="BB137" i="12"/>
  <c r="AZ137" i="12"/>
  <c r="D137" i="12"/>
  <c r="BG136" i="12"/>
  <c r="BF136" i="12"/>
  <c r="BC136" i="12"/>
  <c r="BB136" i="12"/>
  <c r="BA136" i="12"/>
  <c r="D136" i="12"/>
  <c r="BG135" i="12"/>
  <c r="BF135" i="12"/>
  <c r="BC135" i="12"/>
  <c r="BB135" i="12"/>
  <c r="AZ135" i="12"/>
  <c r="D135" i="12"/>
  <c r="BG134" i="12"/>
  <c r="BF134" i="12"/>
  <c r="BC134" i="12"/>
  <c r="BB134" i="12"/>
  <c r="D134" i="12"/>
  <c r="BD134" i="12" s="1"/>
  <c r="BG133" i="12"/>
  <c r="BF133" i="12"/>
  <c r="BC133" i="12"/>
  <c r="BB133" i="12"/>
  <c r="D133" i="12"/>
  <c r="BG132" i="12"/>
  <c r="BF132" i="12"/>
  <c r="BC132" i="12"/>
  <c r="BB132" i="12"/>
  <c r="D132" i="12"/>
  <c r="BG131" i="12"/>
  <c r="BF131" i="12"/>
  <c r="BC131" i="12"/>
  <c r="BB131" i="12"/>
  <c r="D131" i="12"/>
  <c r="BG130" i="12"/>
  <c r="BF130" i="12"/>
  <c r="BE130" i="12"/>
  <c r="BD130" i="12"/>
  <c r="BC130" i="12"/>
  <c r="BB130" i="12"/>
  <c r="BA130" i="12"/>
  <c r="AZ130" i="12"/>
  <c r="S130" i="12" s="1"/>
  <c r="D130" i="12"/>
  <c r="BG129" i="12"/>
  <c r="BF129" i="12"/>
  <c r="BD129" i="12"/>
  <c r="BC129" i="12"/>
  <c r="BB129" i="12"/>
  <c r="AZ129" i="12"/>
  <c r="D129" i="12"/>
  <c r="BG128" i="12"/>
  <c r="BF128" i="12"/>
  <c r="BC128" i="12"/>
  <c r="BB128" i="12"/>
  <c r="D128" i="12"/>
  <c r="BG127" i="12"/>
  <c r="BF127" i="12"/>
  <c r="BC127" i="12"/>
  <c r="BB127" i="12"/>
  <c r="D127" i="12"/>
  <c r="BG126" i="12"/>
  <c r="BF126" i="12"/>
  <c r="BC126" i="12"/>
  <c r="BB126" i="12"/>
  <c r="AZ126" i="12"/>
  <c r="D126" i="12"/>
  <c r="BG125" i="12"/>
  <c r="BF125" i="12"/>
  <c r="BD125" i="12"/>
  <c r="BC125" i="12"/>
  <c r="BB125" i="12"/>
  <c r="D125" i="12"/>
  <c r="BG124" i="12"/>
  <c r="BF124" i="12"/>
  <c r="BE124" i="12"/>
  <c r="BD124" i="12"/>
  <c r="BC124" i="12"/>
  <c r="BB124" i="12"/>
  <c r="BA124" i="12"/>
  <c r="AZ124" i="12"/>
  <c r="S124" i="12" s="1"/>
  <c r="D124" i="12"/>
  <c r="BF123" i="12"/>
  <c r="BC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BG122" i="12"/>
  <c r="BF122" i="12"/>
  <c r="BC122" i="12"/>
  <c r="BB122" i="12"/>
  <c r="AZ122" i="12"/>
  <c r="D122" i="12"/>
  <c r="BG121" i="12"/>
  <c r="BF121" i="12"/>
  <c r="BC121" i="12"/>
  <c r="BB121" i="12"/>
  <c r="D121" i="12"/>
  <c r="BG120" i="12"/>
  <c r="BF120" i="12"/>
  <c r="BC120" i="12"/>
  <c r="BB120" i="12"/>
  <c r="D120" i="12"/>
  <c r="BG119" i="12"/>
  <c r="BF119" i="12"/>
  <c r="BE119" i="12"/>
  <c r="BC119" i="12"/>
  <c r="BB119" i="12"/>
  <c r="BA119" i="12"/>
  <c r="D119" i="12"/>
  <c r="BD119" i="12" s="1"/>
  <c r="BG118" i="12"/>
  <c r="BF118" i="12"/>
  <c r="BC118" i="12"/>
  <c r="BB118" i="12"/>
  <c r="AZ118" i="12"/>
  <c r="D118" i="12"/>
  <c r="BG117" i="12"/>
  <c r="BF117" i="12"/>
  <c r="BE117" i="12"/>
  <c r="BD117" i="12"/>
  <c r="BC117" i="12"/>
  <c r="BB117" i="12"/>
  <c r="BA117" i="12"/>
  <c r="AZ117" i="12"/>
  <c r="D117" i="12"/>
  <c r="R116" i="12"/>
  <c r="Q116" i="12"/>
  <c r="P116" i="12"/>
  <c r="O116" i="12"/>
  <c r="N116" i="12"/>
  <c r="M116" i="12"/>
  <c r="L116" i="12"/>
  <c r="N44" i="12" s="1"/>
  <c r="D44" i="12" s="1"/>
  <c r="K116" i="12"/>
  <c r="J116" i="12"/>
  <c r="E116" i="12"/>
  <c r="D116" i="12"/>
  <c r="AZ116" i="12" s="1"/>
  <c r="BG115" i="12"/>
  <c r="BF115" i="12"/>
  <c r="BC115" i="12"/>
  <c r="BB115" i="12"/>
  <c r="D115" i="12"/>
  <c r="BG114" i="12"/>
  <c r="BF114" i="12"/>
  <c r="BC114" i="12"/>
  <c r="BB114" i="12"/>
  <c r="D114" i="12"/>
  <c r="BG113" i="12"/>
  <c r="BF113" i="12"/>
  <c r="BC113" i="12"/>
  <c r="BB113" i="12"/>
  <c r="D113" i="12"/>
  <c r="BG112" i="12"/>
  <c r="BF112" i="12"/>
  <c r="BE112" i="12"/>
  <c r="BD112" i="12"/>
  <c r="BC112" i="12"/>
  <c r="BB112" i="12"/>
  <c r="BA112" i="12"/>
  <c r="AZ112" i="12"/>
  <c r="S112" i="12" s="1"/>
  <c r="D112" i="12"/>
  <c r="BG111" i="12"/>
  <c r="BF111" i="12"/>
  <c r="BD111" i="12"/>
  <c r="BC111" i="12"/>
  <c r="BB111" i="12"/>
  <c r="AZ111" i="12"/>
  <c r="D111" i="12"/>
  <c r="BG110" i="12"/>
  <c r="BF110" i="12"/>
  <c r="BE110" i="12"/>
  <c r="BC110" i="12"/>
  <c r="BB110" i="12"/>
  <c r="BA110" i="12"/>
  <c r="D110" i="12"/>
  <c r="BG109" i="12"/>
  <c r="BF109" i="12"/>
  <c r="BE109" i="12"/>
  <c r="BD109" i="12"/>
  <c r="BC109" i="12"/>
  <c r="BB109" i="12"/>
  <c r="BA109" i="12"/>
  <c r="S109" i="12" s="1"/>
  <c r="AZ109" i="12"/>
  <c r="D109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BH104" i="12"/>
  <c r="BE104" i="12"/>
  <c r="BD104" i="12"/>
  <c r="BB104" i="12"/>
  <c r="AZ104" i="12"/>
  <c r="AY104" i="12"/>
  <c r="D104" i="12"/>
  <c r="BH103" i="12"/>
  <c r="BE103" i="12"/>
  <c r="BD103" i="12"/>
  <c r="BB103" i="12"/>
  <c r="AZ103" i="12"/>
  <c r="AY103" i="12"/>
  <c r="D103" i="12"/>
  <c r="BH102" i="12"/>
  <c r="BE102" i="12"/>
  <c r="BD102" i="12"/>
  <c r="BB102" i="12"/>
  <c r="AZ102" i="12"/>
  <c r="AY102" i="12"/>
  <c r="D102" i="12"/>
  <c r="BH101" i="12"/>
  <c r="BE101" i="12"/>
  <c r="BD101" i="12"/>
  <c r="BB101" i="12"/>
  <c r="AZ101" i="12"/>
  <c r="AY101" i="12"/>
  <c r="D101" i="12"/>
  <c r="BH100" i="12"/>
  <c r="BE100" i="12"/>
  <c r="BD100" i="12"/>
  <c r="BB100" i="12"/>
  <c r="AZ100" i="12"/>
  <c r="AY100" i="12"/>
  <c r="D100" i="12"/>
  <c r="BH99" i="12"/>
  <c r="BE99" i="12"/>
  <c r="BD99" i="12"/>
  <c r="BB99" i="12"/>
  <c r="AZ99" i="12"/>
  <c r="AY99" i="12"/>
  <c r="D99" i="12"/>
  <c r="BH98" i="12"/>
  <c r="BE98" i="12"/>
  <c r="BD98" i="12"/>
  <c r="BB98" i="12"/>
  <c r="AZ98" i="12"/>
  <c r="AY98" i="12"/>
  <c r="D98" i="12"/>
  <c r="BH97" i="12"/>
  <c r="BE97" i="12"/>
  <c r="BD97" i="12"/>
  <c r="BB97" i="12"/>
  <c r="AZ97" i="12"/>
  <c r="AY97" i="12"/>
  <c r="D97" i="12"/>
  <c r="BH96" i="12"/>
  <c r="BF96" i="12"/>
  <c r="BE96" i="12"/>
  <c r="BD96" i="12"/>
  <c r="BB96" i="12"/>
  <c r="AZ96" i="12"/>
  <c r="AY96" i="12"/>
  <c r="D96" i="12"/>
  <c r="BG96" i="12" s="1"/>
  <c r="BH95" i="12"/>
  <c r="BF95" i="12"/>
  <c r="BE95" i="12"/>
  <c r="BD95" i="12"/>
  <c r="BB95" i="12"/>
  <c r="AZ95" i="12"/>
  <c r="AY95" i="12"/>
  <c r="D95" i="12"/>
  <c r="BG95" i="12" s="1"/>
  <c r="BH94" i="12"/>
  <c r="BF94" i="12"/>
  <c r="BE94" i="12"/>
  <c r="BD94" i="12"/>
  <c r="BB94" i="12"/>
  <c r="AZ94" i="12"/>
  <c r="AY94" i="12"/>
  <c r="D94" i="12"/>
  <c r="BG94" i="12" s="1"/>
  <c r="BH93" i="12"/>
  <c r="BF93" i="12"/>
  <c r="BE93" i="12"/>
  <c r="BD93" i="12"/>
  <c r="BB93" i="12"/>
  <c r="AZ93" i="12"/>
  <c r="AY93" i="12"/>
  <c r="D93" i="12"/>
  <c r="BG93" i="12" s="1"/>
  <c r="BH92" i="12"/>
  <c r="BF92" i="12"/>
  <c r="BE92" i="12"/>
  <c r="BD92" i="12"/>
  <c r="BB92" i="12"/>
  <c r="AZ92" i="12"/>
  <c r="AY92" i="12"/>
  <c r="D92" i="12"/>
  <c r="BG92" i="12" s="1"/>
  <c r="BH91" i="12"/>
  <c r="BF91" i="12"/>
  <c r="BE91" i="12"/>
  <c r="BD91" i="12"/>
  <c r="BB91" i="12"/>
  <c r="AZ91" i="12"/>
  <c r="AY91" i="12"/>
  <c r="D91" i="12"/>
  <c r="BG91" i="12" s="1"/>
  <c r="BH90" i="12"/>
  <c r="BF90" i="12"/>
  <c r="BE90" i="12"/>
  <c r="BD90" i="12"/>
  <c r="BB90" i="12"/>
  <c r="AZ90" i="12"/>
  <c r="AY90" i="12"/>
  <c r="D90" i="12"/>
  <c r="BG90" i="12" s="1"/>
  <c r="BH89" i="12"/>
  <c r="BF89" i="12"/>
  <c r="BE89" i="12"/>
  <c r="BD89" i="12"/>
  <c r="BB89" i="12"/>
  <c r="AZ89" i="12"/>
  <c r="AY89" i="12"/>
  <c r="D89" i="12"/>
  <c r="BG89" i="12" s="1"/>
  <c r="BH88" i="12"/>
  <c r="BF88" i="12"/>
  <c r="BE88" i="12"/>
  <c r="BD88" i="12"/>
  <c r="BB88" i="12"/>
  <c r="AZ88" i="12"/>
  <c r="AY88" i="12"/>
  <c r="D88" i="12"/>
  <c r="BG88" i="12" s="1"/>
  <c r="BH87" i="12"/>
  <c r="BF87" i="12"/>
  <c r="BE87" i="12"/>
  <c r="BD87" i="12"/>
  <c r="BB87" i="12"/>
  <c r="AZ87" i="12"/>
  <c r="AY87" i="12"/>
  <c r="D87" i="12"/>
  <c r="BG87" i="12" s="1"/>
  <c r="BH86" i="12"/>
  <c r="BF86" i="12"/>
  <c r="BE86" i="12"/>
  <c r="BD86" i="12"/>
  <c r="BB86" i="12"/>
  <c r="AZ86" i="12"/>
  <c r="AY86" i="12"/>
  <c r="D86" i="12"/>
  <c r="BG86" i="12" s="1"/>
  <c r="BH85" i="12"/>
  <c r="BF85" i="12"/>
  <c r="BE85" i="12"/>
  <c r="BD85" i="12"/>
  <c r="BB85" i="12"/>
  <c r="AZ85" i="12"/>
  <c r="AY85" i="12"/>
  <c r="D85" i="12"/>
  <c r="BG85" i="12" s="1"/>
  <c r="BH84" i="12"/>
  <c r="BF84" i="12"/>
  <c r="BE84" i="12"/>
  <c r="BD84" i="12"/>
  <c r="BB84" i="12"/>
  <c r="AZ84" i="12"/>
  <c r="AY84" i="12"/>
  <c r="D84" i="12"/>
  <c r="BG84" i="12" s="1"/>
  <c r="BH83" i="12"/>
  <c r="BF83" i="12"/>
  <c r="BE83" i="12"/>
  <c r="BD83" i="12"/>
  <c r="BB83" i="12"/>
  <c r="AZ83" i="12"/>
  <c r="AY83" i="12"/>
  <c r="D83" i="12"/>
  <c r="BG83" i="12" s="1"/>
  <c r="BH82" i="12"/>
  <c r="BF82" i="12"/>
  <c r="BE82" i="12"/>
  <c r="BD82" i="12"/>
  <c r="BB82" i="12"/>
  <c r="AZ82" i="12"/>
  <c r="AY82" i="12"/>
  <c r="D82" i="12"/>
  <c r="BG82" i="12" s="1"/>
  <c r="BH81" i="12"/>
  <c r="BF81" i="12"/>
  <c r="BE81" i="12"/>
  <c r="BD81" i="12"/>
  <c r="BB81" i="12"/>
  <c r="AZ81" i="12"/>
  <c r="AY81" i="12"/>
  <c r="D81" i="12"/>
  <c r="BG81" i="12" s="1"/>
  <c r="BH80" i="12"/>
  <c r="BF80" i="12"/>
  <c r="BE80" i="12"/>
  <c r="BD80" i="12"/>
  <c r="BB80" i="12"/>
  <c r="AZ80" i="12"/>
  <c r="AY80" i="12"/>
  <c r="D80" i="12"/>
  <c r="BG80" i="12" s="1"/>
  <c r="BH79" i="12"/>
  <c r="BF79" i="12"/>
  <c r="BE79" i="12"/>
  <c r="BD79" i="12"/>
  <c r="BB79" i="12"/>
  <c r="AZ79" i="12"/>
  <c r="AY79" i="12"/>
  <c r="D79" i="12"/>
  <c r="BG79" i="12" s="1"/>
  <c r="BH78" i="12"/>
  <c r="BF78" i="12"/>
  <c r="BE78" i="12"/>
  <c r="BD78" i="12"/>
  <c r="BB78" i="12"/>
  <c r="AZ78" i="12"/>
  <c r="AY78" i="12"/>
  <c r="D78" i="12"/>
  <c r="BG78" i="12" s="1"/>
  <c r="BH77" i="12"/>
  <c r="BF77" i="12"/>
  <c r="BE77" i="12"/>
  <c r="BD77" i="12"/>
  <c r="BB77" i="12"/>
  <c r="AZ77" i="12"/>
  <c r="AY77" i="12"/>
  <c r="D77" i="12"/>
  <c r="BG77" i="12" s="1"/>
  <c r="BH76" i="12"/>
  <c r="BF76" i="12"/>
  <c r="BE76" i="12"/>
  <c r="BD76" i="12"/>
  <c r="BB76" i="12"/>
  <c r="AZ76" i="12"/>
  <c r="AY76" i="12"/>
  <c r="D76" i="12"/>
  <c r="BG76" i="12" s="1"/>
  <c r="D72" i="12"/>
  <c r="D71" i="12"/>
  <c r="BF67" i="12"/>
  <c r="BA67" i="12"/>
  <c r="F67" i="12"/>
  <c r="BF66" i="12"/>
  <c r="BA66" i="12"/>
  <c r="F66" i="12" s="1"/>
  <c r="BF65" i="12"/>
  <c r="BA65" i="12"/>
  <c r="F65" i="12"/>
  <c r="BF64" i="12"/>
  <c r="BA64" i="12"/>
  <c r="F64" i="12" s="1"/>
  <c r="BF63" i="12"/>
  <c r="BA63" i="12"/>
  <c r="F63" i="12"/>
  <c r="BF62" i="12"/>
  <c r="BA62" i="12"/>
  <c r="F62" i="12" s="1"/>
  <c r="BF61" i="12"/>
  <c r="BA61" i="12"/>
  <c r="F61" i="12"/>
  <c r="BF60" i="12"/>
  <c r="BA60" i="12"/>
  <c r="F60" i="12" s="1"/>
  <c r="BF59" i="12"/>
  <c r="BA59" i="12"/>
  <c r="F59" i="12"/>
  <c r="BF58" i="12"/>
  <c r="BA58" i="12"/>
  <c r="F58" i="12" s="1"/>
  <c r="BF57" i="12"/>
  <c r="BA57" i="12"/>
  <c r="F57" i="12"/>
  <c r="V54" i="12"/>
  <c r="U54" i="12"/>
  <c r="T54" i="12"/>
  <c r="BF54" i="12" s="1"/>
  <c r="S54" i="12"/>
  <c r="R54" i="12"/>
  <c r="BI54" i="12" s="1"/>
  <c r="Q54" i="12"/>
  <c r="P54" i="12"/>
  <c r="O54" i="12"/>
  <c r="N54" i="12"/>
  <c r="M54" i="12"/>
  <c r="L54" i="12"/>
  <c r="K54" i="12"/>
  <c r="J54" i="12"/>
  <c r="I54" i="12"/>
  <c r="H54" i="12"/>
  <c r="G54" i="12"/>
  <c r="F54" i="12"/>
  <c r="D54" i="12" s="1"/>
  <c r="E54" i="12"/>
  <c r="BM53" i="12"/>
  <c r="BL53" i="12"/>
  <c r="BI53" i="12"/>
  <c r="BH53" i="12"/>
  <c r="BG53" i="12"/>
  <c r="BF53" i="12"/>
  <c r="BD53" i="12"/>
  <c r="BC53" i="12"/>
  <c r="BB53" i="12"/>
  <c r="D53" i="12"/>
  <c r="BM52" i="12"/>
  <c r="BL52" i="12"/>
  <c r="BI52" i="12"/>
  <c r="BG52" i="12"/>
  <c r="BF52" i="12"/>
  <c r="BC52" i="12"/>
  <c r="D52" i="12"/>
  <c r="BB52" i="12" s="1"/>
  <c r="BM51" i="12"/>
  <c r="BL51" i="12"/>
  <c r="BI51" i="12"/>
  <c r="BG51" i="12"/>
  <c r="BF51" i="12"/>
  <c r="BD51" i="12"/>
  <c r="BC51" i="12"/>
  <c r="BB51" i="12"/>
  <c r="D51" i="12"/>
  <c r="BM50" i="12"/>
  <c r="BL50" i="12"/>
  <c r="BI50" i="12"/>
  <c r="BH50" i="12"/>
  <c r="BG50" i="12"/>
  <c r="BF50" i="12"/>
  <c r="BC50" i="12"/>
  <c r="D50" i="12"/>
  <c r="BD50" i="12" s="1"/>
  <c r="BM49" i="12"/>
  <c r="BL49" i="12"/>
  <c r="BI49" i="12"/>
  <c r="BH49" i="12"/>
  <c r="BG49" i="12"/>
  <c r="BF49" i="12"/>
  <c r="BD49" i="12"/>
  <c r="BC49" i="12"/>
  <c r="BB49" i="12"/>
  <c r="D49" i="12"/>
  <c r="BM48" i="12"/>
  <c r="BL48" i="12"/>
  <c r="BI48" i="12"/>
  <c r="BG48" i="12"/>
  <c r="BF48" i="12"/>
  <c r="BC48" i="12"/>
  <c r="D48" i="12"/>
  <c r="BB48" i="12" s="1"/>
  <c r="BJ47" i="12"/>
  <c r="W47" i="12"/>
  <c r="BM46" i="12"/>
  <c r="BL46" i="12"/>
  <c r="BI46" i="12"/>
  <c r="BH46" i="12"/>
  <c r="BG46" i="12"/>
  <c r="BF46" i="12"/>
  <c r="BD46" i="12"/>
  <c r="BC46" i="12"/>
  <c r="BB46" i="12"/>
  <c r="D46" i="12"/>
  <c r="BM45" i="12"/>
  <c r="BL45" i="12"/>
  <c r="BI45" i="12"/>
  <c r="BG45" i="12"/>
  <c r="BF45" i="12"/>
  <c r="BC45" i="12"/>
  <c r="D45" i="12"/>
  <c r="BB45" i="12" s="1"/>
  <c r="V44" i="12"/>
  <c r="U44" i="12"/>
  <c r="T44" i="12"/>
  <c r="R44" i="12"/>
  <c r="Q44" i="12"/>
  <c r="P44" i="12"/>
  <c r="O44" i="12"/>
  <c r="M44" i="12"/>
  <c r="L44" i="12"/>
  <c r="K44" i="12"/>
  <c r="J44" i="12"/>
  <c r="I44" i="12"/>
  <c r="H44" i="12"/>
  <c r="G44" i="12"/>
  <c r="F44" i="12"/>
  <c r="E44" i="12"/>
  <c r="BM43" i="12"/>
  <c r="BL43" i="12"/>
  <c r="BH43" i="12"/>
  <c r="BG43" i="12"/>
  <c r="BF43" i="12"/>
  <c r="BD43" i="12"/>
  <c r="BB43" i="12"/>
  <c r="D43" i="12"/>
  <c r="BJ43" i="12" s="1"/>
  <c r="BM42" i="12"/>
  <c r="BL42" i="12"/>
  <c r="BK42" i="12"/>
  <c r="BI42" i="12"/>
  <c r="BG42" i="12"/>
  <c r="BF42" i="12"/>
  <c r="BE42" i="12"/>
  <c r="BC42" i="12"/>
  <c r="D42" i="12"/>
  <c r="BJ42" i="12" s="1"/>
  <c r="BM41" i="12"/>
  <c r="BL41" i="12"/>
  <c r="BK41" i="12"/>
  <c r="BJ41" i="12"/>
  <c r="BI41" i="12"/>
  <c r="BG41" i="12"/>
  <c r="BF41" i="12"/>
  <c r="BE41" i="12"/>
  <c r="BC41" i="12"/>
  <c r="BB41" i="12"/>
  <c r="D41" i="12"/>
  <c r="BH41" i="12" s="1"/>
  <c r="BG37" i="12"/>
  <c r="T37" i="12"/>
  <c r="S37" i="12"/>
  <c r="R37" i="12"/>
  <c r="Q37" i="12"/>
  <c r="P37" i="12"/>
  <c r="O37" i="12"/>
  <c r="N37" i="12"/>
  <c r="M37" i="12"/>
  <c r="BD37" i="12" s="1"/>
  <c r="L37" i="12"/>
  <c r="K37" i="12"/>
  <c r="J37" i="12"/>
  <c r="I37" i="12"/>
  <c r="H37" i="12"/>
  <c r="G37" i="12"/>
  <c r="F37" i="12"/>
  <c r="E37" i="12"/>
  <c r="D37" i="12"/>
  <c r="BK37" i="12" s="1"/>
  <c r="BH36" i="12"/>
  <c r="BG36" i="12"/>
  <c r="BF36" i="12"/>
  <c r="BD36" i="12"/>
  <c r="BB36" i="12"/>
  <c r="D36" i="12"/>
  <c r="BJ35" i="12"/>
  <c r="BG35" i="12"/>
  <c r="BD35" i="12"/>
  <c r="D35" i="12"/>
  <c r="BF35" i="12" s="1"/>
  <c r="BJ34" i="12"/>
  <c r="BH34" i="12"/>
  <c r="BG34" i="12"/>
  <c r="BF34" i="12"/>
  <c r="BD34" i="12"/>
  <c r="BB34" i="12"/>
  <c r="D34" i="12"/>
  <c r="BG33" i="12"/>
  <c r="BD33" i="12"/>
  <c r="D33" i="12"/>
  <c r="BH33" i="12" s="1"/>
  <c r="BH32" i="12"/>
  <c r="BG32" i="12"/>
  <c r="BF32" i="12"/>
  <c r="BD32" i="12"/>
  <c r="BB32" i="12"/>
  <c r="D32" i="12"/>
  <c r="BJ31" i="12"/>
  <c r="BG31" i="12"/>
  <c r="BD31" i="12"/>
  <c r="D31" i="12"/>
  <c r="BF31" i="12" s="1"/>
  <c r="BJ30" i="12"/>
  <c r="BH30" i="12"/>
  <c r="BG30" i="12"/>
  <c r="BF30" i="12"/>
  <c r="BD30" i="12"/>
  <c r="BB30" i="12"/>
  <c r="D30" i="12"/>
  <c r="BG29" i="12"/>
  <c r="BD29" i="12"/>
  <c r="D29" i="12"/>
  <c r="BH29" i="12" s="1"/>
  <c r="BH28" i="12"/>
  <c r="BG28" i="12"/>
  <c r="BF28" i="12"/>
  <c r="BD28" i="12"/>
  <c r="BB28" i="12"/>
  <c r="D28" i="12"/>
  <c r="BJ27" i="12"/>
  <c r="BG27" i="12"/>
  <c r="BD27" i="12"/>
  <c r="D27" i="12"/>
  <c r="BF27" i="12" s="1"/>
  <c r="BJ26" i="12"/>
  <c r="BH26" i="12"/>
  <c r="BG26" i="12"/>
  <c r="BF26" i="12"/>
  <c r="BD26" i="12"/>
  <c r="BB26" i="12"/>
  <c r="D26" i="12"/>
  <c r="BG25" i="12"/>
  <c r="BD25" i="12"/>
  <c r="D25" i="12"/>
  <c r="BH25" i="12" s="1"/>
  <c r="BH24" i="12"/>
  <c r="BG24" i="12"/>
  <c r="BF24" i="12"/>
  <c r="BD24" i="12"/>
  <c r="BB24" i="12"/>
  <c r="D24" i="12"/>
  <c r="BJ23" i="12"/>
  <c r="BG23" i="12"/>
  <c r="BD23" i="12"/>
  <c r="D23" i="12"/>
  <c r="BF23" i="12" s="1"/>
  <c r="BJ22" i="12"/>
  <c r="BH22" i="12"/>
  <c r="BG22" i="12"/>
  <c r="BF22" i="12"/>
  <c r="BC22" i="12"/>
  <c r="D22" i="12"/>
  <c r="BK22" i="12" s="1"/>
  <c r="BK21" i="12"/>
  <c r="BI21" i="12"/>
  <c r="BG21" i="12"/>
  <c r="BE21" i="12"/>
  <c r="BD21" i="12"/>
  <c r="BC21" i="12"/>
  <c r="D21" i="12"/>
  <c r="BJ21" i="12" s="1"/>
  <c r="BK20" i="12"/>
  <c r="BG20" i="12"/>
  <c r="BE20" i="12"/>
  <c r="BB20" i="12"/>
  <c r="D20" i="12"/>
  <c r="BJ20" i="12" s="1"/>
  <c r="BK19" i="12"/>
  <c r="BG19" i="12"/>
  <c r="BE19" i="12"/>
  <c r="BB19" i="12"/>
  <c r="D19" i="12"/>
  <c r="BJ19" i="12" s="1"/>
  <c r="BK18" i="12"/>
  <c r="BG18" i="12"/>
  <c r="BE18" i="12"/>
  <c r="BB18" i="12"/>
  <c r="D18" i="12"/>
  <c r="BJ18" i="12" s="1"/>
  <c r="BI14" i="12"/>
  <c r="BE14" i="12"/>
  <c r="BD14" i="12"/>
  <c r="U14" i="12"/>
  <c r="D14" i="12"/>
  <c r="BH14" i="12" s="1"/>
  <c r="BI13" i="12"/>
  <c r="BG13" i="12"/>
  <c r="BE13" i="12"/>
  <c r="BC13" i="12"/>
  <c r="D13" i="12"/>
  <c r="BF13" i="12" s="1"/>
  <c r="BI12" i="12"/>
  <c r="BG12" i="12"/>
  <c r="BF12" i="12"/>
  <c r="BE12" i="12"/>
  <c r="BC12" i="12"/>
  <c r="BB12" i="12"/>
  <c r="D12" i="12"/>
  <c r="BH12" i="12" s="1"/>
  <c r="BI11" i="12"/>
  <c r="BG11" i="12"/>
  <c r="BE11" i="12"/>
  <c r="BC11" i="12"/>
  <c r="D11" i="12"/>
  <c r="BF11" i="12" s="1"/>
  <c r="BI10" i="12"/>
  <c r="BG10" i="12"/>
  <c r="BF10" i="12"/>
  <c r="BE10" i="12"/>
  <c r="BC10" i="12"/>
  <c r="BB10" i="12"/>
  <c r="D10" i="12"/>
  <c r="A5" i="12"/>
  <c r="A4" i="12"/>
  <c r="A3" i="12"/>
  <c r="A2" i="12"/>
  <c r="S123" i="10" l="1"/>
  <c r="A260" i="10" s="1"/>
  <c r="W44" i="10"/>
  <c r="BK44" i="11"/>
  <c r="BJ44" i="11"/>
  <c r="BE44" i="11"/>
  <c r="BH44" i="11"/>
  <c r="BD44" i="11"/>
  <c r="BB44" i="11"/>
  <c r="S122" i="11"/>
  <c r="U10" i="11"/>
  <c r="A260" i="11" s="1"/>
  <c r="W54" i="11"/>
  <c r="BD123" i="11"/>
  <c r="AZ123" i="11"/>
  <c r="S123" i="11" s="1"/>
  <c r="BE123" i="11"/>
  <c r="BA123" i="11"/>
  <c r="AZ203" i="11"/>
  <c r="BD203" i="11"/>
  <c r="BD204" i="11"/>
  <c r="AZ204" i="11"/>
  <c r="U12" i="11"/>
  <c r="T76" i="12"/>
  <c r="T77" i="12"/>
  <c r="T84" i="12"/>
  <c r="T85" i="12"/>
  <c r="T92" i="12"/>
  <c r="T93" i="12"/>
  <c r="S116" i="12"/>
  <c r="BH44" i="12"/>
  <c r="BD44" i="12"/>
  <c r="BK44" i="12"/>
  <c r="BB44" i="12"/>
  <c r="BJ44" i="12"/>
  <c r="BE44" i="12"/>
  <c r="U12" i="12"/>
  <c r="W52" i="12"/>
  <c r="U18" i="12"/>
  <c r="W41" i="12"/>
  <c r="BK54" i="12"/>
  <c r="BE54" i="12"/>
  <c r="BD54" i="12"/>
  <c r="BH54" i="12"/>
  <c r="BJ54" i="12"/>
  <c r="BB54" i="12"/>
  <c r="U26" i="12"/>
  <c r="BJ45" i="12"/>
  <c r="BJ48" i="12"/>
  <c r="BJ52" i="12"/>
  <c r="BE105" i="12"/>
  <c r="BB105" i="12"/>
  <c r="BD176" i="12"/>
  <c r="AZ176" i="12"/>
  <c r="Q176" i="12" s="1"/>
  <c r="BK24" i="12"/>
  <c r="BC24" i="12"/>
  <c r="U24" i="12" s="1"/>
  <c r="BI24" i="12"/>
  <c r="BE24" i="12"/>
  <c r="BB25" i="12"/>
  <c r="BK28" i="12"/>
  <c r="BC28" i="12"/>
  <c r="U28" i="12" s="1"/>
  <c r="BI28" i="12"/>
  <c r="BE28" i="12"/>
  <c r="BB29" i="12"/>
  <c r="BK32" i="12"/>
  <c r="BC32" i="12"/>
  <c r="BI32" i="12"/>
  <c r="BE32" i="12"/>
  <c r="U32" i="12" s="1"/>
  <c r="BB33" i="12"/>
  <c r="U33" i="12" s="1"/>
  <c r="BK36" i="12"/>
  <c r="BC36" i="12"/>
  <c r="BI36" i="12"/>
  <c r="BE36" i="12"/>
  <c r="U36" i="12" s="1"/>
  <c r="BC37" i="12"/>
  <c r="BK51" i="12"/>
  <c r="BE51" i="12"/>
  <c r="W51" i="12" s="1"/>
  <c r="BJ51" i="12"/>
  <c r="BG54" i="12"/>
  <c r="BD185" i="12"/>
  <c r="AZ185" i="12"/>
  <c r="Q185" i="12" s="1"/>
  <c r="BD188" i="12"/>
  <c r="AZ188" i="12"/>
  <c r="Q188" i="12" s="1"/>
  <c r="BK25" i="12"/>
  <c r="BC25" i="12"/>
  <c r="BI25" i="12"/>
  <c r="BE25" i="12"/>
  <c r="BK29" i="12"/>
  <c r="BC29" i="12"/>
  <c r="BI29" i="12"/>
  <c r="BE29" i="12"/>
  <c r="BK33" i="12"/>
  <c r="BC33" i="12"/>
  <c r="BI33" i="12"/>
  <c r="BE33" i="12"/>
  <c r="BH37" i="12"/>
  <c r="BJ37" i="12"/>
  <c r="BF37" i="12"/>
  <c r="BB37" i="12"/>
  <c r="BI37" i="12"/>
  <c r="BK45" i="12"/>
  <c r="BE45" i="12"/>
  <c r="W46" i="12"/>
  <c r="BE48" i="12"/>
  <c r="W48" i="12" s="1"/>
  <c r="BK48" i="12"/>
  <c r="BE52" i="12"/>
  <c r="BK52" i="12"/>
  <c r="BE114" i="12"/>
  <c r="BA114" i="12"/>
  <c r="BD114" i="12"/>
  <c r="AZ114" i="12"/>
  <c r="BD128" i="12"/>
  <c r="AZ128" i="12"/>
  <c r="BA128" i="12"/>
  <c r="BE132" i="12"/>
  <c r="BA132" i="12"/>
  <c r="BD132" i="12"/>
  <c r="AZ132" i="12"/>
  <c r="S132" i="12" s="1"/>
  <c r="BK23" i="12"/>
  <c r="BC23" i="12"/>
  <c r="BI23" i="12"/>
  <c r="BE23" i="12"/>
  <c r="BJ25" i="12"/>
  <c r="BK27" i="12"/>
  <c r="BC27" i="12"/>
  <c r="BI27" i="12"/>
  <c r="BE27" i="12"/>
  <c r="BJ29" i="12"/>
  <c r="BK31" i="12"/>
  <c r="BC31" i="12"/>
  <c r="BI31" i="12"/>
  <c r="BE31" i="12"/>
  <c r="BJ33" i="12"/>
  <c r="BK35" i="12"/>
  <c r="BC35" i="12"/>
  <c r="BI35" i="12"/>
  <c r="BE35" i="12"/>
  <c r="BE37" i="12"/>
  <c r="BH45" i="12"/>
  <c r="BH48" i="12"/>
  <c r="BE50" i="12"/>
  <c r="BK50" i="12"/>
  <c r="BJ50" i="12"/>
  <c r="BH52" i="12"/>
  <c r="BL54" i="12"/>
  <c r="D105" i="12"/>
  <c r="BD105" i="12"/>
  <c r="AY105" i="12"/>
  <c r="BE116" i="12"/>
  <c r="BA116" i="12"/>
  <c r="BD116" i="12"/>
  <c r="BC116" i="12"/>
  <c r="BF116" i="12"/>
  <c r="BB116" i="12"/>
  <c r="S44" i="12"/>
  <c r="BG116" i="12"/>
  <c r="S126" i="12"/>
  <c r="BE134" i="12"/>
  <c r="BA134" i="12"/>
  <c r="AZ134" i="12"/>
  <c r="S134" i="12" s="1"/>
  <c r="AZ165" i="12"/>
  <c r="Q165" i="12" s="1"/>
  <c r="BD165" i="12"/>
  <c r="BB23" i="12"/>
  <c r="BH23" i="12"/>
  <c r="BJ24" i="12"/>
  <c r="BF25" i="12"/>
  <c r="BK26" i="12"/>
  <c r="BC26" i="12"/>
  <c r="BI26" i="12"/>
  <c r="BE26" i="12"/>
  <c r="BB27" i="12"/>
  <c r="BH27" i="12"/>
  <c r="BJ28" i="12"/>
  <c r="BF29" i="12"/>
  <c r="BK30" i="12"/>
  <c r="BC30" i="12"/>
  <c r="U30" i="12" s="1"/>
  <c r="BI30" i="12"/>
  <c r="BE30" i="12"/>
  <c r="BB31" i="12"/>
  <c r="BH31" i="12"/>
  <c r="BJ32" i="12"/>
  <c r="BF33" i="12"/>
  <c r="BK34" i="12"/>
  <c r="BC34" i="12"/>
  <c r="U34" i="12" s="1"/>
  <c r="BI34" i="12"/>
  <c r="BE34" i="12"/>
  <c r="BB35" i="12"/>
  <c r="BH35" i="12"/>
  <c r="BJ36" i="12"/>
  <c r="BD45" i="12"/>
  <c r="W45" i="12" s="1"/>
  <c r="BE46" i="12"/>
  <c r="BK46" i="12"/>
  <c r="BJ46" i="12"/>
  <c r="BD48" i="12"/>
  <c r="BK49" i="12"/>
  <c r="BE49" i="12"/>
  <c r="W49" i="12" s="1"/>
  <c r="BJ49" i="12"/>
  <c r="BB50" i="12"/>
  <c r="BH51" i="12"/>
  <c r="BD52" i="12"/>
  <c r="BK53" i="12"/>
  <c r="BE53" i="12"/>
  <c r="W53" i="12" s="1"/>
  <c r="BJ53" i="12"/>
  <c r="BC54" i="12"/>
  <c r="BE113" i="12"/>
  <c r="BA113" i="12"/>
  <c r="AZ113" i="12"/>
  <c r="BD113" i="12"/>
  <c r="BE125" i="12"/>
  <c r="BA125" i="12"/>
  <c r="AZ125" i="12"/>
  <c r="D123" i="12"/>
  <c r="BE128" i="12"/>
  <c r="BE131" i="12"/>
  <c r="BA131" i="12"/>
  <c r="AZ131" i="12"/>
  <c r="S131" i="12" s="1"/>
  <c r="BD131" i="12"/>
  <c r="BD144" i="12"/>
  <c r="AZ144" i="12"/>
  <c r="BD153" i="12"/>
  <c r="AZ153" i="12"/>
  <c r="Q153" i="12" s="1"/>
  <c r="BD156" i="12"/>
  <c r="AZ156" i="12"/>
  <c r="Q156" i="12" s="1"/>
  <c r="AZ197" i="12"/>
  <c r="Q197" i="12" s="1"/>
  <c r="BD197" i="12"/>
  <c r="BD11" i="12"/>
  <c r="BH11" i="12"/>
  <c r="BD13" i="12"/>
  <c r="BH13" i="12"/>
  <c r="BF18" i="12"/>
  <c r="BF19" i="12"/>
  <c r="U19" i="12" s="1"/>
  <c r="BF20" i="12"/>
  <c r="U20" i="12" s="1"/>
  <c r="BH21" i="12"/>
  <c r="BE22" i="12"/>
  <c r="BI22" i="12"/>
  <c r="BD42" i="12"/>
  <c r="BH42" i="12"/>
  <c r="BM54" i="12"/>
  <c r="BA76" i="12"/>
  <c r="BA77" i="12"/>
  <c r="BA78" i="12"/>
  <c r="BA79" i="12"/>
  <c r="BA80" i="12"/>
  <c r="T80" i="12" s="1"/>
  <c r="BA81" i="12"/>
  <c r="T81" i="12" s="1"/>
  <c r="BA82" i="12"/>
  <c r="BA83" i="12"/>
  <c r="BA84" i="12"/>
  <c r="BA85" i="12"/>
  <c r="BA86" i="12"/>
  <c r="BA87" i="12"/>
  <c r="BA88" i="12"/>
  <c r="T88" i="12" s="1"/>
  <c r="BA89" i="12"/>
  <c r="T89" i="12" s="1"/>
  <c r="BA90" i="12"/>
  <c r="BA91" i="12"/>
  <c r="BA92" i="12"/>
  <c r="BA93" i="12"/>
  <c r="BA94" i="12"/>
  <c r="BA95" i="12"/>
  <c r="BA96" i="12"/>
  <c r="T96" i="12" s="1"/>
  <c r="BG97" i="12"/>
  <c r="BC97" i="12"/>
  <c r="BA97" i="12"/>
  <c r="T97" i="12" s="1"/>
  <c r="BF97" i="12"/>
  <c r="BG99" i="12"/>
  <c r="BC99" i="12"/>
  <c r="BA99" i="12"/>
  <c r="T99" i="12" s="1"/>
  <c r="BF99" i="12"/>
  <c r="BG101" i="12"/>
  <c r="BC101" i="12"/>
  <c r="T101" i="12" s="1"/>
  <c r="BA101" i="12"/>
  <c r="BF101" i="12"/>
  <c r="BG103" i="12"/>
  <c r="BC103" i="12"/>
  <c r="BA103" i="12"/>
  <c r="T103" i="12" s="1"/>
  <c r="BF103" i="12"/>
  <c r="BE115" i="12"/>
  <c r="BA115" i="12"/>
  <c r="AZ115" i="12"/>
  <c r="BD115" i="12"/>
  <c r="BE122" i="12"/>
  <c r="BA122" i="12"/>
  <c r="S122" i="12" s="1"/>
  <c r="BD122" i="12"/>
  <c r="BE133" i="12"/>
  <c r="BA133" i="12"/>
  <c r="AZ133" i="12"/>
  <c r="S133" i="12" s="1"/>
  <c r="BD133" i="12"/>
  <c r="BD136" i="12"/>
  <c r="AZ136" i="12"/>
  <c r="S136" i="12" s="1"/>
  <c r="BE136" i="12"/>
  <c r="S138" i="12"/>
  <c r="BE139" i="12"/>
  <c r="BA139" i="12"/>
  <c r="S139" i="12" s="1"/>
  <c r="BD139" i="12"/>
  <c r="AZ157" i="12"/>
  <c r="Q157" i="12" s="1"/>
  <c r="BD157" i="12"/>
  <c r="BD160" i="12"/>
  <c r="BD172" i="12"/>
  <c r="BD177" i="12"/>
  <c r="AZ177" i="12"/>
  <c r="Q177" i="12" s="1"/>
  <c r="AZ189" i="12"/>
  <c r="Q189" i="12" s="1"/>
  <c r="BD189" i="12"/>
  <c r="BD192" i="12"/>
  <c r="AZ202" i="12"/>
  <c r="S117" i="12"/>
  <c r="BE118" i="12"/>
  <c r="BA118" i="12"/>
  <c r="S118" i="12" s="1"/>
  <c r="BE121" i="12"/>
  <c r="BA121" i="12"/>
  <c r="BD121" i="12"/>
  <c r="BE127" i="12"/>
  <c r="BA127" i="12"/>
  <c r="BD127" i="12"/>
  <c r="AZ149" i="12"/>
  <c r="Q149" i="12" s="1"/>
  <c r="BD149" i="12"/>
  <c r="BD169" i="12"/>
  <c r="AZ169" i="12"/>
  <c r="Q169" i="12" s="1"/>
  <c r="AZ181" i="12"/>
  <c r="Q181" i="12" s="1"/>
  <c r="BD181" i="12"/>
  <c r="BD201" i="12"/>
  <c r="AZ201" i="12"/>
  <c r="Q201" i="12" s="1"/>
  <c r="BD10" i="12"/>
  <c r="U10" i="12" s="1"/>
  <c r="BH10" i="12"/>
  <c r="BB11" i="12"/>
  <c r="U11" i="12" s="1"/>
  <c r="BD12" i="12"/>
  <c r="BB13" i="12"/>
  <c r="U13" i="12" s="1"/>
  <c r="BB21" i="12"/>
  <c r="U21" i="12" s="1"/>
  <c r="BF21" i="12"/>
  <c r="BB22" i="12"/>
  <c r="U22" i="12" s="1"/>
  <c r="BD41" i="12"/>
  <c r="BB42" i="12"/>
  <c r="W42" i="12" s="1"/>
  <c r="BE43" i="12"/>
  <c r="W43" i="12" s="1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G98" i="12"/>
  <c r="BC98" i="12"/>
  <c r="BA98" i="12"/>
  <c r="T98" i="12" s="1"/>
  <c r="BF98" i="12"/>
  <c r="BG100" i="12"/>
  <c r="BC100" i="12"/>
  <c r="BA100" i="12"/>
  <c r="T100" i="12" s="1"/>
  <c r="BF100" i="12"/>
  <c r="BG102" i="12"/>
  <c r="BC102" i="12"/>
  <c r="T102" i="12" s="1"/>
  <c r="BA102" i="12"/>
  <c r="BF102" i="12"/>
  <c r="BG104" i="12"/>
  <c r="BC104" i="12"/>
  <c r="BA104" i="12"/>
  <c r="T104" i="12" s="1"/>
  <c r="BF104" i="12"/>
  <c r="BD110" i="12"/>
  <c r="AZ110" i="12"/>
  <c r="S110" i="12" s="1"/>
  <c r="BD118" i="12"/>
  <c r="AZ119" i="12"/>
  <c r="S119" i="12" s="1"/>
  <c r="BE120" i="12"/>
  <c r="BA120" i="12"/>
  <c r="AZ120" i="12"/>
  <c r="BD120" i="12"/>
  <c r="AZ121" i="12"/>
  <c r="S121" i="12" s="1"/>
  <c r="BG123" i="12"/>
  <c r="BB123" i="12"/>
  <c r="BE126" i="12"/>
  <c r="BA126" i="12"/>
  <c r="BD126" i="12"/>
  <c r="AZ127" i="12"/>
  <c r="BE135" i="12"/>
  <c r="BA135" i="12"/>
  <c r="S135" i="12" s="1"/>
  <c r="BD135" i="12"/>
  <c r="AZ143" i="12"/>
  <c r="BD143" i="12"/>
  <c r="BD161" i="12"/>
  <c r="AZ161" i="12"/>
  <c r="Q161" i="12" s="1"/>
  <c r="AZ173" i="12"/>
  <c r="Q173" i="12" s="1"/>
  <c r="BD173" i="12"/>
  <c r="BD193" i="12"/>
  <c r="AZ193" i="12"/>
  <c r="Q193" i="12" s="1"/>
  <c r="AZ203" i="12"/>
  <c r="AZ204" i="12"/>
  <c r="BD204" i="12"/>
  <c r="BD154" i="12"/>
  <c r="BD162" i="12"/>
  <c r="BD170" i="12"/>
  <c r="BD178" i="12"/>
  <c r="BD186" i="12"/>
  <c r="BD194" i="12"/>
  <c r="D205" i="12"/>
  <c r="BE111" i="12"/>
  <c r="BA111" i="12"/>
  <c r="S111" i="12" s="1"/>
  <c r="BE129" i="12"/>
  <c r="BA129" i="12"/>
  <c r="S129" i="12" s="1"/>
  <c r="BE137" i="12"/>
  <c r="BA137" i="12"/>
  <c r="S137" i="12" s="1"/>
  <c r="P233" i="13"/>
  <c r="O233" i="13"/>
  <c r="N233" i="13"/>
  <c r="M233" i="13"/>
  <c r="L233" i="13"/>
  <c r="K233" i="13"/>
  <c r="J233" i="13"/>
  <c r="I233" i="13"/>
  <c r="H233" i="13"/>
  <c r="G233" i="13"/>
  <c r="F233" i="13"/>
  <c r="E233" i="13"/>
  <c r="D233" i="13"/>
  <c r="D232" i="13"/>
  <c r="D231" i="13"/>
  <c r="D230" i="13"/>
  <c r="D229" i="13"/>
  <c r="D228" i="13"/>
  <c r="D227" i="13"/>
  <c r="E220" i="13"/>
  <c r="D220" i="13"/>
  <c r="BB214" i="13"/>
  <c r="O214" i="13"/>
  <c r="D214" i="13"/>
  <c r="BF214" i="13" s="1"/>
  <c r="BB213" i="13"/>
  <c r="O213" i="13" s="1"/>
  <c r="D213" i="13"/>
  <c r="BF213" i="13" s="1"/>
  <c r="BB212" i="13"/>
  <c r="O212" i="13"/>
  <c r="D212" i="13"/>
  <c r="BF212" i="13" s="1"/>
  <c r="BB211" i="13"/>
  <c r="O211" i="13"/>
  <c r="D211" i="13"/>
  <c r="BF211" i="13" s="1"/>
  <c r="BB210" i="13"/>
  <c r="O210" i="13"/>
  <c r="D210" i="13"/>
  <c r="BF210" i="13" s="1"/>
  <c r="BB209" i="13"/>
  <c r="O209" i="13" s="1"/>
  <c r="D209" i="13"/>
  <c r="BF209" i="13" s="1"/>
  <c r="P205" i="13"/>
  <c r="O205" i="13"/>
  <c r="N205" i="13"/>
  <c r="M205" i="13"/>
  <c r="L205" i="13"/>
  <c r="K205" i="13"/>
  <c r="BE205" i="13" s="1"/>
  <c r="J205" i="13"/>
  <c r="I205" i="13"/>
  <c r="H205" i="13"/>
  <c r="G205" i="13"/>
  <c r="F205" i="13"/>
  <c r="E205" i="13"/>
  <c r="P204" i="13"/>
  <c r="O204" i="13"/>
  <c r="N204" i="13"/>
  <c r="M204" i="13"/>
  <c r="L204" i="13"/>
  <c r="K204" i="13"/>
  <c r="BA204" i="13" s="1"/>
  <c r="J204" i="13"/>
  <c r="I204" i="13"/>
  <c r="H204" i="13"/>
  <c r="G204" i="13"/>
  <c r="F204" i="13"/>
  <c r="D204" i="13" s="1"/>
  <c r="AZ204" i="13" s="1"/>
  <c r="E204" i="13"/>
  <c r="P203" i="13"/>
  <c r="O203" i="13"/>
  <c r="N203" i="13"/>
  <c r="M203" i="13"/>
  <c r="L203" i="13"/>
  <c r="K203" i="13"/>
  <c r="BA203" i="13" s="1"/>
  <c r="J203" i="13"/>
  <c r="I203" i="13"/>
  <c r="H203" i="13"/>
  <c r="G203" i="13"/>
  <c r="F203" i="13"/>
  <c r="E203" i="13"/>
  <c r="D203" i="13" s="1"/>
  <c r="BD203" i="13" s="1"/>
  <c r="BE202" i="13"/>
  <c r="BA202" i="13"/>
  <c r="P202" i="13"/>
  <c r="O202" i="13"/>
  <c r="N202" i="13"/>
  <c r="M202" i="13"/>
  <c r="L202" i="13"/>
  <c r="K202" i="13"/>
  <c r="J202" i="13"/>
  <c r="I202" i="13"/>
  <c r="H202" i="13"/>
  <c r="G202" i="13"/>
  <c r="F202" i="13"/>
  <c r="E202" i="13"/>
  <c r="D202" i="13" s="1"/>
  <c r="BD202" i="13" s="1"/>
  <c r="BE201" i="13"/>
  <c r="BA201" i="13"/>
  <c r="D201" i="13"/>
  <c r="AZ201" i="13" s="1"/>
  <c r="Q201" i="13" s="1"/>
  <c r="BE200" i="13"/>
  <c r="BA200" i="13"/>
  <c r="AZ200" i="13"/>
  <c r="Q200" i="13"/>
  <c r="D200" i="13"/>
  <c r="BD200" i="13" s="1"/>
  <c r="BE199" i="13"/>
  <c r="BD199" i="13"/>
  <c r="BA199" i="13"/>
  <c r="AZ199" i="13"/>
  <c r="D199" i="13"/>
  <c r="BE198" i="13"/>
  <c r="BD198" i="13"/>
  <c r="BA198" i="13"/>
  <c r="D198" i="13"/>
  <c r="AZ198" i="13" s="1"/>
  <c r="Q198" i="13" s="1"/>
  <c r="BE197" i="13"/>
  <c r="BA197" i="13"/>
  <c r="D197" i="13"/>
  <c r="BD197" i="13" s="1"/>
  <c r="BE196" i="13"/>
  <c r="BA196" i="13"/>
  <c r="D196" i="13"/>
  <c r="BD196" i="13" s="1"/>
  <c r="BE195" i="13"/>
  <c r="BD195" i="13"/>
  <c r="BA195" i="13"/>
  <c r="AZ195" i="13"/>
  <c r="Q195" i="13" s="1"/>
  <c r="D195" i="13"/>
  <c r="BE194" i="13"/>
  <c r="BA194" i="13"/>
  <c r="AZ194" i="13"/>
  <c r="Q194" i="13" s="1"/>
  <c r="D194" i="13"/>
  <c r="BD194" i="13" s="1"/>
  <c r="BE193" i="13"/>
  <c r="BD193" i="13"/>
  <c r="BA193" i="13"/>
  <c r="D193" i="13"/>
  <c r="AZ193" i="13" s="1"/>
  <c r="Q193" i="13" s="1"/>
  <c r="BE192" i="13"/>
  <c r="BA192" i="13"/>
  <c r="D192" i="13"/>
  <c r="AZ192" i="13" s="1"/>
  <c r="Q192" i="13" s="1"/>
  <c r="BE191" i="13"/>
  <c r="BD191" i="13"/>
  <c r="BA191" i="13"/>
  <c r="AZ191" i="13"/>
  <c r="Q191" i="13" s="1"/>
  <c r="D191" i="13"/>
  <c r="BE190" i="13"/>
  <c r="BD190" i="13"/>
  <c r="BA190" i="13"/>
  <c r="D190" i="13"/>
  <c r="AZ190" i="13" s="1"/>
  <c r="Q190" i="13" s="1"/>
  <c r="BE189" i="13"/>
  <c r="BA189" i="13"/>
  <c r="D189" i="13"/>
  <c r="BD189" i="13" s="1"/>
  <c r="BE188" i="13"/>
  <c r="BD188" i="13"/>
  <c r="BA188" i="13"/>
  <c r="D188" i="13"/>
  <c r="AZ188" i="13" s="1"/>
  <c r="Q188" i="13" s="1"/>
  <c r="BE187" i="13"/>
  <c r="BA187" i="13"/>
  <c r="D187" i="13"/>
  <c r="BD187" i="13" s="1"/>
  <c r="BE186" i="13"/>
  <c r="BA186" i="13"/>
  <c r="AZ186" i="13"/>
  <c r="Q186" i="13"/>
  <c r="D186" i="13"/>
  <c r="BD186" i="13" s="1"/>
  <c r="BE185" i="13"/>
  <c r="BD185" i="13"/>
  <c r="BA185" i="13"/>
  <c r="D185" i="13"/>
  <c r="AZ185" i="13" s="1"/>
  <c r="BE184" i="13"/>
  <c r="BA184" i="13"/>
  <c r="D184" i="13"/>
  <c r="AZ184" i="13" s="1"/>
  <c r="Q184" i="13" s="1"/>
  <c r="BE183" i="13"/>
  <c r="BD183" i="13"/>
  <c r="BA183" i="13"/>
  <c r="AZ183" i="13"/>
  <c r="Q183" i="13" s="1"/>
  <c r="D183" i="13"/>
  <c r="BE182" i="13"/>
  <c r="BD182" i="13"/>
  <c r="BA182" i="13"/>
  <c r="Q182" i="13"/>
  <c r="D182" i="13"/>
  <c r="AZ182" i="13" s="1"/>
  <c r="BE181" i="13"/>
  <c r="BA181" i="13"/>
  <c r="AZ181" i="13"/>
  <c r="Q181" i="13" s="1"/>
  <c r="D181" i="13"/>
  <c r="BD181" i="13" s="1"/>
  <c r="BE180" i="13"/>
  <c r="BD180" i="13"/>
  <c r="BA180" i="13"/>
  <c r="D180" i="13"/>
  <c r="AZ180" i="13" s="1"/>
  <c r="Q180" i="13" s="1"/>
  <c r="BE179" i="13"/>
  <c r="BD179" i="13"/>
  <c r="BA179" i="13"/>
  <c r="D179" i="13"/>
  <c r="AZ179" i="13" s="1"/>
  <c r="Q179" i="13" s="1"/>
  <c r="BE178" i="13"/>
  <c r="BA178" i="13"/>
  <c r="AZ178" i="13"/>
  <c r="Q178" i="13"/>
  <c r="D178" i="13"/>
  <c r="BD178" i="13" s="1"/>
  <c r="BE177" i="13"/>
  <c r="BA177" i="13"/>
  <c r="D177" i="13"/>
  <c r="AZ177" i="13" s="1"/>
  <c r="Q177" i="13" s="1"/>
  <c r="BE176" i="13"/>
  <c r="BA176" i="13"/>
  <c r="AZ176" i="13"/>
  <c r="Q176" i="13" s="1"/>
  <c r="D176" i="13"/>
  <c r="BD176" i="13" s="1"/>
  <c r="BE175" i="13"/>
  <c r="BD175" i="13"/>
  <c r="BA175" i="13"/>
  <c r="AZ175" i="13"/>
  <c r="Q175" i="13" s="1"/>
  <c r="D175" i="13"/>
  <c r="BE174" i="13"/>
  <c r="BA174" i="13"/>
  <c r="D174" i="13"/>
  <c r="AZ174" i="13" s="1"/>
  <c r="Q174" i="13" s="1"/>
  <c r="BE173" i="13"/>
  <c r="BA173" i="13"/>
  <c r="D173" i="13"/>
  <c r="BD173" i="13" s="1"/>
  <c r="BE172" i="13"/>
  <c r="BD172" i="13"/>
  <c r="BA172" i="13"/>
  <c r="AZ172" i="13"/>
  <c r="Q172" i="13" s="1"/>
  <c r="D172" i="13"/>
  <c r="BE171" i="13"/>
  <c r="BD171" i="13"/>
  <c r="BA171" i="13"/>
  <c r="D171" i="13"/>
  <c r="AZ171" i="13" s="1"/>
  <c r="Q171" i="13" s="1"/>
  <c r="BE170" i="13"/>
  <c r="BA170" i="13"/>
  <c r="AZ170" i="13"/>
  <c r="Q170" i="13"/>
  <c r="D170" i="13"/>
  <c r="BD170" i="13" s="1"/>
  <c r="BE169" i="13"/>
  <c r="BA169" i="13"/>
  <c r="D169" i="13"/>
  <c r="AZ169" i="13" s="1"/>
  <c r="Q169" i="13" s="1"/>
  <c r="BE168" i="13"/>
  <c r="BA168" i="13"/>
  <c r="AZ168" i="13"/>
  <c r="Q168" i="13"/>
  <c r="D168" i="13"/>
  <c r="BD168" i="13" s="1"/>
  <c r="BE167" i="13"/>
  <c r="BD167" i="13"/>
  <c r="BA167" i="13"/>
  <c r="AZ167" i="13"/>
  <c r="D167" i="13"/>
  <c r="BE166" i="13"/>
  <c r="BD166" i="13"/>
  <c r="BA166" i="13"/>
  <c r="D166" i="13"/>
  <c r="AZ166" i="13" s="1"/>
  <c r="Q166" i="13" s="1"/>
  <c r="BE165" i="13"/>
  <c r="BA165" i="13"/>
  <c r="D165" i="13"/>
  <c r="BD165" i="13" s="1"/>
  <c r="BE164" i="13"/>
  <c r="BA164" i="13"/>
  <c r="D164" i="13"/>
  <c r="BD164" i="13" s="1"/>
  <c r="BE163" i="13"/>
  <c r="BD163" i="13"/>
  <c r="BA163" i="13"/>
  <c r="AZ163" i="13"/>
  <c r="Q163" i="13" s="1"/>
  <c r="D163" i="13"/>
  <c r="BE162" i="13"/>
  <c r="BA162" i="13"/>
  <c r="AZ162" i="13"/>
  <c r="Q162" i="13" s="1"/>
  <c r="D162" i="13"/>
  <c r="BD162" i="13" s="1"/>
  <c r="BE161" i="13"/>
  <c r="BD161" i="13"/>
  <c r="BA161" i="13"/>
  <c r="D161" i="13"/>
  <c r="AZ161" i="13" s="1"/>
  <c r="Q161" i="13" s="1"/>
  <c r="BE160" i="13"/>
  <c r="BA160" i="13"/>
  <c r="D160" i="13"/>
  <c r="AZ160" i="13" s="1"/>
  <c r="Q160" i="13" s="1"/>
  <c r="BE159" i="13"/>
  <c r="BD159" i="13"/>
  <c r="BA159" i="13"/>
  <c r="AZ159" i="13"/>
  <c r="Q159" i="13" s="1"/>
  <c r="D159" i="13"/>
  <c r="BE158" i="13"/>
  <c r="BD158" i="13"/>
  <c r="BA158" i="13"/>
  <c r="D158" i="13"/>
  <c r="AZ158" i="13" s="1"/>
  <c r="Q158" i="13" s="1"/>
  <c r="BE157" i="13"/>
  <c r="BA157" i="13"/>
  <c r="D157" i="13"/>
  <c r="BD157" i="13" s="1"/>
  <c r="BE156" i="13"/>
  <c r="BD156" i="13"/>
  <c r="BA156" i="13"/>
  <c r="D156" i="13"/>
  <c r="AZ156" i="13" s="1"/>
  <c r="Q156" i="13" s="1"/>
  <c r="BE155" i="13"/>
  <c r="BA155" i="13"/>
  <c r="D155" i="13"/>
  <c r="BD155" i="13" s="1"/>
  <c r="BE154" i="13"/>
  <c r="BA154" i="13"/>
  <c r="AZ154" i="13"/>
  <c r="Q154" i="13"/>
  <c r="D154" i="13"/>
  <c r="BD154" i="13" s="1"/>
  <c r="BE153" i="13"/>
  <c r="BD153" i="13"/>
  <c r="BA153" i="13"/>
  <c r="D153" i="13"/>
  <c r="AZ153" i="13" s="1"/>
  <c r="BE152" i="13"/>
  <c r="BA152" i="13"/>
  <c r="D152" i="13"/>
  <c r="AZ152" i="13" s="1"/>
  <c r="Q152" i="13" s="1"/>
  <c r="BE151" i="13"/>
  <c r="BD151" i="13"/>
  <c r="BA151" i="13"/>
  <c r="AZ151" i="13"/>
  <c r="Q151" i="13" s="1"/>
  <c r="D151" i="13"/>
  <c r="BE150" i="13"/>
  <c r="BD150" i="13"/>
  <c r="BA150" i="13"/>
  <c r="Q150" i="13"/>
  <c r="D150" i="13"/>
  <c r="AZ150" i="13" s="1"/>
  <c r="BE149" i="13"/>
  <c r="BA149" i="13"/>
  <c r="AZ149" i="13"/>
  <c r="Q149" i="13" s="1"/>
  <c r="D149" i="13"/>
  <c r="BD149" i="13" s="1"/>
  <c r="BE148" i="13"/>
  <c r="BD148" i="13"/>
  <c r="BA148" i="13"/>
  <c r="D148" i="13"/>
  <c r="AZ148" i="13" s="1"/>
  <c r="Q148" i="13" s="1"/>
  <c r="D144" i="13"/>
  <c r="BD144" i="13" s="1"/>
  <c r="D143" i="13"/>
  <c r="BG139" i="13"/>
  <c r="BF139" i="13"/>
  <c r="BC139" i="13"/>
  <c r="BB139" i="13"/>
  <c r="D139" i="13"/>
  <c r="BG138" i="13"/>
  <c r="BF138" i="13"/>
  <c r="BC138" i="13"/>
  <c r="BB138" i="13"/>
  <c r="D138" i="13"/>
  <c r="BG137" i="13"/>
  <c r="BF137" i="13"/>
  <c r="BC137" i="13"/>
  <c r="BB137" i="13"/>
  <c r="D137" i="13"/>
  <c r="BG136" i="13"/>
  <c r="BF136" i="13"/>
  <c r="BE136" i="13"/>
  <c r="BC136" i="13"/>
  <c r="BB136" i="13"/>
  <c r="BA136" i="13"/>
  <c r="D136" i="13"/>
  <c r="BD136" i="13" s="1"/>
  <c r="BG135" i="13"/>
  <c r="BF135" i="13"/>
  <c r="BC135" i="13"/>
  <c r="BB135" i="13"/>
  <c r="AZ135" i="13"/>
  <c r="D135" i="13"/>
  <c r="BG134" i="13"/>
  <c r="BF134" i="13"/>
  <c r="BE134" i="13"/>
  <c r="BD134" i="13"/>
  <c r="BC134" i="13"/>
  <c r="BB134" i="13"/>
  <c r="BA134" i="13"/>
  <c r="AZ134" i="13"/>
  <c r="D134" i="13"/>
  <c r="BG133" i="13"/>
  <c r="BF133" i="13"/>
  <c r="BD133" i="13"/>
  <c r="BC133" i="13"/>
  <c r="BB133" i="13"/>
  <c r="AZ133" i="13"/>
  <c r="D133" i="13"/>
  <c r="BG132" i="13"/>
  <c r="BF132" i="13"/>
  <c r="BC132" i="13"/>
  <c r="BB132" i="13"/>
  <c r="D132" i="13"/>
  <c r="BG131" i="13"/>
  <c r="BF131" i="13"/>
  <c r="BC131" i="13"/>
  <c r="BB131" i="13"/>
  <c r="D131" i="13"/>
  <c r="BG130" i="13"/>
  <c r="BF130" i="13"/>
  <c r="BC130" i="13"/>
  <c r="BB130" i="13"/>
  <c r="D130" i="13"/>
  <c r="BG129" i="13"/>
  <c r="BF129" i="13"/>
  <c r="BC129" i="13"/>
  <c r="BB129" i="13"/>
  <c r="D129" i="13"/>
  <c r="BG128" i="13"/>
  <c r="BF128" i="13"/>
  <c r="BC128" i="13"/>
  <c r="BB128" i="13"/>
  <c r="D128" i="13"/>
  <c r="BE128" i="13" s="1"/>
  <c r="BG127" i="13"/>
  <c r="BF127" i="13"/>
  <c r="BC127" i="13"/>
  <c r="BB127" i="13"/>
  <c r="D127" i="13"/>
  <c r="BG126" i="13"/>
  <c r="BF126" i="13"/>
  <c r="BE126" i="13"/>
  <c r="BD126" i="13"/>
  <c r="BC126" i="13"/>
  <c r="BB126" i="13"/>
  <c r="BA126" i="13"/>
  <c r="AZ126" i="13"/>
  <c r="S126" i="13" s="1"/>
  <c r="D126" i="13"/>
  <c r="BG125" i="13"/>
  <c r="BF125" i="13"/>
  <c r="BD125" i="13"/>
  <c r="BC125" i="13"/>
  <c r="BB125" i="13"/>
  <c r="AZ125" i="13"/>
  <c r="D125" i="13"/>
  <c r="BG124" i="13"/>
  <c r="BF124" i="13"/>
  <c r="BC124" i="13"/>
  <c r="BB124" i="13"/>
  <c r="D124" i="13"/>
  <c r="BG123" i="13"/>
  <c r="AZ123" i="13"/>
  <c r="R123" i="13"/>
  <c r="Q123" i="13"/>
  <c r="P123" i="13"/>
  <c r="BF123" i="13" s="1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BG122" i="13"/>
  <c r="BF122" i="13"/>
  <c r="BC122" i="13"/>
  <c r="BB122" i="13"/>
  <c r="D122" i="13"/>
  <c r="BG121" i="13"/>
  <c r="BF121" i="13"/>
  <c r="BE121" i="13"/>
  <c r="BD121" i="13"/>
  <c r="BC121" i="13"/>
  <c r="BB121" i="13"/>
  <c r="BA121" i="13"/>
  <c r="AZ121" i="13"/>
  <c r="S121" i="13" s="1"/>
  <c r="D121" i="13"/>
  <c r="BG120" i="13"/>
  <c r="BF120" i="13"/>
  <c r="BD120" i="13"/>
  <c r="BC120" i="13"/>
  <c r="BB120" i="13"/>
  <c r="AZ120" i="13"/>
  <c r="D120" i="13"/>
  <c r="BG119" i="13"/>
  <c r="BF119" i="13"/>
  <c r="BC119" i="13"/>
  <c r="BB119" i="13"/>
  <c r="D119" i="13"/>
  <c r="BG118" i="13"/>
  <c r="BF118" i="13"/>
  <c r="BC118" i="13"/>
  <c r="BB118" i="13"/>
  <c r="AZ118" i="13"/>
  <c r="D118" i="13"/>
  <c r="BG117" i="13"/>
  <c r="BF117" i="13"/>
  <c r="BC117" i="13"/>
  <c r="BB117" i="13"/>
  <c r="D117" i="13"/>
  <c r="BC116" i="13"/>
  <c r="BB116" i="13"/>
  <c r="R116" i="13"/>
  <c r="U44" i="13" s="1"/>
  <c r="Q116" i="13"/>
  <c r="P116" i="13"/>
  <c r="BF116" i="13" s="1"/>
  <c r="O116" i="13"/>
  <c r="N116" i="13"/>
  <c r="Q44" i="13" s="1"/>
  <c r="M116" i="13"/>
  <c r="L116" i="13"/>
  <c r="K116" i="13"/>
  <c r="J116" i="13"/>
  <c r="D116" i="13" s="1"/>
  <c r="E116" i="13"/>
  <c r="BG115" i="13"/>
  <c r="BF115" i="13"/>
  <c r="BD115" i="13"/>
  <c r="BC115" i="13"/>
  <c r="BB115" i="13"/>
  <c r="AZ115" i="13"/>
  <c r="D115" i="13"/>
  <c r="BG114" i="13"/>
  <c r="BF114" i="13"/>
  <c r="BC114" i="13"/>
  <c r="BB114" i="13"/>
  <c r="D114" i="13"/>
  <c r="BG113" i="13"/>
  <c r="BF113" i="13"/>
  <c r="BC113" i="13"/>
  <c r="BB113" i="13"/>
  <c r="D113" i="13"/>
  <c r="BG112" i="13"/>
  <c r="BF112" i="13"/>
  <c r="BC112" i="13"/>
  <c r="BB112" i="13"/>
  <c r="D112" i="13"/>
  <c r="BG111" i="13"/>
  <c r="BF111" i="13"/>
  <c r="BC111" i="13"/>
  <c r="BB111" i="13"/>
  <c r="D111" i="13"/>
  <c r="BG110" i="13"/>
  <c r="BF110" i="13"/>
  <c r="BE110" i="13"/>
  <c r="BD110" i="13"/>
  <c r="BC110" i="13"/>
  <c r="BB110" i="13"/>
  <c r="BA110" i="13"/>
  <c r="AZ110" i="13"/>
  <c r="S110" i="13"/>
  <c r="D110" i="13"/>
  <c r="BG109" i="13"/>
  <c r="BF109" i="13"/>
  <c r="BC109" i="13"/>
  <c r="BB109" i="13"/>
  <c r="D109" i="13"/>
  <c r="S105" i="13"/>
  <c r="R105" i="13"/>
  <c r="Q105" i="13"/>
  <c r="P105" i="13"/>
  <c r="O105" i="13"/>
  <c r="N105" i="13"/>
  <c r="M105" i="13"/>
  <c r="L105" i="13"/>
  <c r="K105" i="13"/>
  <c r="BB105" i="13" s="1"/>
  <c r="J105" i="13"/>
  <c r="I105" i="13"/>
  <c r="H105" i="13"/>
  <c r="G105" i="13"/>
  <c r="BD105" i="13" s="1"/>
  <c r="F105" i="13"/>
  <c r="E105" i="13"/>
  <c r="BH104" i="13"/>
  <c r="BG104" i="13"/>
  <c r="BF104" i="13"/>
  <c r="BE104" i="13"/>
  <c r="BD104" i="13"/>
  <c r="BC104" i="13"/>
  <c r="BB104" i="13"/>
  <c r="AZ104" i="13"/>
  <c r="AY104" i="13"/>
  <c r="T104" i="13"/>
  <c r="D104" i="13"/>
  <c r="BA104" i="13" s="1"/>
  <c r="BH103" i="13"/>
  <c r="BG103" i="13"/>
  <c r="BF103" i="13"/>
  <c r="BE103" i="13"/>
  <c r="BD103" i="13"/>
  <c r="BC103" i="13"/>
  <c r="BB103" i="13"/>
  <c r="AZ103" i="13"/>
  <c r="AY103" i="13"/>
  <c r="D103" i="13"/>
  <c r="BA103" i="13" s="1"/>
  <c r="T103" i="13" s="1"/>
  <c r="BH102" i="13"/>
  <c r="BG102" i="13"/>
  <c r="BF102" i="13"/>
  <c r="BE102" i="13"/>
  <c r="BD102" i="13"/>
  <c r="BC102" i="13"/>
  <c r="BB102" i="13"/>
  <c r="AZ102" i="13"/>
  <c r="T102" i="13" s="1"/>
  <c r="AY102" i="13"/>
  <c r="D102" i="13"/>
  <c r="BA102" i="13" s="1"/>
  <c r="BH101" i="13"/>
  <c r="BG101" i="13"/>
  <c r="BF101" i="13"/>
  <c r="BE101" i="13"/>
  <c r="BD101" i="13"/>
  <c r="BC101" i="13"/>
  <c r="BB101" i="13"/>
  <c r="AZ101" i="13"/>
  <c r="AY101" i="13"/>
  <c r="T101" i="13" s="1"/>
  <c r="D101" i="13"/>
  <c r="BA101" i="13" s="1"/>
  <c r="BH100" i="13"/>
  <c r="BG100" i="13"/>
  <c r="BF100" i="13"/>
  <c r="BE100" i="13"/>
  <c r="BD100" i="13"/>
  <c r="BC100" i="13"/>
  <c r="BB100" i="13"/>
  <c r="AZ100" i="13"/>
  <c r="AY100" i="13"/>
  <c r="T100" i="13"/>
  <c r="D100" i="13"/>
  <c r="BA100" i="13" s="1"/>
  <c r="BH99" i="13"/>
  <c r="BG99" i="13"/>
  <c r="BF99" i="13"/>
  <c r="BE99" i="13"/>
  <c r="BD99" i="13"/>
  <c r="BC99" i="13"/>
  <c r="BB99" i="13"/>
  <c r="AZ99" i="13"/>
  <c r="AY99" i="13"/>
  <c r="D99" i="13"/>
  <c r="BA99" i="13" s="1"/>
  <c r="T99" i="13" s="1"/>
  <c r="BH98" i="13"/>
  <c r="BG98" i="13"/>
  <c r="BF98" i="13"/>
  <c r="BE98" i="13"/>
  <c r="BD98" i="13"/>
  <c r="BC98" i="13"/>
  <c r="BB98" i="13"/>
  <c r="AZ98" i="13"/>
  <c r="T98" i="13" s="1"/>
  <c r="AY98" i="13"/>
  <c r="D98" i="13"/>
  <c r="BA98" i="13" s="1"/>
  <c r="BH97" i="13"/>
  <c r="BG97" i="13"/>
  <c r="BF97" i="13"/>
  <c r="BE97" i="13"/>
  <c r="BD97" i="13"/>
  <c r="BC97" i="13"/>
  <c r="BB97" i="13"/>
  <c r="AZ97" i="13"/>
  <c r="AY97" i="13"/>
  <c r="T97" i="13" s="1"/>
  <c r="D97" i="13"/>
  <c r="BA97" i="13" s="1"/>
  <c r="BH96" i="13"/>
  <c r="BG96" i="13"/>
  <c r="BF96" i="13"/>
  <c r="BE96" i="13"/>
  <c r="BD96" i="13"/>
  <c r="BC96" i="13"/>
  <c r="BB96" i="13"/>
  <c r="AZ96" i="13"/>
  <c r="AY96" i="13"/>
  <c r="T96" i="13"/>
  <c r="D96" i="13"/>
  <c r="BA96" i="13" s="1"/>
  <c r="BH95" i="13"/>
  <c r="BG95" i="13"/>
  <c r="BF95" i="13"/>
  <c r="BE95" i="13"/>
  <c r="BD95" i="13"/>
  <c r="BC95" i="13"/>
  <c r="BB95" i="13"/>
  <c r="AZ95" i="13"/>
  <c r="AY95" i="13"/>
  <c r="D95" i="13"/>
  <c r="BA95" i="13" s="1"/>
  <c r="T95" i="13" s="1"/>
  <c r="BH94" i="13"/>
  <c r="BG94" i="13"/>
  <c r="BF94" i="13"/>
  <c r="BE94" i="13"/>
  <c r="BD94" i="13"/>
  <c r="BC94" i="13"/>
  <c r="BB94" i="13"/>
  <c r="AZ94" i="13"/>
  <c r="T94" i="13" s="1"/>
  <c r="AY94" i="13"/>
  <c r="D94" i="13"/>
  <c r="BA94" i="13" s="1"/>
  <c r="BH93" i="13"/>
  <c r="BG93" i="13"/>
  <c r="BF93" i="13"/>
  <c r="BE93" i="13"/>
  <c r="BD93" i="13"/>
  <c r="BC93" i="13"/>
  <c r="BB93" i="13"/>
  <c r="AZ93" i="13"/>
  <c r="AY93" i="13"/>
  <c r="T93" i="13" s="1"/>
  <c r="D93" i="13"/>
  <c r="BA93" i="13" s="1"/>
  <c r="BH92" i="13"/>
  <c r="BG92" i="13"/>
  <c r="BF92" i="13"/>
  <c r="BE92" i="13"/>
  <c r="BD92" i="13"/>
  <c r="BC92" i="13"/>
  <c r="BB92" i="13"/>
  <c r="AZ92" i="13"/>
  <c r="AY92" i="13"/>
  <c r="T92" i="13"/>
  <c r="D92" i="13"/>
  <c r="BA92" i="13" s="1"/>
  <c r="BH91" i="13"/>
  <c r="BG91" i="13"/>
  <c r="BF91" i="13"/>
  <c r="BE91" i="13"/>
  <c r="BD91" i="13"/>
  <c r="BC91" i="13"/>
  <c r="BB91" i="13"/>
  <c r="AZ91" i="13"/>
  <c r="AY91" i="13"/>
  <c r="D91" i="13"/>
  <c r="BA91" i="13" s="1"/>
  <c r="T91" i="13" s="1"/>
  <c r="BH90" i="13"/>
  <c r="BG90" i="13"/>
  <c r="BF90" i="13"/>
  <c r="BE90" i="13"/>
  <c r="BD90" i="13"/>
  <c r="BC90" i="13"/>
  <c r="BB90" i="13"/>
  <c r="AZ90" i="13"/>
  <c r="T90" i="13" s="1"/>
  <c r="AY90" i="13"/>
  <c r="D90" i="13"/>
  <c r="BA90" i="13" s="1"/>
  <c r="BH89" i="13"/>
  <c r="BG89" i="13"/>
  <c r="BF89" i="13"/>
  <c r="BE89" i="13"/>
  <c r="BD89" i="13"/>
  <c r="BC89" i="13"/>
  <c r="BB89" i="13"/>
  <c r="AZ89" i="13"/>
  <c r="AY89" i="13"/>
  <c r="T89" i="13" s="1"/>
  <c r="D89" i="13"/>
  <c r="BA89" i="13" s="1"/>
  <c r="BH88" i="13"/>
  <c r="BG88" i="13"/>
  <c r="BF88" i="13"/>
  <c r="BE88" i="13"/>
  <c r="BD88" i="13"/>
  <c r="BC88" i="13"/>
  <c r="BB88" i="13"/>
  <c r="AZ88" i="13"/>
  <c r="AY88" i="13"/>
  <c r="T88" i="13"/>
  <c r="D88" i="13"/>
  <c r="BA88" i="13" s="1"/>
  <c r="BH87" i="13"/>
  <c r="BG87" i="13"/>
  <c r="BF87" i="13"/>
  <c r="BE87" i="13"/>
  <c r="BD87" i="13"/>
  <c r="BC87" i="13"/>
  <c r="BB87" i="13"/>
  <c r="AZ87" i="13"/>
  <c r="AY87" i="13"/>
  <c r="D87" i="13"/>
  <c r="BA87" i="13" s="1"/>
  <c r="T87" i="13" s="1"/>
  <c r="BH86" i="13"/>
  <c r="BG86" i="13"/>
  <c r="BF86" i="13"/>
  <c r="BE86" i="13"/>
  <c r="BD86" i="13"/>
  <c r="BC86" i="13"/>
  <c r="BB86" i="13"/>
  <c r="AZ86" i="13"/>
  <c r="T86" i="13" s="1"/>
  <c r="AY86" i="13"/>
  <c r="D86" i="13"/>
  <c r="BA86" i="13" s="1"/>
  <c r="BH85" i="13"/>
  <c r="BG85" i="13"/>
  <c r="BF85" i="13"/>
  <c r="BE85" i="13"/>
  <c r="BD85" i="13"/>
  <c r="BC85" i="13"/>
  <c r="BB85" i="13"/>
  <c r="AZ85" i="13"/>
  <c r="AY85" i="13"/>
  <c r="T85" i="13" s="1"/>
  <c r="D85" i="13"/>
  <c r="BA85" i="13" s="1"/>
  <c r="BH84" i="13"/>
  <c r="BG84" i="13"/>
  <c r="BF84" i="13"/>
  <c r="BE84" i="13"/>
  <c r="BD84" i="13"/>
  <c r="BC84" i="13"/>
  <c r="BB84" i="13"/>
  <c r="AZ84" i="13"/>
  <c r="AY84" i="13"/>
  <c r="T84" i="13"/>
  <c r="D84" i="13"/>
  <c r="BA84" i="13" s="1"/>
  <c r="BH83" i="13"/>
  <c r="BG83" i="13"/>
  <c r="BF83" i="13"/>
  <c r="BE83" i="13"/>
  <c r="BD83" i="13"/>
  <c r="BC83" i="13"/>
  <c r="BB83" i="13"/>
  <c r="AZ83" i="13"/>
  <c r="AY83" i="13"/>
  <c r="D83" i="13"/>
  <c r="BA83" i="13" s="1"/>
  <c r="T83" i="13" s="1"/>
  <c r="BH82" i="13"/>
  <c r="BG82" i="13"/>
  <c r="BF82" i="13"/>
  <c r="BE82" i="13"/>
  <c r="BD82" i="13"/>
  <c r="BC82" i="13"/>
  <c r="BB82" i="13"/>
  <c r="AZ82" i="13"/>
  <c r="T82" i="13" s="1"/>
  <c r="AY82" i="13"/>
  <c r="D82" i="13"/>
  <c r="BA82" i="13" s="1"/>
  <c r="BH81" i="13"/>
  <c r="BG81" i="13"/>
  <c r="BF81" i="13"/>
  <c r="BE81" i="13"/>
  <c r="BD81" i="13"/>
  <c r="BC81" i="13"/>
  <c r="BB81" i="13"/>
  <c r="AZ81" i="13"/>
  <c r="AY81" i="13"/>
  <c r="T81" i="13" s="1"/>
  <c r="D81" i="13"/>
  <c r="BA81" i="13" s="1"/>
  <c r="BH80" i="13"/>
  <c r="BG80" i="13"/>
  <c r="BF80" i="13"/>
  <c r="BE80" i="13"/>
  <c r="BD80" i="13"/>
  <c r="BC80" i="13"/>
  <c r="BB80" i="13"/>
  <c r="AZ80" i="13"/>
  <c r="AY80" i="13"/>
  <c r="T80" i="13"/>
  <c r="D80" i="13"/>
  <c r="BA80" i="13" s="1"/>
  <c r="BH79" i="13"/>
  <c r="BG79" i="13"/>
  <c r="BF79" i="13"/>
  <c r="BE79" i="13"/>
  <c r="BD79" i="13"/>
  <c r="BC79" i="13"/>
  <c r="BB79" i="13"/>
  <c r="AZ79" i="13"/>
  <c r="AY79" i="13"/>
  <c r="D79" i="13"/>
  <c r="BA79" i="13" s="1"/>
  <c r="T79" i="13" s="1"/>
  <c r="BH78" i="13"/>
  <c r="BG78" i="13"/>
  <c r="BF78" i="13"/>
  <c r="BE78" i="13"/>
  <c r="BD78" i="13"/>
  <c r="BC78" i="13"/>
  <c r="BB78" i="13"/>
  <c r="AZ78" i="13"/>
  <c r="T78" i="13" s="1"/>
  <c r="AY78" i="13"/>
  <c r="D78" i="13"/>
  <c r="BA78" i="13" s="1"/>
  <c r="BH77" i="13"/>
  <c r="BG77" i="13"/>
  <c r="BF77" i="13"/>
  <c r="BE77" i="13"/>
  <c r="BD77" i="13"/>
  <c r="BC77" i="13"/>
  <c r="BB77" i="13"/>
  <c r="AZ77" i="13"/>
  <c r="AY77" i="13"/>
  <c r="T77" i="13" s="1"/>
  <c r="D77" i="13"/>
  <c r="BA77" i="13" s="1"/>
  <c r="BH76" i="13"/>
  <c r="BG76" i="13"/>
  <c r="BF76" i="13"/>
  <c r="BE76" i="13"/>
  <c r="BD76" i="13"/>
  <c r="BC76" i="13"/>
  <c r="BB76" i="13"/>
  <c r="AZ76" i="13"/>
  <c r="AY76" i="13"/>
  <c r="T76" i="13"/>
  <c r="D76" i="13"/>
  <c r="BA76" i="13" s="1"/>
  <c r="D72" i="13"/>
  <c r="D71" i="13"/>
  <c r="BF67" i="13"/>
  <c r="BA67" i="13"/>
  <c r="F67" i="13"/>
  <c r="BF66" i="13"/>
  <c r="BA66" i="13"/>
  <c r="F66" i="13" s="1"/>
  <c r="BF65" i="13"/>
  <c r="BA65" i="13"/>
  <c r="F65" i="13"/>
  <c r="BF64" i="13"/>
  <c r="BA64" i="13"/>
  <c r="F64" i="13"/>
  <c r="BF63" i="13"/>
  <c r="BA63" i="13"/>
  <c r="F63" i="13"/>
  <c r="BF62" i="13"/>
  <c r="BA62" i="13"/>
  <c r="F62" i="13" s="1"/>
  <c r="BF61" i="13"/>
  <c r="BA61" i="13"/>
  <c r="F61" i="13"/>
  <c r="BF60" i="13"/>
  <c r="BA60" i="13"/>
  <c r="F60" i="13" s="1"/>
  <c r="BF59" i="13"/>
  <c r="BA59" i="13"/>
  <c r="F59" i="13"/>
  <c r="BF58" i="13"/>
  <c r="BA58" i="13"/>
  <c r="F58" i="13" s="1"/>
  <c r="BF57" i="13"/>
  <c r="BA57" i="13"/>
  <c r="F57" i="13" s="1"/>
  <c r="V54" i="13"/>
  <c r="U54" i="13"/>
  <c r="T54" i="13"/>
  <c r="S54" i="13"/>
  <c r="R54" i="13"/>
  <c r="Q54" i="13"/>
  <c r="BL54" i="13" s="1"/>
  <c r="P54" i="13"/>
  <c r="O54" i="13"/>
  <c r="N54" i="13"/>
  <c r="M54" i="13"/>
  <c r="BI54" i="13" s="1"/>
  <c r="L54" i="13"/>
  <c r="K54" i="13"/>
  <c r="J54" i="13"/>
  <c r="I54" i="13"/>
  <c r="H54" i="13"/>
  <c r="G54" i="13"/>
  <c r="F54" i="13"/>
  <c r="E54" i="13"/>
  <c r="D54" i="13" s="1"/>
  <c r="BM53" i="13"/>
  <c r="BL53" i="13"/>
  <c r="BK53" i="13"/>
  <c r="BI53" i="13"/>
  <c r="BH53" i="13"/>
  <c r="BG53" i="13"/>
  <c r="BF53" i="13"/>
  <c r="BD53" i="13"/>
  <c r="BC53" i="13"/>
  <c r="BB53" i="13"/>
  <c r="W53" i="13" s="1"/>
  <c r="D53" i="13"/>
  <c r="BE53" i="13" s="1"/>
  <c r="BM52" i="13"/>
  <c r="BL52" i="13"/>
  <c r="BJ52" i="13"/>
  <c r="BI52" i="13"/>
  <c r="BG52" i="13"/>
  <c r="BF52" i="13"/>
  <c r="BC52" i="13"/>
  <c r="BB52" i="13"/>
  <c r="D52" i="13"/>
  <c r="BK52" i="13" s="1"/>
  <c r="BM51" i="13"/>
  <c r="BL51" i="13"/>
  <c r="BI51" i="13"/>
  <c r="BH51" i="13"/>
  <c r="BG51" i="13"/>
  <c r="BF51" i="13"/>
  <c r="BD51" i="13"/>
  <c r="BC51" i="13"/>
  <c r="D51" i="13"/>
  <c r="BE51" i="13" s="1"/>
  <c r="BM50" i="13"/>
  <c r="BL50" i="13"/>
  <c r="BI50" i="13"/>
  <c r="BG50" i="13"/>
  <c r="BF50" i="13"/>
  <c r="BC50" i="13"/>
  <c r="D50" i="13"/>
  <c r="BK50" i="13" s="1"/>
  <c r="BM49" i="13"/>
  <c r="BL49" i="13"/>
  <c r="BI49" i="13"/>
  <c r="BG49" i="13"/>
  <c r="BF49" i="13"/>
  <c r="BD49" i="13"/>
  <c r="BC49" i="13"/>
  <c r="D49" i="13"/>
  <c r="BE49" i="13" s="1"/>
  <c r="BM48" i="13"/>
  <c r="BL48" i="13"/>
  <c r="BI48" i="13"/>
  <c r="BG48" i="13"/>
  <c r="BF48" i="13"/>
  <c r="BC48" i="13"/>
  <c r="D48" i="13"/>
  <c r="BK48" i="13" s="1"/>
  <c r="BJ47" i="13"/>
  <c r="W47" i="13"/>
  <c r="BM46" i="13"/>
  <c r="BL46" i="13"/>
  <c r="BI46" i="13"/>
  <c r="BG46" i="13"/>
  <c r="BF46" i="13"/>
  <c r="BC46" i="13"/>
  <c r="D46" i="13"/>
  <c r="BK46" i="13" s="1"/>
  <c r="BM45" i="13"/>
  <c r="BL45" i="13"/>
  <c r="BI45" i="13"/>
  <c r="BG45" i="13"/>
  <c r="BF45" i="13"/>
  <c r="BD45" i="13"/>
  <c r="BC45" i="13"/>
  <c r="D45" i="13"/>
  <c r="BE45" i="13" s="1"/>
  <c r="V44" i="13"/>
  <c r="T44" i="13"/>
  <c r="S44" i="13"/>
  <c r="R44" i="13"/>
  <c r="P44" i="13"/>
  <c r="O44" i="13"/>
  <c r="N44" i="13"/>
  <c r="M44" i="13"/>
  <c r="L44" i="13"/>
  <c r="K44" i="13"/>
  <c r="J44" i="13"/>
  <c r="I44" i="13"/>
  <c r="H44" i="13"/>
  <c r="G44" i="13"/>
  <c r="F44" i="13"/>
  <c r="D44" i="13" s="1"/>
  <c r="E44" i="13"/>
  <c r="BM43" i="13"/>
  <c r="BL43" i="13"/>
  <c r="BG43" i="13"/>
  <c r="BF43" i="13"/>
  <c r="D43" i="13"/>
  <c r="BB43" i="13" s="1"/>
  <c r="BM42" i="13"/>
  <c r="BL42" i="13"/>
  <c r="BK42" i="13"/>
  <c r="BJ42" i="13"/>
  <c r="BI42" i="13"/>
  <c r="BG42" i="13"/>
  <c r="BF42" i="13"/>
  <c r="BE42" i="13"/>
  <c r="BC42" i="13"/>
  <c r="BB42" i="13"/>
  <c r="D42" i="13"/>
  <c r="BH42" i="13" s="1"/>
  <c r="BM41" i="13"/>
  <c r="BL41" i="13"/>
  <c r="BI41" i="13"/>
  <c r="BG41" i="13"/>
  <c r="BF41" i="13"/>
  <c r="BC41" i="13"/>
  <c r="D41" i="13"/>
  <c r="BG37" i="13"/>
  <c r="BD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BJ36" i="13"/>
  <c r="BH36" i="13"/>
  <c r="BG36" i="13"/>
  <c r="BD36" i="13"/>
  <c r="BC36" i="13"/>
  <c r="BB36" i="13"/>
  <c r="D36" i="13"/>
  <c r="BJ35" i="13"/>
  <c r="BH35" i="13"/>
  <c r="BG35" i="13"/>
  <c r="BD35" i="13"/>
  <c r="BC35" i="13"/>
  <c r="D35" i="13"/>
  <c r="BJ34" i="13"/>
  <c r="BG34" i="13"/>
  <c r="BD34" i="13"/>
  <c r="D34" i="13"/>
  <c r="BG33" i="13"/>
  <c r="BD33" i="13"/>
  <c r="D33" i="13"/>
  <c r="BJ32" i="13"/>
  <c r="BH32" i="13"/>
  <c r="BG32" i="13"/>
  <c r="BD32" i="13"/>
  <c r="BC32" i="13"/>
  <c r="BB32" i="13"/>
  <c r="D32" i="13"/>
  <c r="BJ31" i="13"/>
  <c r="BH31" i="13"/>
  <c r="BG31" i="13"/>
  <c r="BD31" i="13"/>
  <c r="BC31" i="13"/>
  <c r="D31" i="13"/>
  <c r="BJ30" i="13"/>
  <c r="BG30" i="13"/>
  <c r="BD30" i="13"/>
  <c r="D30" i="13"/>
  <c r="BG29" i="13"/>
  <c r="BD29" i="13"/>
  <c r="D29" i="13"/>
  <c r="BJ28" i="13"/>
  <c r="BH28" i="13"/>
  <c r="BG28" i="13"/>
  <c r="BD28" i="13"/>
  <c r="BC28" i="13"/>
  <c r="BB28" i="13"/>
  <c r="D28" i="13"/>
  <c r="BJ27" i="13"/>
  <c r="BH27" i="13"/>
  <c r="BG27" i="13"/>
  <c r="BD27" i="13"/>
  <c r="BC27" i="13"/>
  <c r="D27" i="13"/>
  <c r="BK26" i="13"/>
  <c r="BJ26" i="13"/>
  <c r="BG26" i="13"/>
  <c r="BF26" i="13"/>
  <c r="BD26" i="13"/>
  <c r="BC26" i="13"/>
  <c r="BB26" i="13"/>
  <c r="D26" i="13"/>
  <c r="BI26" i="13" s="1"/>
  <c r="BK25" i="13"/>
  <c r="BJ25" i="13"/>
  <c r="BG25" i="13"/>
  <c r="BF25" i="13"/>
  <c r="BD25" i="13"/>
  <c r="BC25" i="13"/>
  <c r="BB25" i="13"/>
  <c r="D25" i="13"/>
  <c r="BI25" i="13" s="1"/>
  <c r="BK24" i="13"/>
  <c r="BJ24" i="13"/>
  <c r="BG24" i="13"/>
  <c r="BF24" i="13"/>
  <c r="BD24" i="13"/>
  <c r="BC24" i="13"/>
  <c r="BB24" i="13"/>
  <c r="D24" i="13"/>
  <c r="BI24" i="13" s="1"/>
  <c r="BK23" i="13"/>
  <c r="BJ23" i="13"/>
  <c r="BG23" i="13"/>
  <c r="BF23" i="13"/>
  <c r="BD23" i="13"/>
  <c r="BC23" i="13"/>
  <c r="BB23" i="13"/>
  <c r="D23" i="13"/>
  <c r="BI23" i="13" s="1"/>
  <c r="BK22" i="13"/>
  <c r="BJ22" i="13"/>
  <c r="BH22" i="13"/>
  <c r="BG22" i="13"/>
  <c r="BF22" i="13"/>
  <c r="BC22" i="13"/>
  <c r="BB22" i="13"/>
  <c r="D22" i="13"/>
  <c r="BI22" i="13" s="1"/>
  <c r="BK21" i="13"/>
  <c r="BJ21" i="13"/>
  <c r="BI21" i="13"/>
  <c r="BG21" i="13"/>
  <c r="BF21" i="13"/>
  <c r="BE21" i="13"/>
  <c r="BD21" i="13"/>
  <c r="BC21" i="13"/>
  <c r="BB21" i="13"/>
  <c r="U21" i="13"/>
  <c r="D21" i="13"/>
  <c r="BH21" i="13" s="1"/>
  <c r="BK20" i="13"/>
  <c r="BJ20" i="13"/>
  <c r="BG20" i="13"/>
  <c r="BE20" i="13"/>
  <c r="BB20" i="13"/>
  <c r="D20" i="13"/>
  <c r="BF20" i="13" s="1"/>
  <c r="U20" i="13" s="1"/>
  <c r="BK19" i="13"/>
  <c r="BJ19" i="13"/>
  <c r="BG19" i="13"/>
  <c r="BE19" i="13"/>
  <c r="BB19" i="13"/>
  <c r="D19" i="13"/>
  <c r="BF19" i="13" s="1"/>
  <c r="U19" i="13" s="1"/>
  <c r="BK18" i="13"/>
  <c r="BJ18" i="13"/>
  <c r="BG18" i="13"/>
  <c r="BE18" i="13"/>
  <c r="BB18" i="13"/>
  <c r="D18" i="13"/>
  <c r="BF18" i="13" s="1"/>
  <c r="U18" i="13" s="1"/>
  <c r="BE14" i="13"/>
  <c r="D14" i="13"/>
  <c r="BD14" i="13" s="1"/>
  <c r="U14" i="13" s="1"/>
  <c r="BI13" i="13"/>
  <c r="BG13" i="13"/>
  <c r="BF13" i="13"/>
  <c r="BE13" i="13"/>
  <c r="BC13" i="13"/>
  <c r="BB13" i="13"/>
  <c r="D13" i="13"/>
  <c r="BH13" i="13" s="1"/>
  <c r="BG12" i="13"/>
  <c r="BC12" i="13"/>
  <c r="D12" i="13"/>
  <c r="BF12" i="13" s="1"/>
  <c r="BI11" i="13"/>
  <c r="BG11" i="13"/>
  <c r="BF11" i="13"/>
  <c r="BE11" i="13"/>
  <c r="BC11" i="13"/>
  <c r="BB11" i="13"/>
  <c r="D11" i="13"/>
  <c r="BH11" i="13" s="1"/>
  <c r="BG10" i="13"/>
  <c r="BC10" i="13"/>
  <c r="D10" i="13"/>
  <c r="BF10" i="13" s="1"/>
  <c r="A5" i="13"/>
  <c r="A4" i="13"/>
  <c r="A3" i="13"/>
  <c r="A2" i="13"/>
  <c r="W44" i="11" l="1"/>
  <c r="T94" i="12"/>
  <c r="T90" i="12"/>
  <c r="T86" i="12"/>
  <c r="T82" i="12"/>
  <c r="T78" i="12"/>
  <c r="BE123" i="12"/>
  <c r="BA123" i="12"/>
  <c r="AZ123" i="12"/>
  <c r="BD123" i="12"/>
  <c r="U29" i="12"/>
  <c r="BD205" i="12"/>
  <c r="AZ205" i="12"/>
  <c r="S125" i="12"/>
  <c r="S113" i="12"/>
  <c r="U35" i="12"/>
  <c r="U31" i="12"/>
  <c r="U27" i="12"/>
  <c r="U23" i="12"/>
  <c r="BM44" i="12"/>
  <c r="BF44" i="12"/>
  <c r="BL44" i="12"/>
  <c r="BG44" i="12"/>
  <c r="W44" i="12" s="1"/>
  <c r="U25" i="12"/>
  <c r="S128" i="12"/>
  <c r="S127" i="12"/>
  <c r="S120" i="12"/>
  <c r="S115" i="12"/>
  <c r="T95" i="12"/>
  <c r="T91" i="12"/>
  <c r="T87" i="12"/>
  <c r="T83" i="12"/>
  <c r="T79" i="12"/>
  <c r="W50" i="12"/>
  <c r="BA105" i="12"/>
  <c r="BG105" i="12"/>
  <c r="BF105" i="12"/>
  <c r="BC105" i="12"/>
  <c r="BH105" i="12"/>
  <c r="AZ105" i="12"/>
  <c r="S114" i="12"/>
  <c r="W54" i="12"/>
  <c r="BE54" i="13"/>
  <c r="BH54" i="13"/>
  <c r="BB54" i="13"/>
  <c r="BK54" i="13"/>
  <c r="BJ54" i="13"/>
  <c r="BD54" i="13"/>
  <c r="BK44" i="13"/>
  <c r="BE44" i="13"/>
  <c r="BJ44" i="13"/>
  <c r="BD44" i="13"/>
  <c r="BH44" i="13"/>
  <c r="BB44" i="13"/>
  <c r="S135" i="13"/>
  <c r="U24" i="13"/>
  <c r="U26" i="13"/>
  <c r="BL44" i="13"/>
  <c r="W43" i="13"/>
  <c r="BI29" i="13"/>
  <c r="BE29" i="13"/>
  <c r="BF29" i="13"/>
  <c r="BK29" i="13"/>
  <c r="U32" i="13"/>
  <c r="BI33" i="13"/>
  <c r="BE33" i="13"/>
  <c r="BF33" i="13"/>
  <c r="BK33" i="13"/>
  <c r="BJ37" i="13"/>
  <c r="BF37" i="13"/>
  <c r="BB37" i="13"/>
  <c r="BJ41" i="13"/>
  <c r="BB41" i="13"/>
  <c r="W41" i="13" s="1"/>
  <c r="BE41" i="13"/>
  <c r="BG44" i="13"/>
  <c r="BM44" i="13"/>
  <c r="BD48" i="13"/>
  <c r="BH48" i="13"/>
  <c r="BD109" i="13"/>
  <c r="AZ109" i="13"/>
  <c r="BE113" i="13"/>
  <c r="BA113" i="13"/>
  <c r="BD113" i="13"/>
  <c r="BE117" i="13"/>
  <c r="BA117" i="13"/>
  <c r="BD117" i="13"/>
  <c r="S118" i="13"/>
  <c r="BE131" i="13"/>
  <c r="BA131" i="13"/>
  <c r="BD131" i="13"/>
  <c r="BD160" i="13"/>
  <c r="BD192" i="13"/>
  <c r="AZ203" i="13"/>
  <c r="BD204" i="13"/>
  <c r="BD10" i="13"/>
  <c r="BH10" i="13"/>
  <c r="BD12" i="13"/>
  <c r="BH12" i="13"/>
  <c r="BH14" i="13"/>
  <c r="BB29" i="13"/>
  <c r="BI30" i="13"/>
  <c r="BE30" i="13"/>
  <c r="BF30" i="13"/>
  <c r="BK30" i="13"/>
  <c r="BB33" i="13"/>
  <c r="BI34" i="13"/>
  <c r="BE34" i="13"/>
  <c r="BF34" i="13"/>
  <c r="BK34" i="13"/>
  <c r="BC37" i="13"/>
  <c r="BH37" i="13"/>
  <c r="BK41" i="13"/>
  <c r="BF44" i="13"/>
  <c r="BJ45" i="13"/>
  <c r="BD46" i="13"/>
  <c r="BH46" i="13"/>
  <c r="BE48" i="13"/>
  <c r="BJ49" i="13"/>
  <c r="BD50" i="13"/>
  <c r="BH50" i="13"/>
  <c r="BF54" i="13"/>
  <c r="BE105" i="13"/>
  <c r="BE109" i="13"/>
  <c r="BE112" i="13"/>
  <c r="BA112" i="13"/>
  <c r="BD112" i="13"/>
  <c r="AZ113" i="13"/>
  <c r="AZ117" i="13"/>
  <c r="S117" i="13" s="1"/>
  <c r="BD119" i="13"/>
  <c r="AZ119" i="13"/>
  <c r="BE119" i="13"/>
  <c r="BE122" i="13"/>
  <c r="BA122" i="13"/>
  <c r="BE123" i="13"/>
  <c r="BA123" i="13"/>
  <c r="S123" i="13" s="1"/>
  <c r="BD123" i="13"/>
  <c r="BB123" i="13"/>
  <c r="BD124" i="13"/>
  <c r="AZ124" i="13"/>
  <c r="BE124" i="13"/>
  <c r="BE127" i="13"/>
  <c r="BA127" i="13"/>
  <c r="BE130" i="13"/>
  <c r="BA130" i="13"/>
  <c r="BD130" i="13"/>
  <c r="AZ131" i="13"/>
  <c r="S131" i="13" s="1"/>
  <c r="BE139" i="13"/>
  <c r="BA139" i="13"/>
  <c r="BD139" i="13"/>
  <c r="AZ144" i="13"/>
  <c r="BD152" i="13"/>
  <c r="AZ155" i="13"/>
  <c r="Q155" i="13" s="1"/>
  <c r="AZ164" i="13"/>
  <c r="Q164" i="13" s="1"/>
  <c r="AZ173" i="13"/>
  <c r="Q173" i="13" s="1"/>
  <c r="BD184" i="13"/>
  <c r="AZ187" i="13"/>
  <c r="Q187" i="13" s="1"/>
  <c r="AZ196" i="13"/>
  <c r="Q196" i="13" s="1"/>
  <c r="AZ202" i="13"/>
  <c r="BE204" i="13"/>
  <c r="BE10" i="13"/>
  <c r="BI10" i="13"/>
  <c r="BE12" i="13"/>
  <c r="BI12" i="13"/>
  <c r="BI14" i="13"/>
  <c r="BH23" i="13"/>
  <c r="BH24" i="13"/>
  <c r="BH25" i="13"/>
  <c r="BH26" i="13"/>
  <c r="BI27" i="13"/>
  <c r="BE27" i="13"/>
  <c r="BF27" i="13"/>
  <c r="BK27" i="13"/>
  <c r="BC29" i="13"/>
  <c r="BH29" i="13"/>
  <c r="BB30" i="13"/>
  <c r="BI31" i="13"/>
  <c r="BE31" i="13"/>
  <c r="BF31" i="13"/>
  <c r="BK31" i="13"/>
  <c r="BC33" i="13"/>
  <c r="BH33" i="13"/>
  <c r="BB34" i="13"/>
  <c r="BI35" i="13"/>
  <c r="BE35" i="13"/>
  <c r="BF35" i="13"/>
  <c r="BK35" i="13"/>
  <c r="BI37" i="13"/>
  <c r="BD43" i="13"/>
  <c r="BH43" i="13"/>
  <c r="BB45" i="13"/>
  <c r="W45" i="13" s="1"/>
  <c r="BK45" i="13"/>
  <c r="BE46" i="13"/>
  <c r="BB48" i="13"/>
  <c r="W48" i="13" s="1"/>
  <c r="BJ48" i="13"/>
  <c r="BB49" i="13"/>
  <c r="W49" i="13" s="1"/>
  <c r="BK49" i="13"/>
  <c r="BE50" i="13"/>
  <c r="BJ51" i="13"/>
  <c r="BD52" i="13"/>
  <c r="W52" i="13" s="1"/>
  <c r="BH52" i="13"/>
  <c r="BM54" i="13"/>
  <c r="BG54" i="13"/>
  <c r="D105" i="13"/>
  <c r="BA109" i="13"/>
  <c r="BE111" i="13"/>
  <c r="BA111" i="13"/>
  <c r="AZ111" i="13"/>
  <c r="S111" i="13" s="1"/>
  <c r="BD111" i="13"/>
  <c r="AZ112" i="13"/>
  <c r="S112" i="13" s="1"/>
  <c r="BD114" i="13"/>
  <c r="AZ114" i="13"/>
  <c r="S114" i="13" s="1"/>
  <c r="BE114" i="13"/>
  <c r="BE116" i="13"/>
  <c r="BA116" i="13"/>
  <c r="AZ116" i="13"/>
  <c r="S116" i="13" s="1"/>
  <c r="BD116" i="13"/>
  <c r="BA119" i="13"/>
  <c r="BD122" i="13"/>
  <c r="BC123" i="13"/>
  <c r="BA124" i="13"/>
  <c r="BD127" i="13"/>
  <c r="AZ128" i="13"/>
  <c r="BD128" i="13"/>
  <c r="BE129" i="13"/>
  <c r="BA129" i="13"/>
  <c r="AZ129" i="13"/>
  <c r="BD129" i="13"/>
  <c r="AZ130" i="13"/>
  <c r="BD132" i="13"/>
  <c r="AZ132" i="13"/>
  <c r="BE132" i="13"/>
  <c r="S134" i="13"/>
  <c r="BE135" i="13"/>
  <c r="BA135" i="13"/>
  <c r="BE138" i="13"/>
  <c r="BA138" i="13"/>
  <c r="BD138" i="13"/>
  <c r="AZ139" i="13"/>
  <c r="AZ165" i="13"/>
  <c r="Q165" i="13" s="1"/>
  <c r="BD177" i="13"/>
  <c r="AZ197" i="13"/>
  <c r="Q197" i="13" s="1"/>
  <c r="BE203" i="13"/>
  <c r="BA205" i="13"/>
  <c r="BB10" i="13"/>
  <c r="U10" i="13" s="1"/>
  <c r="BD11" i="13"/>
  <c r="U11" i="13" s="1"/>
  <c r="BB12" i="13"/>
  <c r="BD13" i="13"/>
  <c r="U13" i="13" s="1"/>
  <c r="BE22" i="13"/>
  <c r="U22" i="13" s="1"/>
  <c r="BE23" i="13"/>
  <c r="U23" i="13" s="1"/>
  <c r="BE24" i="13"/>
  <c r="BE25" i="13"/>
  <c r="U25" i="13" s="1"/>
  <c r="BE26" i="13"/>
  <c r="BB27" i="13"/>
  <c r="U27" i="13" s="1"/>
  <c r="BI28" i="13"/>
  <c r="BE28" i="13"/>
  <c r="U28" i="13" s="1"/>
  <c r="BF28" i="13"/>
  <c r="BK28" i="13"/>
  <c r="BJ29" i="13"/>
  <c r="BC30" i="13"/>
  <c r="BH30" i="13"/>
  <c r="BB31" i="13"/>
  <c r="U31" i="13" s="1"/>
  <c r="BI32" i="13"/>
  <c r="BE32" i="13"/>
  <c r="BF32" i="13"/>
  <c r="BK32" i="13"/>
  <c r="BJ33" i="13"/>
  <c r="BC34" i="13"/>
  <c r="BH34" i="13"/>
  <c r="BB35" i="13"/>
  <c r="U35" i="13" s="1"/>
  <c r="BI36" i="13"/>
  <c r="BE36" i="13"/>
  <c r="U36" i="13" s="1"/>
  <c r="BF36" i="13"/>
  <c r="BK36" i="13"/>
  <c r="BE37" i="13"/>
  <c r="BK37" i="13"/>
  <c r="BD41" i="13"/>
  <c r="BH41" i="13"/>
  <c r="BE43" i="13"/>
  <c r="BJ43" i="13"/>
  <c r="BH45" i="13"/>
  <c r="BB46" i="13"/>
  <c r="W46" i="13" s="1"/>
  <c r="BJ46" i="13"/>
  <c r="BH49" i="13"/>
  <c r="BB50" i="13"/>
  <c r="BJ50" i="13"/>
  <c r="BB51" i="13"/>
  <c r="W51" i="13" s="1"/>
  <c r="BK51" i="13"/>
  <c r="BE52" i="13"/>
  <c r="BJ53" i="13"/>
  <c r="BC54" i="13"/>
  <c r="AY105" i="13"/>
  <c r="BA114" i="13"/>
  <c r="BG116" i="13"/>
  <c r="BE118" i="13"/>
  <c r="BA118" i="13"/>
  <c r="BD118" i="13"/>
  <c r="AZ122" i="13"/>
  <c r="S122" i="13" s="1"/>
  <c r="AZ127" i="13"/>
  <c r="BA128" i="13"/>
  <c r="BA132" i="13"/>
  <c r="BD135" i="13"/>
  <c r="AZ136" i="13"/>
  <c r="S136" i="13" s="1"/>
  <c r="BE137" i="13"/>
  <c r="BA137" i="13"/>
  <c r="AZ137" i="13"/>
  <c r="S137" i="13" s="1"/>
  <c r="BD137" i="13"/>
  <c r="AZ138" i="13"/>
  <c r="S138" i="13" s="1"/>
  <c r="AZ143" i="13"/>
  <c r="BD143" i="13"/>
  <c r="Q153" i="13"/>
  <c r="AZ157" i="13"/>
  <c r="Q157" i="13" s="1"/>
  <c r="Q167" i="13"/>
  <c r="BD169" i="13"/>
  <c r="BD174" i="13"/>
  <c r="Q185" i="13"/>
  <c r="AZ189" i="13"/>
  <c r="Q189" i="13" s="1"/>
  <c r="Q199" i="13"/>
  <c r="BD201" i="13"/>
  <c r="BD42" i="13"/>
  <c r="W42" i="13" s="1"/>
  <c r="BE115" i="13"/>
  <c r="BA115" i="13"/>
  <c r="S115" i="13" s="1"/>
  <c r="BE120" i="13"/>
  <c r="BA120" i="13"/>
  <c r="S120" i="13" s="1"/>
  <c r="BE125" i="13"/>
  <c r="BA125" i="13"/>
  <c r="S125" i="13" s="1"/>
  <c r="BE133" i="13"/>
  <c r="BA133" i="13"/>
  <c r="S133" i="13" s="1"/>
  <c r="D205" i="13"/>
  <c r="P233" i="7"/>
  <c r="O233" i="7"/>
  <c r="N233" i="7"/>
  <c r="M233" i="7"/>
  <c r="L233" i="7"/>
  <c r="K233" i="7"/>
  <c r="J233" i="7"/>
  <c r="I233" i="7"/>
  <c r="H233" i="7"/>
  <c r="G233" i="7"/>
  <c r="F233" i="7"/>
  <c r="D233" i="7" s="1"/>
  <c r="E233" i="7"/>
  <c r="D232" i="7"/>
  <c r="D231" i="7"/>
  <c r="D230" i="7"/>
  <c r="D229" i="7"/>
  <c r="D228" i="7"/>
  <c r="D227" i="7"/>
  <c r="E220" i="7"/>
  <c r="D220" i="7"/>
  <c r="BB214" i="7"/>
  <c r="O214" i="7" s="1"/>
  <c r="D214" i="7"/>
  <c r="BF214" i="7" s="1"/>
  <c r="BB213" i="7"/>
  <c r="O213" i="7" s="1"/>
  <c r="D213" i="7"/>
  <c r="BF213" i="7" s="1"/>
  <c r="BB212" i="7"/>
  <c r="O212" i="7" s="1"/>
  <c r="D212" i="7"/>
  <c r="BF212" i="7" s="1"/>
  <c r="BF211" i="7"/>
  <c r="BB211" i="7"/>
  <c r="O211" i="7" s="1"/>
  <c r="D211" i="7"/>
  <c r="BF210" i="7"/>
  <c r="BB210" i="7"/>
  <c r="O210" i="7" s="1"/>
  <c r="D210" i="7"/>
  <c r="BB209" i="7"/>
  <c r="O209" i="7" s="1"/>
  <c r="D209" i="7"/>
  <c r="BF209" i="7" s="1"/>
  <c r="P205" i="7"/>
  <c r="O205" i="7"/>
  <c r="N205" i="7"/>
  <c r="M205" i="7"/>
  <c r="L205" i="7"/>
  <c r="K205" i="7"/>
  <c r="J205" i="7"/>
  <c r="I205" i="7"/>
  <c r="H205" i="7"/>
  <c r="G205" i="7"/>
  <c r="D205" i="7" s="1"/>
  <c r="F205" i="7"/>
  <c r="E205" i="7"/>
  <c r="BE204" i="7"/>
  <c r="P204" i="7"/>
  <c r="BA204" i="7" s="1"/>
  <c r="O204" i="7"/>
  <c r="N204" i="7"/>
  <c r="M204" i="7"/>
  <c r="L204" i="7"/>
  <c r="K204" i="7"/>
  <c r="J204" i="7"/>
  <c r="I204" i="7"/>
  <c r="H204" i="7"/>
  <c r="G204" i="7"/>
  <c r="F204" i="7"/>
  <c r="E204" i="7"/>
  <c r="D204" i="7"/>
  <c r="BD204" i="7" s="1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 s="1"/>
  <c r="BD203" i="7" s="1"/>
  <c r="P202" i="7"/>
  <c r="O202" i="7"/>
  <c r="N202" i="7"/>
  <c r="M202" i="7"/>
  <c r="L202" i="7"/>
  <c r="K202" i="7"/>
  <c r="J202" i="7"/>
  <c r="I202" i="7"/>
  <c r="H202" i="7"/>
  <c r="G202" i="7"/>
  <c r="D202" i="7" s="1"/>
  <c r="F202" i="7"/>
  <c r="E202" i="7"/>
  <c r="BE201" i="7"/>
  <c r="BA201" i="7"/>
  <c r="AZ201" i="7"/>
  <c r="Q201" i="7"/>
  <c r="D201" i="7"/>
  <c r="BD201" i="7" s="1"/>
  <c r="BE200" i="7"/>
  <c r="BD200" i="7"/>
  <c r="BA200" i="7"/>
  <c r="AZ200" i="7"/>
  <c r="D200" i="7"/>
  <c r="BE199" i="7"/>
  <c r="BD199" i="7"/>
  <c r="BA199" i="7"/>
  <c r="D199" i="7"/>
  <c r="AZ199" i="7" s="1"/>
  <c r="Q199" i="7" s="1"/>
  <c r="BE198" i="7"/>
  <c r="BA198" i="7"/>
  <c r="D198" i="7"/>
  <c r="BD198" i="7" s="1"/>
  <c r="BE197" i="7"/>
  <c r="BA197" i="7"/>
  <c r="D197" i="7"/>
  <c r="BE196" i="7"/>
  <c r="BD196" i="7"/>
  <c r="BA196" i="7"/>
  <c r="AZ196" i="7"/>
  <c r="Q196" i="7" s="1"/>
  <c r="D196" i="7"/>
  <c r="BE195" i="7"/>
  <c r="BA195" i="7"/>
  <c r="AZ195" i="7"/>
  <c r="Q195" i="7" s="1"/>
  <c r="D195" i="7"/>
  <c r="BD195" i="7" s="1"/>
  <c r="BE194" i="7"/>
  <c r="BD194" i="7"/>
  <c r="BA194" i="7"/>
  <c r="D194" i="7"/>
  <c r="AZ194" i="7" s="1"/>
  <c r="Q194" i="7" s="1"/>
  <c r="BE193" i="7"/>
  <c r="BD193" i="7"/>
  <c r="BA193" i="7"/>
  <c r="D193" i="7"/>
  <c r="AZ193" i="7" s="1"/>
  <c r="Q193" i="7" s="1"/>
  <c r="BE192" i="7"/>
  <c r="BD192" i="7"/>
  <c r="BA192" i="7"/>
  <c r="AZ192" i="7"/>
  <c r="Q192" i="7" s="1"/>
  <c r="D192" i="7"/>
  <c r="BE191" i="7"/>
  <c r="BD191" i="7"/>
  <c r="BA191" i="7"/>
  <c r="D191" i="7"/>
  <c r="AZ191" i="7" s="1"/>
  <c r="Q191" i="7" s="1"/>
  <c r="BE190" i="7"/>
  <c r="BA190" i="7"/>
  <c r="D190" i="7"/>
  <c r="BD190" i="7" s="1"/>
  <c r="BE189" i="7"/>
  <c r="BD189" i="7"/>
  <c r="BA189" i="7"/>
  <c r="D189" i="7"/>
  <c r="AZ189" i="7" s="1"/>
  <c r="Q189" i="7" s="1"/>
  <c r="BE188" i="7"/>
  <c r="BA188" i="7"/>
  <c r="D188" i="7"/>
  <c r="BE187" i="7"/>
  <c r="BA187" i="7"/>
  <c r="AZ187" i="7"/>
  <c r="Q187" i="7"/>
  <c r="D187" i="7"/>
  <c r="BD187" i="7" s="1"/>
  <c r="BE186" i="7"/>
  <c r="BD186" i="7"/>
  <c r="BA186" i="7"/>
  <c r="D186" i="7"/>
  <c r="AZ186" i="7" s="1"/>
  <c r="BE185" i="7"/>
  <c r="BA185" i="7"/>
  <c r="D185" i="7"/>
  <c r="AZ185" i="7" s="1"/>
  <c r="Q185" i="7" s="1"/>
  <c r="BE184" i="7"/>
  <c r="BD184" i="7"/>
  <c r="BA184" i="7"/>
  <c r="AZ184" i="7"/>
  <c r="Q184" i="7" s="1"/>
  <c r="D184" i="7"/>
  <c r="BE183" i="7"/>
  <c r="BD183" i="7"/>
  <c r="BA183" i="7"/>
  <c r="Q183" i="7"/>
  <c r="D183" i="7"/>
  <c r="AZ183" i="7" s="1"/>
  <c r="BE182" i="7"/>
  <c r="BA182" i="7"/>
  <c r="AZ182" i="7"/>
  <c r="Q182" i="7" s="1"/>
  <c r="D182" i="7"/>
  <c r="BD182" i="7" s="1"/>
  <c r="BE181" i="7"/>
  <c r="BD181" i="7"/>
  <c r="BA181" i="7"/>
  <c r="D181" i="7"/>
  <c r="AZ181" i="7" s="1"/>
  <c r="Q181" i="7" s="1"/>
  <c r="BE180" i="7"/>
  <c r="BD180" i="7"/>
  <c r="BA180" i="7"/>
  <c r="D180" i="7"/>
  <c r="AZ180" i="7" s="1"/>
  <c r="Q180" i="7" s="1"/>
  <c r="BE179" i="7"/>
  <c r="BA179" i="7"/>
  <c r="AZ179" i="7"/>
  <c r="Q179" i="7"/>
  <c r="D179" i="7"/>
  <c r="BD179" i="7" s="1"/>
  <c r="BE178" i="7"/>
  <c r="BA178" i="7"/>
  <c r="D178" i="7"/>
  <c r="BE177" i="7"/>
  <c r="BA177" i="7"/>
  <c r="AZ177" i="7"/>
  <c r="Q177" i="7" s="1"/>
  <c r="D177" i="7"/>
  <c r="BD177" i="7" s="1"/>
  <c r="BE176" i="7"/>
  <c r="BD176" i="7"/>
  <c r="BA176" i="7"/>
  <c r="AZ176" i="7"/>
  <c r="Q176" i="7" s="1"/>
  <c r="D176" i="7"/>
  <c r="BE175" i="7"/>
  <c r="BA175" i="7"/>
  <c r="D175" i="7"/>
  <c r="BE174" i="7"/>
  <c r="BA174" i="7"/>
  <c r="D174" i="7"/>
  <c r="BE173" i="7"/>
  <c r="BD173" i="7"/>
  <c r="BA173" i="7"/>
  <c r="AZ173" i="7"/>
  <c r="Q173" i="7" s="1"/>
  <c r="D173" i="7"/>
  <c r="BE172" i="7"/>
  <c r="BD172" i="7"/>
  <c r="BA172" i="7"/>
  <c r="D172" i="7"/>
  <c r="AZ172" i="7" s="1"/>
  <c r="Q172" i="7" s="1"/>
  <c r="BE171" i="7"/>
  <c r="BA171" i="7"/>
  <c r="AZ171" i="7"/>
  <c r="Q171" i="7"/>
  <c r="D171" i="7"/>
  <c r="BD171" i="7" s="1"/>
  <c r="BE170" i="7"/>
  <c r="BA170" i="7"/>
  <c r="D170" i="7"/>
  <c r="AZ170" i="7" s="1"/>
  <c r="Q170" i="7" s="1"/>
  <c r="BE169" i="7"/>
  <c r="BA169" i="7"/>
  <c r="AZ169" i="7"/>
  <c r="Q169" i="7"/>
  <c r="D169" i="7"/>
  <c r="BD169" i="7" s="1"/>
  <c r="BE168" i="7"/>
  <c r="BD168" i="7"/>
  <c r="BA168" i="7"/>
  <c r="AZ168" i="7"/>
  <c r="D168" i="7"/>
  <c r="BE167" i="7"/>
  <c r="BD167" i="7"/>
  <c r="BA167" i="7"/>
  <c r="D167" i="7"/>
  <c r="AZ167" i="7" s="1"/>
  <c r="Q167" i="7" s="1"/>
  <c r="BE166" i="7"/>
  <c r="BA166" i="7"/>
  <c r="D166" i="7"/>
  <c r="BD166" i="7" s="1"/>
  <c r="BE165" i="7"/>
  <c r="BA165" i="7"/>
  <c r="D165" i="7"/>
  <c r="BE164" i="7"/>
  <c r="BD164" i="7"/>
  <c r="BA164" i="7"/>
  <c r="AZ164" i="7"/>
  <c r="Q164" i="7" s="1"/>
  <c r="D164" i="7"/>
  <c r="BE163" i="7"/>
  <c r="BA163" i="7"/>
  <c r="AZ163" i="7"/>
  <c r="Q163" i="7" s="1"/>
  <c r="D163" i="7"/>
  <c r="BD163" i="7" s="1"/>
  <c r="BE162" i="7"/>
  <c r="BD162" i="7"/>
  <c r="BA162" i="7"/>
  <c r="D162" i="7"/>
  <c r="AZ162" i="7" s="1"/>
  <c r="Q162" i="7" s="1"/>
  <c r="BE161" i="7"/>
  <c r="BA161" i="7"/>
  <c r="D161" i="7"/>
  <c r="AZ161" i="7" s="1"/>
  <c r="Q161" i="7" s="1"/>
  <c r="BE160" i="7"/>
  <c r="BD160" i="7"/>
  <c r="BA160" i="7"/>
  <c r="AZ160" i="7"/>
  <c r="Q160" i="7" s="1"/>
  <c r="D160" i="7"/>
  <c r="BE159" i="7"/>
  <c r="BD159" i="7"/>
  <c r="BA159" i="7"/>
  <c r="D159" i="7"/>
  <c r="AZ159" i="7" s="1"/>
  <c r="Q159" i="7" s="1"/>
  <c r="BE158" i="7"/>
  <c r="BA158" i="7"/>
  <c r="D158" i="7"/>
  <c r="BD158" i="7" s="1"/>
  <c r="BE157" i="7"/>
  <c r="BD157" i="7"/>
  <c r="BA157" i="7"/>
  <c r="D157" i="7"/>
  <c r="AZ157" i="7" s="1"/>
  <c r="Q157" i="7" s="1"/>
  <c r="BE156" i="7"/>
  <c r="BA156" i="7"/>
  <c r="D156" i="7"/>
  <c r="BE155" i="7"/>
  <c r="BA155" i="7"/>
  <c r="AZ155" i="7"/>
  <c r="Q155" i="7"/>
  <c r="D155" i="7"/>
  <c r="BD155" i="7" s="1"/>
  <c r="BE154" i="7"/>
  <c r="BD154" i="7"/>
  <c r="BA154" i="7"/>
  <c r="D154" i="7"/>
  <c r="AZ154" i="7" s="1"/>
  <c r="BE153" i="7"/>
  <c r="BA153" i="7"/>
  <c r="D153" i="7"/>
  <c r="AZ153" i="7" s="1"/>
  <c r="Q153" i="7" s="1"/>
  <c r="BE152" i="7"/>
  <c r="BD152" i="7"/>
  <c r="BA152" i="7"/>
  <c r="AZ152" i="7"/>
  <c r="Q152" i="7" s="1"/>
  <c r="D152" i="7"/>
  <c r="BE151" i="7"/>
  <c r="BD151" i="7"/>
  <c r="BA151" i="7"/>
  <c r="Q151" i="7"/>
  <c r="D151" i="7"/>
  <c r="AZ151" i="7" s="1"/>
  <c r="BE150" i="7"/>
  <c r="BA150" i="7"/>
  <c r="AZ150" i="7"/>
  <c r="Q150" i="7" s="1"/>
  <c r="D150" i="7"/>
  <c r="BD150" i="7" s="1"/>
  <c r="BE149" i="7"/>
  <c r="BD149" i="7"/>
  <c r="BA149" i="7"/>
  <c r="D149" i="7"/>
  <c r="AZ149" i="7" s="1"/>
  <c r="Q149" i="7" s="1"/>
  <c r="BE148" i="7"/>
  <c r="BD148" i="7"/>
  <c r="BA148" i="7"/>
  <c r="D148" i="7"/>
  <c r="AZ148" i="7" s="1"/>
  <c r="Q148" i="7" s="1"/>
  <c r="BD144" i="7"/>
  <c r="AZ144" i="7"/>
  <c r="D144" i="7"/>
  <c r="BD143" i="7"/>
  <c r="AZ143" i="7"/>
  <c r="D143" i="7"/>
  <c r="BG139" i="7"/>
  <c r="BF139" i="7"/>
  <c r="BE139" i="7"/>
  <c r="BC139" i="7"/>
  <c r="BB139" i="7"/>
  <c r="D139" i="7"/>
  <c r="BG138" i="7"/>
  <c r="BF138" i="7"/>
  <c r="BC138" i="7"/>
  <c r="BB138" i="7"/>
  <c r="D138" i="7"/>
  <c r="BG137" i="7"/>
  <c r="BF137" i="7"/>
  <c r="BC137" i="7"/>
  <c r="BB137" i="7"/>
  <c r="AZ137" i="7"/>
  <c r="D137" i="7"/>
  <c r="BG136" i="7"/>
  <c r="BF136" i="7"/>
  <c r="BD136" i="7"/>
  <c r="BC136" i="7"/>
  <c r="BB136" i="7"/>
  <c r="D136" i="7"/>
  <c r="BG135" i="7"/>
  <c r="BF135" i="7"/>
  <c r="BE135" i="7"/>
  <c r="BD135" i="7"/>
  <c r="BC135" i="7"/>
  <c r="BB135" i="7"/>
  <c r="BA135" i="7"/>
  <c r="AZ135" i="7"/>
  <c r="S135" i="7" s="1"/>
  <c r="D135" i="7"/>
  <c r="BG134" i="7"/>
  <c r="BF134" i="7"/>
  <c r="BD134" i="7"/>
  <c r="BC134" i="7"/>
  <c r="BB134" i="7"/>
  <c r="AZ134" i="7"/>
  <c r="D134" i="7"/>
  <c r="BG133" i="7"/>
  <c r="BF133" i="7"/>
  <c r="BE133" i="7"/>
  <c r="BD133" i="7"/>
  <c r="BC133" i="7"/>
  <c r="BB133" i="7"/>
  <c r="BA133" i="7"/>
  <c r="AZ133" i="7"/>
  <c r="D133" i="7"/>
  <c r="BG132" i="7"/>
  <c r="BF132" i="7"/>
  <c r="BD132" i="7"/>
  <c r="BC132" i="7"/>
  <c r="BB132" i="7"/>
  <c r="AZ132" i="7"/>
  <c r="D132" i="7"/>
  <c r="BG131" i="7"/>
  <c r="BF131" i="7"/>
  <c r="BC131" i="7"/>
  <c r="BB131" i="7"/>
  <c r="BA131" i="7"/>
  <c r="D131" i="7"/>
  <c r="BG130" i="7"/>
  <c r="BF130" i="7"/>
  <c r="BC130" i="7"/>
  <c r="BB130" i="7"/>
  <c r="D130" i="7"/>
  <c r="BG129" i="7"/>
  <c r="BF129" i="7"/>
  <c r="BC129" i="7"/>
  <c r="BB129" i="7"/>
  <c r="D129" i="7"/>
  <c r="BG128" i="7"/>
  <c r="BF128" i="7"/>
  <c r="BC128" i="7"/>
  <c r="BB128" i="7"/>
  <c r="D128" i="7"/>
  <c r="BG127" i="7"/>
  <c r="BF127" i="7"/>
  <c r="BE127" i="7"/>
  <c r="BC127" i="7"/>
  <c r="BB127" i="7"/>
  <c r="BA127" i="7"/>
  <c r="D127" i="7"/>
  <c r="BD127" i="7" s="1"/>
  <c r="BG126" i="7"/>
  <c r="BF126" i="7"/>
  <c r="BC126" i="7"/>
  <c r="BB126" i="7"/>
  <c r="AZ126" i="7"/>
  <c r="D126" i="7"/>
  <c r="BG125" i="7"/>
  <c r="BF125" i="7"/>
  <c r="BE125" i="7"/>
  <c r="BD125" i="7"/>
  <c r="BC125" i="7"/>
  <c r="BB125" i="7"/>
  <c r="BA125" i="7"/>
  <c r="AZ125" i="7"/>
  <c r="D125" i="7"/>
  <c r="BG124" i="7"/>
  <c r="BF124" i="7"/>
  <c r="BD124" i="7"/>
  <c r="BC124" i="7"/>
  <c r="BB124" i="7"/>
  <c r="AZ124" i="7"/>
  <c r="D124" i="7"/>
  <c r="BF123" i="7"/>
  <c r="AZ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BE123" i="7" s="1"/>
  <c r="BG122" i="7"/>
  <c r="BF122" i="7"/>
  <c r="BC122" i="7"/>
  <c r="BB122" i="7"/>
  <c r="D122" i="7"/>
  <c r="BG121" i="7"/>
  <c r="BF121" i="7"/>
  <c r="BC121" i="7"/>
  <c r="BB121" i="7"/>
  <c r="D121" i="7"/>
  <c r="BG120" i="7"/>
  <c r="BF120" i="7"/>
  <c r="BE120" i="7"/>
  <c r="BC120" i="7"/>
  <c r="BB120" i="7"/>
  <c r="BA120" i="7"/>
  <c r="D120" i="7"/>
  <c r="BD120" i="7" s="1"/>
  <c r="BG119" i="7"/>
  <c r="BF119" i="7"/>
  <c r="BC119" i="7"/>
  <c r="BB119" i="7"/>
  <c r="AZ119" i="7"/>
  <c r="D119" i="7"/>
  <c r="BG118" i="7"/>
  <c r="BF118" i="7"/>
  <c r="BE118" i="7"/>
  <c r="BD118" i="7"/>
  <c r="BC118" i="7"/>
  <c r="BB118" i="7"/>
  <c r="BA118" i="7"/>
  <c r="AZ118" i="7"/>
  <c r="D118" i="7"/>
  <c r="BG117" i="7"/>
  <c r="BF117" i="7"/>
  <c r="BD117" i="7"/>
  <c r="BC117" i="7"/>
  <c r="BB117" i="7"/>
  <c r="AZ117" i="7"/>
  <c r="D117" i="7"/>
  <c r="BF116" i="7"/>
  <c r="AZ116" i="7"/>
  <c r="R116" i="7"/>
  <c r="U44" i="7" s="1"/>
  <c r="Q116" i="7"/>
  <c r="P116" i="7"/>
  <c r="O116" i="7"/>
  <c r="N116" i="7"/>
  <c r="Q44" i="7" s="1"/>
  <c r="M116" i="7"/>
  <c r="L116" i="7"/>
  <c r="N44" i="7" s="1"/>
  <c r="D44" i="7" s="1"/>
  <c r="K116" i="7"/>
  <c r="J116" i="7"/>
  <c r="E116" i="7"/>
  <c r="D116" i="7"/>
  <c r="BE116" i="7" s="1"/>
  <c r="BG115" i="7"/>
  <c r="BF115" i="7"/>
  <c r="BC115" i="7"/>
  <c r="BB115" i="7"/>
  <c r="D115" i="7"/>
  <c r="BG114" i="7"/>
  <c r="BF114" i="7"/>
  <c r="BC114" i="7"/>
  <c r="BB114" i="7"/>
  <c r="D114" i="7"/>
  <c r="BG113" i="7"/>
  <c r="BF113" i="7"/>
  <c r="BE113" i="7"/>
  <c r="BC113" i="7"/>
  <c r="BB113" i="7"/>
  <c r="BA113" i="7"/>
  <c r="D113" i="7"/>
  <c r="BD113" i="7" s="1"/>
  <c r="BG112" i="7"/>
  <c r="BF112" i="7"/>
  <c r="BC112" i="7"/>
  <c r="BB112" i="7"/>
  <c r="AZ112" i="7"/>
  <c r="D112" i="7"/>
  <c r="BG111" i="7"/>
  <c r="BF111" i="7"/>
  <c r="BE111" i="7"/>
  <c r="BD111" i="7"/>
  <c r="BC111" i="7"/>
  <c r="BB111" i="7"/>
  <c r="BA111" i="7"/>
  <c r="AZ111" i="7"/>
  <c r="D111" i="7"/>
  <c r="BG110" i="7"/>
  <c r="BF110" i="7"/>
  <c r="BC110" i="7"/>
  <c r="BB110" i="7"/>
  <c r="D110" i="7"/>
  <c r="BG109" i="7"/>
  <c r="BF109" i="7"/>
  <c r="BE109" i="7"/>
  <c r="BD109" i="7"/>
  <c r="BC109" i="7"/>
  <c r="BB109" i="7"/>
  <c r="BA109" i="7"/>
  <c r="AZ109" i="7"/>
  <c r="S109" i="7"/>
  <c r="D109" i="7"/>
  <c r="BB105" i="7"/>
  <c r="AZ105" i="7"/>
  <c r="S105" i="7"/>
  <c r="R105" i="7"/>
  <c r="Q105" i="7"/>
  <c r="P105" i="7"/>
  <c r="O105" i="7"/>
  <c r="N105" i="7"/>
  <c r="M105" i="7"/>
  <c r="L105" i="7"/>
  <c r="K105" i="7"/>
  <c r="BE105" i="7" s="1"/>
  <c r="J105" i="7"/>
  <c r="I105" i="7"/>
  <c r="H105" i="7"/>
  <c r="G105" i="7"/>
  <c r="F105" i="7"/>
  <c r="E105" i="7"/>
  <c r="D105" i="7" s="1"/>
  <c r="BE104" i="7"/>
  <c r="BD104" i="7"/>
  <c r="BB104" i="7"/>
  <c r="AZ104" i="7"/>
  <c r="AY104" i="7"/>
  <c r="D104" i="7"/>
  <c r="BH103" i="7"/>
  <c r="BE103" i="7"/>
  <c r="BD103" i="7"/>
  <c r="BB103" i="7"/>
  <c r="AZ103" i="7"/>
  <c r="AY103" i="7"/>
  <c r="D103" i="7"/>
  <c r="BE102" i="7"/>
  <c r="BD102" i="7"/>
  <c r="BB102" i="7"/>
  <c r="AZ102" i="7"/>
  <c r="AY102" i="7"/>
  <c r="D102" i="7"/>
  <c r="BH101" i="7"/>
  <c r="BE101" i="7"/>
  <c r="BD101" i="7"/>
  <c r="BB101" i="7"/>
  <c r="AZ101" i="7"/>
  <c r="AY101" i="7"/>
  <c r="D101" i="7"/>
  <c r="BE100" i="7"/>
  <c r="BD100" i="7"/>
  <c r="BB100" i="7"/>
  <c r="AZ100" i="7"/>
  <c r="AY100" i="7"/>
  <c r="D100" i="7"/>
  <c r="BH99" i="7"/>
  <c r="BE99" i="7"/>
  <c r="BD99" i="7"/>
  <c r="BB99" i="7"/>
  <c r="AZ99" i="7"/>
  <c r="AY99" i="7"/>
  <c r="D99" i="7"/>
  <c r="BE98" i="7"/>
  <c r="BD98" i="7"/>
  <c r="BB98" i="7"/>
  <c r="AZ98" i="7"/>
  <c r="AY98" i="7"/>
  <c r="D98" i="7"/>
  <c r="BH97" i="7"/>
  <c r="BE97" i="7"/>
  <c r="BD97" i="7"/>
  <c r="BB97" i="7"/>
  <c r="AZ97" i="7"/>
  <c r="AY97" i="7"/>
  <c r="D97" i="7"/>
  <c r="BE96" i="7"/>
  <c r="BD96" i="7"/>
  <c r="BB96" i="7"/>
  <c r="AZ96" i="7"/>
  <c r="AY96" i="7"/>
  <c r="D96" i="7"/>
  <c r="BH95" i="7"/>
  <c r="BE95" i="7"/>
  <c r="BD95" i="7"/>
  <c r="BB95" i="7"/>
  <c r="AZ95" i="7"/>
  <c r="AY95" i="7"/>
  <c r="D95" i="7"/>
  <c r="BE94" i="7"/>
  <c r="BD94" i="7"/>
  <c r="BB94" i="7"/>
  <c r="AZ94" i="7"/>
  <c r="AY94" i="7"/>
  <c r="D94" i="7"/>
  <c r="BH93" i="7"/>
  <c r="BE93" i="7"/>
  <c r="BD93" i="7"/>
  <c r="BB93" i="7"/>
  <c r="AZ93" i="7"/>
  <c r="AY93" i="7"/>
  <c r="D93" i="7"/>
  <c r="BE92" i="7"/>
  <c r="BD92" i="7"/>
  <c r="BB92" i="7"/>
  <c r="AZ92" i="7"/>
  <c r="AY92" i="7"/>
  <c r="D92" i="7"/>
  <c r="BH91" i="7"/>
  <c r="BE91" i="7"/>
  <c r="BD91" i="7"/>
  <c r="BB91" i="7"/>
  <c r="AZ91" i="7"/>
  <c r="AY91" i="7"/>
  <c r="D91" i="7"/>
  <c r="BE90" i="7"/>
  <c r="BD90" i="7"/>
  <c r="BB90" i="7"/>
  <c r="AZ90" i="7"/>
  <c r="AY90" i="7"/>
  <c r="D90" i="7"/>
  <c r="BH89" i="7"/>
  <c r="BE89" i="7"/>
  <c r="BD89" i="7"/>
  <c r="BB89" i="7"/>
  <c r="AZ89" i="7"/>
  <c r="AY89" i="7"/>
  <c r="D89" i="7"/>
  <c r="BE88" i="7"/>
  <c r="BD88" i="7"/>
  <c r="BB88" i="7"/>
  <c r="AZ88" i="7"/>
  <c r="AY88" i="7"/>
  <c r="D88" i="7"/>
  <c r="BH87" i="7"/>
  <c r="BE87" i="7"/>
  <c r="BD87" i="7"/>
  <c r="BB87" i="7"/>
  <c r="AZ87" i="7"/>
  <c r="AY87" i="7"/>
  <c r="D87" i="7"/>
  <c r="BE86" i="7"/>
  <c r="BD86" i="7"/>
  <c r="BB86" i="7"/>
  <c r="BA86" i="7"/>
  <c r="AY86" i="7"/>
  <c r="D86" i="7"/>
  <c r="BH85" i="7"/>
  <c r="BE85" i="7"/>
  <c r="BD85" i="7"/>
  <c r="BB85" i="7"/>
  <c r="AZ85" i="7"/>
  <c r="AY85" i="7"/>
  <c r="D85" i="7"/>
  <c r="BF84" i="7"/>
  <c r="BE84" i="7"/>
  <c r="BD84" i="7"/>
  <c r="BB84" i="7"/>
  <c r="BA84" i="7"/>
  <c r="AY84" i="7"/>
  <c r="D84" i="7"/>
  <c r="BH83" i="7"/>
  <c r="BE83" i="7"/>
  <c r="BD83" i="7"/>
  <c r="BB83" i="7"/>
  <c r="AZ83" i="7"/>
  <c r="AY83" i="7"/>
  <c r="D83" i="7"/>
  <c r="BF82" i="7"/>
  <c r="BE82" i="7"/>
  <c r="BD82" i="7"/>
  <c r="BB82" i="7"/>
  <c r="BA82" i="7"/>
  <c r="AY82" i="7"/>
  <c r="D82" i="7"/>
  <c r="BH81" i="7"/>
  <c r="BE81" i="7"/>
  <c r="BD81" i="7"/>
  <c r="BB81" i="7"/>
  <c r="AZ81" i="7"/>
  <c r="AY81" i="7"/>
  <c r="D81" i="7"/>
  <c r="BF80" i="7"/>
  <c r="BE80" i="7"/>
  <c r="BD80" i="7"/>
  <c r="BB80" i="7"/>
  <c r="BA80" i="7"/>
  <c r="AY80" i="7"/>
  <c r="D80" i="7"/>
  <c r="BH79" i="7"/>
  <c r="BE79" i="7"/>
  <c r="BD79" i="7"/>
  <c r="BB79" i="7"/>
  <c r="AZ79" i="7"/>
  <c r="AY79" i="7"/>
  <c r="D79" i="7"/>
  <c r="BF78" i="7"/>
  <c r="BE78" i="7"/>
  <c r="BD78" i="7"/>
  <c r="BB78" i="7"/>
  <c r="BA78" i="7"/>
  <c r="AY78" i="7"/>
  <c r="D78" i="7"/>
  <c r="BH77" i="7"/>
  <c r="BE77" i="7"/>
  <c r="BD77" i="7"/>
  <c r="BB77" i="7"/>
  <c r="AZ77" i="7"/>
  <c r="AY77" i="7"/>
  <c r="D77" i="7"/>
  <c r="BF76" i="7"/>
  <c r="BE76" i="7"/>
  <c r="BD76" i="7"/>
  <c r="BB76" i="7"/>
  <c r="BA76" i="7"/>
  <c r="AY76" i="7"/>
  <c r="D76" i="7"/>
  <c r="D72" i="7"/>
  <c r="D71" i="7"/>
  <c r="BF67" i="7"/>
  <c r="BA67" i="7"/>
  <c r="F67" i="7"/>
  <c r="BF66" i="7"/>
  <c r="BA66" i="7"/>
  <c r="F66" i="7"/>
  <c r="BF65" i="7"/>
  <c r="BA65" i="7"/>
  <c r="F65" i="7"/>
  <c r="BF64" i="7"/>
  <c r="BA64" i="7"/>
  <c r="F64" i="7" s="1"/>
  <c r="BF63" i="7"/>
  <c r="BA63" i="7"/>
  <c r="F63" i="7"/>
  <c r="BF62" i="7"/>
  <c r="BA62" i="7"/>
  <c r="F62" i="7"/>
  <c r="BF61" i="7"/>
  <c r="BA61" i="7"/>
  <c r="F61" i="7"/>
  <c r="BF60" i="7"/>
  <c r="BA60" i="7"/>
  <c r="F60" i="7" s="1"/>
  <c r="BF59" i="7"/>
  <c r="BA59" i="7"/>
  <c r="F59" i="7"/>
  <c r="BF58" i="7"/>
  <c r="BA58" i="7"/>
  <c r="F58" i="7" s="1"/>
  <c r="BF57" i="7"/>
  <c r="BA57" i="7"/>
  <c r="F57" i="7"/>
  <c r="V54" i="7"/>
  <c r="U54" i="7"/>
  <c r="T54" i="7"/>
  <c r="S54" i="7"/>
  <c r="R54" i="7"/>
  <c r="BI54" i="7" s="1"/>
  <c r="Q54" i="7"/>
  <c r="P54" i="7"/>
  <c r="O54" i="7"/>
  <c r="N54" i="7"/>
  <c r="M54" i="7"/>
  <c r="L54" i="7"/>
  <c r="K54" i="7"/>
  <c r="J54" i="7"/>
  <c r="I54" i="7"/>
  <c r="H54" i="7"/>
  <c r="G54" i="7"/>
  <c r="F54" i="7"/>
  <c r="D54" i="7" s="1"/>
  <c r="E54" i="7"/>
  <c r="BM53" i="7"/>
  <c r="BL53" i="7"/>
  <c r="BJ53" i="7"/>
  <c r="BI53" i="7"/>
  <c r="BG53" i="7"/>
  <c r="BF53" i="7"/>
  <c r="BC53" i="7"/>
  <c r="BB53" i="7"/>
  <c r="D53" i="7"/>
  <c r="BK53" i="7" s="1"/>
  <c r="BM52" i="7"/>
  <c r="BL52" i="7"/>
  <c r="BI52" i="7"/>
  <c r="BH52" i="7"/>
  <c r="BG52" i="7"/>
  <c r="BF52" i="7"/>
  <c r="BD52" i="7"/>
  <c r="BC52" i="7"/>
  <c r="D52" i="7"/>
  <c r="BE52" i="7" s="1"/>
  <c r="BM51" i="7"/>
  <c r="BL51" i="7"/>
  <c r="BI51" i="7"/>
  <c r="BG51" i="7"/>
  <c r="BF51" i="7"/>
  <c r="BC51" i="7"/>
  <c r="D51" i="7"/>
  <c r="BM50" i="7"/>
  <c r="BL50" i="7"/>
  <c r="BJ50" i="7"/>
  <c r="BI50" i="7"/>
  <c r="BG50" i="7"/>
  <c r="BF50" i="7"/>
  <c r="BD50" i="7"/>
  <c r="BC50" i="7"/>
  <c r="D50" i="7"/>
  <c r="BM49" i="7"/>
  <c r="BL49" i="7"/>
  <c r="BI49" i="7"/>
  <c r="BG49" i="7"/>
  <c r="BF49" i="7"/>
  <c r="BC49" i="7"/>
  <c r="D49" i="7"/>
  <c r="BM48" i="7"/>
  <c r="BL48" i="7"/>
  <c r="BK48" i="7"/>
  <c r="BJ48" i="7"/>
  <c r="BI48" i="7"/>
  <c r="BG48" i="7"/>
  <c r="BF48" i="7"/>
  <c r="BC48" i="7"/>
  <c r="D48" i="7"/>
  <c r="BJ47" i="7"/>
  <c r="W47" i="7"/>
  <c r="BM46" i="7"/>
  <c r="BL46" i="7"/>
  <c r="BI46" i="7"/>
  <c r="BH46" i="7"/>
  <c r="BG46" i="7"/>
  <c r="BF46" i="7"/>
  <c r="BD46" i="7"/>
  <c r="BC46" i="7"/>
  <c r="D46" i="7"/>
  <c r="BE46" i="7" s="1"/>
  <c r="BM45" i="7"/>
  <c r="BL45" i="7"/>
  <c r="BI45" i="7"/>
  <c r="BG45" i="7"/>
  <c r="BF45" i="7"/>
  <c r="BD45" i="7"/>
  <c r="BC45" i="7"/>
  <c r="D45" i="7"/>
  <c r="V44" i="7"/>
  <c r="T44" i="7"/>
  <c r="R44" i="7"/>
  <c r="P44" i="7"/>
  <c r="O44" i="7"/>
  <c r="M44" i="7"/>
  <c r="L44" i="7"/>
  <c r="K44" i="7"/>
  <c r="J44" i="7"/>
  <c r="I44" i="7"/>
  <c r="H44" i="7"/>
  <c r="G44" i="7"/>
  <c r="F44" i="7"/>
  <c r="E44" i="7"/>
  <c r="BM43" i="7"/>
  <c r="BL43" i="7"/>
  <c r="BH43" i="7"/>
  <c r="BG43" i="7"/>
  <c r="BF43" i="7"/>
  <c r="BD43" i="7"/>
  <c r="BB43" i="7"/>
  <c r="D43" i="7"/>
  <c r="BJ43" i="7" s="1"/>
  <c r="BM42" i="7"/>
  <c r="BL42" i="7"/>
  <c r="BK42" i="7"/>
  <c r="BI42" i="7"/>
  <c r="BH42" i="7"/>
  <c r="BG42" i="7"/>
  <c r="BF42" i="7"/>
  <c r="BD42" i="7"/>
  <c r="BC42" i="7"/>
  <c r="D42" i="7"/>
  <c r="BM41" i="7"/>
  <c r="BL41" i="7"/>
  <c r="BK41" i="7"/>
  <c r="BJ41" i="7"/>
  <c r="BI41" i="7"/>
  <c r="BG41" i="7"/>
  <c r="BF41" i="7"/>
  <c r="BE41" i="7"/>
  <c r="BC41" i="7"/>
  <c r="BB41" i="7"/>
  <c r="D41" i="7"/>
  <c r="BH41" i="7" s="1"/>
  <c r="T37" i="7"/>
  <c r="S37" i="7"/>
  <c r="R37" i="7"/>
  <c r="Q37" i="7"/>
  <c r="P37" i="7"/>
  <c r="O37" i="7"/>
  <c r="N37" i="7"/>
  <c r="M37" i="7"/>
  <c r="BD37" i="7" s="1"/>
  <c r="L37" i="7"/>
  <c r="K37" i="7"/>
  <c r="J37" i="7"/>
  <c r="I37" i="7"/>
  <c r="H37" i="7"/>
  <c r="G37" i="7"/>
  <c r="F37" i="7"/>
  <c r="D37" i="7" s="1"/>
  <c r="E37" i="7"/>
  <c r="BJ36" i="7"/>
  <c r="BI36" i="7"/>
  <c r="BG36" i="7"/>
  <c r="BE36" i="7"/>
  <c r="BD36" i="7"/>
  <c r="D36" i="7"/>
  <c r="BH35" i="7"/>
  <c r="BG35" i="7"/>
  <c r="BD35" i="7"/>
  <c r="BB35" i="7"/>
  <c r="D35" i="7"/>
  <c r="BJ34" i="7"/>
  <c r="BI34" i="7"/>
  <c r="BG34" i="7"/>
  <c r="BE34" i="7"/>
  <c r="BD34" i="7"/>
  <c r="D34" i="7"/>
  <c r="BH33" i="7"/>
  <c r="BG33" i="7"/>
  <c r="BD33" i="7"/>
  <c r="BB33" i="7"/>
  <c r="D33" i="7"/>
  <c r="BJ32" i="7"/>
  <c r="BG32" i="7"/>
  <c r="BE32" i="7"/>
  <c r="BD32" i="7"/>
  <c r="D32" i="7"/>
  <c r="BH31" i="7"/>
  <c r="BG31" i="7"/>
  <c r="BD31" i="7"/>
  <c r="BB31" i="7"/>
  <c r="D31" i="7"/>
  <c r="BG30" i="7"/>
  <c r="BD30" i="7"/>
  <c r="D30" i="7"/>
  <c r="BG29" i="7"/>
  <c r="BD29" i="7"/>
  <c r="BC29" i="7"/>
  <c r="D29" i="7"/>
  <c r="BG28" i="7"/>
  <c r="BD28" i="7"/>
  <c r="D28" i="7"/>
  <c r="BK27" i="7"/>
  <c r="BG27" i="7"/>
  <c r="BD27" i="7"/>
  <c r="BC27" i="7"/>
  <c r="D27" i="7"/>
  <c r="BG26" i="7"/>
  <c r="BD26" i="7"/>
  <c r="D26" i="7"/>
  <c r="BK25" i="7"/>
  <c r="BG25" i="7"/>
  <c r="BD25" i="7"/>
  <c r="BC25" i="7"/>
  <c r="D25" i="7"/>
  <c r="BG24" i="7"/>
  <c r="BD24" i="7"/>
  <c r="D24" i="7"/>
  <c r="BK23" i="7"/>
  <c r="BG23" i="7"/>
  <c r="BD23" i="7"/>
  <c r="BC23" i="7"/>
  <c r="D23" i="7"/>
  <c r="BK22" i="7"/>
  <c r="BH22" i="7"/>
  <c r="BG22" i="7"/>
  <c r="BC22" i="7"/>
  <c r="BB22" i="7"/>
  <c r="D22" i="7"/>
  <c r="BJ22" i="7" s="1"/>
  <c r="BK21" i="7"/>
  <c r="BJ21" i="7"/>
  <c r="BG21" i="7"/>
  <c r="BF21" i="7"/>
  <c r="BD21" i="7"/>
  <c r="BC21" i="7"/>
  <c r="BB21" i="7"/>
  <c r="D21" i="7"/>
  <c r="BI21" i="7" s="1"/>
  <c r="BK20" i="7"/>
  <c r="BJ20" i="7"/>
  <c r="BG20" i="7"/>
  <c r="BE20" i="7"/>
  <c r="BB20" i="7"/>
  <c r="U20" i="7" s="1"/>
  <c r="D20" i="7"/>
  <c r="BF20" i="7" s="1"/>
  <c r="BK19" i="7"/>
  <c r="BJ19" i="7"/>
  <c r="BG19" i="7"/>
  <c r="BE19" i="7"/>
  <c r="BB19" i="7"/>
  <c r="D19" i="7"/>
  <c r="BF19" i="7" s="1"/>
  <c r="BK18" i="7"/>
  <c r="BJ18" i="7"/>
  <c r="BG18" i="7"/>
  <c r="BE18" i="7"/>
  <c r="BB18" i="7"/>
  <c r="U18" i="7" s="1"/>
  <c r="D18" i="7"/>
  <c r="BF18" i="7" s="1"/>
  <c r="BI14" i="7"/>
  <c r="BH14" i="7"/>
  <c r="D14" i="7"/>
  <c r="BG13" i="7"/>
  <c r="BF13" i="7"/>
  <c r="BC13" i="7"/>
  <c r="BB13" i="7"/>
  <c r="D13" i="7"/>
  <c r="BI13" i="7" s="1"/>
  <c r="BI12" i="7"/>
  <c r="BH12" i="7"/>
  <c r="BG12" i="7"/>
  <c r="BD12" i="7"/>
  <c r="BC12" i="7"/>
  <c r="D12" i="7"/>
  <c r="BG11" i="7"/>
  <c r="BF11" i="7"/>
  <c r="BC11" i="7"/>
  <c r="BB11" i="7"/>
  <c r="D11" i="7"/>
  <c r="BI11" i="7" s="1"/>
  <c r="BI10" i="7"/>
  <c r="BG10" i="7"/>
  <c r="BD10" i="7"/>
  <c r="BC10" i="7"/>
  <c r="D10" i="7"/>
  <c r="A5" i="7"/>
  <c r="A4" i="7"/>
  <c r="A3" i="7"/>
  <c r="A2" i="7"/>
  <c r="A2" i="6"/>
  <c r="A3" i="6"/>
  <c r="A4" i="6"/>
  <c r="A5" i="6"/>
  <c r="D10" i="6"/>
  <c r="BB10" i="6"/>
  <c r="BC10" i="6"/>
  <c r="BD10" i="6"/>
  <c r="BE10" i="6"/>
  <c r="BF10" i="6"/>
  <c r="BG10" i="6"/>
  <c r="BH10" i="6"/>
  <c r="BI10" i="6"/>
  <c r="D11" i="6"/>
  <c r="BC11" i="6"/>
  <c r="BG11" i="6"/>
  <c r="D12" i="6"/>
  <c r="BB12" i="6"/>
  <c r="BC12" i="6"/>
  <c r="BD12" i="6"/>
  <c r="BE12" i="6"/>
  <c r="U12" i="6" s="1"/>
  <c r="BF12" i="6"/>
  <c r="BG12" i="6"/>
  <c r="BH12" i="6"/>
  <c r="BI12" i="6"/>
  <c r="D13" i="6"/>
  <c r="BC13" i="6"/>
  <c r="BD13" i="6"/>
  <c r="BE13" i="6"/>
  <c r="BG13" i="6"/>
  <c r="BH13" i="6"/>
  <c r="BI13" i="6"/>
  <c r="D14" i="6"/>
  <c r="BD14" i="6"/>
  <c r="BE14" i="6"/>
  <c r="BH14" i="6"/>
  <c r="BI14" i="6"/>
  <c r="D18" i="6"/>
  <c r="BB18" i="6"/>
  <c r="BF18" i="6"/>
  <c r="BG18" i="6"/>
  <c r="D19" i="6"/>
  <c r="BJ19" i="6" s="1"/>
  <c r="BB19" i="6"/>
  <c r="BF19" i="6"/>
  <c r="BG19" i="6"/>
  <c r="BK19" i="6"/>
  <c r="D20" i="6"/>
  <c r="BJ20" i="6" s="1"/>
  <c r="BB20" i="6"/>
  <c r="BE20" i="6"/>
  <c r="U20" i="6" s="1"/>
  <c r="BF20" i="6"/>
  <c r="BG20" i="6"/>
  <c r="BK20" i="6"/>
  <c r="D21" i="6"/>
  <c r="BD21" i="6"/>
  <c r="BE21" i="6"/>
  <c r="BG21" i="6"/>
  <c r="BI21" i="6"/>
  <c r="BK21" i="6"/>
  <c r="D22" i="6"/>
  <c r="BC22" i="6"/>
  <c r="BE22" i="6"/>
  <c r="BF22" i="6"/>
  <c r="BG22" i="6"/>
  <c r="BH22" i="6"/>
  <c r="BI22" i="6"/>
  <c r="BJ22" i="6"/>
  <c r="D23" i="6"/>
  <c r="BB23" i="6"/>
  <c r="BD23" i="6"/>
  <c r="BE23" i="6"/>
  <c r="BF23" i="6"/>
  <c r="BG23" i="6"/>
  <c r="BI23" i="6"/>
  <c r="BJ23" i="6"/>
  <c r="D24" i="6"/>
  <c r="BD24" i="6"/>
  <c r="BE24" i="6"/>
  <c r="BG24" i="6"/>
  <c r="BH24" i="6"/>
  <c r="BI24" i="6"/>
  <c r="D25" i="6"/>
  <c r="BB25" i="6"/>
  <c r="BD25" i="6"/>
  <c r="BE25" i="6"/>
  <c r="BF25" i="6"/>
  <c r="BG25" i="6"/>
  <c r="BI25" i="6"/>
  <c r="BJ25" i="6"/>
  <c r="D26" i="6"/>
  <c r="BH26" i="6" s="1"/>
  <c r="BD26" i="6"/>
  <c r="BG26" i="6"/>
  <c r="D27" i="6"/>
  <c r="BB27" i="6"/>
  <c r="BD27" i="6"/>
  <c r="BE27" i="6"/>
  <c r="BF27" i="6"/>
  <c r="BG27" i="6"/>
  <c r="BI27" i="6"/>
  <c r="BJ27" i="6"/>
  <c r="D28" i="6"/>
  <c r="BD28" i="6"/>
  <c r="BG28" i="6"/>
  <c r="BH28" i="6"/>
  <c r="BI28" i="6"/>
  <c r="D29" i="6"/>
  <c r="BB29" i="6"/>
  <c r="BD29" i="6"/>
  <c r="BE29" i="6"/>
  <c r="BF29" i="6"/>
  <c r="BG29" i="6"/>
  <c r="BI29" i="6"/>
  <c r="BJ29" i="6"/>
  <c r="D30" i="6"/>
  <c r="BD30" i="6"/>
  <c r="BE30" i="6"/>
  <c r="BG30" i="6"/>
  <c r="BH30" i="6"/>
  <c r="BI30" i="6"/>
  <c r="D31" i="6"/>
  <c r="BB31" i="6"/>
  <c r="BD31" i="6"/>
  <c r="BE31" i="6"/>
  <c r="BF31" i="6"/>
  <c r="BG31" i="6"/>
  <c r="BI31" i="6"/>
  <c r="BJ31" i="6"/>
  <c r="D32" i="6"/>
  <c r="BD32" i="6"/>
  <c r="BE32" i="6"/>
  <c r="BG32" i="6"/>
  <c r="BH32" i="6"/>
  <c r="BI32" i="6"/>
  <c r="D33" i="6"/>
  <c r="BB33" i="6"/>
  <c r="BD33" i="6"/>
  <c r="BE33" i="6"/>
  <c r="BF33" i="6"/>
  <c r="BG33" i="6"/>
  <c r="BI33" i="6"/>
  <c r="BJ33" i="6"/>
  <c r="D34" i="6"/>
  <c r="BD34" i="6"/>
  <c r="BG34" i="6"/>
  <c r="BH34" i="6"/>
  <c r="D35" i="6"/>
  <c r="BB35" i="6"/>
  <c r="BD35" i="6"/>
  <c r="BE35" i="6"/>
  <c r="BF35" i="6"/>
  <c r="BG35" i="6"/>
  <c r="BI35" i="6"/>
  <c r="BJ35" i="6"/>
  <c r="D36" i="6"/>
  <c r="BD36" i="6"/>
  <c r="BG36" i="6"/>
  <c r="BH36" i="6"/>
  <c r="BI36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BG37" i="6"/>
  <c r="D41" i="6"/>
  <c r="BB41" i="6"/>
  <c r="BC41" i="6"/>
  <c r="BD41" i="6"/>
  <c r="BE41" i="6"/>
  <c r="W41" i="6" s="1"/>
  <c r="BF41" i="6"/>
  <c r="BG41" i="6"/>
  <c r="BH41" i="6"/>
  <c r="BI41" i="6"/>
  <c r="BJ41" i="6"/>
  <c r="BK41" i="6"/>
  <c r="BL41" i="6"/>
  <c r="BM41" i="6"/>
  <c r="D42" i="6"/>
  <c r="BC42" i="6"/>
  <c r="BD42" i="6"/>
  <c r="BE42" i="6"/>
  <c r="BF42" i="6"/>
  <c r="BG42" i="6"/>
  <c r="BH42" i="6"/>
  <c r="BI42" i="6"/>
  <c r="BK42" i="6"/>
  <c r="BL42" i="6"/>
  <c r="BM42" i="6"/>
  <c r="D43" i="6"/>
  <c r="BB43" i="6"/>
  <c r="BD43" i="6"/>
  <c r="BE43" i="6"/>
  <c r="BF43" i="6"/>
  <c r="BG43" i="6"/>
  <c r="BH43" i="6"/>
  <c r="BJ43" i="6"/>
  <c r="BL43" i="6"/>
  <c r="BM43" i="6"/>
  <c r="E44" i="6"/>
  <c r="F44" i="6"/>
  <c r="G44" i="6"/>
  <c r="H44" i="6"/>
  <c r="D44" i="6" s="1"/>
  <c r="I44" i="6"/>
  <c r="J44" i="6"/>
  <c r="K44" i="6"/>
  <c r="O44" i="6"/>
  <c r="R44" i="6"/>
  <c r="D45" i="6"/>
  <c r="BC45" i="6"/>
  <c r="BD45" i="6"/>
  <c r="BF45" i="6"/>
  <c r="BG45" i="6"/>
  <c r="BH45" i="6"/>
  <c r="BI45" i="6"/>
  <c r="BL45" i="6"/>
  <c r="BM45" i="6"/>
  <c r="D46" i="6"/>
  <c r="BE46" i="6" s="1"/>
  <c r="BB46" i="6"/>
  <c r="BC46" i="6"/>
  <c r="BD46" i="6"/>
  <c r="BF46" i="6"/>
  <c r="BG46" i="6"/>
  <c r="BH46" i="6"/>
  <c r="BI46" i="6"/>
  <c r="BJ46" i="6"/>
  <c r="BK46" i="6"/>
  <c r="BL46" i="6"/>
  <c r="BM46" i="6"/>
  <c r="W47" i="6"/>
  <c r="BJ47" i="6"/>
  <c r="D48" i="6"/>
  <c r="BC48" i="6"/>
  <c r="BF48" i="6"/>
  <c r="BG48" i="6"/>
  <c r="BI48" i="6"/>
  <c r="BL48" i="6"/>
  <c r="BM48" i="6"/>
  <c r="D49" i="6"/>
  <c r="BC49" i="6"/>
  <c r="BE49" i="6"/>
  <c r="BF49" i="6"/>
  <c r="BG49" i="6"/>
  <c r="BI49" i="6"/>
  <c r="BL49" i="6"/>
  <c r="BM49" i="6"/>
  <c r="D50" i="6"/>
  <c r="BC50" i="6"/>
  <c r="BD50" i="6"/>
  <c r="BF50" i="6"/>
  <c r="BG50" i="6"/>
  <c r="BI50" i="6"/>
  <c r="BJ50" i="6"/>
  <c r="BL50" i="6"/>
  <c r="BM50" i="6"/>
  <c r="D51" i="6"/>
  <c r="BC51" i="6"/>
  <c r="BD51" i="6"/>
  <c r="BF51" i="6"/>
  <c r="BG51" i="6"/>
  <c r="BH51" i="6"/>
  <c r="BI51" i="6"/>
  <c r="BL51" i="6"/>
  <c r="BM51" i="6"/>
  <c r="D52" i="6"/>
  <c r="BE52" i="6" s="1"/>
  <c r="BB52" i="6"/>
  <c r="BC52" i="6"/>
  <c r="BD52" i="6"/>
  <c r="BF52" i="6"/>
  <c r="BG52" i="6"/>
  <c r="BH52" i="6"/>
  <c r="BI52" i="6"/>
  <c r="BJ52" i="6"/>
  <c r="BK52" i="6"/>
  <c r="BL52" i="6"/>
  <c r="BM52" i="6"/>
  <c r="D53" i="6"/>
  <c r="BK53" i="6" s="1"/>
  <c r="BB53" i="6"/>
  <c r="BC53" i="6"/>
  <c r="BD53" i="6"/>
  <c r="BE53" i="6"/>
  <c r="BF53" i="6"/>
  <c r="BG53" i="6"/>
  <c r="BH53" i="6"/>
  <c r="BI53" i="6"/>
  <c r="BJ53" i="6"/>
  <c r="BL53" i="6"/>
  <c r="BM53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BF54" i="6" s="1"/>
  <c r="U54" i="6"/>
  <c r="V54" i="6"/>
  <c r="F57" i="6"/>
  <c r="BA57" i="6"/>
  <c r="BF57" i="6"/>
  <c r="BA58" i="6"/>
  <c r="F58" i="6" s="1"/>
  <c r="BF58" i="6"/>
  <c r="BA59" i="6"/>
  <c r="F59" i="6" s="1"/>
  <c r="BF59" i="6"/>
  <c r="BA60" i="6"/>
  <c r="F60" i="6" s="1"/>
  <c r="BF60" i="6"/>
  <c r="F61" i="6"/>
  <c r="BA61" i="6"/>
  <c r="BF61" i="6"/>
  <c r="BA62" i="6"/>
  <c r="F62" i="6" s="1"/>
  <c r="BF62" i="6"/>
  <c r="F63" i="6"/>
  <c r="BA63" i="6"/>
  <c r="BF63" i="6"/>
  <c r="BA64" i="6"/>
  <c r="F64" i="6" s="1"/>
  <c r="BF64" i="6"/>
  <c r="F65" i="6"/>
  <c r="BA65" i="6"/>
  <c r="BF65" i="6"/>
  <c r="F66" i="6"/>
  <c r="BA66" i="6"/>
  <c r="BF66" i="6"/>
  <c r="BA67" i="6"/>
  <c r="F67" i="6" s="1"/>
  <c r="BF67" i="6"/>
  <c r="D71" i="6"/>
  <c r="D72" i="6"/>
  <c r="D76" i="6"/>
  <c r="BA76" i="6" s="1"/>
  <c r="AY76" i="6"/>
  <c r="BB76" i="6"/>
  <c r="BE76" i="6"/>
  <c r="D77" i="6"/>
  <c r="AY77" i="6"/>
  <c r="BA77" i="6"/>
  <c r="BB77" i="6"/>
  <c r="BD77" i="6"/>
  <c r="BE77" i="6"/>
  <c r="BF77" i="6"/>
  <c r="BH77" i="6"/>
  <c r="D78" i="6"/>
  <c r="AY78" i="6"/>
  <c r="BB78" i="6"/>
  <c r="BE78" i="6"/>
  <c r="D79" i="6"/>
  <c r="AY79" i="6"/>
  <c r="BA79" i="6"/>
  <c r="BB79" i="6"/>
  <c r="BD79" i="6"/>
  <c r="BE79" i="6"/>
  <c r="BF79" i="6"/>
  <c r="BH79" i="6"/>
  <c r="D80" i="6"/>
  <c r="BA80" i="6" s="1"/>
  <c r="AY80" i="6"/>
  <c r="BB80" i="6"/>
  <c r="BE80" i="6"/>
  <c r="D81" i="6"/>
  <c r="AY81" i="6"/>
  <c r="BA81" i="6"/>
  <c r="BB81" i="6"/>
  <c r="BD81" i="6"/>
  <c r="BE81" i="6"/>
  <c r="BF81" i="6"/>
  <c r="BH81" i="6"/>
  <c r="D82" i="6"/>
  <c r="AY82" i="6"/>
  <c r="BB82" i="6"/>
  <c r="BE82" i="6"/>
  <c r="D83" i="6"/>
  <c r="AY83" i="6"/>
  <c r="BA83" i="6"/>
  <c r="BB83" i="6"/>
  <c r="BD83" i="6"/>
  <c r="BE83" i="6"/>
  <c r="BF83" i="6"/>
  <c r="BH83" i="6"/>
  <c r="D84" i="6"/>
  <c r="BA84" i="6" s="1"/>
  <c r="AY84" i="6"/>
  <c r="BB84" i="6"/>
  <c r="BE84" i="6"/>
  <c r="D85" i="6"/>
  <c r="AZ85" i="6" s="1"/>
  <c r="AY85" i="6"/>
  <c r="T85" i="6" s="1"/>
  <c r="BA85" i="6"/>
  <c r="BB85" i="6"/>
  <c r="BC85" i="6"/>
  <c r="BE85" i="6"/>
  <c r="BF85" i="6"/>
  <c r="BG85" i="6"/>
  <c r="D86" i="6"/>
  <c r="AZ86" i="6" s="1"/>
  <c r="AY86" i="6"/>
  <c r="BA86" i="6"/>
  <c r="BB86" i="6"/>
  <c r="BC86" i="6"/>
  <c r="T86" i="6" s="1"/>
  <c r="BE86" i="6"/>
  <c r="BF86" i="6"/>
  <c r="BG86" i="6"/>
  <c r="D87" i="6"/>
  <c r="AZ87" i="6" s="1"/>
  <c r="AY87" i="6"/>
  <c r="BA87" i="6"/>
  <c r="BB87" i="6"/>
  <c r="BC87" i="6"/>
  <c r="BE87" i="6"/>
  <c r="BF87" i="6"/>
  <c r="BG87" i="6"/>
  <c r="D88" i="6"/>
  <c r="AZ88" i="6" s="1"/>
  <c r="AY88" i="6"/>
  <c r="T88" i="6" s="1"/>
  <c r="BA88" i="6"/>
  <c r="BB88" i="6"/>
  <c r="BC88" i="6"/>
  <c r="BE88" i="6"/>
  <c r="BF88" i="6"/>
  <c r="BG88" i="6"/>
  <c r="D89" i="6"/>
  <c r="AZ89" i="6" s="1"/>
  <c r="AY89" i="6"/>
  <c r="T89" i="6" s="1"/>
  <c r="BA89" i="6"/>
  <c r="BB89" i="6"/>
  <c r="BC89" i="6"/>
  <c r="BE89" i="6"/>
  <c r="BF89" i="6"/>
  <c r="BG89" i="6"/>
  <c r="D90" i="6"/>
  <c r="AZ90" i="6" s="1"/>
  <c r="AY90" i="6"/>
  <c r="BA90" i="6"/>
  <c r="BB90" i="6"/>
  <c r="BC90" i="6"/>
  <c r="T90" i="6" s="1"/>
  <c r="BE90" i="6"/>
  <c r="BF90" i="6"/>
  <c r="BG90" i="6"/>
  <c r="D91" i="6"/>
  <c r="AZ91" i="6" s="1"/>
  <c r="AY91" i="6"/>
  <c r="BA91" i="6"/>
  <c r="BB91" i="6"/>
  <c r="BC91" i="6"/>
  <c r="BE91" i="6"/>
  <c r="BF91" i="6"/>
  <c r="BG91" i="6"/>
  <c r="D92" i="6"/>
  <c r="AZ92" i="6" s="1"/>
  <c r="AY92" i="6"/>
  <c r="T92" i="6" s="1"/>
  <c r="BA92" i="6"/>
  <c r="BB92" i="6"/>
  <c r="BC92" i="6"/>
  <c r="BE92" i="6"/>
  <c r="BF92" i="6"/>
  <c r="BG92" i="6"/>
  <c r="D93" i="6"/>
  <c r="AZ93" i="6" s="1"/>
  <c r="AY93" i="6"/>
  <c r="T93" i="6" s="1"/>
  <c r="BA93" i="6"/>
  <c r="BB93" i="6"/>
  <c r="BC93" i="6"/>
  <c r="BE93" i="6"/>
  <c r="BF93" i="6"/>
  <c r="BG93" i="6"/>
  <c r="D94" i="6"/>
  <c r="AZ94" i="6" s="1"/>
  <c r="AY94" i="6"/>
  <c r="BA94" i="6"/>
  <c r="BB94" i="6"/>
  <c r="BC94" i="6"/>
  <c r="T94" i="6" s="1"/>
  <c r="BE94" i="6"/>
  <c r="BF94" i="6"/>
  <c r="BG94" i="6"/>
  <c r="D95" i="6"/>
  <c r="AZ95" i="6" s="1"/>
  <c r="AY95" i="6"/>
  <c r="T95" i="6" s="1"/>
  <c r="BA95" i="6"/>
  <c r="BB95" i="6"/>
  <c r="BC95" i="6"/>
  <c r="BE95" i="6"/>
  <c r="BF95" i="6"/>
  <c r="BG95" i="6"/>
  <c r="D96" i="6"/>
  <c r="AZ96" i="6" s="1"/>
  <c r="AY96" i="6"/>
  <c r="T96" i="6" s="1"/>
  <c r="BA96" i="6"/>
  <c r="BB96" i="6"/>
  <c r="BC96" i="6"/>
  <c r="BE96" i="6"/>
  <c r="BF96" i="6"/>
  <c r="BG96" i="6"/>
  <c r="D97" i="6"/>
  <c r="AZ97" i="6" s="1"/>
  <c r="AY97" i="6"/>
  <c r="T97" i="6" s="1"/>
  <c r="BA97" i="6"/>
  <c r="BB97" i="6"/>
  <c r="BC97" i="6"/>
  <c r="BE97" i="6"/>
  <c r="BF97" i="6"/>
  <c r="BG97" i="6"/>
  <c r="D98" i="6"/>
  <c r="AZ98" i="6" s="1"/>
  <c r="AY98" i="6"/>
  <c r="BA98" i="6"/>
  <c r="BB98" i="6"/>
  <c r="BC98" i="6"/>
  <c r="T98" i="6" s="1"/>
  <c r="BE98" i="6"/>
  <c r="BF98" i="6"/>
  <c r="BG98" i="6"/>
  <c r="D99" i="6"/>
  <c r="AZ99" i="6" s="1"/>
  <c r="AY99" i="6"/>
  <c r="T99" i="6" s="1"/>
  <c r="BA99" i="6"/>
  <c r="BB99" i="6"/>
  <c r="BC99" i="6"/>
  <c r="BE99" i="6"/>
  <c r="BF99" i="6"/>
  <c r="BG99" i="6"/>
  <c r="D100" i="6"/>
  <c r="AZ100" i="6" s="1"/>
  <c r="AY100" i="6"/>
  <c r="T100" i="6" s="1"/>
  <c r="BA100" i="6"/>
  <c r="BB100" i="6"/>
  <c r="BC100" i="6"/>
  <c r="BE100" i="6"/>
  <c r="BF100" i="6"/>
  <c r="BG100" i="6"/>
  <c r="D101" i="6"/>
  <c r="AZ101" i="6" s="1"/>
  <c r="AY101" i="6"/>
  <c r="T101" i="6" s="1"/>
  <c r="BA101" i="6"/>
  <c r="BB101" i="6"/>
  <c r="BC101" i="6"/>
  <c r="BE101" i="6"/>
  <c r="BF101" i="6"/>
  <c r="BG101" i="6"/>
  <c r="D102" i="6"/>
  <c r="AZ102" i="6" s="1"/>
  <c r="AY102" i="6"/>
  <c r="BA102" i="6"/>
  <c r="BB102" i="6"/>
  <c r="BC102" i="6"/>
  <c r="T102" i="6" s="1"/>
  <c r="BE102" i="6"/>
  <c r="BF102" i="6"/>
  <c r="BG102" i="6"/>
  <c r="D103" i="6"/>
  <c r="AZ103" i="6" s="1"/>
  <c r="AY103" i="6"/>
  <c r="BA103" i="6"/>
  <c r="BB103" i="6"/>
  <c r="BC103" i="6"/>
  <c r="BE103" i="6"/>
  <c r="BF103" i="6"/>
  <c r="BG103" i="6"/>
  <c r="D104" i="6"/>
  <c r="AZ104" i="6" s="1"/>
  <c r="AY104" i="6"/>
  <c r="T104" i="6" s="1"/>
  <c r="BA104" i="6"/>
  <c r="BB104" i="6"/>
  <c r="BC104" i="6"/>
  <c r="BE104" i="6"/>
  <c r="BF104" i="6"/>
  <c r="BG104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AY105" i="6" s="1"/>
  <c r="S105" i="6"/>
  <c r="BB105" i="6"/>
  <c r="BE105" i="6"/>
  <c r="D109" i="6"/>
  <c r="BA109" i="6"/>
  <c r="BB109" i="6"/>
  <c r="BC109" i="6"/>
  <c r="BE109" i="6"/>
  <c r="BF109" i="6"/>
  <c r="BG109" i="6"/>
  <c r="D110" i="6"/>
  <c r="BA110" i="6" s="1"/>
  <c r="AZ110" i="6"/>
  <c r="S110" i="6" s="1"/>
  <c r="BB110" i="6"/>
  <c r="BC110" i="6"/>
  <c r="BD110" i="6"/>
  <c r="BF110" i="6"/>
  <c r="BG110" i="6"/>
  <c r="D111" i="6"/>
  <c r="BA111" i="6"/>
  <c r="BB111" i="6"/>
  <c r="BC111" i="6"/>
  <c r="BE111" i="6"/>
  <c r="BF111" i="6"/>
  <c r="BG111" i="6"/>
  <c r="D112" i="6"/>
  <c r="BA112" i="6" s="1"/>
  <c r="AZ112" i="6"/>
  <c r="S112" i="6" s="1"/>
  <c r="BB112" i="6"/>
  <c r="BC112" i="6"/>
  <c r="BD112" i="6"/>
  <c r="BF112" i="6"/>
  <c r="BG112" i="6"/>
  <c r="D113" i="6"/>
  <c r="BA113" i="6"/>
  <c r="BB113" i="6"/>
  <c r="BC113" i="6"/>
  <c r="BE113" i="6"/>
  <c r="BF113" i="6"/>
  <c r="BG113" i="6"/>
  <c r="D114" i="6"/>
  <c r="BA114" i="6" s="1"/>
  <c r="AZ114" i="6"/>
  <c r="BB114" i="6"/>
  <c r="BC114" i="6"/>
  <c r="BD114" i="6"/>
  <c r="BF114" i="6"/>
  <c r="BG114" i="6"/>
  <c r="D115" i="6"/>
  <c r="BE115" i="6" s="1"/>
  <c r="BB115" i="6"/>
  <c r="BC115" i="6"/>
  <c r="BF115" i="6"/>
  <c r="BG115" i="6"/>
  <c r="E116" i="6"/>
  <c r="J116" i="6"/>
  <c r="L44" i="6" s="1"/>
  <c r="K116" i="6"/>
  <c r="M44" i="6" s="1"/>
  <c r="L116" i="6"/>
  <c r="N44" i="6" s="1"/>
  <c r="M116" i="6"/>
  <c r="P44" i="6" s="1"/>
  <c r="BL44" i="6" s="1"/>
  <c r="N116" i="6"/>
  <c r="Q44" i="6" s="1"/>
  <c r="O116" i="6"/>
  <c r="P116" i="6"/>
  <c r="S44" i="6" s="1"/>
  <c r="Q116" i="6"/>
  <c r="T44" i="6" s="1"/>
  <c r="R116" i="6"/>
  <c r="U44" i="6" s="1"/>
  <c r="BF116" i="6"/>
  <c r="D117" i="6"/>
  <c r="BA117" i="6" s="1"/>
  <c r="AZ117" i="6"/>
  <c r="S117" i="6" s="1"/>
  <c r="BB117" i="6"/>
  <c r="BC117" i="6"/>
  <c r="BD117" i="6"/>
  <c r="BF117" i="6"/>
  <c r="BG117" i="6"/>
  <c r="D118" i="6"/>
  <c r="BA118" i="6"/>
  <c r="BB118" i="6"/>
  <c r="BC118" i="6"/>
  <c r="BE118" i="6"/>
  <c r="BF118" i="6"/>
  <c r="BG118" i="6"/>
  <c r="D119" i="6"/>
  <c r="BA119" i="6" s="1"/>
  <c r="AZ119" i="6"/>
  <c r="S119" i="6" s="1"/>
  <c r="BB119" i="6"/>
  <c r="BC119" i="6"/>
  <c r="BD119" i="6"/>
  <c r="BF119" i="6"/>
  <c r="BG119" i="6"/>
  <c r="D120" i="6"/>
  <c r="BB120" i="6"/>
  <c r="BC120" i="6"/>
  <c r="BF120" i="6"/>
  <c r="BG120" i="6"/>
  <c r="D121" i="6"/>
  <c r="BA121" i="6" s="1"/>
  <c r="S121" i="6"/>
  <c r="AZ121" i="6"/>
  <c r="BB121" i="6"/>
  <c r="BC121" i="6"/>
  <c r="BD121" i="6"/>
  <c r="BF121" i="6"/>
  <c r="BG121" i="6"/>
  <c r="D122" i="6"/>
  <c r="BA122" i="6"/>
  <c r="BB122" i="6"/>
  <c r="BC122" i="6"/>
  <c r="BE122" i="6"/>
  <c r="BF122" i="6"/>
  <c r="BG122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BB123" i="6" s="1"/>
  <c r="R123" i="6"/>
  <c r="BF123" i="6"/>
  <c r="D124" i="6"/>
  <c r="BA124" i="6" s="1"/>
  <c r="AZ124" i="6"/>
  <c r="S124" i="6" s="1"/>
  <c r="BB124" i="6"/>
  <c r="BC124" i="6"/>
  <c r="BD124" i="6"/>
  <c r="BF124" i="6"/>
  <c r="BG124" i="6"/>
  <c r="D125" i="6"/>
  <c r="BB125" i="6"/>
  <c r="BC125" i="6"/>
  <c r="BF125" i="6"/>
  <c r="BG125" i="6"/>
  <c r="D126" i="6"/>
  <c r="BB126" i="6"/>
  <c r="BC126" i="6"/>
  <c r="BD126" i="6"/>
  <c r="BF126" i="6"/>
  <c r="BG126" i="6"/>
  <c r="D127" i="6"/>
  <c r="BA127" i="6" s="1"/>
  <c r="AZ127" i="6"/>
  <c r="S127" i="6" s="1"/>
  <c r="BB127" i="6"/>
  <c r="BC127" i="6"/>
  <c r="BD127" i="6"/>
  <c r="BF127" i="6"/>
  <c r="BG127" i="6"/>
  <c r="D128" i="6"/>
  <c r="BB128" i="6"/>
  <c r="BC128" i="6"/>
  <c r="BF128" i="6"/>
  <c r="BG128" i="6"/>
  <c r="D129" i="6"/>
  <c r="BB129" i="6"/>
  <c r="BC129" i="6"/>
  <c r="BF129" i="6"/>
  <c r="BG129" i="6"/>
  <c r="D130" i="6"/>
  <c r="AZ130" i="6"/>
  <c r="BB130" i="6"/>
  <c r="BC130" i="6"/>
  <c r="BD130" i="6"/>
  <c r="BF130" i="6"/>
  <c r="BG130" i="6"/>
  <c r="D131" i="6"/>
  <c r="AZ131" i="6"/>
  <c r="BA131" i="6"/>
  <c r="BB131" i="6"/>
  <c r="BC131" i="6"/>
  <c r="BD131" i="6"/>
  <c r="BE131" i="6"/>
  <c r="BF131" i="6"/>
  <c r="BG131" i="6"/>
  <c r="D132" i="6"/>
  <c r="AZ132" i="6"/>
  <c r="BB132" i="6"/>
  <c r="BC132" i="6"/>
  <c r="BD132" i="6"/>
  <c r="BF132" i="6"/>
  <c r="BG132" i="6"/>
  <c r="D133" i="6"/>
  <c r="AZ133" i="6"/>
  <c r="BA133" i="6"/>
  <c r="BB133" i="6"/>
  <c r="BC133" i="6"/>
  <c r="BD133" i="6"/>
  <c r="BE133" i="6"/>
  <c r="BF133" i="6"/>
  <c r="BG133" i="6"/>
  <c r="D134" i="6"/>
  <c r="BA134" i="6" s="1"/>
  <c r="BB134" i="6"/>
  <c r="BC134" i="6"/>
  <c r="BD134" i="6"/>
  <c r="BF134" i="6"/>
  <c r="BG134" i="6"/>
  <c r="D135" i="6"/>
  <c r="BB135" i="6"/>
  <c r="BC135" i="6"/>
  <c r="BF135" i="6"/>
  <c r="BG135" i="6"/>
  <c r="D136" i="6"/>
  <c r="BA136" i="6" s="1"/>
  <c r="AZ136" i="6"/>
  <c r="BB136" i="6"/>
  <c r="BC136" i="6"/>
  <c r="BD136" i="6"/>
  <c r="BF136" i="6"/>
  <c r="BG136" i="6"/>
  <c r="D137" i="6"/>
  <c r="BB137" i="6"/>
  <c r="BC137" i="6"/>
  <c r="BF137" i="6"/>
  <c r="BG137" i="6"/>
  <c r="D138" i="6"/>
  <c r="BA138" i="6" s="1"/>
  <c r="AZ138" i="6"/>
  <c r="BB138" i="6"/>
  <c r="BC138" i="6"/>
  <c r="BD138" i="6"/>
  <c r="BF138" i="6"/>
  <c r="BG138" i="6"/>
  <c r="D139" i="6"/>
  <c r="BB139" i="6"/>
  <c r="BC139" i="6"/>
  <c r="BF139" i="6"/>
  <c r="BG139" i="6"/>
  <c r="D143" i="6"/>
  <c r="AZ143" i="6"/>
  <c r="BD143" i="6"/>
  <c r="D144" i="6"/>
  <c r="AZ144" i="6"/>
  <c r="BD144" i="6"/>
  <c r="D148" i="6"/>
  <c r="BA148" i="6"/>
  <c r="BE148" i="6"/>
  <c r="D149" i="6"/>
  <c r="AZ149" i="6"/>
  <c r="BA149" i="6"/>
  <c r="BD149" i="6"/>
  <c r="BE149" i="6"/>
  <c r="D150" i="6"/>
  <c r="BD150" i="6" s="1"/>
  <c r="AZ150" i="6"/>
  <c r="BA150" i="6"/>
  <c r="BE150" i="6"/>
  <c r="D151" i="6"/>
  <c r="BD151" i="6" s="1"/>
  <c r="AZ151" i="6"/>
  <c r="BA151" i="6"/>
  <c r="BE151" i="6"/>
  <c r="D152" i="6"/>
  <c r="BA152" i="6"/>
  <c r="BE152" i="6"/>
  <c r="D153" i="6"/>
  <c r="AZ153" i="6"/>
  <c r="BA153" i="6"/>
  <c r="BD153" i="6"/>
  <c r="BE153" i="6"/>
  <c r="D154" i="6"/>
  <c r="BD154" i="6" s="1"/>
  <c r="AZ154" i="6"/>
  <c r="BA154" i="6"/>
  <c r="BE154" i="6"/>
  <c r="D155" i="6"/>
  <c r="BD155" i="6" s="1"/>
  <c r="AZ155" i="6"/>
  <c r="BA155" i="6"/>
  <c r="BE155" i="6"/>
  <c r="D156" i="6"/>
  <c r="BA156" i="6"/>
  <c r="BE156" i="6"/>
  <c r="D157" i="6"/>
  <c r="AZ157" i="6"/>
  <c r="BA157" i="6"/>
  <c r="BD157" i="6"/>
  <c r="BE157" i="6"/>
  <c r="D158" i="6"/>
  <c r="BD158" i="6" s="1"/>
  <c r="AZ158" i="6"/>
  <c r="BA158" i="6"/>
  <c r="BE158" i="6"/>
  <c r="D159" i="6"/>
  <c r="BD159" i="6" s="1"/>
  <c r="AZ159" i="6"/>
  <c r="BA159" i="6"/>
  <c r="BE159" i="6"/>
  <c r="D160" i="6"/>
  <c r="BA160" i="6"/>
  <c r="BE160" i="6"/>
  <c r="D161" i="6"/>
  <c r="AZ161" i="6"/>
  <c r="BA161" i="6"/>
  <c r="BD161" i="6"/>
  <c r="BE161" i="6"/>
  <c r="D162" i="6"/>
  <c r="BD162" i="6" s="1"/>
  <c r="AZ162" i="6"/>
  <c r="BA162" i="6"/>
  <c r="BE162" i="6"/>
  <c r="D163" i="6"/>
  <c r="BD163" i="6" s="1"/>
  <c r="AZ163" i="6"/>
  <c r="BA163" i="6"/>
  <c r="BE163" i="6"/>
  <c r="D164" i="6"/>
  <c r="BA164" i="6"/>
  <c r="BE164" i="6"/>
  <c r="D165" i="6"/>
  <c r="AZ165" i="6"/>
  <c r="BA165" i="6"/>
  <c r="BD165" i="6"/>
  <c r="BE165" i="6"/>
  <c r="D166" i="6"/>
  <c r="BD166" i="6" s="1"/>
  <c r="AZ166" i="6"/>
  <c r="BA166" i="6"/>
  <c r="BE166" i="6"/>
  <c r="D167" i="6"/>
  <c r="BD167" i="6" s="1"/>
  <c r="AZ167" i="6"/>
  <c r="BA167" i="6"/>
  <c r="BE167" i="6"/>
  <c r="D168" i="6"/>
  <c r="BA168" i="6"/>
  <c r="BE168" i="6"/>
  <c r="D169" i="6"/>
  <c r="AZ169" i="6"/>
  <c r="BA169" i="6"/>
  <c r="BD169" i="6"/>
  <c r="BE169" i="6"/>
  <c r="D170" i="6"/>
  <c r="BD170" i="6" s="1"/>
  <c r="AZ170" i="6"/>
  <c r="BA170" i="6"/>
  <c r="BE170" i="6"/>
  <c r="D171" i="6"/>
  <c r="BD171" i="6" s="1"/>
  <c r="AZ171" i="6"/>
  <c r="BA171" i="6"/>
  <c r="BE171" i="6"/>
  <c r="D172" i="6"/>
  <c r="BA172" i="6"/>
  <c r="BE172" i="6"/>
  <c r="D173" i="6"/>
  <c r="AZ173" i="6"/>
  <c r="BA173" i="6"/>
  <c r="BD173" i="6"/>
  <c r="BE173" i="6"/>
  <c r="D174" i="6"/>
  <c r="BD174" i="6" s="1"/>
  <c r="AZ174" i="6"/>
  <c r="BA174" i="6"/>
  <c r="BE174" i="6"/>
  <c r="D175" i="6"/>
  <c r="BD175" i="6" s="1"/>
  <c r="AZ175" i="6"/>
  <c r="BA175" i="6"/>
  <c r="BE175" i="6"/>
  <c r="D176" i="6"/>
  <c r="BA176" i="6"/>
  <c r="BE176" i="6"/>
  <c r="D177" i="6"/>
  <c r="AZ177" i="6"/>
  <c r="BA177" i="6"/>
  <c r="BD177" i="6"/>
  <c r="BE177" i="6"/>
  <c r="D178" i="6"/>
  <c r="BD178" i="6" s="1"/>
  <c r="AZ178" i="6"/>
  <c r="BA178" i="6"/>
  <c r="BE178" i="6"/>
  <c r="D179" i="6"/>
  <c r="BD179" i="6" s="1"/>
  <c r="AZ179" i="6"/>
  <c r="BA179" i="6"/>
  <c r="BE179" i="6"/>
  <c r="D180" i="6"/>
  <c r="BA180" i="6"/>
  <c r="BE180" i="6"/>
  <c r="D181" i="6"/>
  <c r="AZ181" i="6"/>
  <c r="BA181" i="6"/>
  <c r="BD181" i="6"/>
  <c r="BE181" i="6"/>
  <c r="D182" i="6"/>
  <c r="BD182" i="6" s="1"/>
  <c r="AZ182" i="6"/>
  <c r="BA182" i="6"/>
  <c r="BE182" i="6"/>
  <c r="D183" i="6"/>
  <c r="BD183" i="6" s="1"/>
  <c r="AZ183" i="6"/>
  <c r="BA183" i="6"/>
  <c r="BE183" i="6"/>
  <c r="D184" i="6"/>
  <c r="BA184" i="6"/>
  <c r="BE184" i="6"/>
  <c r="D185" i="6"/>
  <c r="AZ185" i="6"/>
  <c r="BA185" i="6"/>
  <c r="BD185" i="6"/>
  <c r="BE185" i="6"/>
  <c r="D186" i="6"/>
  <c r="BD186" i="6" s="1"/>
  <c r="AZ186" i="6"/>
  <c r="BA186" i="6"/>
  <c r="BE186" i="6"/>
  <c r="D187" i="6"/>
  <c r="BD187" i="6" s="1"/>
  <c r="AZ187" i="6"/>
  <c r="BA187" i="6"/>
  <c r="BE187" i="6"/>
  <c r="D188" i="6"/>
  <c r="BA188" i="6"/>
  <c r="BE188" i="6"/>
  <c r="D189" i="6"/>
  <c r="AZ189" i="6"/>
  <c r="BA189" i="6"/>
  <c r="BD189" i="6"/>
  <c r="BE189" i="6"/>
  <c r="D190" i="6"/>
  <c r="BD190" i="6" s="1"/>
  <c r="AZ190" i="6"/>
  <c r="BA190" i="6"/>
  <c r="BE190" i="6"/>
  <c r="D191" i="6"/>
  <c r="BD191" i="6" s="1"/>
  <c r="AZ191" i="6"/>
  <c r="BA191" i="6"/>
  <c r="BE191" i="6"/>
  <c r="D192" i="6"/>
  <c r="AZ192" i="6" s="1"/>
  <c r="BA192" i="6"/>
  <c r="BD192" i="6"/>
  <c r="BE192" i="6"/>
  <c r="D193" i="6"/>
  <c r="AZ193" i="6"/>
  <c r="BA193" i="6"/>
  <c r="BD193" i="6"/>
  <c r="BE193" i="6"/>
  <c r="D194" i="6"/>
  <c r="BD194" i="6" s="1"/>
  <c r="AZ194" i="6"/>
  <c r="BA194" i="6"/>
  <c r="BE194" i="6"/>
  <c r="D195" i="6"/>
  <c r="BD195" i="6" s="1"/>
  <c r="AZ195" i="6"/>
  <c r="BA195" i="6"/>
  <c r="BE195" i="6"/>
  <c r="D196" i="6"/>
  <c r="AZ196" i="6" s="1"/>
  <c r="BA196" i="6"/>
  <c r="BE196" i="6"/>
  <c r="D197" i="6"/>
  <c r="AZ197" i="6"/>
  <c r="BA197" i="6"/>
  <c r="BD197" i="6"/>
  <c r="BE197" i="6"/>
  <c r="D198" i="6"/>
  <c r="BD198" i="6" s="1"/>
  <c r="AZ198" i="6"/>
  <c r="BA198" i="6"/>
  <c r="BE198" i="6"/>
  <c r="D199" i="6"/>
  <c r="BD199" i="6" s="1"/>
  <c r="BA199" i="6"/>
  <c r="BE199" i="6"/>
  <c r="D200" i="6"/>
  <c r="AZ200" i="6" s="1"/>
  <c r="BA200" i="6"/>
  <c r="BE200" i="6"/>
  <c r="D201" i="6"/>
  <c r="AZ201" i="6"/>
  <c r="BA201" i="6"/>
  <c r="BD201" i="6"/>
  <c r="BE201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BA202" i="6"/>
  <c r="BE202" i="6"/>
  <c r="E203" i="6"/>
  <c r="F203" i="6"/>
  <c r="G203" i="6"/>
  <c r="H203" i="6"/>
  <c r="D203" i="6" s="1"/>
  <c r="I203" i="6"/>
  <c r="J203" i="6"/>
  <c r="K203" i="6"/>
  <c r="L203" i="6"/>
  <c r="M203" i="6"/>
  <c r="N203" i="6"/>
  <c r="O203" i="6"/>
  <c r="P203" i="6"/>
  <c r="BE203" i="6" s="1"/>
  <c r="E204" i="6"/>
  <c r="F204" i="6"/>
  <c r="G204" i="6"/>
  <c r="H204" i="6"/>
  <c r="D204" i="6" s="1"/>
  <c r="I204" i="6"/>
  <c r="J204" i="6"/>
  <c r="K204" i="6"/>
  <c r="L204" i="6"/>
  <c r="M204" i="6"/>
  <c r="N204" i="6"/>
  <c r="O204" i="6"/>
  <c r="P204" i="6"/>
  <c r="E205" i="6"/>
  <c r="F205" i="6"/>
  <c r="G205" i="6"/>
  <c r="H205" i="6"/>
  <c r="I205" i="6"/>
  <c r="J205" i="6"/>
  <c r="K205" i="6"/>
  <c r="BE205" i="6" s="1"/>
  <c r="L205" i="6"/>
  <c r="M205" i="6"/>
  <c r="N205" i="6"/>
  <c r="O205" i="6"/>
  <c r="P205" i="6"/>
  <c r="D209" i="6"/>
  <c r="BF209" i="6" s="1"/>
  <c r="BB209" i="6"/>
  <c r="O209" i="6" s="1"/>
  <c r="D210" i="6"/>
  <c r="BF210" i="6" s="1"/>
  <c r="O210" i="6"/>
  <c r="BB210" i="6"/>
  <c r="D211" i="6"/>
  <c r="BF211" i="6" s="1"/>
  <c r="BB211" i="6"/>
  <c r="O211" i="6" s="1"/>
  <c r="D212" i="6"/>
  <c r="BF212" i="6" s="1"/>
  <c r="BB212" i="6"/>
  <c r="O212" i="6" s="1"/>
  <c r="D213" i="6"/>
  <c r="BF213" i="6" s="1"/>
  <c r="BB213" i="6"/>
  <c r="O213" i="6" s="1"/>
  <c r="D214" i="6"/>
  <c r="BF214" i="6" s="1"/>
  <c r="O214" i="6"/>
  <c r="BB214" i="6"/>
  <c r="D220" i="6"/>
  <c r="E220" i="6"/>
  <c r="D227" i="6"/>
  <c r="D228" i="6"/>
  <c r="D229" i="6"/>
  <c r="D230" i="6"/>
  <c r="D231" i="6"/>
  <c r="D232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S123" i="12" l="1"/>
  <c r="A260" i="12" s="1"/>
  <c r="BG105" i="13"/>
  <c r="BC105" i="13"/>
  <c r="BH105" i="13"/>
  <c r="BF105" i="13"/>
  <c r="BA105" i="13"/>
  <c r="AZ105" i="13"/>
  <c r="U30" i="13"/>
  <c r="U29" i="13"/>
  <c r="W44" i="13"/>
  <c r="S127" i="13"/>
  <c r="U12" i="13"/>
  <c r="A260" i="13" s="1"/>
  <c r="S139" i="13"/>
  <c r="S132" i="13"/>
  <c r="S129" i="13"/>
  <c r="S128" i="13"/>
  <c r="U34" i="13"/>
  <c r="S124" i="13"/>
  <c r="S113" i="13"/>
  <c r="S109" i="13"/>
  <c r="W54" i="13"/>
  <c r="S119" i="13"/>
  <c r="AZ205" i="13"/>
  <c r="BD205" i="13"/>
  <c r="W50" i="13"/>
  <c r="S130" i="13"/>
  <c r="U33" i="13"/>
  <c r="BH44" i="7"/>
  <c r="BD44" i="7"/>
  <c r="BK44" i="7"/>
  <c r="BE44" i="7"/>
  <c r="BJ44" i="7"/>
  <c r="BB44" i="7"/>
  <c r="BK30" i="7"/>
  <c r="BC30" i="7"/>
  <c r="BH30" i="7"/>
  <c r="BB30" i="7"/>
  <c r="BF30" i="7"/>
  <c r="BH37" i="7"/>
  <c r="BB37" i="7"/>
  <c r="BK37" i="7"/>
  <c r="BF37" i="7"/>
  <c r="BE37" i="7"/>
  <c r="BK49" i="7"/>
  <c r="BJ49" i="7"/>
  <c r="BB49" i="7"/>
  <c r="W49" i="7" s="1"/>
  <c r="BE49" i="7"/>
  <c r="BK51" i="7"/>
  <c r="BJ51" i="7"/>
  <c r="BB51" i="7"/>
  <c r="W51" i="7" s="1"/>
  <c r="BE51" i="7"/>
  <c r="BK54" i="7"/>
  <c r="BH54" i="7"/>
  <c r="BB54" i="7"/>
  <c r="BJ54" i="7"/>
  <c r="BD205" i="7"/>
  <c r="AZ205" i="7"/>
  <c r="BA205" i="7"/>
  <c r="BE205" i="7"/>
  <c r="BF10" i="7"/>
  <c r="BB10" i="7"/>
  <c r="BE10" i="7"/>
  <c r="BJ24" i="7"/>
  <c r="BF24" i="7"/>
  <c r="BB24" i="7"/>
  <c r="BI24" i="7"/>
  <c r="BE24" i="7"/>
  <c r="BH24" i="7"/>
  <c r="BJ26" i="7"/>
  <c r="BF26" i="7"/>
  <c r="BB26" i="7"/>
  <c r="BI26" i="7"/>
  <c r="BE26" i="7"/>
  <c r="BH26" i="7"/>
  <c r="BJ28" i="7"/>
  <c r="BF28" i="7"/>
  <c r="BB28" i="7"/>
  <c r="BI28" i="7"/>
  <c r="BE28" i="7"/>
  <c r="BH28" i="7"/>
  <c r="BK32" i="7"/>
  <c r="BC32" i="7"/>
  <c r="BH32" i="7"/>
  <c r="BB32" i="7"/>
  <c r="BF32" i="7"/>
  <c r="BI37" i="7"/>
  <c r="BH51" i="7"/>
  <c r="BD54" i="7"/>
  <c r="BG76" i="7"/>
  <c r="BC76" i="7"/>
  <c r="BH76" i="7"/>
  <c r="BG78" i="7"/>
  <c r="BC78" i="7"/>
  <c r="BH78" i="7"/>
  <c r="BG80" i="7"/>
  <c r="BC80" i="7"/>
  <c r="BH80" i="7"/>
  <c r="BG82" i="7"/>
  <c r="BC82" i="7"/>
  <c r="BH82" i="7"/>
  <c r="BG84" i="7"/>
  <c r="BC84" i="7"/>
  <c r="BH84" i="7"/>
  <c r="BG86" i="7"/>
  <c r="BC86" i="7"/>
  <c r="BH86" i="7"/>
  <c r="BF86" i="7"/>
  <c r="BD156" i="7"/>
  <c r="AZ156" i="7"/>
  <c r="Q156" i="7" s="1"/>
  <c r="BD165" i="7"/>
  <c r="AZ165" i="7"/>
  <c r="Q165" i="7" s="1"/>
  <c r="AZ175" i="7"/>
  <c r="Q175" i="7" s="1"/>
  <c r="BD175" i="7"/>
  <c r="AZ178" i="7"/>
  <c r="Q178" i="7" s="1"/>
  <c r="BD178" i="7"/>
  <c r="AZ202" i="7"/>
  <c r="BD202" i="7"/>
  <c r="BA202" i="7"/>
  <c r="BE202" i="7"/>
  <c r="U11" i="7"/>
  <c r="BF12" i="7"/>
  <c r="BB12" i="7"/>
  <c r="BE12" i="7"/>
  <c r="U19" i="7"/>
  <c r="BC24" i="7"/>
  <c r="BK24" i="7"/>
  <c r="BC26" i="7"/>
  <c r="BK26" i="7"/>
  <c r="BC28" i="7"/>
  <c r="BK28" i="7"/>
  <c r="BI30" i="7"/>
  <c r="BK34" i="7"/>
  <c r="BC34" i="7"/>
  <c r="BH34" i="7"/>
  <c r="BB34" i="7"/>
  <c r="BF34" i="7"/>
  <c r="BJ37" i="7"/>
  <c r="BK45" i="7"/>
  <c r="BJ45" i="7"/>
  <c r="BB45" i="7"/>
  <c r="BE45" i="7"/>
  <c r="BE48" i="7"/>
  <c r="BD48" i="7"/>
  <c r="BH48" i="7"/>
  <c r="BD51" i="7"/>
  <c r="BE54" i="7"/>
  <c r="BA105" i="7"/>
  <c r="BH105" i="7"/>
  <c r="BC105" i="7"/>
  <c r="BG105" i="7"/>
  <c r="BD105" i="7"/>
  <c r="AY105" i="7"/>
  <c r="S119" i="7"/>
  <c r="BE136" i="7"/>
  <c r="BA136" i="7"/>
  <c r="AZ136" i="7"/>
  <c r="S136" i="7" s="1"/>
  <c r="BD161" i="7"/>
  <c r="BD174" i="7"/>
  <c r="AZ174" i="7"/>
  <c r="Q174" i="7" s="1"/>
  <c r="BH10" i="7"/>
  <c r="BE14" i="7"/>
  <c r="BD14" i="7"/>
  <c r="U14" i="7" s="1"/>
  <c r="BJ23" i="7"/>
  <c r="BF23" i="7"/>
  <c r="BB23" i="7"/>
  <c r="BI23" i="7"/>
  <c r="BE23" i="7"/>
  <c r="BH23" i="7"/>
  <c r="BJ25" i="7"/>
  <c r="BF25" i="7"/>
  <c r="BB25" i="7"/>
  <c r="U25" i="7" s="1"/>
  <c r="BI25" i="7"/>
  <c r="BE25" i="7"/>
  <c r="BH25" i="7"/>
  <c r="BJ27" i="7"/>
  <c r="BF27" i="7"/>
  <c r="BB27" i="7"/>
  <c r="BI27" i="7"/>
  <c r="BE27" i="7"/>
  <c r="BH27" i="7"/>
  <c r="BK29" i="7"/>
  <c r="BJ29" i="7"/>
  <c r="BF29" i="7"/>
  <c r="BB29" i="7"/>
  <c r="BI29" i="7"/>
  <c r="BE29" i="7"/>
  <c r="BH29" i="7"/>
  <c r="BE30" i="7"/>
  <c r="BJ30" i="7"/>
  <c r="BI32" i="7"/>
  <c r="U35" i="7"/>
  <c r="BK36" i="7"/>
  <c r="BC36" i="7"/>
  <c r="BH36" i="7"/>
  <c r="BB36" i="7"/>
  <c r="U36" i="7" s="1"/>
  <c r="BF36" i="7"/>
  <c r="BC37" i="7"/>
  <c r="BH45" i="7"/>
  <c r="BB48" i="7"/>
  <c r="W48" i="7" s="1"/>
  <c r="BD49" i="7"/>
  <c r="BH49" i="7"/>
  <c r="BE50" i="7"/>
  <c r="BH50" i="7"/>
  <c r="BK50" i="7"/>
  <c r="BB50" i="7"/>
  <c r="BC54" i="7"/>
  <c r="AZ76" i="7"/>
  <c r="AZ78" i="7"/>
  <c r="T78" i="7" s="1"/>
  <c r="AZ80" i="7"/>
  <c r="T80" i="7" s="1"/>
  <c r="AZ82" i="7"/>
  <c r="T82" i="7" s="1"/>
  <c r="AZ84" i="7"/>
  <c r="AZ86" i="7"/>
  <c r="T86" i="7" s="1"/>
  <c r="BF105" i="7"/>
  <c r="S116" i="7"/>
  <c r="BD139" i="7"/>
  <c r="AZ139" i="7"/>
  <c r="BA139" i="7"/>
  <c r="BD188" i="7"/>
  <c r="AZ188" i="7"/>
  <c r="Q188" i="7" s="1"/>
  <c r="BD197" i="7"/>
  <c r="AZ197" i="7"/>
  <c r="Q197" i="7" s="1"/>
  <c r="AZ203" i="7"/>
  <c r="BG88" i="7"/>
  <c r="BC88" i="7"/>
  <c r="BA88" i="7"/>
  <c r="T88" i="7" s="1"/>
  <c r="BF88" i="7"/>
  <c r="BG90" i="7"/>
  <c r="BC90" i="7"/>
  <c r="BA90" i="7"/>
  <c r="T90" i="7" s="1"/>
  <c r="BF90" i="7"/>
  <c r="BG92" i="7"/>
  <c r="BC92" i="7"/>
  <c r="BA92" i="7"/>
  <c r="T92" i="7" s="1"/>
  <c r="BF92" i="7"/>
  <c r="BG94" i="7"/>
  <c r="BC94" i="7"/>
  <c r="BA94" i="7"/>
  <c r="T94" i="7" s="1"/>
  <c r="BF94" i="7"/>
  <c r="BG96" i="7"/>
  <c r="BC96" i="7"/>
  <c r="BA96" i="7"/>
  <c r="T96" i="7" s="1"/>
  <c r="BF96" i="7"/>
  <c r="BG98" i="7"/>
  <c r="BC98" i="7"/>
  <c r="BA98" i="7"/>
  <c r="T98" i="7" s="1"/>
  <c r="BF98" i="7"/>
  <c r="BG100" i="7"/>
  <c r="BC100" i="7"/>
  <c r="BA100" i="7"/>
  <c r="T100" i="7" s="1"/>
  <c r="BF100" i="7"/>
  <c r="BG102" i="7"/>
  <c r="BC102" i="7"/>
  <c r="BA102" i="7"/>
  <c r="T102" i="7" s="1"/>
  <c r="BF102" i="7"/>
  <c r="BG104" i="7"/>
  <c r="BC104" i="7"/>
  <c r="BA104" i="7"/>
  <c r="T104" i="7" s="1"/>
  <c r="BF104" i="7"/>
  <c r="BD110" i="7"/>
  <c r="AZ110" i="7"/>
  <c r="S110" i="7" s="1"/>
  <c r="BG116" i="7"/>
  <c r="BC116" i="7"/>
  <c r="BB116" i="7"/>
  <c r="BA116" i="7"/>
  <c r="BG123" i="7"/>
  <c r="BC123" i="7"/>
  <c r="BB123" i="7"/>
  <c r="BA123" i="7"/>
  <c r="S123" i="7" s="1"/>
  <c r="BE130" i="7"/>
  <c r="BA130" i="7"/>
  <c r="BD130" i="7"/>
  <c r="BD153" i="7"/>
  <c r="BD185" i="7"/>
  <c r="BD11" i="7"/>
  <c r="BH11" i="7"/>
  <c r="BD13" i="7"/>
  <c r="U13" i="7" s="1"/>
  <c r="BH13" i="7"/>
  <c r="BH21" i="7"/>
  <c r="BE22" i="7"/>
  <c r="U22" i="7" s="1"/>
  <c r="BI22" i="7"/>
  <c r="BK31" i="7"/>
  <c r="BC31" i="7"/>
  <c r="U31" i="7" s="1"/>
  <c r="BE31" i="7"/>
  <c r="BI31" i="7"/>
  <c r="BK33" i="7"/>
  <c r="BC33" i="7"/>
  <c r="U33" i="7" s="1"/>
  <c r="BE33" i="7"/>
  <c r="BI33" i="7"/>
  <c r="BK35" i="7"/>
  <c r="BC35" i="7"/>
  <c r="BE35" i="7"/>
  <c r="BI35" i="7"/>
  <c r="S44" i="7"/>
  <c r="BJ46" i="7"/>
  <c r="BJ52" i="7"/>
  <c r="BD53" i="7"/>
  <c r="W53" i="7" s="1"/>
  <c r="BH53" i="7"/>
  <c r="BG54" i="7"/>
  <c r="BF54" i="7"/>
  <c r="BL54" i="7"/>
  <c r="BH88" i="7"/>
  <c r="BH90" i="7"/>
  <c r="BH92" i="7"/>
  <c r="BH94" i="7"/>
  <c r="BH96" i="7"/>
  <c r="BH98" i="7"/>
  <c r="BH100" i="7"/>
  <c r="BH102" i="7"/>
  <c r="BH104" i="7"/>
  <c r="BE110" i="7"/>
  <c r="S111" i="7"/>
  <c r="BE112" i="7"/>
  <c r="BA112" i="7"/>
  <c r="S112" i="7" s="1"/>
  <c r="BE115" i="7"/>
  <c r="BA115" i="7"/>
  <c r="BD115" i="7"/>
  <c r="BD116" i="7"/>
  <c r="S118" i="7"/>
  <c r="BE119" i="7"/>
  <c r="BA119" i="7"/>
  <c r="BE122" i="7"/>
  <c r="BA122" i="7"/>
  <c r="BD122" i="7"/>
  <c r="BD123" i="7"/>
  <c r="S125" i="7"/>
  <c r="BE126" i="7"/>
  <c r="BA126" i="7"/>
  <c r="S126" i="7" s="1"/>
  <c r="BE129" i="7"/>
  <c r="BA129" i="7"/>
  <c r="BD129" i="7"/>
  <c r="AZ130" i="7"/>
  <c r="S130" i="7" s="1"/>
  <c r="BE138" i="7"/>
  <c r="BA138" i="7"/>
  <c r="BD138" i="7"/>
  <c r="AZ166" i="7"/>
  <c r="Q166" i="7" s="1"/>
  <c r="AZ198" i="7"/>
  <c r="Q198" i="7" s="1"/>
  <c r="BE203" i="7"/>
  <c r="BA203" i="7"/>
  <c r="BE11" i="7"/>
  <c r="BE13" i="7"/>
  <c r="BE21" i="7"/>
  <c r="U21" i="7" s="1"/>
  <c r="BF22" i="7"/>
  <c r="BF31" i="7"/>
  <c r="BJ31" i="7"/>
  <c r="BF33" i="7"/>
  <c r="BJ33" i="7"/>
  <c r="BF35" i="7"/>
  <c r="BJ35" i="7"/>
  <c r="BG37" i="7"/>
  <c r="BJ42" i="7"/>
  <c r="BB42" i="7"/>
  <c r="BE42" i="7"/>
  <c r="BB46" i="7"/>
  <c r="W46" i="7" s="1"/>
  <c r="BK46" i="7"/>
  <c r="BB52" i="7"/>
  <c r="W52" i="7" s="1"/>
  <c r="BK52" i="7"/>
  <c r="BE53" i="7"/>
  <c r="BM54" i="7"/>
  <c r="BG77" i="7"/>
  <c r="BC77" i="7"/>
  <c r="BA77" i="7"/>
  <c r="T77" i="7" s="1"/>
  <c r="BF77" i="7"/>
  <c r="BG79" i="7"/>
  <c r="BC79" i="7"/>
  <c r="BA79" i="7"/>
  <c r="T79" i="7" s="1"/>
  <c r="BF79" i="7"/>
  <c r="BG81" i="7"/>
  <c r="BC81" i="7"/>
  <c r="BA81" i="7"/>
  <c r="T81" i="7" s="1"/>
  <c r="BF81" i="7"/>
  <c r="BG83" i="7"/>
  <c r="BC83" i="7"/>
  <c r="BA83" i="7"/>
  <c r="T83" i="7" s="1"/>
  <c r="BF83" i="7"/>
  <c r="BG85" i="7"/>
  <c r="BC85" i="7"/>
  <c r="BA85" i="7"/>
  <c r="T85" i="7" s="1"/>
  <c r="BF85" i="7"/>
  <c r="BG87" i="7"/>
  <c r="BC87" i="7"/>
  <c r="BA87" i="7"/>
  <c r="T87" i="7" s="1"/>
  <c r="BF87" i="7"/>
  <c r="BG89" i="7"/>
  <c r="BC89" i="7"/>
  <c r="BA89" i="7"/>
  <c r="T89" i="7" s="1"/>
  <c r="BF89" i="7"/>
  <c r="BG91" i="7"/>
  <c r="BC91" i="7"/>
  <c r="BA91" i="7"/>
  <c r="T91" i="7" s="1"/>
  <c r="BF91" i="7"/>
  <c r="BG93" i="7"/>
  <c r="BC93" i="7"/>
  <c r="BA93" i="7"/>
  <c r="T93" i="7" s="1"/>
  <c r="BF93" i="7"/>
  <c r="BG95" i="7"/>
  <c r="BC95" i="7"/>
  <c r="BA95" i="7"/>
  <c r="T95" i="7" s="1"/>
  <c r="BF95" i="7"/>
  <c r="BG97" i="7"/>
  <c r="BC97" i="7"/>
  <c r="BA97" i="7"/>
  <c r="T97" i="7" s="1"/>
  <c r="BF97" i="7"/>
  <c r="BG99" i="7"/>
  <c r="BC99" i="7"/>
  <c r="BA99" i="7"/>
  <c r="T99" i="7" s="1"/>
  <c r="BF99" i="7"/>
  <c r="BG101" i="7"/>
  <c r="BC101" i="7"/>
  <c r="BA101" i="7"/>
  <c r="T101" i="7" s="1"/>
  <c r="BF101" i="7"/>
  <c r="BG103" i="7"/>
  <c r="BC103" i="7"/>
  <c r="BA103" i="7"/>
  <c r="T103" i="7" s="1"/>
  <c r="BF103" i="7"/>
  <c r="BA110" i="7"/>
  <c r="BD112" i="7"/>
  <c r="AZ113" i="7"/>
  <c r="S113" i="7" s="1"/>
  <c r="BE114" i="7"/>
  <c r="BA114" i="7"/>
  <c r="AZ114" i="7"/>
  <c r="S114" i="7" s="1"/>
  <c r="BD114" i="7"/>
  <c r="AZ115" i="7"/>
  <c r="BD119" i="7"/>
  <c r="AZ120" i="7"/>
  <c r="S120" i="7" s="1"/>
  <c r="BE121" i="7"/>
  <c r="BA121" i="7"/>
  <c r="AZ121" i="7"/>
  <c r="S121" i="7" s="1"/>
  <c r="BD121" i="7"/>
  <c r="AZ122" i="7"/>
  <c r="S122" i="7" s="1"/>
  <c r="BD126" i="7"/>
  <c r="AZ127" i="7"/>
  <c r="S127" i="7" s="1"/>
  <c r="BE128" i="7"/>
  <c r="BA128" i="7"/>
  <c r="AZ128" i="7"/>
  <c r="BD128" i="7"/>
  <c r="AZ129" i="7"/>
  <c r="BD131" i="7"/>
  <c r="AZ131" i="7"/>
  <c r="S131" i="7" s="1"/>
  <c r="BE131" i="7"/>
  <c r="S133" i="7"/>
  <c r="BE134" i="7"/>
  <c r="BA134" i="7"/>
  <c r="S134" i="7" s="1"/>
  <c r="BE137" i="7"/>
  <c r="BA137" i="7"/>
  <c r="S137" i="7" s="1"/>
  <c r="BD137" i="7"/>
  <c r="AZ138" i="7"/>
  <c r="Q154" i="7"/>
  <c r="AZ158" i="7"/>
  <c r="Q158" i="7" s="1"/>
  <c r="Q168" i="7"/>
  <c r="BD170" i="7"/>
  <c r="Q186" i="7"/>
  <c r="AZ190" i="7"/>
  <c r="Q190" i="7" s="1"/>
  <c r="Q200" i="7"/>
  <c r="AZ204" i="7"/>
  <c r="BD41" i="7"/>
  <c r="W41" i="7" s="1"/>
  <c r="BE43" i="7"/>
  <c r="W43" i="7" s="1"/>
  <c r="BE117" i="7"/>
  <c r="BA117" i="7"/>
  <c r="S117" i="7" s="1"/>
  <c r="BE124" i="7"/>
  <c r="BA124" i="7"/>
  <c r="S124" i="7" s="1"/>
  <c r="BE132" i="7"/>
  <c r="BA132" i="7"/>
  <c r="S132" i="7" s="1"/>
  <c r="BD44" i="6"/>
  <c r="BH44" i="6"/>
  <c r="BB44" i="6"/>
  <c r="BJ44" i="6"/>
  <c r="AZ204" i="6"/>
  <c r="BD204" i="6"/>
  <c r="BD203" i="6"/>
  <c r="AZ203" i="6"/>
  <c r="D54" i="6"/>
  <c r="BM54" i="6"/>
  <c r="BA203" i="6"/>
  <c r="BA139" i="6"/>
  <c r="AZ139" i="6"/>
  <c r="S139" i="6" s="1"/>
  <c r="BD139" i="6"/>
  <c r="BE139" i="6"/>
  <c r="BE135" i="6"/>
  <c r="AZ135" i="6"/>
  <c r="S135" i="6" s="1"/>
  <c r="BD135" i="6"/>
  <c r="BA135" i="6"/>
  <c r="BA205" i="6"/>
  <c r="D205" i="6"/>
  <c r="BA204" i="6"/>
  <c r="BD200" i="6"/>
  <c r="AZ188" i="6"/>
  <c r="BD188" i="6"/>
  <c r="AZ184" i="6"/>
  <c r="BD184" i="6"/>
  <c r="AZ180" i="6"/>
  <c r="BD180" i="6"/>
  <c r="AZ176" i="6"/>
  <c r="BD176" i="6"/>
  <c r="AZ172" i="6"/>
  <c r="BD172" i="6"/>
  <c r="AZ168" i="6"/>
  <c r="BD168" i="6"/>
  <c r="AZ164" i="6"/>
  <c r="BD164" i="6"/>
  <c r="AZ160" i="6"/>
  <c r="BD160" i="6"/>
  <c r="AZ156" i="6"/>
  <c r="BD156" i="6"/>
  <c r="AZ152" i="6"/>
  <c r="BD152" i="6"/>
  <c r="AZ148" i="6"/>
  <c r="BD148" i="6"/>
  <c r="BA128" i="6"/>
  <c r="BE128" i="6"/>
  <c r="BD128" i="6"/>
  <c r="AZ128" i="6"/>
  <c r="AZ125" i="6"/>
  <c r="S125" i="6" s="1"/>
  <c r="BD125" i="6"/>
  <c r="BA125" i="6"/>
  <c r="AZ120" i="6"/>
  <c r="S120" i="6" s="1"/>
  <c r="BD120" i="6"/>
  <c r="BA120" i="6"/>
  <c r="BG44" i="6"/>
  <c r="S114" i="6"/>
  <c r="T91" i="6"/>
  <c r="BE48" i="6"/>
  <c r="BH48" i="6"/>
  <c r="BD48" i="6"/>
  <c r="BB48" i="6"/>
  <c r="W48" i="6" s="1"/>
  <c r="BJ48" i="6"/>
  <c r="BK48" i="6"/>
  <c r="U35" i="6"/>
  <c r="AZ115" i="6"/>
  <c r="S115" i="6" s="1"/>
  <c r="BD115" i="6"/>
  <c r="BA115" i="6"/>
  <c r="BC54" i="6"/>
  <c r="BI54" i="6"/>
  <c r="W53" i="6"/>
  <c r="BA137" i="6"/>
  <c r="AZ137" i="6"/>
  <c r="S137" i="6" s="1"/>
  <c r="BD137" i="6"/>
  <c r="BE137" i="6"/>
  <c r="AZ129" i="6"/>
  <c r="S129" i="6" s="1"/>
  <c r="BD129" i="6"/>
  <c r="BA129" i="6"/>
  <c r="BE129" i="6"/>
  <c r="U31" i="6"/>
  <c r="BC26" i="6"/>
  <c r="BK26" i="6"/>
  <c r="BF26" i="6"/>
  <c r="BJ26" i="6"/>
  <c r="BB26" i="6"/>
  <c r="U26" i="6" s="1"/>
  <c r="BI26" i="6"/>
  <c r="BE26" i="6"/>
  <c r="D233" i="6"/>
  <c r="BE204" i="6"/>
  <c r="D202" i="6"/>
  <c r="AZ199" i="6"/>
  <c r="BD196" i="6"/>
  <c r="S138" i="6"/>
  <c r="S136" i="6"/>
  <c r="BE125" i="6"/>
  <c r="BE120" i="6"/>
  <c r="T103" i="6"/>
  <c r="T87" i="6"/>
  <c r="V44" i="6"/>
  <c r="BE44" i="6" s="1"/>
  <c r="BC34" i="6"/>
  <c r="BK34" i="6"/>
  <c r="BF34" i="6"/>
  <c r="BJ34" i="6"/>
  <c r="BB34" i="6"/>
  <c r="BI34" i="6"/>
  <c r="BE34" i="6"/>
  <c r="S133" i="6"/>
  <c r="D116" i="6"/>
  <c r="BC82" i="6"/>
  <c r="BG82" i="6"/>
  <c r="BH82" i="6"/>
  <c r="BD82" i="6"/>
  <c r="BC78" i="6"/>
  <c r="BG78" i="6"/>
  <c r="BH78" i="6"/>
  <c r="BD78" i="6"/>
  <c r="W43" i="6"/>
  <c r="BC36" i="6"/>
  <c r="BK36" i="6"/>
  <c r="BF36" i="6"/>
  <c r="BJ36" i="6"/>
  <c r="BB36" i="6"/>
  <c r="BC28" i="6"/>
  <c r="BK28" i="6"/>
  <c r="BF28" i="6"/>
  <c r="BJ28" i="6"/>
  <c r="BB28" i="6"/>
  <c r="BA132" i="6"/>
  <c r="S132" i="6" s="1"/>
  <c r="BE132" i="6"/>
  <c r="S131" i="6"/>
  <c r="BB116" i="6"/>
  <c r="BM44" i="6"/>
  <c r="AZ111" i="6"/>
  <c r="S111" i="6" s="1"/>
  <c r="BD111" i="6"/>
  <c r="D105" i="6"/>
  <c r="BA82" i="6"/>
  <c r="BA78" i="6"/>
  <c r="BK51" i="6"/>
  <c r="BE51" i="6"/>
  <c r="BB51" i="6"/>
  <c r="W51" i="6" s="1"/>
  <c r="BJ51" i="6"/>
  <c r="BK49" i="6"/>
  <c r="BB49" i="6"/>
  <c r="BJ49" i="6"/>
  <c r="BF44" i="6"/>
  <c r="BC30" i="6"/>
  <c r="BK30" i="6"/>
  <c r="BF30" i="6"/>
  <c r="BJ30" i="6"/>
  <c r="BB30" i="6"/>
  <c r="BB21" i="6"/>
  <c r="BF21" i="6"/>
  <c r="BJ21" i="6"/>
  <c r="BC21" i="6"/>
  <c r="BH21" i="6"/>
  <c r="BB11" i="6"/>
  <c r="U11" i="6" s="1"/>
  <c r="BF11" i="6"/>
  <c r="BH11" i="6"/>
  <c r="BD11" i="6"/>
  <c r="BI11" i="6"/>
  <c r="U10" i="6"/>
  <c r="BA126" i="6"/>
  <c r="BE126" i="6"/>
  <c r="AZ122" i="6"/>
  <c r="S122" i="6" s="1"/>
  <c r="BD122" i="6"/>
  <c r="AZ109" i="6"/>
  <c r="S109" i="6" s="1"/>
  <c r="BD109" i="6"/>
  <c r="BC84" i="6"/>
  <c r="BG84" i="6"/>
  <c r="BH84" i="6"/>
  <c r="BD84" i="6"/>
  <c r="BC80" i="6"/>
  <c r="BG80" i="6"/>
  <c r="BH80" i="6"/>
  <c r="BD80" i="6"/>
  <c r="BC76" i="6"/>
  <c r="BG76" i="6"/>
  <c r="BH76" i="6"/>
  <c r="BD76" i="6"/>
  <c r="BE138" i="6"/>
  <c r="BE136" i="6"/>
  <c r="BE134" i="6"/>
  <c r="AZ134" i="6"/>
  <c r="S134" i="6" s="1"/>
  <c r="BA130" i="6"/>
  <c r="S130" i="6" s="1"/>
  <c r="BE130" i="6"/>
  <c r="BE127" i="6"/>
  <c r="AZ126" i="6"/>
  <c r="S126" i="6" s="1"/>
  <c r="BC123" i="6"/>
  <c r="AZ118" i="6"/>
  <c r="S118" i="6" s="1"/>
  <c r="BD118" i="6"/>
  <c r="AZ113" i="6"/>
  <c r="S113" i="6" s="1"/>
  <c r="BD113" i="6"/>
  <c r="BF84" i="6"/>
  <c r="AZ84" i="6"/>
  <c r="BF82" i="6"/>
  <c r="AZ82" i="6"/>
  <c r="BF80" i="6"/>
  <c r="AZ80" i="6"/>
  <c r="BF78" i="6"/>
  <c r="AZ78" i="6"/>
  <c r="BF76" i="6"/>
  <c r="AZ76" i="6"/>
  <c r="BE50" i="6"/>
  <c r="BB50" i="6"/>
  <c r="W50" i="6" s="1"/>
  <c r="BK50" i="6"/>
  <c r="BH50" i="6"/>
  <c r="BH49" i="6"/>
  <c r="BD49" i="6"/>
  <c r="BK45" i="6"/>
  <c r="BE45" i="6"/>
  <c r="BB45" i="6"/>
  <c r="BJ45" i="6"/>
  <c r="BD37" i="6"/>
  <c r="D37" i="6"/>
  <c r="BE36" i="6"/>
  <c r="BC32" i="6"/>
  <c r="BK32" i="6"/>
  <c r="BF32" i="6"/>
  <c r="BJ32" i="6"/>
  <c r="BB32" i="6"/>
  <c r="U32" i="6" s="1"/>
  <c r="BE28" i="6"/>
  <c r="BC24" i="6"/>
  <c r="BK24" i="6"/>
  <c r="BF24" i="6"/>
  <c r="BJ24" i="6"/>
  <c r="BB24" i="6"/>
  <c r="BJ18" i="6"/>
  <c r="BK18" i="6"/>
  <c r="BE18" i="6"/>
  <c r="U18" i="6" s="1"/>
  <c r="U14" i="6"/>
  <c r="BE11" i="6"/>
  <c r="D123" i="6"/>
  <c r="BC83" i="6"/>
  <c r="BG83" i="6"/>
  <c r="BC81" i="6"/>
  <c r="BG81" i="6"/>
  <c r="BC79" i="6"/>
  <c r="BG79" i="6"/>
  <c r="BC77" i="6"/>
  <c r="BG77" i="6"/>
  <c r="W52" i="6"/>
  <c r="W46" i="6"/>
  <c r="BC35" i="6"/>
  <c r="BK35" i="6"/>
  <c r="BC33" i="6"/>
  <c r="U33" i="6" s="1"/>
  <c r="BK33" i="6"/>
  <c r="BC31" i="6"/>
  <c r="BK31" i="6"/>
  <c r="BC29" i="6"/>
  <c r="U29" i="6" s="1"/>
  <c r="BK29" i="6"/>
  <c r="BC27" i="6"/>
  <c r="U27" i="6" s="1"/>
  <c r="BK27" i="6"/>
  <c r="BC25" i="6"/>
  <c r="U25" i="6" s="1"/>
  <c r="BK25" i="6"/>
  <c r="BC23" i="6"/>
  <c r="U23" i="6" s="1"/>
  <c r="BK23" i="6"/>
  <c r="BE124" i="6"/>
  <c r="BG123" i="6"/>
  <c r="BE121" i="6"/>
  <c r="BE119" i="6"/>
  <c r="BE117" i="6"/>
  <c r="BG116" i="6"/>
  <c r="BC116" i="6"/>
  <c r="BE114" i="6"/>
  <c r="BE112" i="6"/>
  <c r="BE110" i="6"/>
  <c r="BH104" i="6"/>
  <c r="BD104" i="6"/>
  <c r="BH103" i="6"/>
  <c r="BD103" i="6"/>
  <c r="BH102" i="6"/>
  <c r="BD102" i="6"/>
  <c r="BH101" i="6"/>
  <c r="BD101" i="6"/>
  <c r="BH100" i="6"/>
  <c r="BD100" i="6"/>
  <c r="BH99" i="6"/>
  <c r="BD99" i="6"/>
  <c r="BH98" i="6"/>
  <c r="BD98" i="6"/>
  <c r="BH97" i="6"/>
  <c r="BD97" i="6"/>
  <c r="BH96" i="6"/>
  <c r="BD96" i="6"/>
  <c r="BH95" i="6"/>
  <c r="BD95" i="6"/>
  <c r="BH94" i="6"/>
  <c r="BD94" i="6"/>
  <c r="BH93" i="6"/>
  <c r="BD93" i="6"/>
  <c r="BH92" i="6"/>
  <c r="BD92" i="6"/>
  <c r="BH91" i="6"/>
  <c r="BD91" i="6"/>
  <c r="BH90" i="6"/>
  <c r="BD90" i="6"/>
  <c r="BH89" i="6"/>
  <c r="BD89" i="6"/>
  <c r="BH88" i="6"/>
  <c r="BD88" i="6"/>
  <c r="BH87" i="6"/>
  <c r="BD87" i="6"/>
  <c r="BH86" i="6"/>
  <c r="BD86" i="6"/>
  <c r="BH85" i="6"/>
  <c r="BD85" i="6"/>
  <c r="AZ83" i="6"/>
  <c r="AZ81" i="6"/>
  <c r="T81" i="6" s="1"/>
  <c r="AZ79" i="6"/>
  <c r="T79" i="6" s="1"/>
  <c r="AZ77" i="6"/>
  <c r="T77" i="6" s="1"/>
  <c r="BL54" i="6"/>
  <c r="BG54" i="6"/>
  <c r="BB42" i="6"/>
  <c r="W42" i="6" s="1"/>
  <c r="BJ42" i="6"/>
  <c r="BH35" i="6"/>
  <c r="BH33" i="6"/>
  <c r="BH31" i="6"/>
  <c r="BH29" i="6"/>
  <c r="BH27" i="6"/>
  <c r="BH25" i="6"/>
  <c r="BH23" i="6"/>
  <c r="BB22" i="6"/>
  <c r="U22" i="6" s="1"/>
  <c r="BK22" i="6"/>
  <c r="BE19" i="6"/>
  <c r="U19" i="6" s="1"/>
  <c r="BB13" i="6"/>
  <c r="U13" i="6" s="1"/>
  <c r="BF13" i="6"/>
  <c r="P233" i="5"/>
  <c r="O233" i="5"/>
  <c r="N233" i="5"/>
  <c r="M233" i="5"/>
  <c r="L233" i="5"/>
  <c r="K233" i="5"/>
  <c r="J233" i="5"/>
  <c r="I233" i="5"/>
  <c r="H233" i="5"/>
  <c r="G233" i="5"/>
  <c r="F233" i="5"/>
  <c r="E233" i="5"/>
  <c r="D232" i="5"/>
  <c r="D231" i="5"/>
  <c r="D230" i="5"/>
  <c r="D229" i="5"/>
  <c r="D228" i="5"/>
  <c r="D227" i="5"/>
  <c r="E220" i="5"/>
  <c r="D220" i="5"/>
  <c r="BF214" i="5"/>
  <c r="BB214" i="5"/>
  <c r="O214" i="5"/>
  <c r="D214" i="5"/>
  <c r="BF213" i="5"/>
  <c r="BB213" i="5"/>
  <c r="O213" i="5"/>
  <c r="D213" i="5"/>
  <c r="BF212" i="5"/>
  <c r="BB212" i="5"/>
  <c r="O212" i="5"/>
  <c r="D212" i="5"/>
  <c r="BF211" i="5"/>
  <c r="BB211" i="5"/>
  <c r="O211" i="5"/>
  <c r="D211" i="5"/>
  <c r="BF210" i="5"/>
  <c r="BB210" i="5"/>
  <c r="O210" i="5"/>
  <c r="D210" i="5"/>
  <c r="BF209" i="5"/>
  <c r="BB209" i="5"/>
  <c r="O209" i="5"/>
  <c r="D209" i="5"/>
  <c r="P205" i="5"/>
  <c r="BA205" i="5" s="1"/>
  <c r="O205" i="5"/>
  <c r="N205" i="5"/>
  <c r="M205" i="5"/>
  <c r="L205" i="5"/>
  <c r="K205" i="5"/>
  <c r="BE205" i="5" s="1"/>
  <c r="J205" i="5"/>
  <c r="I205" i="5"/>
  <c r="H205" i="5"/>
  <c r="G205" i="5"/>
  <c r="F205" i="5"/>
  <c r="E205" i="5"/>
  <c r="D205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BD203" i="5" s="1"/>
  <c r="BA202" i="5"/>
  <c r="P202" i="5"/>
  <c r="O202" i="5"/>
  <c r="N202" i="5"/>
  <c r="M202" i="5"/>
  <c r="L202" i="5"/>
  <c r="K202" i="5"/>
  <c r="BE202" i="5" s="1"/>
  <c r="J202" i="5"/>
  <c r="I202" i="5"/>
  <c r="H202" i="5"/>
  <c r="G202" i="5"/>
  <c r="F202" i="5"/>
  <c r="E202" i="5"/>
  <c r="D202" i="5" s="1"/>
  <c r="BD202" i="5" s="1"/>
  <c r="BE201" i="5"/>
  <c r="BA201" i="5"/>
  <c r="D201" i="5"/>
  <c r="BE200" i="5"/>
  <c r="BA200" i="5"/>
  <c r="D200" i="5"/>
  <c r="BD200" i="5" s="1"/>
  <c r="BE199" i="5"/>
  <c r="BA199" i="5"/>
  <c r="D199" i="5"/>
  <c r="BD199" i="5" s="1"/>
  <c r="BE198" i="5"/>
  <c r="BD198" i="5"/>
  <c r="BA198" i="5"/>
  <c r="AZ198" i="5"/>
  <c r="D198" i="5"/>
  <c r="BE197" i="5"/>
  <c r="BD197" i="5"/>
  <c r="BA197" i="5"/>
  <c r="D197" i="5"/>
  <c r="AZ197" i="5" s="1"/>
  <c r="BE196" i="5"/>
  <c r="BD196" i="5"/>
  <c r="BA196" i="5"/>
  <c r="D196" i="5"/>
  <c r="AZ196" i="5" s="1"/>
  <c r="BE195" i="5"/>
  <c r="BA195" i="5"/>
  <c r="D195" i="5"/>
  <c r="BD195" i="5" s="1"/>
  <c r="BE194" i="5"/>
  <c r="BD194" i="5"/>
  <c r="BA194" i="5"/>
  <c r="AZ194" i="5"/>
  <c r="D194" i="5"/>
  <c r="BE193" i="5"/>
  <c r="BA193" i="5"/>
  <c r="D193" i="5"/>
  <c r="BE192" i="5"/>
  <c r="BA192" i="5"/>
  <c r="D192" i="5"/>
  <c r="BD192" i="5" s="1"/>
  <c r="BE191" i="5"/>
  <c r="BA191" i="5"/>
  <c r="D191" i="5"/>
  <c r="BD191" i="5" s="1"/>
  <c r="BE190" i="5"/>
  <c r="BD190" i="5"/>
  <c r="BA190" i="5"/>
  <c r="AZ190" i="5"/>
  <c r="D190" i="5"/>
  <c r="BE189" i="5"/>
  <c r="BD189" i="5"/>
  <c r="BA189" i="5"/>
  <c r="D189" i="5"/>
  <c r="AZ189" i="5" s="1"/>
  <c r="BE188" i="5"/>
  <c r="BD188" i="5"/>
  <c r="BA188" i="5"/>
  <c r="D188" i="5"/>
  <c r="AZ188" i="5" s="1"/>
  <c r="BE187" i="5"/>
  <c r="BA187" i="5"/>
  <c r="D187" i="5"/>
  <c r="BD187" i="5" s="1"/>
  <c r="BE186" i="5"/>
  <c r="BD186" i="5"/>
  <c r="BA186" i="5"/>
  <c r="AZ186" i="5"/>
  <c r="D186" i="5"/>
  <c r="BE185" i="5"/>
  <c r="BA185" i="5"/>
  <c r="D185" i="5"/>
  <c r="BE184" i="5"/>
  <c r="BA184" i="5"/>
  <c r="D184" i="5"/>
  <c r="BD184" i="5" s="1"/>
  <c r="BE183" i="5"/>
  <c r="BA183" i="5"/>
  <c r="D183" i="5"/>
  <c r="BD183" i="5" s="1"/>
  <c r="BE182" i="5"/>
  <c r="BD182" i="5"/>
  <c r="BA182" i="5"/>
  <c r="AZ182" i="5"/>
  <c r="D182" i="5"/>
  <c r="BE181" i="5"/>
  <c r="BD181" i="5"/>
  <c r="BA181" i="5"/>
  <c r="D181" i="5"/>
  <c r="AZ181" i="5" s="1"/>
  <c r="BE180" i="5"/>
  <c r="BD180" i="5"/>
  <c r="BA180" i="5"/>
  <c r="D180" i="5"/>
  <c r="AZ180" i="5" s="1"/>
  <c r="BE179" i="5"/>
  <c r="BA179" i="5"/>
  <c r="D179" i="5"/>
  <c r="BD179" i="5" s="1"/>
  <c r="BE178" i="5"/>
  <c r="BD178" i="5"/>
  <c r="BA178" i="5"/>
  <c r="AZ178" i="5"/>
  <c r="D178" i="5"/>
  <c r="BE177" i="5"/>
  <c r="BA177" i="5"/>
  <c r="D177" i="5"/>
  <c r="BE176" i="5"/>
  <c r="BA176" i="5"/>
  <c r="D176" i="5"/>
  <c r="BD176" i="5" s="1"/>
  <c r="BE175" i="5"/>
  <c r="BA175" i="5"/>
  <c r="D175" i="5"/>
  <c r="BD175" i="5" s="1"/>
  <c r="BE174" i="5"/>
  <c r="BD174" i="5"/>
  <c r="BA174" i="5"/>
  <c r="AZ174" i="5"/>
  <c r="D174" i="5"/>
  <c r="BE173" i="5"/>
  <c r="BD173" i="5"/>
  <c r="BA173" i="5"/>
  <c r="D173" i="5"/>
  <c r="AZ173" i="5" s="1"/>
  <c r="BE172" i="5"/>
  <c r="BD172" i="5"/>
  <c r="BA172" i="5"/>
  <c r="D172" i="5"/>
  <c r="AZ172" i="5" s="1"/>
  <c r="BE171" i="5"/>
  <c r="BA171" i="5"/>
  <c r="D171" i="5"/>
  <c r="BD171" i="5" s="1"/>
  <c r="BE170" i="5"/>
  <c r="BD170" i="5"/>
  <c r="BA170" i="5"/>
  <c r="AZ170" i="5"/>
  <c r="D170" i="5"/>
  <c r="BE169" i="5"/>
  <c r="BA169" i="5"/>
  <c r="D169" i="5"/>
  <c r="BE168" i="5"/>
  <c r="BA168" i="5"/>
  <c r="D168" i="5"/>
  <c r="BD168" i="5" s="1"/>
  <c r="BE167" i="5"/>
  <c r="BA167" i="5"/>
  <c r="D167" i="5"/>
  <c r="BD167" i="5" s="1"/>
  <c r="BE166" i="5"/>
  <c r="BD166" i="5"/>
  <c r="BA166" i="5"/>
  <c r="AZ166" i="5"/>
  <c r="D166" i="5"/>
  <c r="BE165" i="5"/>
  <c r="BD165" i="5"/>
  <c r="BA165" i="5"/>
  <c r="D165" i="5"/>
  <c r="AZ165" i="5" s="1"/>
  <c r="BE164" i="5"/>
  <c r="BD164" i="5"/>
  <c r="BA164" i="5"/>
  <c r="D164" i="5"/>
  <c r="AZ164" i="5" s="1"/>
  <c r="BE163" i="5"/>
  <c r="BA163" i="5"/>
  <c r="D163" i="5"/>
  <c r="BD163" i="5" s="1"/>
  <c r="BE162" i="5"/>
  <c r="BD162" i="5"/>
  <c r="BA162" i="5"/>
  <c r="AZ162" i="5"/>
  <c r="D162" i="5"/>
  <c r="BE161" i="5"/>
  <c r="BA161" i="5"/>
  <c r="D161" i="5"/>
  <c r="BE160" i="5"/>
  <c r="BA160" i="5"/>
  <c r="D160" i="5"/>
  <c r="BD160" i="5" s="1"/>
  <c r="BE159" i="5"/>
  <c r="BA159" i="5"/>
  <c r="D159" i="5"/>
  <c r="BD159" i="5" s="1"/>
  <c r="BE158" i="5"/>
  <c r="BD158" i="5"/>
  <c r="BA158" i="5"/>
  <c r="AZ158" i="5"/>
  <c r="D158" i="5"/>
  <c r="BE157" i="5"/>
  <c r="BD157" i="5"/>
  <c r="BA157" i="5"/>
  <c r="D157" i="5"/>
  <c r="AZ157" i="5" s="1"/>
  <c r="BE156" i="5"/>
  <c r="BD156" i="5"/>
  <c r="BA156" i="5"/>
  <c r="D156" i="5"/>
  <c r="AZ156" i="5" s="1"/>
  <c r="BE155" i="5"/>
  <c r="BA155" i="5"/>
  <c r="D155" i="5"/>
  <c r="BD155" i="5" s="1"/>
  <c r="BE154" i="5"/>
  <c r="BD154" i="5"/>
  <c r="BA154" i="5"/>
  <c r="AZ154" i="5"/>
  <c r="D154" i="5"/>
  <c r="BE153" i="5"/>
  <c r="BA153" i="5"/>
  <c r="D153" i="5"/>
  <c r="BE152" i="5"/>
  <c r="BA152" i="5"/>
  <c r="D152" i="5"/>
  <c r="BD152" i="5" s="1"/>
  <c r="BE151" i="5"/>
  <c r="BA151" i="5"/>
  <c r="D151" i="5"/>
  <c r="BD151" i="5" s="1"/>
  <c r="BE150" i="5"/>
  <c r="BD150" i="5"/>
  <c r="BA150" i="5"/>
  <c r="AZ150" i="5"/>
  <c r="D150" i="5"/>
  <c r="BE149" i="5"/>
  <c r="BD149" i="5"/>
  <c r="BA149" i="5"/>
  <c r="D149" i="5"/>
  <c r="AZ149" i="5" s="1"/>
  <c r="BE148" i="5"/>
  <c r="BD148" i="5"/>
  <c r="BA148" i="5"/>
  <c r="D148" i="5"/>
  <c r="AZ148" i="5" s="1"/>
  <c r="D144" i="5"/>
  <c r="AZ144" i="5" s="1"/>
  <c r="BD143" i="5"/>
  <c r="AZ143" i="5"/>
  <c r="D143" i="5"/>
  <c r="BG139" i="5"/>
  <c r="BF139" i="5"/>
  <c r="BC139" i="5"/>
  <c r="BB139" i="5"/>
  <c r="D139" i="5"/>
  <c r="BG138" i="5"/>
  <c r="BF138" i="5"/>
  <c r="BE138" i="5"/>
  <c r="BD138" i="5"/>
  <c r="BC138" i="5"/>
  <c r="BB138" i="5"/>
  <c r="BA138" i="5"/>
  <c r="AZ138" i="5"/>
  <c r="S138" i="5"/>
  <c r="D138" i="5"/>
  <c r="BG137" i="5"/>
  <c r="BF137" i="5"/>
  <c r="BE137" i="5"/>
  <c r="BC137" i="5"/>
  <c r="BB137" i="5"/>
  <c r="BA137" i="5"/>
  <c r="D137" i="5"/>
  <c r="BG136" i="5"/>
  <c r="BF136" i="5"/>
  <c r="BE136" i="5"/>
  <c r="BD136" i="5"/>
  <c r="BC136" i="5"/>
  <c r="BB136" i="5"/>
  <c r="BA136" i="5"/>
  <c r="S136" i="5" s="1"/>
  <c r="AZ136" i="5"/>
  <c r="D136" i="5"/>
  <c r="BG135" i="5"/>
  <c r="BF135" i="5"/>
  <c r="BC135" i="5"/>
  <c r="BB135" i="5"/>
  <c r="D135" i="5"/>
  <c r="BG134" i="5"/>
  <c r="BF134" i="5"/>
  <c r="BE134" i="5"/>
  <c r="BD134" i="5"/>
  <c r="BC134" i="5"/>
  <c r="BB134" i="5"/>
  <c r="BA134" i="5"/>
  <c r="AZ134" i="5"/>
  <c r="S134" i="5"/>
  <c r="D134" i="5"/>
  <c r="BG133" i="5"/>
  <c r="BF133" i="5"/>
  <c r="BE133" i="5"/>
  <c r="BC133" i="5"/>
  <c r="BB133" i="5"/>
  <c r="BA133" i="5"/>
  <c r="D133" i="5"/>
  <c r="BG132" i="5"/>
  <c r="BF132" i="5"/>
  <c r="BE132" i="5"/>
  <c r="BD132" i="5"/>
  <c r="BC132" i="5"/>
  <c r="BB132" i="5"/>
  <c r="BA132" i="5"/>
  <c r="S132" i="5" s="1"/>
  <c r="AZ132" i="5"/>
  <c r="D132" i="5"/>
  <c r="BG131" i="5"/>
  <c r="BF131" i="5"/>
  <c r="BC131" i="5"/>
  <c r="BB131" i="5"/>
  <c r="D131" i="5"/>
  <c r="BG130" i="5"/>
  <c r="BF130" i="5"/>
  <c r="BE130" i="5"/>
  <c r="BD130" i="5"/>
  <c r="BC130" i="5"/>
  <c r="S130" i="5" s="1"/>
  <c r="BB130" i="5"/>
  <c r="BA130" i="5"/>
  <c r="AZ130" i="5"/>
  <c r="D130" i="5"/>
  <c r="BG129" i="5"/>
  <c r="BF129" i="5"/>
  <c r="BE129" i="5"/>
  <c r="BC129" i="5"/>
  <c r="BB129" i="5"/>
  <c r="BA129" i="5"/>
  <c r="D129" i="5"/>
  <c r="BG128" i="5"/>
  <c r="BF128" i="5"/>
  <c r="BE128" i="5"/>
  <c r="BD128" i="5"/>
  <c r="BC128" i="5"/>
  <c r="BB128" i="5"/>
  <c r="BA128" i="5"/>
  <c r="S128" i="5" s="1"/>
  <c r="AZ128" i="5"/>
  <c r="D128" i="5"/>
  <c r="BG127" i="5"/>
  <c r="BF127" i="5"/>
  <c r="BC127" i="5"/>
  <c r="BB127" i="5"/>
  <c r="D127" i="5"/>
  <c r="BG126" i="5"/>
  <c r="BF126" i="5"/>
  <c r="BE126" i="5"/>
  <c r="BD126" i="5"/>
  <c r="BC126" i="5"/>
  <c r="BB126" i="5"/>
  <c r="BA126" i="5"/>
  <c r="AZ126" i="5"/>
  <c r="S126" i="5"/>
  <c r="D126" i="5"/>
  <c r="BG125" i="5"/>
  <c r="BF125" i="5"/>
  <c r="BE125" i="5"/>
  <c r="BC125" i="5"/>
  <c r="BB125" i="5"/>
  <c r="BA125" i="5"/>
  <c r="D125" i="5"/>
  <c r="BG124" i="5"/>
  <c r="BF124" i="5"/>
  <c r="BE124" i="5"/>
  <c r="BD124" i="5"/>
  <c r="BC124" i="5"/>
  <c r="BB124" i="5"/>
  <c r="BA124" i="5"/>
  <c r="S124" i="5" s="1"/>
  <c r="AZ124" i="5"/>
  <c r="D124" i="5"/>
  <c r="BC123" i="5"/>
  <c r="BB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BG122" i="5"/>
  <c r="BF122" i="5"/>
  <c r="BC122" i="5"/>
  <c r="BB122" i="5"/>
  <c r="D122" i="5"/>
  <c r="BG121" i="5"/>
  <c r="BF121" i="5"/>
  <c r="BE121" i="5"/>
  <c r="BD121" i="5"/>
  <c r="BC121" i="5"/>
  <c r="BB121" i="5"/>
  <c r="BA121" i="5"/>
  <c r="AZ121" i="5"/>
  <c r="D121" i="5"/>
  <c r="BG120" i="5"/>
  <c r="BF120" i="5"/>
  <c r="BC120" i="5"/>
  <c r="BB120" i="5"/>
  <c r="BA120" i="5"/>
  <c r="D120" i="5"/>
  <c r="BG119" i="5"/>
  <c r="BF119" i="5"/>
  <c r="BE119" i="5"/>
  <c r="BD119" i="5"/>
  <c r="BC119" i="5"/>
  <c r="BB119" i="5"/>
  <c r="BA119" i="5"/>
  <c r="AZ119" i="5"/>
  <c r="S119" i="5"/>
  <c r="D119" i="5"/>
  <c r="BG118" i="5"/>
  <c r="BF118" i="5"/>
  <c r="BC118" i="5"/>
  <c r="BB118" i="5"/>
  <c r="D118" i="5"/>
  <c r="BG117" i="5"/>
  <c r="BF117" i="5"/>
  <c r="BE117" i="5"/>
  <c r="BD117" i="5"/>
  <c r="BC117" i="5"/>
  <c r="BB117" i="5"/>
  <c r="BA117" i="5"/>
  <c r="AZ117" i="5"/>
  <c r="D117" i="5"/>
  <c r="R116" i="5"/>
  <c r="Q116" i="5"/>
  <c r="P116" i="5"/>
  <c r="O116" i="5"/>
  <c r="N116" i="5"/>
  <c r="M116" i="5"/>
  <c r="P44" i="5" s="1"/>
  <c r="L116" i="5"/>
  <c r="K116" i="5"/>
  <c r="J116" i="5"/>
  <c r="E116" i="5"/>
  <c r="D116" i="5" s="1"/>
  <c r="BG115" i="5"/>
  <c r="BF115" i="5"/>
  <c r="BC115" i="5"/>
  <c r="BB115" i="5"/>
  <c r="D115" i="5"/>
  <c r="BG114" i="5"/>
  <c r="BF114" i="5"/>
  <c r="BE114" i="5"/>
  <c r="BD114" i="5"/>
  <c r="BC114" i="5"/>
  <c r="BB114" i="5"/>
  <c r="BA114" i="5"/>
  <c r="AZ114" i="5"/>
  <c r="S114" i="5"/>
  <c r="D114" i="5"/>
  <c r="BG113" i="5"/>
  <c r="BF113" i="5"/>
  <c r="BE113" i="5"/>
  <c r="BC113" i="5"/>
  <c r="BB113" i="5"/>
  <c r="BA113" i="5"/>
  <c r="D113" i="5"/>
  <c r="BG112" i="5"/>
  <c r="BF112" i="5"/>
  <c r="BE112" i="5"/>
  <c r="BD112" i="5"/>
  <c r="BC112" i="5"/>
  <c r="BB112" i="5"/>
  <c r="BA112" i="5"/>
  <c r="S112" i="5" s="1"/>
  <c r="AZ112" i="5"/>
  <c r="D112" i="5"/>
  <c r="BG111" i="5"/>
  <c r="BF111" i="5"/>
  <c r="BC111" i="5"/>
  <c r="BB111" i="5"/>
  <c r="D111" i="5"/>
  <c r="BG110" i="5"/>
  <c r="BF110" i="5"/>
  <c r="BE110" i="5"/>
  <c r="BD110" i="5"/>
  <c r="BC110" i="5"/>
  <c r="BB110" i="5"/>
  <c r="BA110" i="5"/>
  <c r="AZ110" i="5"/>
  <c r="S110" i="5"/>
  <c r="D110" i="5"/>
  <c r="BG109" i="5"/>
  <c r="BF109" i="5"/>
  <c r="BE109" i="5"/>
  <c r="BC109" i="5"/>
  <c r="BB109" i="5"/>
  <c r="BA109" i="5"/>
  <c r="D109" i="5"/>
  <c r="BF105" i="5"/>
  <c r="BE105" i="5"/>
  <c r="BB105" i="5"/>
  <c r="AZ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 s="1"/>
  <c r="BH104" i="5"/>
  <c r="BG104" i="5"/>
  <c r="BF104" i="5"/>
  <c r="BE104" i="5"/>
  <c r="BD104" i="5"/>
  <c r="BC104" i="5"/>
  <c r="BB104" i="5"/>
  <c r="AZ104" i="5"/>
  <c r="AY104" i="5"/>
  <c r="T104" i="5" s="1"/>
  <c r="D104" i="5"/>
  <c r="BA104" i="5" s="1"/>
  <c r="BH103" i="5"/>
  <c r="BG103" i="5"/>
  <c r="BF103" i="5"/>
  <c r="BE103" i="5"/>
  <c r="BD103" i="5"/>
  <c r="BC103" i="5"/>
  <c r="BB103" i="5"/>
  <c r="AZ103" i="5"/>
  <c r="AY103" i="5"/>
  <c r="T103" i="5"/>
  <c r="D103" i="5"/>
  <c r="BA103" i="5" s="1"/>
  <c r="BH102" i="5"/>
  <c r="BG102" i="5"/>
  <c r="BF102" i="5"/>
  <c r="BE102" i="5"/>
  <c r="BD102" i="5"/>
  <c r="BC102" i="5"/>
  <c r="BB102" i="5"/>
  <c r="AZ102" i="5"/>
  <c r="AY102" i="5"/>
  <c r="D102" i="5"/>
  <c r="BA102" i="5" s="1"/>
  <c r="T102" i="5" s="1"/>
  <c r="BH101" i="5"/>
  <c r="BG101" i="5"/>
  <c r="BF101" i="5"/>
  <c r="BE101" i="5"/>
  <c r="BD101" i="5"/>
  <c r="BC101" i="5"/>
  <c r="BB101" i="5"/>
  <c r="AZ101" i="5"/>
  <c r="T101" i="5" s="1"/>
  <c r="AY101" i="5"/>
  <c r="D101" i="5"/>
  <c r="BA101" i="5" s="1"/>
  <c r="BH100" i="5"/>
  <c r="BG100" i="5"/>
  <c r="BF100" i="5"/>
  <c r="BE100" i="5"/>
  <c r="BD100" i="5"/>
  <c r="BC100" i="5"/>
  <c r="BB100" i="5"/>
  <c r="AZ100" i="5"/>
  <c r="AY100" i="5"/>
  <c r="T100" i="5" s="1"/>
  <c r="D100" i="5"/>
  <c r="BA100" i="5" s="1"/>
  <c r="BH99" i="5"/>
  <c r="BG99" i="5"/>
  <c r="BF99" i="5"/>
  <c r="BE99" i="5"/>
  <c r="BD99" i="5"/>
  <c r="BC99" i="5"/>
  <c r="BB99" i="5"/>
  <c r="AZ99" i="5"/>
  <c r="AY99" i="5"/>
  <c r="T99" i="5" s="1"/>
  <c r="D99" i="5"/>
  <c r="BA99" i="5" s="1"/>
  <c r="BH98" i="5"/>
  <c r="BG98" i="5"/>
  <c r="BF98" i="5"/>
  <c r="BE98" i="5"/>
  <c r="BD98" i="5"/>
  <c r="BC98" i="5"/>
  <c r="BB98" i="5"/>
  <c r="AZ98" i="5"/>
  <c r="AY98" i="5"/>
  <c r="T98" i="5"/>
  <c r="D98" i="5"/>
  <c r="BA98" i="5" s="1"/>
  <c r="BH97" i="5"/>
  <c r="BG97" i="5"/>
  <c r="BF97" i="5"/>
  <c r="BE97" i="5"/>
  <c r="BD97" i="5"/>
  <c r="BC97" i="5"/>
  <c r="BB97" i="5"/>
  <c r="AZ97" i="5"/>
  <c r="AY97" i="5"/>
  <c r="D97" i="5"/>
  <c r="BA97" i="5" s="1"/>
  <c r="T97" i="5" s="1"/>
  <c r="BH96" i="5"/>
  <c r="BG96" i="5"/>
  <c r="BF96" i="5"/>
  <c r="BE96" i="5"/>
  <c r="BD96" i="5"/>
  <c r="BC96" i="5"/>
  <c r="BB96" i="5"/>
  <c r="AZ96" i="5"/>
  <c r="AY96" i="5"/>
  <c r="D96" i="5"/>
  <c r="BA96" i="5" s="1"/>
  <c r="BH95" i="5"/>
  <c r="BG95" i="5"/>
  <c r="BF95" i="5"/>
  <c r="BE95" i="5"/>
  <c r="BD95" i="5"/>
  <c r="BC95" i="5"/>
  <c r="BB95" i="5"/>
  <c r="AZ95" i="5"/>
  <c r="AY95" i="5"/>
  <c r="T95" i="5"/>
  <c r="D95" i="5"/>
  <c r="BA95" i="5" s="1"/>
  <c r="BF94" i="5"/>
  <c r="BE94" i="5"/>
  <c r="BB94" i="5"/>
  <c r="AY94" i="5"/>
  <c r="D94" i="5"/>
  <c r="BE93" i="5"/>
  <c r="BB93" i="5"/>
  <c r="AY93" i="5"/>
  <c r="D93" i="5"/>
  <c r="BF92" i="5"/>
  <c r="BE92" i="5"/>
  <c r="BC92" i="5"/>
  <c r="BB92" i="5"/>
  <c r="BA92" i="5"/>
  <c r="AY92" i="5"/>
  <c r="D92" i="5"/>
  <c r="BF91" i="5"/>
  <c r="BE91" i="5"/>
  <c r="BB91" i="5"/>
  <c r="BA91" i="5"/>
  <c r="AY91" i="5"/>
  <c r="D91" i="5"/>
  <c r="BF90" i="5"/>
  <c r="BE90" i="5"/>
  <c r="BB90" i="5"/>
  <c r="BA90" i="5"/>
  <c r="AY90" i="5"/>
  <c r="D90" i="5"/>
  <c r="BE89" i="5"/>
  <c r="BB89" i="5"/>
  <c r="AY89" i="5"/>
  <c r="D89" i="5"/>
  <c r="BF88" i="5"/>
  <c r="BE88" i="5"/>
  <c r="BC88" i="5"/>
  <c r="BB88" i="5"/>
  <c r="BA88" i="5"/>
  <c r="AY88" i="5"/>
  <c r="D88" i="5"/>
  <c r="BF87" i="5"/>
  <c r="BE87" i="5"/>
  <c r="BB87" i="5"/>
  <c r="BA87" i="5"/>
  <c r="AY87" i="5"/>
  <c r="D87" i="5"/>
  <c r="BF86" i="5"/>
  <c r="BE86" i="5"/>
  <c r="BB86" i="5"/>
  <c r="BA86" i="5"/>
  <c r="AY86" i="5"/>
  <c r="D86" i="5"/>
  <c r="BE85" i="5"/>
  <c r="BB85" i="5"/>
  <c r="AY85" i="5"/>
  <c r="D85" i="5"/>
  <c r="BF84" i="5"/>
  <c r="BE84" i="5"/>
  <c r="BC84" i="5"/>
  <c r="BB84" i="5"/>
  <c r="BA84" i="5"/>
  <c r="AY84" i="5"/>
  <c r="D84" i="5"/>
  <c r="BE83" i="5"/>
  <c r="BB83" i="5"/>
  <c r="AZ83" i="5"/>
  <c r="AY83" i="5"/>
  <c r="D83" i="5"/>
  <c r="BH82" i="5"/>
  <c r="BE82" i="5"/>
  <c r="BD82" i="5"/>
  <c r="BB82" i="5"/>
  <c r="AZ82" i="5"/>
  <c r="AY82" i="5"/>
  <c r="D82" i="5"/>
  <c r="BG82" i="5" s="1"/>
  <c r="BH81" i="5"/>
  <c r="BE81" i="5"/>
  <c r="BD81" i="5"/>
  <c r="BB81" i="5"/>
  <c r="AZ81" i="5"/>
  <c r="AY81" i="5"/>
  <c r="D81" i="5"/>
  <c r="BG81" i="5" s="1"/>
  <c r="BH80" i="5"/>
  <c r="BE80" i="5"/>
  <c r="BD80" i="5"/>
  <c r="BB80" i="5"/>
  <c r="AZ80" i="5"/>
  <c r="AY80" i="5"/>
  <c r="D80" i="5"/>
  <c r="BG80" i="5" s="1"/>
  <c r="BH79" i="5"/>
  <c r="BE79" i="5"/>
  <c r="BD79" i="5"/>
  <c r="BB79" i="5"/>
  <c r="AZ79" i="5"/>
  <c r="AY79" i="5"/>
  <c r="D79" i="5"/>
  <c r="BG79" i="5" s="1"/>
  <c r="BH78" i="5"/>
  <c r="BE78" i="5"/>
  <c r="BD78" i="5"/>
  <c r="BB78" i="5"/>
  <c r="AZ78" i="5"/>
  <c r="AY78" i="5"/>
  <c r="D78" i="5"/>
  <c r="BG78" i="5" s="1"/>
  <c r="BH77" i="5"/>
  <c r="BE77" i="5"/>
  <c r="BD77" i="5"/>
  <c r="BB77" i="5"/>
  <c r="AZ77" i="5"/>
  <c r="AY77" i="5"/>
  <c r="D77" i="5"/>
  <c r="BG77" i="5" s="1"/>
  <c r="BH76" i="5"/>
  <c r="BE76" i="5"/>
  <c r="BD76" i="5"/>
  <c r="BB76" i="5"/>
  <c r="AZ76" i="5"/>
  <c r="AY76" i="5"/>
  <c r="D76" i="5"/>
  <c r="BG76" i="5" s="1"/>
  <c r="D72" i="5"/>
  <c r="D71" i="5"/>
  <c r="BF67" i="5"/>
  <c r="BA67" i="5"/>
  <c r="F67" i="5"/>
  <c r="BF66" i="5"/>
  <c r="BA66" i="5"/>
  <c r="F66" i="5"/>
  <c r="BF65" i="5"/>
  <c r="BA65" i="5"/>
  <c r="F65" i="5"/>
  <c r="BF64" i="5"/>
  <c r="BA64" i="5"/>
  <c r="F64" i="5" s="1"/>
  <c r="BF63" i="5"/>
  <c r="BA63" i="5"/>
  <c r="F63" i="5"/>
  <c r="BF62" i="5"/>
  <c r="BA62" i="5"/>
  <c r="F62" i="5"/>
  <c r="BF61" i="5"/>
  <c r="BA61" i="5"/>
  <c r="F61" i="5"/>
  <c r="BF60" i="5"/>
  <c r="BA60" i="5"/>
  <c r="F60" i="5" s="1"/>
  <c r="BF59" i="5"/>
  <c r="BA59" i="5"/>
  <c r="F59" i="5"/>
  <c r="BF58" i="5"/>
  <c r="BA58" i="5"/>
  <c r="F58" i="5"/>
  <c r="BF57" i="5"/>
  <c r="BA57" i="5"/>
  <c r="F57" i="5"/>
  <c r="BL54" i="5"/>
  <c r="BH54" i="5"/>
  <c r="BD54" i="5"/>
  <c r="V54" i="5"/>
  <c r="U54" i="5"/>
  <c r="T54" i="5"/>
  <c r="S54" i="5"/>
  <c r="BG54" i="5" s="1"/>
  <c r="R54" i="5"/>
  <c r="BI54" i="5" s="1"/>
  <c r="Q54" i="5"/>
  <c r="P54" i="5"/>
  <c r="O54" i="5"/>
  <c r="N54" i="5"/>
  <c r="M54" i="5"/>
  <c r="L54" i="5"/>
  <c r="K54" i="5"/>
  <c r="J54" i="5"/>
  <c r="I54" i="5"/>
  <c r="H54" i="5"/>
  <c r="G54" i="5"/>
  <c r="F54" i="5"/>
  <c r="D54" i="5" s="1"/>
  <c r="E54" i="5"/>
  <c r="BM53" i="5"/>
  <c r="BL53" i="5"/>
  <c r="BI53" i="5"/>
  <c r="BG53" i="5"/>
  <c r="BF53" i="5"/>
  <c r="BC53" i="5"/>
  <c r="D53" i="5"/>
  <c r="BH53" i="5" s="1"/>
  <c r="BM52" i="5"/>
  <c r="BL52" i="5"/>
  <c r="BK52" i="5"/>
  <c r="BJ52" i="5"/>
  <c r="BI52" i="5"/>
  <c r="BG52" i="5"/>
  <c r="BF52" i="5"/>
  <c r="BC52" i="5"/>
  <c r="BB52" i="5"/>
  <c r="D52" i="5"/>
  <c r="BE52" i="5" s="1"/>
  <c r="BM51" i="5"/>
  <c r="BL51" i="5"/>
  <c r="BI51" i="5"/>
  <c r="BH51" i="5"/>
  <c r="BG51" i="5"/>
  <c r="BF51" i="5"/>
  <c r="BD51" i="5"/>
  <c r="BC51" i="5"/>
  <c r="D51" i="5"/>
  <c r="BM50" i="5"/>
  <c r="BL50" i="5"/>
  <c r="BK50" i="5"/>
  <c r="BJ50" i="5"/>
  <c r="BI50" i="5"/>
  <c r="BG50" i="5"/>
  <c r="BF50" i="5"/>
  <c r="BC50" i="5"/>
  <c r="BB50" i="5"/>
  <c r="D50" i="5"/>
  <c r="BE50" i="5" s="1"/>
  <c r="BM49" i="5"/>
  <c r="BL49" i="5"/>
  <c r="BI49" i="5"/>
  <c r="BH49" i="5"/>
  <c r="BG49" i="5"/>
  <c r="BF49" i="5"/>
  <c r="BD49" i="5"/>
  <c r="BC49" i="5"/>
  <c r="D49" i="5"/>
  <c r="BM48" i="5"/>
  <c r="BL48" i="5"/>
  <c r="BK48" i="5"/>
  <c r="BJ48" i="5"/>
  <c r="BI48" i="5"/>
  <c r="BG48" i="5"/>
  <c r="BF48" i="5"/>
  <c r="BC48" i="5"/>
  <c r="BB48" i="5"/>
  <c r="D48" i="5"/>
  <c r="BE48" i="5" s="1"/>
  <c r="BJ47" i="5"/>
  <c r="W47" i="5"/>
  <c r="BM46" i="5"/>
  <c r="BL46" i="5"/>
  <c r="BK46" i="5"/>
  <c r="BJ46" i="5"/>
  <c r="BI46" i="5"/>
  <c r="BG46" i="5"/>
  <c r="BF46" i="5"/>
  <c r="BC46" i="5"/>
  <c r="BB46" i="5"/>
  <c r="D46" i="5"/>
  <c r="BE46" i="5" s="1"/>
  <c r="BM45" i="5"/>
  <c r="BL45" i="5"/>
  <c r="BI45" i="5"/>
  <c r="BG45" i="5"/>
  <c r="BF45" i="5"/>
  <c r="BC45" i="5"/>
  <c r="D45" i="5"/>
  <c r="V44" i="5"/>
  <c r="U44" i="5"/>
  <c r="S44" i="5"/>
  <c r="R44" i="5"/>
  <c r="Q44" i="5"/>
  <c r="O44" i="5"/>
  <c r="N44" i="5"/>
  <c r="M44" i="5"/>
  <c r="L44" i="5"/>
  <c r="K44" i="5"/>
  <c r="J44" i="5"/>
  <c r="I44" i="5"/>
  <c r="H44" i="5"/>
  <c r="G44" i="5"/>
  <c r="F44" i="5"/>
  <c r="D44" i="5" s="1"/>
  <c r="BE44" i="5" s="1"/>
  <c r="E44" i="5"/>
  <c r="BM43" i="5"/>
  <c r="BL43" i="5"/>
  <c r="BH43" i="5"/>
  <c r="BG43" i="5"/>
  <c r="BF43" i="5"/>
  <c r="BD43" i="5"/>
  <c r="BB43" i="5"/>
  <c r="D43" i="5"/>
  <c r="BJ43" i="5" s="1"/>
  <c r="BM42" i="5"/>
  <c r="BL42" i="5"/>
  <c r="BK42" i="5"/>
  <c r="BI42" i="5"/>
  <c r="BG42" i="5"/>
  <c r="BF42" i="5"/>
  <c r="BC42" i="5"/>
  <c r="D42" i="5"/>
  <c r="BJ42" i="5" s="1"/>
  <c r="BM41" i="5"/>
  <c r="BL41" i="5"/>
  <c r="BK41" i="5"/>
  <c r="BJ41" i="5"/>
  <c r="BI41" i="5"/>
  <c r="BG41" i="5"/>
  <c r="BF41" i="5"/>
  <c r="BE41" i="5"/>
  <c r="BC41" i="5"/>
  <c r="BB41" i="5"/>
  <c r="D41" i="5"/>
  <c r="BH41" i="5" s="1"/>
  <c r="BI37" i="5"/>
  <c r="BE37" i="5"/>
  <c r="T37" i="5"/>
  <c r="S37" i="5"/>
  <c r="R37" i="5"/>
  <c r="Q37" i="5"/>
  <c r="P37" i="5"/>
  <c r="O37" i="5"/>
  <c r="N37" i="5"/>
  <c r="M37" i="5"/>
  <c r="BD37" i="5" s="1"/>
  <c r="L37" i="5"/>
  <c r="K37" i="5"/>
  <c r="J37" i="5"/>
  <c r="I37" i="5"/>
  <c r="H37" i="5"/>
  <c r="G37" i="5"/>
  <c r="F37" i="5"/>
  <c r="E37" i="5"/>
  <c r="D37" i="5"/>
  <c r="BH36" i="5"/>
  <c r="BG36" i="5"/>
  <c r="BD36" i="5"/>
  <c r="D36" i="5"/>
  <c r="BH35" i="5"/>
  <c r="BG35" i="5"/>
  <c r="BD35" i="5"/>
  <c r="D35" i="5"/>
  <c r="BH34" i="5"/>
  <c r="BG34" i="5"/>
  <c r="BD34" i="5"/>
  <c r="D34" i="5"/>
  <c r="BH33" i="5"/>
  <c r="BG33" i="5"/>
  <c r="BD33" i="5"/>
  <c r="D33" i="5"/>
  <c r="BH32" i="5"/>
  <c r="BG32" i="5"/>
  <c r="BD32" i="5"/>
  <c r="D32" i="5"/>
  <c r="BH31" i="5"/>
  <c r="BG31" i="5"/>
  <c r="BD31" i="5"/>
  <c r="D31" i="5"/>
  <c r="BG30" i="5"/>
  <c r="BD30" i="5"/>
  <c r="D30" i="5"/>
  <c r="BK29" i="5"/>
  <c r="BG29" i="5"/>
  <c r="BD29" i="5"/>
  <c r="BC29" i="5"/>
  <c r="D29" i="5"/>
  <c r="BG28" i="5"/>
  <c r="BD28" i="5"/>
  <c r="D28" i="5"/>
  <c r="BK27" i="5"/>
  <c r="BG27" i="5"/>
  <c r="BD27" i="5"/>
  <c r="BC27" i="5"/>
  <c r="D27" i="5"/>
  <c r="BG26" i="5"/>
  <c r="BD26" i="5"/>
  <c r="D26" i="5"/>
  <c r="BK25" i="5"/>
  <c r="BG25" i="5"/>
  <c r="BD25" i="5"/>
  <c r="BC25" i="5"/>
  <c r="D25" i="5"/>
  <c r="BK24" i="5"/>
  <c r="BH24" i="5"/>
  <c r="BG24" i="5"/>
  <c r="BD24" i="5"/>
  <c r="BC24" i="5"/>
  <c r="D24" i="5"/>
  <c r="BI23" i="5"/>
  <c r="BH23" i="5"/>
  <c r="BG23" i="5"/>
  <c r="BD23" i="5"/>
  <c r="BC23" i="5"/>
  <c r="D23" i="5"/>
  <c r="BK22" i="5"/>
  <c r="BI22" i="5"/>
  <c r="BH22" i="5"/>
  <c r="BG22" i="5"/>
  <c r="BE22" i="5"/>
  <c r="BC22" i="5"/>
  <c r="BB22" i="5"/>
  <c r="D22" i="5"/>
  <c r="BJ21" i="5"/>
  <c r="BG21" i="5"/>
  <c r="BD21" i="5"/>
  <c r="D21" i="5"/>
  <c r="BK20" i="5"/>
  <c r="BJ20" i="5"/>
  <c r="BG20" i="5"/>
  <c r="BF20" i="5"/>
  <c r="BE20" i="5"/>
  <c r="BB20" i="5"/>
  <c r="D20" i="5"/>
  <c r="BK19" i="5"/>
  <c r="BJ19" i="5"/>
  <c r="BG19" i="5"/>
  <c r="BE19" i="5"/>
  <c r="BB19" i="5"/>
  <c r="D19" i="5"/>
  <c r="BF19" i="5" s="1"/>
  <c r="BG18" i="5"/>
  <c r="BB18" i="5"/>
  <c r="D18" i="5"/>
  <c r="BF18" i="5" s="1"/>
  <c r="BD14" i="5"/>
  <c r="U14" i="5"/>
  <c r="D14" i="5"/>
  <c r="BE14" i="5" s="1"/>
  <c r="BG13" i="5"/>
  <c r="BC13" i="5"/>
  <c r="D13" i="5"/>
  <c r="BI12" i="5"/>
  <c r="BG12" i="5"/>
  <c r="BF12" i="5"/>
  <c r="BE12" i="5"/>
  <c r="BC12" i="5"/>
  <c r="BB12" i="5"/>
  <c r="D12" i="5"/>
  <c r="BH12" i="5" s="1"/>
  <c r="BH11" i="5"/>
  <c r="BG11" i="5"/>
  <c r="BC11" i="5"/>
  <c r="BB11" i="5"/>
  <c r="D11" i="5"/>
  <c r="BD11" i="5" s="1"/>
  <c r="BG10" i="5"/>
  <c r="BC10" i="5"/>
  <c r="D10" i="5"/>
  <c r="A5" i="5"/>
  <c r="A4" i="5"/>
  <c r="A3" i="5"/>
  <c r="A2" i="5"/>
  <c r="BM44" i="7" l="1"/>
  <c r="BF44" i="7"/>
  <c r="BL44" i="7"/>
  <c r="BG44" i="7"/>
  <c r="W44" i="7" s="1"/>
  <c r="W54" i="7"/>
  <c r="S129" i="7"/>
  <c r="S139" i="7"/>
  <c r="U26" i="7"/>
  <c r="U30" i="7"/>
  <c r="W42" i="7"/>
  <c r="W50" i="7"/>
  <c r="U27" i="7"/>
  <c r="U23" i="7"/>
  <c r="W45" i="7"/>
  <c r="S138" i="7"/>
  <c r="S128" i="7"/>
  <c r="S115" i="7"/>
  <c r="T84" i="7"/>
  <c r="T76" i="7"/>
  <c r="U29" i="7"/>
  <c r="U34" i="7"/>
  <c r="U12" i="7"/>
  <c r="U32" i="7"/>
  <c r="U28" i="7"/>
  <c r="U24" i="7"/>
  <c r="U10" i="7"/>
  <c r="AZ123" i="6"/>
  <c r="BD123" i="6"/>
  <c r="BE123" i="6"/>
  <c r="BA123" i="6"/>
  <c r="T78" i="6"/>
  <c r="S128" i="6"/>
  <c r="AZ205" i="6"/>
  <c r="BD205" i="6"/>
  <c r="BK54" i="6"/>
  <c r="BB54" i="6"/>
  <c r="W54" i="6" s="1"/>
  <c r="BH54" i="6"/>
  <c r="BD54" i="6"/>
  <c r="BE54" i="6"/>
  <c r="BJ54" i="6"/>
  <c r="W44" i="6"/>
  <c r="T83" i="6"/>
  <c r="W45" i="6"/>
  <c r="U21" i="6"/>
  <c r="W49" i="6"/>
  <c r="BF105" i="6"/>
  <c r="BC105" i="6"/>
  <c r="BG105" i="6"/>
  <c r="AZ105" i="6"/>
  <c r="BA105" i="6"/>
  <c r="BH105" i="6"/>
  <c r="BD105" i="6"/>
  <c r="U28" i="6"/>
  <c r="BK44" i="6"/>
  <c r="T82" i="6"/>
  <c r="AZ116" i="6"/>
  <c r="S116" i="6" s="1"/>
  <c r="BD116" i="6"/>
  <c r="BA116" i="6"/>
  <c r="BE116" i="6"/>
  <c r="U24" i="6"/>
  <c r="BH37" i="6"/>
  <c r="BE37" i="6"/>
  <c r="BJ37" i="6"/>
  <c r="BF37" i="6"/>
  <c r="BK37" i="6"/>
  <c r="BB37" i="6"/>
  <c r="BC37" i="6"/>
  <c r="BI37" i="6"/>
  <c r="T76" i="6"/>
  <c r="T80" i="6"/>
  <c r="T84" i="6"/>
  <c r="U30" i="6"/>
  <c r="U36" i="6"/>
  <c r="U34" i="6"/>
  <c r="BD202" i="6"/>
  <c r="AZ202" i="6"/>
  <c r="BI13" i="5"/>
  <c r="BE13" i="5"/>
  <c r="BF13" i="5"/>
  <c r="U19" i="5"/>
  <c r="BJ26" i="5"/>
  <c r="BF26" i="5"/>
  <c r="BB26" i="5"/>
  <c r="BI26" i="5"/>
  <c r="BE26" i="5"/>
  <c r="BH26" i="5"/>
  <c r="BJ28" i="5"/>
  <c r="BF28" i="5"/>
  <c r="BB28" i="5"/>
  <c r="U28" i="5" s="1"/>
  <c r="BI28" i="5"/>
  <c r="BE28" i="5"/>
  <c r="BH28" i="5"/>
  <c r="BJ30" i="5"/>
  <c r="BF30" i="5"/>
  <c r="BB30" i="5"/>
  <c r="BI30" i="5"/>
  <c r="BE30" i="5"/>
  <c r="BK45" i="5"/>
  <c r="BJ45" i="5"/>
  <c r="BB45" i="5"/>
  <c r="BE45" i="5"/>
  <c r="D233" i="5"/>
  <c r="BD10" i="5"/>
  <c r="BB13" i="5"/>
  <c r="BJ18" i="5"/>
  <c r="BI21" i="5"/>
  <c r="BE21" i="5"/>
  <c r="BK26" i="5"/>
  <c r="BC28" i="5"/>
  <c r="BK30" i="5"/>
  <c r="BH45" i="5"/>
  <c r="BD116" i="5"/>
  <c r="AZ116" i="5"/>
  <c r="BE116" i="5"/>
  <c r="BA116" i="5"/>
  <c r="BC116" i="5"/>
  <c r="BB116" i="5"/>
  <c r="T44" i="5"/>
  <c r="BM44" i="5" s="1"/>
  <c r="BG116" i="5"/>
  <c r="BE10" i="5"/>
  <c r="BI10" i="5"/>
  <c r="BD12" i="5"/>
  <c r="U12" i="5" s="1"/>
  <c r="BH13" i="5"/>
  <c r="BH14" i="5"/>
  <c r="BE18" i="5"/>
  <c r="U18" i="5" s="1"/>
  <c r="BK18" i="5"/>
  <c r="BB21" i="5"/>
  <c r="BJ22" i="5"/>
  <c r="BF22" i="5"/>
  <c r="BJ23" i="5"/>
  <c r="BF23" i="5"/>
  <c r="BB23" i="5"/>
  <c r="BE23" i="5"/>
  <c r="BK23" i="5"/>
  <c r="BJ25" i="5"/>
  <c r="BF25" i="5"/>
  <c r="BB25" i="5"/>
  <c r="U25" i="5" s="1"/>
  <c r="BI25" i="5"/>
  <c r="BE25" i="5"/>
  <c r="BH25" i="5"/>
  <c r="BJ27" i="5"/>
  <c r="BF27" i="5"/>
  <c r="BB27" i="5"/>
  <c r="BI27" i="5"/>
  <c r="BE27" i="5"/>
  <c r="BH27" i="5"/>
  <c r="BJ29" i="5"/>
  <c r="BF29" i="5"/>
  <c r="BB29" i="5"/>
  <c r="U29" i="5" s="1"/>
  <c r="BI29" i="5"/>
  <c r="BE29" i="5"/>
  <c r="BH29" i="5"/>
  <c r="BK31" i="5"/>
  <c r="BC31" i="5"/>
  <c r="BJ31" i="5"/>
  <c r="BF31" i="5"/>
  <c r="BB31" i="5"/>
  <c r="BI31" i="5"/>
  <c r="BE31" i="5"/>
  <c r="BK32" i="5"/>
  <c r="BC32" i="5"/>
  <c r="BJ32" i="5"/>
  <c r="BF32" i="5"/>
  <c r="BB32" i="5"/>
  <c r="BI32" i="5"/>
  <c r="BE32" i="5"/>
  <c r="BK33" i="5"/>
  <c r="BC33" i="5"/>
  <c r="BJ33" i="5"/>
  <c r="BF33" i="5"/>
  <c r="BB33" i="5"/>
  <c r="BI33" i="5"/>
  <c r="BE33" i="5"/>
  <c r="BK34" i="5"/>
  <c r="BC34" i="5"/>
  <c r="BJ34" i="5"/>
  <c r="BF34" i="5"/>
  <c r="BB34" i="5"/>
  <c r="U34" i="5" s="1"/>
  <c r="BI34" i="5"/>
  <c r="BE34" i="5"/>
  <c r="BK35" i="5"/>
  <c r="BC35" i="5"/>
  <c r="BJ35" i="5"/>
  <c r="BF35" i="5"/>
  <c r="BB35" i="5"/>
  <c r="BI35" i="5"/>
  <c r="BE35" i="5"/>
  <c r="BK36" i="5"/>
  <c r="BC36" i="5"/>
  <c r="BJ36" i="5"/>
  <c r="BF36" i="5"/>
  <c r="BB36" i="5"/>
  <c r="BI36" i="5"/>
  <c r="BE36" i="5"/>
  <c r="BH37" i="5"/>
  <c r="BK37" i="5"/>
  <c r="BC37" i="5"/>
  <c r="BJ37" i="5"/>
  <c r="BF37" i="5"/>
  <c r="BB37" i="5"/>
  <c r="BD45" i="5"/>
  <c r="W46" i="5"/>
  <c r="BK51" i="5"/>
  <c r="BJ51" i="5"/>
  <c r="BB51" i="5"/>
  <c r="W51" i="5" s="1"/>
  <c r="BE51" i="5"/>
  <c r="BC54" i="5"/>
  <c r="BH85" i="5"/>
  <c r="BD85" i="5"/>
  <c r="AZ85" i="5"/>
  <c r="T85" i="5" s="1"/>
  <c r="BF85" i="5"/>
  <c r="BA85" i="5"/>
  <c r="BC85" i="5"/>
  <c r="BG85" i="5"/>
  <c r="T87" i="5"/>
  <c r="BD204" i="5"/>
  <c r="AZ204" i="5"/>
  <c r="BH30" i="5"/>
  <c r="BH93" i="5"/>
  <c r="BD93" i="5"/>
  <c r="AZ93" i="5"/>
  <c r="T93" i="5" s="1"/>
  <c r="BF93" i="5"/>
  <c r="BA93" i="5"/>
  <c r="BC93" i="5"/>
  <c r="BG93" i="5"/>
  <c r="BH10" i="5"/>
  <c r="BF21" i="5"/>
  <c r="BK21" i="5"/>
  <c r="BC26" i="5"/>
  <c r="BK28" i="5"/>
  <c r="BC30" i="5"/>
  <c r="BK53" i="5"/>
  <c r="BJ53" i="5"/>
  <c r="BB53" i="5"/>
  <c r="BE53" i="5"/>
  <c r="T81" i="5"/>
  <c r="BB10" i="5"/>
  <c r="BF10" i="5"/>
  <c r="BI11" i="5"/>
  <c r="BE11" i="5"/>
  <c r="U11" i="5" s="1"/>
  <c r="BF11" i="5"/>
  <c r="BD13" i="5"/>
  <c r="BI14" i="5"/>
  <c r="U20" i="5"/>
  <c r="BC21" i="5"/>
  <c r="BH21" i="5"/>
  <c r="U22" i="5"/>
  <c r="BJ24" i="5"/>
  <c r="BF24" i="5"/>
  <c r="BB24" i="5"/>
  <c r="BI24" i="5"/>
  <c r="BE24" i="5"/>
  <c r="BH44" i="5"/>
  <c r="BD44" i="5"/>
  <c r="BB44" i="5"/>
  <c r="BK44" i="5"/>
  <c r="BJ44" i="5"/>
  <c r="BK49" i="5"/>
  <c r="BJ49" i="5"/>
  <c r="BB49" i="5"/>
  <c r="W49" i="5" s="1"/>
  <c r="BE49" i="5"/>
  <c r="BD53" i="5"/>
  <c r="BK54" i="5"/>
  <c r="BJ54" i="5"/>
  <c r="BB54" i="5"/>
  <c r="BE54" i="5"/>
  <c r="T79" i="5"/>
  <c r="BH89" i="5"/>
  <c r="BD89" i="5"/>
  <c r="AZ89" i="5"/>
  <c r="T89" i="5" s="1"/>
  <c r="BF89" i="5"/>
  <c r="BA89" i="5"/>
  <c r="BC89" i="5"/>
  <c r="BG89" i="5"/>
  <c r="BF116" i="5"/>
  <c r="AZ202" i="5"/>
  <c r="BD42" i="5"/>
  <c r="BH42" i="5"/>
  <c r="BM54" i="5"/>
  <c r="BA76" i="5"/>
  <c r="T76" i="5" s="1"/>
  <c r="BA77" i="5"/>
  <c r="BA78" i="5"/>
  <c r="BA79" i="5"/>
  <c r="BA80" i="5"/>
  <c r="T80" i="5" s="1"/>
  <c r="BA81" i="5"/>
  <c r="BA82" i="5"/>
  <c r="T82" i="5" s="1"/>
  <c r="BH83" i="5"/>
  <c r="BD83" i="5"/>
  <c r="BA83" i="5"/>
  <c r="T83" i="5" s="1"/>
  <c r="BF83" i="5"/>
  <c r="BH86" i="5"/>
  <c r="BD86" i="5"/>
  <c r="AZ86" i="5"/>
  <c r="BG86" i="5"/>
  <c r="BH90" i="5"/>
  <c r="BD90" i="5"/>
  <c r="AZ90" i="5"/>
  <c r="BG90" i="5"/>
  <c r="BA94" i="5"/>
  <c r="AZ94" i="5"/>
  <c r="T94" i="5" s="1"/>
  <c r="BC94" i="5"/>
  <c r="BG94" i="5"/>
  <c r="BG105" i="5"/>
  <c r="BC105" i="5"/>
  <c r="BD105" i="5"/>
  <c r="BH105" i="5"/>
  <c r="BA105" i="5"/>
  <c r="AZ153" i="5"/>
  <c r="BD153" i="5"/>
  <c r="AZ161" i="5"/>
  <c r="BD161" i="5"/>
  <c r="AZ169" i="5"/>
  <c r="BD169" i="5"/>
  <c r="AZ177" i="5"/>
  <c r="BD177" i="5"/>
  <c r="AZ185" i="5"/>
  <c r="BD185" i="5"/>
  <c r="AZ193" i="5"/>
  <c r="BD193" i="5"/>
  <c r="AZ201" i="5"/>
  <c r="BD201" i="5"/>
  <c r="BG37" i="5"/>
  <c r="BE42" i="5"/>
  <c r="BG44" i="5"/>
  <c r="BD46" i="5"/>
  <c r="BH46" i="5"/>
  <c r="BD48" i="5"/>
  <c r="W48" i="5" s="1"/>
  <c r="BH48" i="5"/>
  <c r="BD50" i="5"/>
  <c r="W50" i="5" s="1"/>
  <c r="BH50" i="5"/>
  <c r="BD52" i="5"/>
  <c r="W52" i="5" s="1"/>
  <c r="BH52" i="5"/>
  <c r="BF54" i="5"/>
  <c r="BF76" i="5"/>
  <c r="BF77" i="5"/>
  <c r="BF78" i="5"/>
  <c r="BF79" i="5"/>
  <c r="BF80" i="5"/>
  <c r="BF81" i="5"/>
  <c r="BF82" i="5"/>
  <c r="BG83" i="5"/>
  <c r="BC86" i="5"/>
  <c r="BH87" i="5"/>
  <c r="BD87" i="5"/>
  <c r="AZ87" i="5"/>
  <c r="BG87" i="5"/>
  <c r="BC90" i="5"/>
  <c r="BH91" i="5"/>
  <c r="BD91" i="5"/>
  <c r="AZ91" i="5"/>
  <c r="T91" i="5" s="1"/>
  <c r="BG91" i="5"/>
  <c r="BD94" i="5"/>
  <c r="BH94" i="5"/>
  <c r="BF123" i="5"/>
  <c r="BG123" i="5"/>
  <c r="BD127" i="5"/>
  <c r="AZ127" i="5"/>
  <c r="BA127" i="5"/>
  <c r="BE127" i="5"/>
  <c r="BD131" i="5"/>
  <c r="AZ131" i="5"/>
  <c r="BA131" i="5"/>
  <c r="BE131" i="5"/>
  <c r="BD135" i="5"/>
  <c r="AZ135" i="5"/>
  <c r="BA135" i="5"/>
  <c r="BE135" i="5"/>
  <c r="BD139" i="5"/>
  <c r="AZ139" i="5"/>
  <c r="BA139" i="5"/>
  <c r="BE139" i="5"/>
  <c r="AZ151" i="5"/>
  <c r="AZ152" i="5"/>
  <c r="AZ159" i="5"/>
  <c r="AZ160" i="5"/>
  <c r="AZ167" i="5"/>
  <c r="AZ168" i="5"/>
  <c r="AZ175" i="5"/>
  <c r="AZ176" i="5"/>
  <c r="AZ183" i="5"/>
  <c r="AZ184" i="5"/>
  <c r="AZ191" i="5"/>
  <c r="AZ192" i="5"/>
  <c r="AZ199" i="5"/>
  <c r="AZ200" i="5"/>
  <c r="BE203" i="5"/>
  <c r="BA203" i="5"/>
  <c r="AZ205" i="5"/>
  <c r="BD205" i="5"/>
  <c r="BD41" i="5"/>
  <c r="W41" i="5" s="1"/>
  <c r="BB42" i="5"/>
  <c r="W42" i="5" s="1"/>
  <c r="BE43" i="5"/>
  <c r="W43" i="5" s="1"/>
  <c r="BC76" i="5"/>
  <c r="BC77" i="5"/>
  <c r="T77" i="5" s="1"/>
  <c r="BC78" i="5"/>
  <c r="T78" i="5" s="1"/>
  <c r="BC79" i="5"/>
  <c r="BC80" i="5"/>
  <c r="BC81" i="5"/>
  <c r="BC82" i="5"/>
  <c r="BC83" i="5"/>
  <c r="BH84" i="5"/>
  <c r="BD84" i="5"/>
  <c r="AZ84" i="5"/>
  <c r="T84" i="5" s="1"/>
  <c r="BG84" i="5"/>
  <c r="BC87" i="5"/>
  <c r="BH88" i="5"/>
  <c r="BD88" i="5"/>
  <c r="AZ88" i="5"/>
  <c r="T88" i="5" s="1"/>
  <c r="BG88" i="5"/>
  <c r="BC91" i="5"/>
  <c r="BH92" i="5"/>
  <c r="BD92" i="5"/>
  <c r="AZ92" i="5"/>
  <c r="T92" i="5" s="1"/>
  <c r="BG92" i="5"/>
  <c r="T96" i="5"/>
  <c r="BD111" i="5"/>
  <c r="AZ111" i="5"/>
  <c r="BA111" i="5"/>
  <c r="BE111" i="5"/>
  <c r="BD115" i="5"/>
  <c r="AZ115" i="5"/>
  <c r="BA115" i="5"/>
  <c r="BE115" i="5"/>
  <c r="S117" i="5"/>
  <c r="BD118" i="5"/>
  <c r="AZ118" i="5"/>
  <c r="BA118" i="5"/>
  <c r="BE118" i="5"/>
  <c r="S121" i="5"/>
  <c r="BD122" i="5"/>
  <c r="AZ122" i="5"/>
  <c r="S122" i="5" s="1"/>
  <c r="BA122" i="5"/>
  <c r="BE122" i="5"/>
  <c r="BD144" i="5"/>
  <c r="AZ203" i="5"/>
  <c r="AY105" i="5"/>
  <c r="BD120" i="5"/>
  <c r="AZ120" i="5"/>
  <c r="S120" i="5" s="1"/>
  <c r="BD109" i="5"/>
  <c r="AZ109" i="5"/>
  <c r="S109" i="5" s="1"/>
  <c r="BD113" i="5"/>
  <c r="AZ113" i="5"/>
  <c r="S113" i="5" s="1"/>
  <c r="BE120" i="5"/>
  <c r="BD125" i="5"/>
  <c r="AZ125" i="5"/>
  <c r="S125" i="5" s="1"/>
  <c r="D123" i="5"/>
  <c r="BD129" i="5"/>
  <c r="AZ129" i="5"/>
  <c r="S129" i="5" s="1"/>
  <c r="BD133" i="5"/>
  <c r="AZ133" i="5"/>
  <c r="S133" i="5" s="1"/>
  <c r="BD137" i="5"/>
  <c r="AZ137" i="5"/>
  <c r="S137" i="5" s="1"/>
  <c r="AZ155" i="5"/>
  <c r="AZ163" i="5"/>
  <c r="AZ171" i="5"/>
  <c r="AZ179" i="5"/>
  <c r="AZ187" i="5"/>
  <c r="AZ195" i="5"/>
  <c r="BA204" i="5"/>
  <c r="BE204" i="5"/>
  <c r="A260" i="7" l="1"/>
  <c r="A260" i="6"/>
  <c r="S123" i="6"/>
  <c r="U35" i="5"/>
  <c r="S115" i="5"/>
  <c r="S111" i="5"/>
  <c r="S139" i="5"/>
  <c r="S135" i="5"/>
  <c r="S131" i="5"/>
  <c r="S127" i="5"/>
  <c r="BF44" i="5"/>
  <c r="W54" i="5"/>
  <c r="U24" i="5"/>
  <c r="U36" i="5"/>
  <c r="U32" i="5"/>
  <c r="U23" i="5"/>
  <c r="W45" i="5"/>
  <c r="BD123" i="5"/>
  <c r="AZ123" i="5"/>
  <c r="S123" i="5" s="1"/>
  <c r="BA123" i="5"/>
  <c r="BE123" i="5"/>
  <c r="S118" i="5"/>
  <c r="W44" i="5"/>
  <c r="U31" i="5"/>
  <c r="S116" i="5"/>
  <c r="BL44" i="5"/>
  <c r="T90" i="5"/>
  <c r="T86" i="5"/>
  <c r="U10" i="5"/>
  <c r="W53" i="5"/>
  <c r="U33" i="5"/>
  <c r="U27" i="5"/>
  <c r="U21" i="5"/>
  <c r="U13" i="5"/>
  <c r="U30" i="5"/>
  <c r="U26" i="5"/>
  <c r="A260" i="5" l="1"/>
  <c r="P201" i="1" l="1"/>
  <c r="O201" i="1"/>
  <c r="N201" i="1"/>
  <c r="M201" i="1"/>
  <c r="L201" i="1"/>
  <c r="K201" i="1"/>
  <c r="J201" i="1"/>
  <c r="I201" i="1"/>
  <c r="H201" i="1"/>
  <c r="G201" i="1"/>
  <c r="F201" i="1"/>
  <c r="E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F72" i="1"/>
  <c r="E72" i="1"/>
  <c r="F71" i="1"/>
  <c r="E71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Q14" i="1"/>
  <c r="P14" i="1"/>
  <c r="Q13" i="1"/>
  <c r="P13" i="1"/>
  <c r="Q12" i="1"/>
  <c r="P12" i="1"/>
  <c r="Q11" i="1"/>
  <c r="P11" i="1"/>
  <c r="Q10" i="1"/>
  <c r="P10" i="1"/>
  <c r="E14" i="1"/>
  <c r="E13" i="1"/>
  <c r="E12" i="1"/>
  <c r="E11" i="1"/>
  <c r="O14" i="1"/>
  <c r="N14" i="1"/>
  <c r="M14" i="1"/>
  <c r="L14" i="1"/>
  <c r="K14" i="1"/>
  <c r="J14" i="1"/>
  <c r="I14" i="1"/>
  <c r="H14" i="1"/>
  <c r="G14" i="1"/>
  <c r="F14" i="1"/>
  <c r="O13" i="1"/>
  <c r="N13" i="1"/>
  <c r="M13" i="1"/>
  <c r="L13" i="1"/>
  <c r="K13" i="1"/>
  <c r="J13" i="1"/>
  <c r="I13" i="1"/>
  <c r="H13" i="1"/>
  <c r="G13" i="1"/>
  <c r="F13" i="1"/>
  <c r="O12" i="1"/>
  <c r="N12" i="1"/>
  <c r="M12" i="1"/>
  <c r="L12" i="1"/>
  <c r="K12" i="1"/>
  <c r="J12" i="1"/>
  <c r="I12" i="1"/>
  <c r="H12" i="1"/>
  <c r="G12" i="1"/>
  <c r="F12" i="1"/>
  <c r="O11" i="1"/>
  <c r="N11" i="1"/>
  <c r="M11" i="1"/>
  <c r="L11" i="1"/>
  <c r="K11" i="1"/>
  <c r="J11" i="1"/>
  <c r="I11" i="1"/>
  <c r="H11" i="1"/>
  <c r="G11" i="1"/>
  <c r="F11" i="1"/>
  <c r="O10" i="1"/>
  <c r="N10" i="1"/>
  <c r="M10" i="1"/>
  <c r="L10" i="1"/>
  <c r="K10" i="1"/>
  <c r="J10" i="1"/>
  <c r="I10" i="1"/>
  <c r="H10" i="1"/>
  <c r="G10" i="1"/>
  <c r="F10" i="1"/>
  <c r="E10" i="1"/>
  <c r="P233" i="1" l="1"/>
  <c r="O233" i="1"/>
  <c r="N233" i="1"/>
  <c r="M233" i="1"/>
  <c r="L233" i="1"/>
  <c r="K233" i="1"/>
  <c r="J233" i="1"/>
  <c r="I233" i="1"/>
  <c r="H233" i="1"/>
  <c r="G233" i="1"/>
  <c r="F233" i="1"/>
  <c r="E233" i="1"/>
  <c r="D233" i="1" s="1"/>
  <c r="D232" i="1"/>
  <c r="D231" i="1"/>
  <c r="D230" i="1"/>
  <c r="D229" i="1"/>
  <c r="D228" i="1"/>
  <c r="D227" i="1"/>
  <c r="E220" i="1"/>
  <c r="D220" i="1"/>
  <c r="BB214" i="1"/>
  <c r="O214" i="1" s="1"/>
  <c r="D214" i="1"/>
  <c r="BF214" i="1" s="1"/>
  <c r="BB213" i="1"/>
  <c r="O213" i="1" s="1"/>
  <c r="D213" i="1"/>
  <c r="BF213" i="1" s="1"/>
  <c r="BB212" i="1"/>
  <c r="O212" i="1" s="1"/>
  <c r="D212" i="1"/>
  <c r="BF212" i="1" s="1"/>
  <c r="BB211" i="1"/>
  <c r="O211" i="1" s="1"/>
  <c r="D211" i="1"/>
  <c r="BF211" i="1" s="1"/>
  <c r="BB210" i="1"/>
  <c r="O210" i="1" s="1"/>
  <c r="D210" i="1"/>
  <c r="BF210" i="1" s="1"/>
  <c r="BB209" i="1"/>
  <c r="O209" i="1" s="1"/>
  <c r="D209" i="1"/>
  <c r="BF209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BE201" i="1"/>
  <c r="BA201" i="1"/>
  <c r="D201" i="1"/>
  <c r="AZ201" i="1" s="1"/>
  <c r="BE200" i="1"/>
  <c r="BA200" i="1"/>
  <c r="D200" i="1"/>
  <c r="BE199" i="1"/>
  <c r="BA199" i="1"/>
  <c r="D199" i="1"/>
  <c r="AZ199" i="1" s="1"/>
  <c r="BE198" i="1"/>
  <c r="BA198" i="1"/>
  <c r="D198" i="1"/>
  <c r="BE197" i="1"/>
  <c r="BA197" i="1"/>
  <c r="D197" i="1"/>
  <c r="AZ197" i="1" s="1"/>
  <c r="BE196" i="1"/>
  <c r="BA196" i="1"/>
  <c r="D196" i="1"/>
  <c r="BE195" i="1"/>
  <c r="BA195" i="1"/>
  <c r="D195" i="1"/>
  <c r="AZ195" i="1" s="1"/>
  <c r="BE194" i="1"/>
  <c r="BA194" i="1"/>
  <c r="D194" i="1"/>
  <c r="BE193" i="1"/>
  <c r="BA193" i="1"/>
  <c r="D193" i="1"/>
  <c r="AZ193" i="1" s="1"/>
  <c r="BE192" i="1"/>
  <c r="BA192" i="1"/>
  <c r="D192" i="1"/>
  <c r="BE191" i="1"/>
  <c r="BA191" i="1"/>
  <c r="D191" i="1"/>
  <c r="AZ191" i="1" s="1"/>
  <c r="BE190" i="1"/>
  <c r="BA190" i="1"/>
  <c r="D190" i="1"/>
  <c r="BE189" i="1"/>
  <c r="BA189" i="1"/>
  <c r="D189" i="1"/>
  <c r="AZ189" i="1" s="1"/>
  <c r="BE188" i="1"/>
  <c r="BA188" i="1"/>
  <c r="D188" i="1"/>
  <c r="BE187" i="1"/>
  <c r="BA187" i="1"/>
  <c r="D187" i="1"/>
  <c r="AZ187" i="1" s="1"/>
  <c r="BE186" i="1"/>
  <c r="BA186" i="1"/>
  <c r="D186" i="1"/>
  <c r="BE185" i="1"/>
  <c r="BA185" i="1"/>
  <c r="D185" i="1"/>
  <c r="AZ185" i="1" s="1"/>
  <c r="BE184" i="1"/>
  <c r="BA184" i="1"/>
  <c r="D184" i="1"/>
  <c r="BE183" i="1"/>
  <c r="BA183" i="1"/>
  <c r="D183" i="1"/>
  <c r="AZ183" i="1" s="1"/>
  <c r="BE182" i="1"/>
  <c r="BA182" i="1"/>
  <c r="D182" i="1"/>
  <c r="BE181" i="1"/>
  <c r="BA181" i="1"/>
  <c r="D181" i="1"/>
  <c r="AZ181" i="1" s="1"/>
  <c r="BE180" i="1"/>
  <c r="BA180" i="1"/>
  <c r="D180" i="1"/>
  <c r="BE179" i="1"/>
  <c r="BA179" i="1"/>
  <c r="D179" i="1"/>
  <c r="AZ179" i="1" s="1"/>
  <c r="BE178" i="1"/>
  <c r="BA178" i="1"/>
  <c r="D178" i="1"/>
  <c r="BE177" i="1"/>
  <c r="BA177" i="1"/>
  <c r="D177" i="1"/>
  <c r="AZ177" i="1" s="1"/>
  <c r="BE176" i="1"/>
  <c r="BA176" i="1"/>
  <c r="D176" i="1"/>
  <c r="BE175" i="1"/>
  <c r="BA175" i="1"/>
  <c r="D175" i="1"/>
  <c r="AZ175" i="1" s="1"/>
  <c r="BE174" i="1"/>
  <c r="BA174" i="1"/>
  <c r="D174" i="1"/>
  <c r="BE173" i="1"/>
  <c r="BA173" i="1"/>
  <c r="D173" i="1"/>
  <c r="AZ173" i="1" s="1"/>
  <c r="BE172" i="1"/>
  <c r="BA172" i="1"/>
  <c r="D172" i="1"/>
  <c r="BE171" i="1"/>
  <c r="BA171" i="1"/>
  <c r="D171" i="1"/>
  <c r="AZ171" i="1" s="1"/>
  <c r="BE170" i="1"/>
  <c r="BA170" i="1"/>
  <c r="D170" i="1"/>
  <c r="BE169" i="1"/>
  <c r="BA169" i="1"/>
  <c r="D169" i="1"/>
  <c r="AZ169" i="1" s="1"/>
  <c r="BE168" i="1"/>
  <c r="BA168" i="1"/>
  <c r="D168" i="1"/>
  <c r="BE167" i="1"/>
  <c r="BA167" i="1"/>
  <c r="D167" i="1"/>
  <c r="AZ167" i="1" s="1"/>
  <c r="BE166" i="1"/>
  <c r="BA166" i="1"/>
  <c r="D166" i="1"/>
  <c r="BE165" i="1"/>
  <c r="BA165" i="1"/>
  <c r="D165" i="1"/>
  <c r="AZ165" i="1" s="1"/>
  <c r="BE164" i="1"/>
  <c r="BA164" i="1"/>
  <c r="D164" i="1"/>
  <c r="BE163" i="1"/>
  <c r="BA163" i="1"/>
  <c r="D163" i="1"/>
  <c r="AZ163" i="1" s="1"/>
  <c r="BE162" i="1"/>
  <c r="BA162" i="1"/>
  <c r="D162" i="1"/>
  <c r="BE161" i="1"/>
  <c r="BA161" i="1"/>
  <c r="D161" i="1"/>
  <c r="AZ161" i="1" s="1"/>
  <c r="BE160" i="1"/>
  <c r="BA160" i="1"/>
  <c r="D160" i="1"/>
  <c r="BE159" i="1"/>
  <c r="BA159" i="1"/>
  <c r="D159" i="1"/>
  <c r="AZ159" i="1" s="1"/>
  <c r="BE158" i="1"/>
  <c r="BA158" i="1"/>
  <c r="D158" i="1"/>
  <c r="BE157" i="1"/>
  <c r="BA157" i="1"/>
  <c r="D157" i="1"/>
  <c r="AZ157" i="1" s="1"/>
  <c r="BE156" i="1"/>
  <c r="BA156" i="1"/>
  <c r="D156" i="1"/>
  <c r="BE155" i="1"/>
  <c r="BA155" i="1"/>
  <c r="D155" i="1"/>
  <c r="AZ155" i="1" s="1"/>
  <c r="BE154" i="1"/>
  <c r="BA154" i="1"/>
  <c r="D154" i="1"/>
  <c r="BE153" i="1"/>
  <c r="BA153" i="1"/>
  <c r="D153" i="1"/>
  <c r="AZ153" i="1" s="1"/>
  <c r="BE152" i="1"/>
  <c r="BA152" i="1"/>
  <c r="D152" i="1"/>
  <c r="BE151" i="1"/>
  <c r="BA151" i="1"/>
  <c r="D151" i="1"/>
  <c r="AZ151" i="1" s="1"/>
  <c r="BE150" i="1"/>
  <c r="BA150" i="1"/>
  <c r="D150" i="1"/>
  <c r="BE149" i="1"/>
  <c r="BA149" i="1"/>
  <c r="D149" i="1"/>
  <c r="AZ149" i="1" s="1"/>
  <c r="BE148" i="1"/>
  <c r="BA148" i="1"/>
  <c r="D148" i="1"/>
  <c r="D144" i="1"/>
  <c r="D143" i="1"/>
  <c r="AZ143" i="1" s="1"/>
  <c r="BG139" i="1"/>
  <c r="BF139" i="1"/>
  <c r="BC139" i="1"/>
  <c r="BB139" i="1"/>
  <c r="D139" i="1"/>
  <c r="AZ139" i="1" s="1"/>
  <c r="BG138" i="1"/>
  <c r="BF138" i="1"/>
  <c r="BC138" i="1"/>
  <c r="BB138" i="1"/>
  <c r="D138" i="1"/>
  <c r="AZ138" i="1" s="1"/>
  <c r="BG137" i="1"/>
  <c r="BF137" i="1"/>
  <c r="BD137" i="1"/>
  <c r="BC137" i="1"/>
  <c r="BB137" i="1"/>
  <c r="D137" i="1"/>
  <c r="BG136" i="1"/>
  <c r="BF136" i="1"/>
  <c r="BC136" i="1"/>
  <c r="BB136" i="1"/>
  <c r="AZ136" i="1"/>
  <c r="D136" i="1"/>
  <c r="BG135" i="1"/>
  <c r="BF135" i="1"/>
  <c r="BD135" i="1"/>
  <c r="BC135" i="1"/>
  <c r="BB135" i="1"/>
  <c r="D135" i="1"/>
  <c r="BG134" i="1"/>
  <c r="BF134" i="1"/>
  <c r="BC134" i="1"/>
  <c r="BB134" i="1"/>
  <c r="D134" i="1"/>
  <c r="BG133" i="1"/>
  <c r="BF133" i="1"/>
  <c r="BC133" i="1"/>
  <c r="BB133" i="1"/>
  <c r="D133" i="1"/>
  <c r="BG132" i="1"/>
  <c r="BF132" i="1"/>
  <c r="BC132" i="1"/>
  <c r="BB132" i="1"/>
  <c r="AZ132" i="1"/>
  <c r="D132" i="1"/>
  <c r="BG131" i="1"/>
  <c r="BF131" i="1"/>
  <c r="BC131" i="1"/>
  <c r="BB131" i="1"/>
  <c r="AZ131" i="1"/>
  <c r="D131" i="1"/>
  <c r="BG130" i="1"/>
  <c r="BF130" i="1"/>
  <c r="BC130" i="1"/>
  <c r="BB130" i="1"/>
  <c r="D130" i="1"/>
  <c r="BG129" i="1"/>
  <c r="BF129" i="1"/>
  <c r="BC129" i="1"/>
  <c r="BB129" i="1"/>
  <c r="D129" i="1"/>
  <c r="BD129" i="1" s="1"/>
  <c r="BG128" i="1"/>
  <c r="BF128" i="1"/>
  <c r="BC128" i="1"/>
  <c r="BB128" i="1"/>
  <c r="D128" i="1"/>
  <c r="AZ128" i="1" s="1"/>
  <c r="BG127" i="1"/>
  <c r="BF127" i="1"/>
  <c r="BC127" i="1"/>
  <c r="BB127" i="1"/>
  <c r="D127" i="1"/>
  <c r="BG126" i="1"/>
  <c r="BF126" i="1"/>
  <c r="BC126" i="1"/>
  <c r="BB126" i="1"/>
  <c r="D126" i="1"/>
  <c r="BG125" i="1"/>
  <c r="BF125" i="1"/>
  <c r="BC125" i="1"/>
  <c r="BB125" i="1"/>
  <c r="D125" i="1"/>
  <c r="BG124" i="1"/>
  <c r="BF124" i="1"/>
  <c r="BC124" i="1"/>
  <c r="BB124" i="1"/>
  <c r="AZ124" i="1"/>
  <c r="D124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BG122" i="1"/>
  <c r="BF122" i="1"/>
  <c r="BD122" i="1"/>
  <c r="BC122" i="1"/>
  <c r="BB122" i="1"/>
  <c r="D122" i="1"/>
  <c r="BG121" i="1"/>
  <c r="BF121" i="1"/>
  <c r="BD121" i="1"/>
  <c r="BC121" i="1"/>
  <c r="BB121" i="1"/>
  <c r="D121" i="1"/>
  <c r="BG120" i="1"/>
  <c r="BF120" i="1"/>
  <c r="BC120" i="1"/>
  <c r="BB120" i="1"/>
  <c r="AZ120" i="1"/>
  <c r="D120" i="1"/>
  <c r="BG119" i="1"/>
  <c r="BF119" i="1"/>
  <c r="BC119" i="1"/>
  <c r="BB119" i="1"/>
  <c r="D119" i="1"/>
  <c r="BG118" i="1"/>
  <c r="BF118" i="1"/>
  <c r="BC118" i="1"/>
  <c r="BB118" i="1"/>
  <c r="D118" i="1"/>
  <c r="AZ118" i="1" s="1"/>
  <c r="BG117" i="1"/>
  <c r="BF117" i="1"/>
  <c r="BC117" i="1"/>
  <c r="BB117" i="1"/>
  <c r="D117" i="1"/>
  <c r="R116" i="1"/>
  <c r="U44" i="1" s="1"/>
  <c r="Q116" i="1"/>
  <c r="P116" i="1"/>
  <c r="O116" i="1"/>
  <c r="N116" i="1"/>
  <c r="Q44" i="1" s="1"/>
  <c r="M116" i="1"/>
  <c r="L116" i="1"/>
  <c r="K116" i="1"/>
  <c r="J116" i="1"/>
  <c r="D116" i="1" s="1"/>
  <c r="E116" i="1"/>
  <c r="BG115" i="1"/>
  <c r="BF115" i="1"/>
  <c r="BC115" i="1"/>
  <c r="BB115" i="1"/>
  <c r="D115" i="1"/>
  <c r="BD115" i="1" s="1"/>
  <c r="BG114" i="1"/>
  <c r="BF114" i="1"/>
  <c r="BC114" i="1"/>
  <c r="BB114" i="1"/>
  <c r="D114" i="1"/>
  <c r="BG113" i="1"/>
  <c r="BF113" i="1"/>
  <c r="BC113" i="1"/>
  <c r="BB113" i="1"/>
  <c r="D113" i="1"/>
  <c r="BG112" i="1"/>
  <c r="BF112" i="1"/>
  <c r="BC112" i="1"/>
  <c r="BB112" i="1"/>
  <c r="D112" i="1"/>
  <c r="AZ112" i="1" s="1"/>
  <c r="BG111" i="1"/>
  <c r="BF111" i="1"/>
  <c r="BC111" i="1"/>
  <c r="BB111" i="1"/>
  <c r="D111" i="1"/>
  <c r="BE111" i="1" s="1"/>
  <c r="BG110" i="1"/>
  <c r="BF110" i="1"/>
  <c r="BC110" i="1"/>
  <c r="BB110" i="1"/>
  <c r="D110" i="1"/>
  <c r="AZ110" i="1" s="1"/>
  <c r="BG109" i="1"/>
  <c r="BF109" i="1"/>
  <c r="BC109" i="1"/>
  <c r="BB109" i="1"/>
  <c r="D109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BE104" i="1"/>
  <c r="BB104" i="1"/>
  <c r="AY104" i="1"/>
  <c r="D104" i="1"/>
  <c r="BG104" i="1" s="1"/>
  <c r="BE103" i="1"/>
  <c r="BB103" i="1"/>
  <c r="AY103" i="1"/>
  <c r="D103" i="1"/>
  <c r="BC103" i="1" s="1"/>
  <c r="BE102" i="1"/>
  <c r="BB102" i="1"/>
  <c r="AY102" i="1"/>
  <c r="D102" i="1"/>
  <c r="BF102" i="1" s="1"/>
  <c r="BE101" i="1"/>
  <c r="BB101" i="1"/>
  <c r="AY101" i="1"/>
  <c r="D101" i="1"/>
  <c r="BE100" i="1"/>
  <c r="BB100" i="1"/>
  <c r="AY100" i="1"/>
  <c r="D100" i="1"/>
  <c r="BG100" i="1" s="1"/>
  <c r="BE99" i="1"/>
  <c r="BB99" i="1"/>
  <c r="AY99" i="1"/>
  <c r="D99" i="1"/>
  <c r="BE98" i="1"/>
  <c r="BB98" i="1"/>
  <c r="AY98" i="1"/>
  <c r="D98" i="1"/>
  <c r="BE97" i="1"/>
  <c r="BB97" i="1"/>
  <c r="AY97" i="1"/>
  <c r="D97" i="1"/>
  <c r="BC97" i="1" s="1"/>
  <c r="BE96" i="1"/>
  <c r="BB96" i="1"/>
  <c r="AY96" i="1"/>
  <c r="D96" i="1"/>
  <c r="BC96" i="1" s="1"/>
  <c r="BE95" i="1"/>
  <c r="BB95" i="1"/>
  <c r="AY95" i="1"/>
  <c r="D95" i="1"/>
  <c r="BC95" i="1" s="1"/>
  <c r="BE94" i="1"/>
  <c r="BB94" i="1"/>
  <c r="AY94" i="1"/>
  <c r="D94" i="1"/>
  <c r="BE93" i="1"/>
  <c r="BB93" i="1"/>
  <c r="AY93" i="1"/>
  <c r="D93" i="1"/>
  <c r="BE92" i="1"/>
  <c r="BB92" i="1"/>
  <c r="AY92" i="1"/>
  <c r="D92" i="1"/>
  <c r="BC92" i="1" s="1"/>
  <c r="BE91" i="1"/>
  <c r="BB91" i="1"/>
  <c r="AY91" i="1"/>
  <c r="D91" i="1"/>
  <c r="BC91" i="1" s="1"/>
  <c r="BE90" i="1"/>
  <c r="BB90" i="1"/>
  <c r="AY90" i="1"/>
  <c r="D90" i="1"/>
  <c r="BG90" i="1" s="1"/>
  <c r="BE89" i="1"/>
  <c r="BB89" i="1"/>
  <c r="AY89" i="1"/>
  <c r="D89" i="1"/>
  <c r="BF89" i="1" s="1"/>
  <c r="BE88" i="1"/>
  <c r="BB88" i="1"/>
  <c r="AY88" i="1"/>
  <c r="D88" i="1"/>
  <c r="BD88" i="1" s="1"/>
  <c r="BE87" i="1"/>
  <c r="BB87" i="1"/>
  <c r="AY87" i="1"/>
  <c r="D87" i="1"/>
  <c r="BH87" i="1" s="1"/>
  <c r="BE86" i="1"/>
  <c r="BB86" i="1"/>
  <c r="AY86" i="1"/>
  <c r="D86" i="1"/>
  <c r="BE85" i="1"/>
  <c r="BB85" i="1"/>
  <c r="AY85" i="1"/>
  <c r="D85" i="1"/>
  <c r="BH85" i="1" s="1"/>
  <c r="BE84" i="1"/>
  <c r="BB84" i="1"/>
  <c r="AY84" i="1"/>
  <c r="D84" i="1"/>
  <c r="BD84" i="1" s="1"/>
  <c r="BE83" i="1"/>
  <c r="BB83" i="1"/>
  <c r="AY83" i="1"/>
  <c r="D83" i="1"/>
  <c r="AZ83" i="1" s="1"/>
  <c r="BE82" i="1"/>
  <c r="BB82" i="1"/>
  <c r="AY82" i="1"/>
  <c r="D82" i="1"/>
  <c r="BD82" i="1" s="1"/>
  <c r="BE81" i="1"/>
  <c r="BB81" i="1"/>
  <c r="AY81" i="1"/>
  <c r="D81" i="1"/>
  <c r="AZ81" i="1" s="1"/>
  <c r="BE80" i="1"/>
  <c r="BB80" i="1"/>
  <c r="AY80" i="1"/>
  <c r="D80" i="1"/>
  <c r="BD80" i="1" s="1"/>
  <c r="BE79" i="1"/>
  <c r="BB79" i="1"/>
  <c r="AY79" i="1"/>
  <c r="D79" i="1"/>
  <c r="BH79" i="1" s="1"/>
  <c r="BE78" i="1"/>
  <c r="BB78" i="1"/>
  <c r="AY78" i="1"/>
  <c r="D78" i="1"/>
  <c r="BE77" i="1"/>
  <c r="BB77" i="1"/>
  <c r="AY77" i="1"/>
  <c r="D77" i="1"/>
  <c r="BH77" i="1" s="1"/>
  <c r="BE76" i="1"/>
  <c r="BB76" i="1"/>
  <c r="AY76" i="1"/>
  <c r="D76" i="1"/>
  <c r="BD76" i="1" s="1"/>
  <c r="D72" i="1"/>
  <c r="D71" i="1"/>
  <c r="BF67" i="1"/>
  <c r="BA67" i="1"/>
  <c r="F67" i="1" s="1"/>
  <c r="BF66" i="1"/>
  <c r="BA66" i="1"/>
  <c r="F66" i="1" s="1"/>
  <c r="BF65" i="1"/>
  <c r="BA65" i="1"/>
  <c r="F65" i="1" s="1"/>
  <c r="BF64" i="1"/>
  <c r="BA64" i="1"/>
  <c r="F64" i="1" s="1"/>
  <c r="BF63" i="1"/>
  <c r="BA63" i="1"/>
  <c r="F63" i="1" s="1"/>
  <c r="BF62" i="1"/>
  <c r="BA62" i="1"/>
  <c r="F62" i="1" s="1"/>
  <c r="BF61" i="1"/>
  <c r="BA61" i="1"/>
  <c r="F61" i="1" s="1"/>
  <c r="BF60" i="1"/>
  <c r="BA60" i="1"/>
  <c r="F60" i="1" s="1"/>
  <c r="BF59" i="1"/>
  <c r="BA59" i="1"/>
  <c r="F59" i="1" s="1"/>
  <c r="BF58" i="1"/>
  <c r="BA58" i="1"/>
  <c r="F58" i="1" s="1"/>
  <c r="BF57" i="1"/>
  <c r="BA57" i="1"/>
  <c r="F57" i="1" s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BM53" i="1"/>
  <c r="BL53" i="1"/>
  <c r="BI53" i="1"/>
  <c r="BG53" i="1"/>
  <c r="BF53" i="1"/>
  <c r="BC53" i="1"/>
  <c r="D53" i="1"/>
  <c r="BH53" i="1" s="1"/>
  <c r="BM52" i="1"/>
  <c r="BL52" i="1"/>
  <c r="BI52" i="1"/>
  <c r="BG52" i="1"/>
  <c r="BF52" i="1"/>
  <c r="BC52" i="1"/>
  <c r="D52" i="1"/>
  <c r="BJ52" i="1" s="1"/>
  <c r="BM51" i="1"/>
  <c r="BL51" i="1"/>
  <c r="BI51" i="1"/>
  <c r="BG51" i="1"/>
  <c r="BF51" i="1"/>
  <c r="BC51" i="1"/>
  <c r="D51" i="1"/>
  <c r="BK51" i="1" s="1"/>
  <c r="BM50" i="1"/>
  <c r="BL50" i="1"/>
  <c r="BI50" i="1"/>
  <c r="BG50" i="1"/>
  <c r="BF50" i="1"/>
  <c r="BC50" i="1"/>
  <c r="D50" i="1"/>
  <c r="BE50" i="1" s="1"/>
  <c r="BM49" i="1"/>
  <c r="BL49" i="1"/>
  <c r="BI49" i="1"/>
  <c r="BG49" i="1"/>
  <c r="BF49" i="1"/>
  <c r="BC49" i="1"/>
  <c r="D49" i="1"/>
  <c r="BK49" i="1" s="1"/>
  <c r="BM48" i="1"/>
  <c r="BL48" i="1"/>
  <c r="BI48" i="1"/>
  <c r="BG48" i="1"/>
  <c r="BF48" i="1"/>
  <c r="BC48" i="1"/>
  <c r="D48" i="1"/>
  <c r="BE48" i="1" s="1"/>
  <c r="BJ47" i="1"/>
  <c r="W47" i="1"/>
  <c r="BM46" i="1"/>
  <c r="BL46" i="1"/>
  <c r="BI46" i="1"/>
  <c r="BG46" i="1"/>
  <c r="BF46" i="1"/>
  <c r="BC46" i="1"/>
  <c r="D46" i="1"/>
  <c r="BJ46" i="1" s="1"/>
  <c r="BM45" i="1"/>
  <c r="BL45" i="1"/>
  <c r="BI45" i="1"/>
  <c r="BG45" i="1"/>
  <c r="BF45" i="1"/>
  <c r="BC45" i="1"/>
  <c r="D45" i="1"/>
  <c r="BK45" i="1" s="1"/>
  <c r="V44" i="1"/>
  <c r="T44" i="1"/>
  <c r="S44" i="1"/>
  <c r="R44" i="1"/>
  <c r="P44" i="1"/>
  <c r="O44" i="1"/>
  <c r="N44" i="1"/>
  <c r="M44" i="1"/>
  <c r="L44" i="1"/>
  <c r="K44" i="1"/>
  <c r="J44" i="1"/>
  <c r="I44" i="1"/>
  <c r="H44" i="1"/>
  <c r="G44" i="1"/>
  <c r="F44" i="1"/>
  <c r="E44" i="1"/>
  <c r="BM43" i="1"/>
  <c r="BL43" i="1"/>
  <c r="BG43" i="1"/>
  <c r="BF43" i="1"/>
  <c r="D43" i="1"/>
  <c r="BJ43" i="1" s="1"/>
  <c r="BM42" i="1"/>
  <c r="BL42" i="1"/>
  <c r="BI42" i="1"/>
  <c r="BG42" i="1"/>
  <c r="BF42" i="1"/>
  <c r="BC42" i="1"/>
  <c r="D42" i="1"/>
  <c r="BK42" i="1" s="1"/>
  <c r="BM41" i="1"/>
  <c r="BL41" i="1"/>
  <c r="BI41" i="1"/>
  <c r="BG41" i="1"/>
  <c r="BF41" i="1"/>
  <c r="BC41" i="1"/>
  <c r="D41" i="1"/>
  <c r="BH41" i="1" s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BG36" i="1"/>
  <c r="BD36" i="1"/>
  <c r="D36" i="1"/>
  <c r="BE36" i="1" s="1"/>
  <c r="BG35" i="1"/>
  <c r="BD35" i="1"/>
  <c r="D35" i="1"/>
  <c r="BI35" i="1" s="1"/>
  <c r="BG34" i="1"/>
  <c r="BD34" i="1"/>
  <c r="D34" i="1"/>
  <c r="BE34" i="1" s="1"/>
  <c r="BG33" i="1"/>
  <c r="BD33" i="1"/>
  <c r="D33" i="1"/>
  <c r="BI33" i="1" s="1"/>
  <c r="BG32" i="1"/>
  <c r="BD32" i="1"/>
  <c r="D32" i="1"/>
  <c r="BE32" i="1" s="1"/>
  <c r="BG31" i="1"/>
  <c r="BD31" i="1"/>
  <c r="D31" i="1"/>
  <c r="BG30" i="1"/>
  <c r="BD30" i="1"/>
  <c r="D30" i="1"/>
  <c r="BB30" i="1" s="1"/>
  <c r="BG29" i="1"/>
  <c r="BD29" i="1"/>
  <c r="D29" i="1"/>
  <c r="BE29" i="1" s="1"/>
  <c r="BG28" i="1"/>
  <c r="BD28" i="1"/>
  <c r="D28" i="1"/>
  <c r="BH28" i="1" s="1"/>
  <c r="BG27" i="1"/>
  <c r="BD27" i="1"/>
  <c r="D27" i="1"/>
  <c r="BI27" i="1" s="1"/>
  <c r="BG26" i="1"/>
  <c r="BD26" i="1"/>
  <c r="D26" i="1"/>
  <c r="BH26" i="1" s="1"/>
  <c r="BG25" i="1"/>
  <c r="BD25" i="1"/>
  <c r="D25" i="1"/>
  <c r="BI25" i="1" s="1"/>
  <c r="BG24" i="1"/>
  <c r="BD24" i="1"/>
  <c r="D24" i="1"/>
  <c r="BG23" i="1"/>
  <c r="BD23" i="1"/>
  <c r="D23" i="1"/>
  <c r="BG22" i="1"/>
  <c r="D22" i="1"/>
  <c r="BI22" i="1" s="1"/>
  <c r="BG21" i="1"/>
  <c r="BD21" i="1"/>
  <c r="D21" i="1"/>
  <c r="BI21" i="1" s="1"/>
  <c r="BG20" i="1"/>
  <c r="BB20" i="1"/>
  <c r="D20" i="1"/>
  <c r="BJ20" i="1" s="1"/>
  <c r="BG19" i="1"/>
  <c r="BB19" i="1"/>
  <c r="D19" i="1"/>
  <c r="BG18" i="1"/>
  <c r="BB18" i="1"/>
  <c r="D18" i="1"/>
  <c r="BF18" i="1" s="1"/>
  <c r="D14" i="1"/>
  <c r="BH14" i="1" s="1"/>
  <c r="BG13" i="1"/>
  <c r="BC13" i="1"/>
  <c r="D13" i="1"/>
  <c r="BE13" i="1" s="1"/>
  <c r="BG12" i="1"/>
  <c r="BC12" i="1"/>
  <c r="D12" i="1"/>
  <c r="BH12" i="1" s="1"/>
  <c r="BG11" i="1"/>
  <c r="BC11" i="1"/>
  <c r="D11" i="1"/>
  <c r="BE11" i="1" s="1"/>
  <c r="BG10" i="1"/>
  <c r="BC10" i="1"/>
  <c r="D10" i="1"/>
  <c r="BF10" i="1" s="1"/>
  <c r="A5" i="1"/>
  <c r="A3" i="1"/>
  <c r="A2" i="1"/>
  <c r="BB105" i="1" l="1"/>
  <c r="BD165" i="1"/>
  <c r="AZ77" i="1"/>
  <c r="AZ88" i="1"/>
  <c r="BD197" i="1"/>
  <c r="BD50" i="1"/>
  <c r="BD171" i="1"/>
  <c r="BJ49" i="1"/>
  <c r="BB50" i="1"/>
  <c r="BD155" i="1"/>
  <c r="BD187" i="1"/>
  <c r="BD149" i="1"/>
  <c r="BD181" i="1"/>
  <c r="BD163" i="1"/>
  <c r="BD179" i="1"/>
  <c r="BD195" i="1"/>
  <c r="BD157" i="1"/>
  <c r="BD173" i="1"/>
  <c r="BD189" i="1"/>
  <c r="AZ79" i="1"/>
  <c r="BD153" i="1"/>
  <c r="BD161" i="1"/>
  <c r="BD169" i="1"/>
  <c r="BD177" i="1"/>
  <c r="BD185" i="1"/>
  <c r="BD193" i="1"/>
  <c r="BD201" i="1"/>
  <c r="AZ82" i="1"/>
  <c r="BD151" i="1"/>
  <c r="BD159" i="1"/>
  <c r="BD167" i="1"/>
  <c r="BD175" i="1"/>
  <c r="BD183" i="1"/>
  <c r="BD191" i="1"/>
  <c r="BD199" i="1"/>
  <c r="BB45" i="1"/>
  <c r="BH76" i="1"/>
  <c r="BH80" i="1"/>
  <c r="BE33" i="1"/>
  <c r="AZ80" i="1"/>
  <c r="AZ85" i="1"/>
  <c r="BA91" i="1"/>
  <c r="D105" i="1"/>
  <c r="BC105" i="1" s="1"/>
  <c r="BB26" i="1"/>
  <c r="BE45" i="1"/>
  <c r="BJ45" i="1"/>
  <c r="BH84" i="1"/>
  <c r="AZ87" i="1"/>
  <c r="BH88" i="1"/>
  <c r="BA102" i="1"/>
  <c r="BI24" i="1"/>
  <c r="BB24" i="1"/>
  <c r="BH42" i="1"/>
  <c r="BH22" i="1"/>
  <c r="BE22" i="1"/>
  <c r="BC22" i="1"/>
  <c r="BD86" i="1"/>
  <c r="AZ86" i="1"/>
  <c r="BH86" i="1"/>
  <c r="BC99" i="1"/>
  <c r="BA99" i="1"/>
  <c r="BF99" i="1"/>
  <c r="BD144" i="1"/>
  <c r="AZ144" i="1"/>
  <c r="BD78" i="1"/>
  <c r="AZ78" i="1"/>
  <c r="BH78" i="1"/>
  <c r="BE202" i="1"/>
  <c r="BA202" i="1"/>
  <c r="BH48" i="1"/>
  <c r="BJ33" i="1"/>
  <c r="BB28" i="1"/>
  <c r="BI54" i="1"/>
  <c r="AZ76" i="1"/>
  <c r="BH82" i="1"/>
  <c r="AZ84" i="1"/>
  <c r="BA89" i="1"/>
  <c r="BF91" i="1"/>
  <c r="BD143" i="1"/>
  <c r="D203" i="1"/>
  <c r="BD203" i="1" s="1"/>
  <c r="D202" i="1"/>
  <c r="AZ202" i="1" s="1"/>
  <c r="D204" i="1"/>
  <c r="AZ204" i="1" s="1"/>
  <c r="BA111" i="1"/>
  <c r="BA90" i="1"/>
  <c r="BA97" i="1"/>
  <c r="BF97" i="1"/>
  <c r="BA95" i="1"/>
  <c r="BF95" i="1"/>
  <c r="BA103" i="1"/>
  <c r="BF103" i="1"/>
  <c r="AY105" i="1"/>
  <c r="BE105" i="1"/>
  <c r="BD53" i="1"/>
  <c r="BD48" i="1"/>
  <c r="BB49" i="1"/>
  <c r="BK50" i="1"/>
  <c r="BB51" i="1"/>
  <c r="D54" i="1"/>
  <c r="BB54" i="1" s="1"/>
  <c r="BL54" i="1"/>
  <c r="BH50" i="1"/>
  <c r="BE51" i="1"/>
  <c r="BJ51" i="1"/>
  <c r="BC54" i="1"/>
  <c r="BD43" i="1"/>
  <c r="BE41" i="1"/>
  <c r="BJ41" i="1"/>
  <c r="BK41" i="1"/>
  <c r="BB41" i="1"/>
  <c r="BD42" i="1"/>
  <c r="BB43" i="1"/>
  <c r="BH43" i="1"/>
  <c r="D44" i="1"/>
  <c r="BB44" i="1" s="1"/>
  <c r="BH21" i="1"/>
  <c r="BJ29" i="1"/>
  <c r="BH34" i="1"/>
  <c r="BE20" i="1"/>
  <c r="BC21" i="1"/>
  <c r="BJ25" i="1"/>
  <c r="BH30" i="1"/>
  <c r="BH32" i="1"/>
  <c r="BB34" i="1"/>
  <c r="BH36" i="1"/>
  <c r="BE25" i="1"/>
  <c r="BB32" i="1"/>
  <c r="BB36" i="1"/>
  <c r="D37" i="1"/>
  <c r="BJ37" i="1" s="1"/>
  <c r="BK20" i="1"/>
  <c r="BH24" i="1"/>
  <c r="BD14" i="1"/>
  <c r="BB12" i="1"/>
  <c r="BI12" i="1"/>
  <c r="BE14" i="1"/>
  <c r="BF12" i="1"/>
  <c r="BE12" i="1"/>
  <c r="BI14" i="1"/>
  <c r="BE10" i="1"/>
  <c r="BB10" i="1"/>
  <c r="BI10" i="1"/>
  <c r="BJ19" i="1"/>
  <c r="BE19" i="1"/>
  <c r="BK19" i="1"/>
  <c r="BK23" i="1"/>
  <c r="BC23" i="1"/>
  <c r="BH23" i="1"/>
  <c r="BB23" i="1"/>
  <c r="BF23" i="1"/>
  <c r="BK31" i="1"/>
  <c r="BC31" i="1"/>
  <c r="BH31" i="1"/>
  <c r="BB31" i="1"/>
  <c r="BF31" i="1"/>
  <c r="BD37" i="1"/>
  <c r="BG37" i="1"/>
  <c r="BI23" i="1"/>
  <c r="BK27" i="1"/>
  <c r="BC27" i="1"/>
  <c r="BH27" i="1"/>
  <c r="BB27" i="1"/>
  <c r="BF27" i="1"/>
  <c r="BI31" i="1"/>
  <c r="BK35" i="1"/>
  <c r="BC35" i="1"/>
  <c r="BH35" i="1"/>
  <c r="BB35" i="1"/>
  <c r="BF35" i="1"/>
  <c r="BJ18" i="1"/>
  <c r="BK18" i="1"/>
  <c r="BF19" i="1"/>
  <c r="BE23" i="1"/>
  <c r="BJ23" i="1"/>
  <c r="BK29" i="1"/>
  <c r="BC29" i="1"/>
  <c r="BH29" i="1"/>
  <c r="BB29" i="1"/>
  <c r="BF29" i="1"/>
  <c r="BE31" i="1"/>
  <c r="BJ31" i="1"/>
  <c r="BM44" i="1"/>
  <c r="BG44" i="1"/>
  <c r="BL44" i="1"/>
  <c r="BF44" i="1"/>
  <c r="BE46" i="1"/>
  <c r="BD46" i="1"/>
  <c r="BK46" i="1"/>
  <c r="BH46" i="1"/>
  <c r="BB46" i="1"/>
  <c r="BF11" i="1"/>
  <c r="BB11" i="1"/>
  <c r="BI11" i="1"/>
  <c r="BD11" i="1"/>
  <c r="BH11" i="1"/>
  <c r="BG54" i="1"/>
  <c r="BM54" i="1"/>
  <c r="BH93" i="1"/>
  <c r="BD93" i="1"/>
  <c r="AZ93" i="1"/>
  <c r="BF93" i="1"/>
  <c r="BA93" i="1"/>
  <c r="BC93" i="1"/>
  <c r="BG93" i="1"/>
  <c r="BH96" i="1"/>
  <c r="BD96" i="1"/>
  <c r="AZ96" i="1"/>
  <c r="BF96" i="1"/>
  <c r="BA96" i="1"/>
  <c r="BG96" i="1"/>
  <c r="BF13" i="1"/>
  <c r="BB13" i="1"/>
  <c r="BI13" i="1"/>
  <c r="BD13" i="1"/>
  <c r="BH13" i="1"/>
  <c r="BE18" i="1"/>
  <c r="U18" i="1" s="1"/>
  <c r="BK25" i="1"/>
  <c r="BC25" i="1"/>
  <c r="BH25" i="1"/>
  <c r="BB25" i="1"/>
  <c r="BF25" i="1"/>
  <c r="BE27" i="1"/>
  <c r="BJ27" i="1"/>
  <c r="BI29" i="1"/>
  <c r="BK33" i="1"/>
  <c r="BC33" i="1"/>
  <c r="BH33" i="1"/>
  <c r="BB33" i="1"/>
  <c r="BF33" i="1"/>
  <c r="BE35" i="1"/>
  <c r="BJ35" i="1"/>
  <c r="BE52" i="1"/>
  <c r="BD52" i="1"/>
  <c r="BK52" i="1"/>
  <c r="BH52" i="1"/>
  <c r="BB52" i="1"/>
  <c r="BK53" i="1"/>
  <c r="BJ53" i="1"/>
  <c r="BB53" i="1"/>
  <c r="BE53" i="1"/>
  <c r="BF54" i="1"/>
  <c r="BH98" i="1"/>
  <c r="BD98" i="1"/>
  <c r="AZ98" i="1"/>
  <c r="BC98" i="1"/>
  <c r="BG98" i="1"/>
  <c r="BA98" i="1"/>
  <c r="BF98" i="1"/>
  <c r="BE117" i="1"/>
  <c r="BA117" i="1"/>
  <c r="AZ117" i="1"/>
  <c r="S117" i="1" s="1"/>
  <c r="BD117" i="1"/>
  <c r="BE127" i="1"/>
  <c r="BA127" i="1"/>
  <c r="AZ127" i="1"/>
  <c r="S127" i="1" s="1"/>
  <c r="BD127" i="1"/>
  <c r="BE42" i="1"/>
  <c r="BA79" i="1"/>
  <c r="BF79" i="1"/>
  <c r="BG81" i="1"/>
  <c r="BC81" i="1"/>
  <c r="BA81" i="1"/>
  <c r="BF81" i="1"/>
  <c r="BG83" i="1"/>
  <c r="BC83" i="1"/>
  <c r="BA85" i="1"/>
  <c r="BA87" i="1"/>
  <c r="BF87" i="1"/>
  <c r="BH89" i="1"/>
  <c r="BD89" i="1"/>
  <c r="AZ89" i="1"/>
  <c r="BH94" i="1"/>
  <c r="BD94" i="1"/>
  <c r="AZ94" i="1"/>
  <c r="BC94" i="1"/>
  <c r="BH101" i="1"/>
  <c r="BD101" i="1"/>
  <c r="AZ101" i="1"/>
  <c r="BC101" i="1"/>
  <c r="BE122" i="1"/>
  <c r="BA122" i="1"/>
  <c r="AZ122" i="1"/>
  <c r="S122" i="1" s="1"/>
  <c r="BE133" i="1"/>
  <c r="BA133" i="1"/>
  <c r="AZ133" i="1"/>
  <c r="BD133" i="1"/>
  <c r="S139" i="1"/>
  <c r="BJ21" i="1"/>
  <c r="BF21" i="1"/>
  <c r="BB21" i="1"/>
  <c r="BK21" i="1"/>
  <c r="BK26" i="1"/>
  <c r="BC26" i="1"/>
  <c r="BK28" i="1"/>
  <c r="BC28" i="1"/>
  <c r="BK30" i="1"/>
  <c r="BC30" i="1"/>
  <c r="BI30" i="1"/>
  <c r="BJ48" i="1"/>
  <c r="BD49" i="1"/>
  <c r="BH49" i="1"/>
  <c r="BH81" i="1"/>
  <c r="BH83" i="1"/>
  <c r="BC89" i="1"/>
  <c r="BH90" i="1"/>
  <c r="BD90" i="1"/>
  <c r="AZ90" i="1"/>
  <c r="BC90" i="1"/>
  <c r="BF94" i="1"/>
  <c r="BH100" i="1"/>
  <c r="BD100" i="1"/>
  <c r="AZ100" i="1"/>
  <c r="BF100" i="1"/>
  <c r="BA100" i="1"/>
  <c r="BC100" i="1"/>
  <c r="BF101" i="1"/>
  <c r="BH104" i="1"/>
  <c r="BD104" i="1"/>
  <c r="AZ104" i="1"/>
  <c r="BF104" i="1"/>
  <c r="BA104" i="1"/>
  <c r="BC104" i="1"/>
  <c r="BE109" i="1"/>
  <c r="BA109" i="1"/>
  <c r="BD109" i="1"/>
  <c r="AZ109" i="1"/>
  <c r="BE116" i="1"/>
  <c r="BA116" i="1"/>
  <c r="BD116" i="1"/>
  <c r="AZ116" i="1"/>
  <c r="BE125" i="1"/>
  <c r="BA125" i="1"/>
  <c r="AZ125" i="1"/>
  <c r="S125" i="1" s="1"/>
  <c r="BD125" i="1"/>
  <c r="BE130" i="1"/>
  <c r="BA130" i="1"/>
  <c r="BD130" i="1"/>
  <c r="BJ42" i="1"/>
  <c r="BB42" i="1"/>
  <c r="BG77" i="1"/>
  <c r="BC77" i="1"/>
  <c r="BA77" i="1"/>
  <c r="BF77" i="1"/>
  <c r="BG79" i="1"/>
  <c r="BC79" i="1"/>
  <c r="BA83" i="1"/>
  <c r="BF83" i="1"/>
  <c r="BG85" i="1"/>
  <c r="BC85" i="1"/>
  <c r="BF85" i="1"/>
  <c r="BG87" i="1"/>
  <c r="BC87" i="1"/>
  <c r="BG89" i="1"/>
  <c r="BH92" i="1"/>
  <c r="BD92" i="1"/>
  <c r="AZ92" i="1"/>
  <c r="BF92" i="1"/>
  <c r="BA92" i="1"/>
  <c r="BE113" i="1"/>
  <c r="BA113" i="1"/>
  <c r="AZ113" i="1"/>
  <c r="BD113" i="1"/>
  <c r="BE138" i="1"/>
  <c r="BA138" i="1"/>
  <c r="S138" i="1" s="1"/>
  <c r="BD138" i="1"/>
  <c r="BE204" i="1"/>
  <c r="BA204" i="1"/>
  <c r="BE21" i="1"/>
  <c r="BK24" i="1"/>
  <c r="BC24" i="1"/>
  <c r="BE24" i="1"/>
  <c r="BE26" i="1"/>
  <c r="BI26" i="1"/>
  <c r="BE28" i="1"/>
  <c r="BI28" i="1"/>
  <c r="BE30" i="1"/>
  <c r="BK32" i="1"/>
  <c r="BC32" i="1"/>
  <c r="BI32" i="1"/>
  <c r="BK34" i="1"/>
  <c r="BC34" i="1"/>
  <c r="BI34" i="1"/>
  <c r="BK36" i="1"/>
  <c r="BC36" i="1"/>
  <c r="BI36" i="1"/>
  <c r="BF20" i="1"/>
  <c r="BK22" i="1"/>
  <c r="BB22" i="1"/>
  <c r="BF22" i="1"/>
  <c r="BJ22" i="1"/>
  <c r="BF24" i="1"/>
  <c r="BJ24" i="1"/>
  <c r="BF26" i="1"/>
  <c r="BJ26" i="1"/>
  <c r="BF28" i="1"/>
  <c r="BJ28" i="1"/>
  <c r="BF30" i="1"/>
  <c r="BJ30" i="1"/>
  <c r="BF32" i="1"/>
  <c r="BJ32" i="1"/>
  <c r="BF34" i="1"/>
  <c r="BJ34" i="1"/>
  <c r="BF36" i="1"/>
  <c r="BJ36" i="1"/>
  <c r="BD45" i="1"/>
  <c r="BH45" i="1"/>
  <c r="BB48" i="1"/>
  <c r="BK48" i="1"/>
  <c r="BE49" i="1"/>
  <c r="BJ50" i="1"/>
  <c r="BD51" i="1"/>
  <c r="BH51" i="1"/>
  <c r="BG76" i="1"/>
  <c r="BC76" i="1"/>
  <c r="BA76" i="1"/>
  <c r="BF76" i="1"/>
  <c r="BD77" i="1"/>
  <c r="BG78" i="1"/>
  <c r="BC78" i="1"/>
  <c r="BA78" i="1"/>
  <c r="BF78" i="1"/>
  <c r="BD79" i="1"/>
  <c r="BG80" i="1"/>
  <c r="BC80" i="1"/>
  <c r="BA80" i="1"/>
  <c r="BF80" i="1"/>
  <c r="BD81" i="1"/>
  <c r="BG82" i="1"/>
  <c r="BC82" i="1"/>
  <c r="BA82" i="1"/>
  <c r="BF82" i="1"/>
  <c r="BD83" i="1"/>
  <c r="BG84" i="1"/>
  <c r="BC84" i="1"/>
  <c r="BA84" i="1"/>
  <c r="BF84" i="1"/>
  <c r="BD85" i="1"/>
  <c r="BG86" i="1"/>
  <c r="BC86" i="1"/>
  <c r="BA86" i="1"/>
  <c r="BF86" i="1"/>
  <c r="BD87" i="1"/>
  <c r="BG88" i="1"/>
  <c r="BC88" i="1"/>
  <c r="BA88" i="1"/>
  <c r="BF88" i="1"/>
  <c r="BF90" i="1"/>
  <c r="BG92" i="1"/>
  <c r="BA94" i="1"/>
  <c r="BG94" i="1"/>
  <c r="BH97" i="1"/>
  <c r="BD97" i="1"/>
  <c r="AZ97" i="1"/>
  <c r="BG97" i="1"/>
  <c r="BA101" i="1"/>
  <c r="BG101" i="1"/>
  <c r="BE115" i="1"/>
  <c r="BA115" i="1"/>
  <c r="AZ115" i="1"/>
  <c r="BF116" i="1"/>
  <c r="D123" i="1"/>
  <c r="BG123" i="1"/>
  <c r="BC123" i="1"/>
  <c r="BB123" i="1"/>
  <c r="BF123" i="1"/>
  <c r="AZ130" i="1"/>
  <c r="S130" i="1" s="1"/>
  <c r="BE135" i="1"/>
  <c r="BA135" i="1"/>
  <c r="AZ135" i="1"/>
  <c r="BH102" i="1"/>
  <c r="BD102" i="1"/>
  <c r="AZ102" i="1"/>
  <c r="BG102" i="1"/>
  <c r="BE110" i="1"/>
  <c r="BA110" i="1"/>
  <c r="S110" i="1" s="1"/>
  <c r="BE114" i="1"/>
  <c r="BA114" i="1"/>
  <c r="BD114" i="1"/>
  <c r="BE119" i="1"/>
  <c r="BA119" i="1"/>
  <c r="BD119" i="1"/>
  <c r="BE126" i="1"/>
  <c r="BA126" i="1"/>
  <c r="BD126" i="1"/>
  <c r="BE129" i="1"/>
  <c r="BA129" i="1"/>
  <c r="AZ129" i="1"/>
  <c r="S129" i="1" s="1"/>
  <c r="BE134" i="1"/>
  <c r="BA134" i="1"/>
  <c r="BD134" i="1"/>
  <c r="BE137" i="1"/>
  <c r="BA137" i="1"/>
  <c r="AZ137" i="1"/>
  <c r="BE203" i="1"/>
  <c r="BA203" i="1"/>
  <c r="BA205" i="1"/>
  <c r="BE205" i="1"/>
  <c r="BD10" i="1"/>
  <c r="BH10" i="1"/>
  <c r="BD12" i="1"/>
  <c r="BD41" i="1"/>
  <c r="BE43" i="1"/>
  <c r="BH91" i="1"/>
  <c r="BD91" i="1"/>
  <c r="AZ91" i="1"/>
  <c r="BG91" i="1"/>
  <c r="BH95" i="1"/>
  <c r="BD95" i="1"/>
  <c r="AZ95" i="1"/>
  <c r="BG95" i="1"/>
  <c r="BH99" i="1"/>
  <c r="BD99" i="1"/>
  <c r="AZ99" i="1"/>
  <c r="BG99" i="1"/>
  <c r="BC102" i="1"/>
  <c r="BH103" i="1"/>
  <c r="BD103" i="1"/>
  <c r="AZ103" i="1"/>
  <c r="BG103" i="1"/>
  <c r="BD110" i="1"/>
  <c r="AZ111" i="1"/>
  <c r="BD111" i="1"/>
  <c r="AZ114" i="1"/>
  <c r="BE118" i="1"/>
  <c r="BA118" i="1"/>
  <c r="S118" i="1" s="1"/>
  <c r="BD118" i="1"/>
  <c r="AZ119" i="1"/>
  <c r="BE121" i="1"/>
  <c r="BA121" i="1"/>
  <c r="AZ121" i="1"/>
  <c r="S121" i="1" s="1"/>
  <c r="AZ126" i="1"/>
  <c r="BE131" i="1"/>
  <c r="BA131" i="1"/>
  <c r="S131" i="1" s="1"/>
  <c r="BD131" i="1"/>
  <c r="AZ134" i="1"/>
  <c r="S134" i="1" s="1"/>
  <c r="BE139" i="1"/>
  <c r="BA139" i="1"/>
  <c r="BD139" i="1"/>
  <c r="BE112" i="1"/>
  <c r="BA112" i="1"/>
  <c r="S112" i="1" s="1"/>
  <c r="BD112" i="1"/>
  <c r="BG116" i="1"/>
  <c r="BC116" i="1"/>
  <c r="BB116" i="1"/>
  <c r="BE120" i="1"/>
  <c r="BA120" i="1"/>
  <c r="S120" i="1" s="1"/>
  <c r="BD120" i="1"/>
  <c r="BE124" i="1"/>
  <c r="BA124" i="1"/>
  <c r="S124" i="1" s="1"/>
  <c r="BD124" i="1"/>
  <c r="BE128" i="1"/>
  <c r="BA128" i="1"/>
  <c r="S128" i="1" s="1"/>
  <c r="BD128" i="1"/>
  <c r="BE132" i="1"/>
  <c r="BA132" i="1"/>
  <c r="S132" i="1" s="1"/>
  <c r="BD132" i="1"/>
  <c r="BE136" i="1"/>
  <c r="BA136" i="1"/>
  <c r="S136" i="1" s="1"/>
  <c r="BD136" i="1"/>
  <c r="BD148" i="1"/>
  <c r="AZ148" i="1"/>
  <c r="AZ150" i="1"/>
  <c r="BD150" i="1"/>
  <c r="BD152" i="1"/>
  <c r="AZ152" i="1"/>
  <c r="AZ154" i="1"/>
  <c r="BD154" i="1"/>
  <c r="BD156" i="1"/>
  <c r="AZ156" i="1"/>
  <c r="AZ158" i="1"/>
  <c r="BD158" i="1"/>
  <c r="BD160" i="1"/>
  <c r="AZ160" i="1"/>
  <c r="AZ162" i="1"/>
  <c r="BD162" i="1"/>
  <c r="BD164" i="1"/>
  <c r="AZ164" i="1"/>
  <c r="AZ166" i="1"/>
  <c r="BD166" i="1"/>
  <c r="BD168" i="1"/>
  <c r="AZ168" i="1"/>
  <c r="AZ170" i="1"/>
  <c r="BD170" i="1"/>
  <c r="BD172" i="1"/>
  <c r="AZ172" i="1"/>
  <c r="AZ174" i="1"/>
  <c r="BD174" i="1"/>
  <c r="BD176" i="1"/>
  <c r="AZ176" i="1"/>
  <c r="AZ178" i="1"/>
  <c r="BD178" i="1"/>
  <c r="BD180" i="1"/>
  <c r="AZ180" i="1"/>
  <c r="AZ182" i="1"/>
  <c r="BD182" i="1"/>
  <c r="BD184" i="1"/>
  <c r="AZ184" i="1"/>
  <c r="AZ186" i="1"/>
  <c r="BD186" i="1"/>
  <c r="BD188" i="1"/>
  <c r="AZ188" i="1"/>
  <c r="AZ190" i="1"/>
  <c r="BD190" i="1"/>
  <c r="BD192" i="1"/>
  <c r="AZ192" i="1"/>
  <c r="AZ194" i="1"/>
  <c r="BD194" i="1"/>
  <c r="BD196" i="1"/>
  <c r="AZ196" i="1"/>
  <c r="AZ198" i="1"/>
  <c r="BD198" i="1"/>
  <c r="BD200" i="1"/>
  <c r="AZ200" i="1"/>
  <c r="D205" i="1"/>
  <c r="U12" i="1" l="1"/>
  <c r="W50" i="1"/>
  <c r="S111" i="1"/>
  <c r="T95" i="1"/>
  <c r="T91" i="1"/>
  <c r="U24" i="1"/>
  <c r="S109" i="1"/>
  <c r="T99" i="1"/>
  <c r="W45" i="1"/>
  <c r="S115" i="1"/>
  <c r="BJ44" i="1"/>
  <c r="U20" i="1"/>
  <c r="BH105" i="1"/>
  <c r="BH44" i="1"/>
  <c r="BF105" i="1"/>
  <c r="BD105" i="1"/>
  <c r="S113" i="1"/>
  <c r="AZ105" i="1"/>
  <c r="AZ203" i="1"/>
  <c r="BK54" i="1"/>
  <c r="BE44" i="1"/>
  <c r="BA105" i="1"/>
  <c r="BK44" i="1"/>
  <c r="U10" i="1"/>
  <c r="BG105" i="1"/>
  <c r="BD44" i="1"/>
  <c r="T86" i="1"/>
  <c r="T78" i="1"/>
  <c r="U36" i="1"/>
  <c r="U26" i="1"/>
  <c r="BD204" i="1"/>
  <c r="BE37" i="1"/>
  <c r="U14" i="1"/>
  <c r="U32" i="1"/>
  <c r="S116" i="1"/>
  <c r="BK37" i="1"/>
  <c r="T103" i="1"/>
  <c r="W43" i="1"/>
  <c r="S135" i="1"/>
  <c r="T84" i="1"/>
  <c r="T76" i="1"/>
  <c r="W51" i="1"/>
  <c r="T92" i="1"/>
  <c r="BD54" i="1"/>
  <c r="BD202" i="1"/>
  <c r="T90" i="1"/>
  <c r="T89" i="1"/>
  <c r="T87" i="1"/>
  <c r="T98" i="1"/>
  <c r="T96" i="1"/>
  <c r="T102" i="1"/>
  <c r="T97" i="1"/>
  <c r="T88" i="1"/>
  <c r="T80" i="1"/>
  <c r="T83" i="1"/>
  <c r="T77" i="1"/>
  <c r="T94" i="1"/>
  <c r="T85" i="1"/>
  <c r="T81" i="1"/>
  <c r="T79" i="1"/>
  <c r="W48" i="1"/>
  <c r="W49" i="1"/>
  <c r="BE54" i="1"/>
  <c r="BH54" i="1"/>
  <c r="BJ54" i="1"/>
  <c r="W46" i="1"/>
  <c r="W42" i="1"/>
  <c r="W41" i="1"/>
  <c r="U28" i="1"/>
  <c r="U30" i="1"/>
  <c r="BC37" i="1"/>
  <c r="BH37" i="1"/>
  <c r="BF37" i="1"/>
  <c r="BI37" i="1"/>
  <c r="U34" i="1"/>
  <c r="BB37" i="1"/>
  <c r="AZ205" i="1"/>
  <c r="BD205" i="1"/>
  <c r="BE123" i="1"/>
  <c r="BA123" i="1"/>
  <c r="AZ123" i="1"/>
  <c r="BD123" i="1"/>
  <c r="U22" i="1"/>
  <c r="U33" i="1"/>
  <c r="U27" i="1"/>
  <c r="S126" i="1"/>
  <c r="T100" i="1"/>
  <c r="S133" i="1"/>
  <c r="W53" i="1"/>
  <c r="U25" i="1"/>
  <c r="U29" i="1"/>
  <c r="U35" i="1"/>
  <c r="U19" i="1"/>
  <c r="U21" i="1"/>
  <c r="T101" i="1"/>
  <c r="W52" i="1"/>
  <c r="U23" i="1"/>
  <c r="S119" i="1"/>
  <c r="S114" i="1"/>
  <c r="S137" i="1"/>
  <c r="T82" i="1"/>
  <c r="T104" i="1"/>
  <c r="U13" i="1"/>
  <c r="T93" i="1"/>
  <c r="U11" i="1"/>
  <c r="U31" i="1"/>
  <c r="W44" i="1" l="1"/>
  <c r="W54" i="1"/>
  <c r="A260" i="1"/>
  <c r="S123" i="1"/>
</calcChain>
</file>

<file path=xl/sharedStrings.xml><?xml version="1.0" encoding="utf-8"?>
<sst xmlns="http://schemas.openxmlformats.org/spreadsheetml/2006/main" count="5200" uniqueCount="221">
  <si>
    <t>SERVICIO DE SALUD</t>
  </si>
  <si>
    <t xml:space="preserve"> REM-A9.  ATENCIÓN DE SALUD ODONTOLÓGICA EN APS Y ESPECIALIDADES</t>
  </si>
  <si>
    <t>SECCIÓN A: CONSULTAS Y CONTROLES</t>
  </si>
  <si>
    <t xml:space="preserve">NIVEL - ACTIVIDAD </t>
  </si>
  <si>
    <t>TOTAL</t>
  </si>
  <si>
    <t>Según grupos de edad o de riesgo</t>
  </si>
  <si>
    <t>Según Sexo</t>
  </si>
  <si>
    <t>60
años (incluido en grupo de 20-64 años)</t>
  </si>
  <si>
    <t>Usuarios en Situación de  Discapacidad*</t>
  </si>
  <si>
    <t>Estudiantes de cuarto año Ed. Media</t>
  </si>
  <si>
    <t>2 años</t>
  </si>
  <si>
    <t>3 años</t>
  </si>
  <si>
    <t>4 años</t>
  </si>
  <si>
    <t>5 años</t>
  </si>
  <si>
    <t>6 años</t>
  </si>
  <si>
    <t>12 
años</t>
  </si>
  <si>
    <t>Resto 
&lt;15 años</t>
  </si>
  <si>
    <t>15-19 
años</t>
  </si>
  <si>
    <t>20-64 
años</t>
  </si>
  <si>
    <t>65 y 
más años</t>
  </si>
  <si>
    <t>Embarazadas</t>
  </si>
  <si>
    <t>Hombres</t>
  </si>
  <si>
    <t>Mujeres</t>
  </si>
  <si>
    <t xml:space="preserve">Consulta Tratamiento Odontológico </t>
  </si>
  <si>
    <t>Consulta de Morbilidad Odontológica</t>
  </si>
  <si>
    <t>Control post Alta</t>
  </si>
  <si>
    <t>Consulta de Urgencia (GES)</t>
  </si>
  <si>
    <t>Inasistencia a Consultas</t>
  </si>
  <si>
    <t>SECCIÓN B: OTRAS ACTIVIDADES DE ODONTOLOGÍA GENERAL</t>
  </si>
  <si>
    <t>TIPO DE ACTIVIDAD</t>
  </si>
  <si>
    <t xml:space="preserve">TOTAL </t>
  </si>
  <si>
    <t>A BENEFI- CIARIOS</t>
  </si>
  <si>
    <t>Compra de Servicio</t>
  </si>
  <si>
    <t>Educación Individual con instrucción de técnica de cepillado</t>
  </si>
  <si>
    <t>Consejería breve en tabaco</t>
  </si>
  <si>
    <t>Educación Grupal</t>
  </si>
  <si>
    <t>Examen de Salud Oral</t>
  </si>
  <si>
    <t xml:space="preserve">Aplicación de Sellante </t>
  </si>
  <si>
    <t>Fluoruracion Tópica Barniz</t>
  </si>
  <si>
    <t xml:space="preserve">Pulido coronario </t>
  </si>
  <si>
    <t xml:space="preserve">Actividad Interceptiva de Anomalias Dento Maxilares (OPI) </t>
  </si>
  <si>
    <t>Destartraje supragingival</t>
  </si>
  <si>
    <t xml:space="preserve">Exodoncia </t>
  </si>
  <si>
    <t xml:space="preserve">Pulpotomía </t>
  </si>
  <si>
    <t>Restauración Provisoria</t>
  </si>
  <si>
    <t>Restauración Estética</t>
  </si>
  <si>
    <t xml:space="preserve">Restauración de  Amalgamas </t>
  </si>
  <si>
    <t>Obturaciones de vidrio Ionomero en diente temporal</t>
  </si>
  <si>
    <t>Destartraje subgingival y Pulido radicular por Sextante</t>
  </si>
  <si>
    <t>Desinfección Bucal Total</t>
  </si>
  <si>
    <t>Procedimientos Médico-Quirúrgico</t>
  </si>
  <si>
    <t>Radiografía Intraoral (Retroalveolares, Bite Wing y Oclusales)</t>
  </si>
  <si>
    <t xml:space="preserve">Total Actividades </t>
  </si>
  <si>
    <t>SECCIÓN C : INGRESOS Y EGRESOS A TRATAMIENTOS EN ESTABLECIMIENTOS APS</t>
  </si>
  <si>
    <t>TIPO DE INGRESO O EGRESO</t>
  </si>
  <si>
    <t xml:space="preserve">TOTAL  </t>
  </si>
  <si>
    <t>Por sexo</t>
  </si>
  <si>
    <t>Por sexo (0 -19 años)</t>
  </si>
  <si>
    <t>Usuarios en Situación de  Discapacidad *</t>
  </si>
  <si>
    <t>12 años</t>
  </si>
  <si>
    <t>15-19 años</t>
  </si>
  <si>
    <t xml:space="preserve">Hombres </t>
  </si>
  <si>
    <t xml:space="preserve">Mujeres </t>
  </si>
  <si>
    <t>Ingresos a tratamiento Odontología General</t>
  </si>
  <si>
    <t>Altas Odontológicas Preventivas</t>
  </si>
  <si>
    <t>Altas Odontológicas Integrales (Excluye Sección G)</t>
  </si>
  <si>
    <t xml:space="preserve">Altas Odontológicas Totales </t>
  </si>
  <si>
    <t>Egresos por abandono</t>
  </si>
  <si>
    <t xml:space="preserve">Rechazo Urgencia </t>
  </si>
  <si>
    <t xml:space="preserve">ÍNDICE ceod O COPD EN PACIENTES INGRESADOS ODONTOLOGÍA GENERAL (Índice ceod se usa en menores de 7 años, para resto se utiliza COPD) </t>
  </si>
  <si>
    <t>0</t>
  </si>
  <si>
    <t>1 a 2</t>
  </si>
  <si>
    <t>3 a 4</t>
  </si>
  <si>
    <t>5 a 6</t>
  </si>
  <si>
    <t>7 a 8</t>
  </si>
  <si>
    <t>9 o más</t>
  </si>
  <si>
    <t>SECCIÓN D : INTERCONSULTAS GENERADAS EN ESTABLECIMIENTOS APS</t>
  </si>
  <si>
    <t>ESPECIALIDAD</t>
  </si>
  <si>
    <t xml:space="preserve">TOTAL   </t>
  </si>
  <si>
    <t>Gestantes</t>
  </si>
  <si>
    <t>Endodoncia</t>
  </si>
  <si>
    <t>Rehabilitación Oral</t>
  </si>
  <si>
    <t>Prótesis Removible</t>
  </si>
  <si>
    <t>Prótesis Fija</t>
  </si>
  <si>
    <t>Cirugía Bucal y Traumatología Máxilo Facial</t>
  </si>
  <si>
    <t>Odontopediatría</t>
  </si>
  <si>
    <t>Ortodoncia</t>
  </si>
  <si>
    <t>Periodoncia</t>
  </si>
  <si>
    <t>Imagenología Oral y Maxilofacial</t>
  </si>
  <si>
    <t>Patología Oral</t>
  </si>
  <si>
    <t>Implantología Buco Maxilofacial</t>
  </si>
  <si>
    <t>Trastornos Temporo mandibulares y Dolor Orofacial</t>
  </si>
  <si>
    <t>SECCIÓN E: CONSULTAS ODONTOLÓGICAS  EN HORARIO CONTINUADO (incluidas en  Secciones A y B. . Excluye extensiones horarias de Sección G )</t>
  </si>
  <si>
    <t>JORNADA</t>
  </si>
  <si>
    <t xml:space="preserve">CONSULTAS  </t>
  </si>
  <si>
    <t xml:space="preserve"> HORARIO CONTINUADO</t>
  </si>
  <si>
    <t>VESPERTINA (LUNES-VIERNES)</t>
  </si>
  <si>
    <t>SÁBADO, DOMINGO o FESTIVO</t>
  </si>
  <si>
    <t>SECCIÓN F:  ACTIVIDADES EN ATENCIÓN DE ESPECIALIDADES</t>
  </si>
  <si>
    <t>ACTIVIDADES DE ESPECIALIDADES</t>
  </si>
  <si>
    <t>0-5 
años</t>
  </si>
  <si>
    <t>6 
años</t>
  </si>
  <si>
    <t>7 
años</t>
  </si>
  <si>
    <t>Examen y diagnóstico de especialidad</t>
  </si>
  <si>
    <t>Actividad de urgencia especialidades</t>
  </si>
  <si>
    <t>Obturación directa e Indirecta</t>
  </si>
  <si>
    <t>Endodoncia Actividad</t>
  </si>
  <si>
    <t>Periodoncia Actividad</t>
  </si>
  <si>
    <t>Tratamiento Endodoncia Unirradicular</t>
  </si>
  <si>
    <t>Tratamiento Endodoncia Birradicular</t>
  </si>
  <si>
    <t>Tratamiento Endodoncia Multirradicular</t>
  </si>
  <si>
    <t>Férula Periodoncia</t>
  </si>
  <si>
    <t>Instalación Plano de Alivio Oclusal</t>
  </si>
  <si>
    <t>Cirugía Periodontal</t>
  </si>
  <si>
    <t>Instalación aparato ortopedia prequirúrgica (fisura labiopalatina)</t>
  </si>
  <si>
    <t>Ortopedia prequirúrgica, actividad (fisura labiopalatina)</t>
  </si>
  <si>
    <t>Ortodoncia, Actividad</t>
  </si>
  <si>
    <t>Instalación Aparato Ortodoncia. (Incluye aparato Removible u otro)</t>
  </si>
  <si>
    <t>Instalación Aparato Fijo en Ortodoncia. (Brackets)</t>
  </si>
  <si>
    <t xml:space="preserve">Instalación Aparato de Contención. </t>
  </si>
  <si>
    <t>Prótesis Fija (unitaria o plural)</t>
  </si>
  <si>
    <t>Prótesis Fija Provisoria (unitaria o Plural)</t>
  </si>
  <si>
    <t>Prótesis Removible Acrílica</t>
  </si>
  <si>
    <t>Prótesis Removible Metálica</t>
  </si>
  <si>
    <t xml:space="preserve">Reparación de Prótesis. </t>
  </si>
  <si>
    <t>Cirugía Bucal ( Intervención)</t>
  </si>
  <si>
    <t>Cirugía y Traumatología Max. Facial Intervención</t>
  </si>
  <si>
    <t xml:space="preserve">Controles de Cirugía Bucal  y Traumatología Max. Facial. </t>
  </si>
  <si>
    <t xml:space="preserve">Tratamiento Traumatismo Dentoalveolar </t>
  </si>
  <si>
    <t xml:space="preserve">Instalación de Implante Endo-Oseo Oseointegrable. </t>
  </si>
  <si>
    <t xml:space="preserve">Terapia  Tratamiento Temporo Mandibular </t>
  </si>
  <si>
    <t>Total</t>
  </si>
  <si>
    <t>SECCIÓN G: PROGRAMAS ESPECIALES Y GES (Actividades incluidas en Sección F)</t>
  </si>
  <si>
    <t>PROGRAMA - ACTIVIDAD</t>
  </si>
  <si>
    <t>0-14 años</t>
  </si>
  <si>
    <t>PROGRAMA SEMBRANDO SONRISAS</t>
  </si>
  <si>
    <t>Examen de salud</t>
  </si>
  <si>
    <t>Nº de niños con Índice ceod=0 al ingreso</t>
  </si>
  <si>
    <t xml:space="preserve">Educación individual con Nº  de Set de Higiene Oral entregados. </t>
  </si>
  <si>
    <t>Nº de Aplicaciones Flúor Barniz</t>
  </si>
  <si>
    <t>Nº Auditorias clinicas realizadas</t>
  </si>
  <si>
    <t>Protesis Removibles</t>
  </si>
  <si>
    <t xml:space="preserve">Reparación de Prótesis </t>
  </si>
  <si>
    <t>Altas Integrales</t>
  </si>
  <si>
    <t>JUNJI-INTEGRA-MINEDUC</t>
  </si>
  <si>
    <t>SERNAM</t>
  </si>
  <si>
    <t>Chile Solidario</t>
  </si>
  <si>
    <t>MINVU</t>
  </si>
  <si>
    <t>Demanda  Local</t>
  </si>
  <si>
    <t>PROGRAMA ODONTOLOGICO INTEGRAL, ESRATEGIA RESOLUCION DE ESPECIALIDAD EN APS</t>
  </si>
  <si>
    <t xml:space="preserve">Tratamiento Endodoncia </t>
  </si>
  <si>
    <t>Nº pacientes</t>
  </si>
  <si>
    <t>Nº Dientes</t>
  </si>
  <si>
    <t xml:space="preserve">Prótesis Removibles </t>
  </si>
  <si>
    <t>Nº prótesis</t>
  </si>
  <si>
    <t>PROGRAMA GES ODONTOLÓGICO ADULTO DE 60 AÑOS.</t>
  </si>
  <si>
    <t>PROGRAMA DE MEJORAMIENTO DE ACCESO A LA ATENCION ODONTOLOGICA</t>
  </si>
  <si>
    <t>Altas integrales estudiantes de cuarto año medio</t>
  </si>
  <si>
    <t>Alta Integral  en Establecimiento Educacional</t>
  </si>
  <si>
    <t>Morbilidad Adulto</t>
  </si>
  <si>
    <t xml:space="preserve">Nº de Total de Actividad recuperativas realizadas en &gt; 20 años, en Extension horaria </t>
  </si>
  <si>
    <t xml:space="preserve">Nº de Consultas Morbilidad realizadas en &gt; 20 años, en Extensión horaria </t>
  </si>
  <si>
    <t>SECCIÓN H: SEDACIÓN Y ANESTESIA</t>
  </si>
  <si>
    <t>ACTIVIDAD</t>
  </si>
  <si>
    <t>0-5 años</t>
  </si>
  <si>
    <t>6 -14años</t>
  </si>
  <si>
    <t>20-64 años</t>
  </si>
  <si>
    <t xml:space="preserve">Atención bajo Sedación (con óxido nitroso) </t>
  </si>
  <si>
    <t>Atención bajo Anestesia General</t>
  </si>
  <si>
    <t>SECCIÓN I:  CONSULTAS, INGRESOS Y EGRESOS A TRATAMIENTOS EN ESTABLECIMIENTOS DE NIVEL SECUNDARIO Y TERCIARIO</t>
  </si>
  <si>
    <t>ESPECIALIDAD Y TIPO DE INGRESO O EGRESO.</t>
  </si>
  <si>
    <t>7 años</t>
  </si>
  <si>
    <t>Resto &lt;15 años</t>
  </si>
  <si>
    <t>Consultas</t>
  </si>
  <si>
    <t>Consulta de Urgencia</t>
  </si>
  <si>
    <t>Consulta de  Morbilidad odontológica</t>
  </si>
  <si>
    <t>Cirugía Bucal</t>
  </si>
  <si>
    <t>Primeras Consultas</t>
  </si>
  <si>
    <t>Consultas Repetidas</t>
  </si>
  <si>
    <t>Ingresos a tratamiento</t>
  </si>
  <si>
    <t>Altas de tratamiento</t>
  </si>
  <si>
    <t>Cirugía  y Traumatología Máxilo Facial</t>
  </si>
  <si>
    <t>Operatoria</t>
  </si>
  <si>
    <t>Ortodoncia y Ortopedia Dento Maxilofacial</t>
  </si>
  <si>
    <t xml:space="preserve">Rehabilitación: Prótesis Fija </t>
  </si>
  <si>
    <t>Rehabilitación: Prótesis removible</t>
  </si>
  <si>
    <t xml:space="preserve">Implantología Buco Maxilofacial. </t>
  </si>
  <si>
    <t xml:space="preserve">Patología Oral. </t>
  </si>
  <si>
    <t>Trastornos Temporo-
mandibulares y dolor orofacial</t>
  </si>
  <si>
    <t xml:space="preserve">Imagenología Oral y Maxilofacial. </t>
  </si>
  <si>
    <t>SECCIÓN J: ACTIVIDADES EFECTUADAS POR TÉCNICO PARAMÉDICO DENTAL Y/O HIGIENISTAS DENTALES</t>
  </si>
  <si>
    <t>15-19
años</t>
  </si>
  <si>
    <t>Aplicación de Sellantes</t>
  </si>
  <si>
    <t>Pulido coronario y destartraje supragingival</t>
  </si>
  <si>
    <t>Fluoruracion Tópica</t>
  </si>
  <si>
    <t>Educación Grupal y / o Trabajo Comunitario</t>
  </si>
  <si>
    <t>Educación Individual con instrucción de técnica de cepillado.</t>
  </si>
  <si>
    <t>Radiografias  intraorales(retroalveolares y bitewing)</t>
  </si>
  <si>
    <t>SECCIÓN K.- GESTIÓN DE AGENDA (UNIDADES DENTALES MOVILES)</t>
  </si>
  <si>
    <t>CONSULTAS</t>
  </si>
  <si>
    <t>HORAS ODONTOLOGICAS MENSUALES CONTRATADAS</t>
  </si>
  <si>
    <t>HORAS DISPONIBLES DE ATENCION CLINICA</t>
  </si>
  <si>
    <t>CITAS AGENDADAS</t>
  </si>
  <si>
    <t xml:space="preserve">CITAS OTORGADAS </t>
  </si>
  <si>
    <t>NIVEL PRIMARIO</t>
  </si>
  <si>
    <t>Atención Morbilidad</t>
  </si>
  <si>
    <t>Atención Tratamiento</t>
  </si>
  <si>
    <t>Atención Urgencia</t>
  </si>
  <si>
    <t>SECCIÓN F.1:  ACTIVIDADES DE APOYO EN ATENCIÓN DE ESPECIALIDADES</t>
  </si>
  <si>
    <t>Actividades de Apoyo</t>
  </si>
  <si>
    <t>Radiografía Extraoral (por placa)</t>
  </si>
  <si>
    <t>Radiografía Oclusal (por placa)</t>
  </si>
  <si>
    <t xml:space="preserve">Telerradiografía. </t>
  </si>
  <si>
    <t xml:space="preserve">Radiografía Panoramica (por Placa). </t>
  </si>
  <si>
    <t xml:space="preserve">Tomografía Computacional Maxilo Facial Cone Beam. </t>
  </si>
  <si>
    <t>Sialografías (procedimiento)</t>
  </si>
  <si>
    <t>PROGRAMA ODONTOLOGICO INTEGRAL, ESTRATEGIA MÁS SONRISAS PARA CHILE</t>
  </si>
  <si>
    <t xml:space="preserve">PROGRAMA ODONTOLOGICO INTEGRAL, HOMBRES DE ESCASOS RECURSOS </t>
  </si>
  <si>
    <t>Alta Integral en Centro de Salud</t>
  </si>
  <si>
    <t>Alta Integral en Unidad Dental Móvil o Portátil</t>
  </si>
  <si>
    <t>Usuarios en Situación de  Discapacidad*, corresponden a patologías específicas indicadas en el manual REM.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</si>
</sst>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_)"/>
    <numFmt numFmtId="165" formatCode="0.0"/>
  </numFmts>
  <fonts count="11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9"/>
      <name val="Verdana"/>
      <family val="2"/>
    </font>
    <font>
      <sz val="8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9"/>
      <color indexed="10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478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0" borderId="0" xfId="0" applyFont="1"/>
    <xf numFmtId="0" fontId="2" fillId="0" borderId="0" xfId="0" applyFont="1" applyFill="1"/>
    <xf numFmtId="0" fontId="3" fillId="2" borderId="0" xfId="0" applyFont="1" applyFill="1" applyProtection="1"/>
    <xf numFmtId="0" fontId="1" fillId="2" borderId="0" xfId="0" applyNumberFormat="1" applyFont="1" applyFill="1" applyAlignment="1" applyProtection="1">
      <alignment horizontal="left"/>
    </xf>
    <xf numFmtId="0" fontId="2" fillId="0" borderId="0" xfId="0" applyFont="1" applyBorder="1"/>
    <xf numFmtId="0" fontId="3" fillId="2" borderId="0" xfId="0" applyNumberFormat="1" applyFont="1" applyFill="1" applyAlignment="1" applyProtection="1"/>
    <xf numFmtId="0" fontId="5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left" vertical="top"/>
    </xf>
    <xf numFmtId="0" fontId="2" fillId="2" borderId="0" xfId="0" applyNumberFormat="1" applyFont="1" applyFill="1" applyAlignment="1" applyProtection="1">
      <alignment vertical="top"/>
    </xf>
    <xf numFmtId="0" fontId="4" fillId="2" borderId="0" xfId="0" applyNumberFormat="1" applyFont="1" applyFill="1" applyAlignment="1" applyProtection="1">
      <alignment vertical="top"/>
    </xf>
    <xf numFmtId="0" fontId="4" fillId="2" borderId="0" xfId="0" applyNumberFormat="1" applyFont="1" applyFill="1" applyAlignment="1" applyProtection="1">
      <alignment horizontal="center" vertical="top"/>
    </xf>
    <xf numFmtId="0" fontId="3" fillId="0" borderId="0" xfId="0" applyNumberFormat="1" applyFont="1" applyFill="1" applyAlignment="1" applyProtection="1"/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4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3" fontId="2" fillId="0" borderId="18" xfId="0" applyNumberFormat="1" applyFont="1" applyFill="1" applyBorder="1" applyAlignment="1" applyProtection="1"/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0" fontId="3" fillId="4" borderId="0" xfId="0" applyFont="1" applyFill="1" applyProtection="1"/>
    <xf numFmtId="0" fontId="3" fillId="5" borderId="0" xfId="0" applyFont="1" applyFill="1" applyBorder="1" applyProtection="1"/>
    <xf numFmtId="3" fontId="2" fillId="0" borderId="26" xfId="0" applyNumberFormat="1" applyFont="1" applyFill="1" applyBorder="1" applyAlignment="1" applyProtection="1"/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/>
    <xf numFmtId="3" fontId="2" fillId="3" borderId="35" xfId="0" applyNumberFormat="1" applyFont="1" applyFill="1" applyBorder="1" applyAlignment="1" applyProtection="1">
      <protection locked="0"/>
    </xf>
    <xf numFmtId="3" fontId="2" fillId="3" borderId="3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34" xfId="0" applyNumberFormat="1" applyFont="1" applyFill="1" applyBorder="1" applyAlignment="1" applyProtection="1">
      <protection locked="0"/>
    </xf>
    <xf numFmtId="0" fontId="5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top"/>
    </xf>
    <xf numFmtId="0" fontId="2" fillId="2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protection hidden="1"/>
    </xf>
    <xf numFmtId="3" fontId="2" fillId="6" borderId="18" xfId="0" applyNumberFormat="1" applyFont="1" applyFill="1" applyBorder="1" applyAlignment="1" applyProtection="1"/>
    <xf numFmtId="0" fontId="3" fillId="5" borderId="0" xfId="0" applyFont="1" applyFill="1" applyProtection="1"/>
    <xf numFmtId="3" fontId="2" fillId="6" borderId="30" xfId="0" applyNumberFormat="1" applyFont="1" applyFill="1" applyBorder="1" applyAlignment="1" applyProtection="1"/>
    <xf numFmtId="3" fontId="2" fillId="6" borderId="27" xfId="0" applyNumberFormat="1" applyFont="1" applyFill="1" applyBorder="1" applyAlignment="1" applyProtection="1"/>
    <xf numFmtId="3" fontId="2" fillId="6" borderId="28" xfId="0" applyNumberFormat="1" applyFont="1" applyFill="1" applyBorder="1" applyAlignment="1" applyProtection="1"/>
    <xf numFmtId="3" fontId="2" fillId="6" borderId="26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6" borderId="34" xfId="0" applyNumberFormat="1" applyFont="1" applyFill="1" applyBorder="1" applyAlignment="1" applyProtection="1"/>
    <xf numFmtId="3" fontId="2" fillId="3" borderId="44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3" fillId="4" borderId="0" xfId="0" applyFont="1" applyFill="1" applyAlignment="1" applyProtection="1">
      <alignment wrapText="1"/>
    </xf>
    <xf numFmtId="0" fontId="3" fillId="0" borderId="0" xfId="0" applyFont="1" applyFill="1" applyProtection="1"/>
    <xf numFmtId="3" fontId="2" fillId="2" borderId="18" xfId="0" applyNumberFormat="1" applyFont="1" applyFill="1" applyBorder="1" applyAlignment="1" applyProtection="1"/>
    <xf numFmtId="3" fontId="2" fillId="3" borderId="45" xfId="0" applyNumberFormat="1" applyFont="1" applyFill="1" applyBorder="1" applyAlignment="1" applyProtection="1">
      <protection locked="0"/>
    </xf>
    <xf numFmtId="3" fontId="2" fillId="2" borderId="26" xfId="0" applyNumberFormat="1" applyFont="1" applyFill="1" applyBorder="1" applyAlignment="1" applyProtection="1"/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0" borderId="4" xfId="0" applyNumberFormat="1" applyFont="1" applyFill="1" applyBorder="1" applyAlignment="1" applyProtection="1"/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3" borderId="57" xfId="0" applyNumberFormat="1" applyFont="1" applyFill="1" applyBorder="1" applyAlignment="1" applyProtection="1">
      <protection locked="0"/>
    </xf>
    <xf numFmtId="3" fontId="2" fillId="3" borderId="4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" xfId="0" applyNumberFormat="1" applyFont="1" applyFill="1" applyBorder="1" applyAlignment="1" applyProtection="1"/>
    <xf numFmtId="0" fontId="5" fillId="2" borderId="0" xfId="0" applyNumberFormat="1" applyFont="1" applyFill="1" applyAlignment="1" applyProtection="1"/>
    <xf numFmtId="0" fontId="2" fillId="2" borderId="0" xfId="0" applyNumberFormat="1" applyFont="1" applyFill="1" applyAlignment="1" applyProtection="1">
      <alignment horizontal="left"/>
    </xf>
    <xf numFmtId="0" fontId="2" fillId="2" borderId="0" xfId="0" applyNumberFormat="1" applyFont="1" applyFill="1" applyAlignment="1" applyProtection="1"/>
    <xf numFmtId="0" fontId="4" fillId="2" borderId="0" xfId="0" applyNumberFormat="1" applyFont="1" applyFill="1" applyAlignment="1" applyProtection="1"/>
    <xf numFmtId="0" fontId="3" fillId="0" borderId="0" xfId="0" applyFont="1" applyFill="1" applyBorder="1" applyProtection="1"/>
    <xf numFmtId="3" fontId="2" fillId="0" borderId="45" xfId="0" applyNumberFormat="1" applyFont="1" applyFill="1" applyBorder="1" applyAlignment="1" applyProtection="1"/>
    <xf numFmtId="3" fontId="2" fillId="0" borderId="46" xfId="0" applyNumberFormat="1" applyFont="1" applyFill="1" applyBorder="1" applyAlignment="1" applyProtection="1"/>
    <xf numFmtId="3" fontId="2" fillId="0" borderId="48" xfId="0" applyNumberFormat="1" applyFont="1" applyFill="1" applyBorder="1" applyAlignment="1" applyProtection="1"/>
    <xf numFmtId="3" fontId="2" fillId="3" borderId="40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41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7" xfId="0" applyNumberFormat="1" applyFont="1" applyFill="1" applyBorder="1" applyAlignment="1" applyProtection="1"/>
    <xf numFmtId="3" fontId="2" fillId="0" borderId="15" xfId="0" applyNumberFormat="1" applyFont="1" applyFill="1" applyBorder="1" applyAlignment="1" applyProtection="1"/>
    <xf numFmtId="3" fontId="2" fillId="0" borderId="61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14" xfId="0" applyNumberFormat="1" applyFont="1" applyFill="1" applyBorder="1" applyAlignment="1" applyProtection="1"/>
    <xf numFmtId="3" fontId="2" fillId="0" borderId="5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0" borderId="33" xfId="0" applyNumberFormat="1" applyFont="1" applyFill="1" applyBorder="1" applyAlignment="1" applyProtection="1"/>
    <xf numFmtId="3" fontId="2" fillId="3" borderId="33" xfId="0" applyNumberFormat="1" applyFont="1" applyFill="1" applyBorder="1" applyAlignment="1" applyProtection="1">
      <protection locked="0"/>
    </xf>
    <xf numFmtId="0" fontId="2" fillId="0" borderId="0" xfId="0" applyNumberFormat="1" applyFont="1" applyFill="1" applyAlignment="1" applyProtection="1"/>
    <xf numFmtId="0" fontId="2" fillId="0" borderId="0" xfId="0" applyNumberFormat="1" applyFont="1" applyFill="1" applyAlignment="1" applyProtection="1">
      <alignment horizontal="left"/>
    </xf>
    <xf numFmtId="3" fontId="2" fillId="0" borderId="0" xfId="0" applyNumberFormat="1" applyFont="1" applyFill="1" applyAlignment="1" applyProtection="1"/>
    <xf numFmtId="3" fontId="2" fillId="0" borderId="10" xfId="0" applyNumberFormat="1" applyFont="1" applyFill="1" applyBorder="1" applyAlignment="1" applyProtection="1"/>
    <xf numFmtId="49" fontId="2" fillId="2" borderId="18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8" xfId="0" applyNumberFormat="1" applyFont="1" applyFill="1" applyBorder="1" applyAlignment="1" applyProtection="1">
      <protection locked="0"/>
    </xf>
    <xf numFmtId="0" fontId="2" fillId="2" borderId="8" xfId="0" applyNumberFormat="1" applyFont="1" applyFill="1" applyBorder="1" applyAlignment="1" applyProtection="1">
      <alignment horizontal="center" vertical="center"/>
    </xf>
    <xf numFmtId="3" fontId="2" fillId="0" borderId="64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41" fontId="2" fillId="2" borderId="0" xfId="0" applyNumberFormat="1" applyFont="1" applyFill="1" applyBorder="1" applyAlignment="1" applyProtection="1">
      <alignment horizontal="right"/>
    </xf>
    <xf numFmtId="41" fontId="2" fillId="2" borderId="0" xfId="0" applyNumberFormat="1" applyFont="1" applyFill="1" applyBorder="1" applyAlignment="1" applyProtection="1"/>
    <xf numFmtId="164" fontId="2" fillId="0" borderId="1" xfId="0" applyNumberFormat="1" applyFont="1" applyFill="1" applyBorder="1" applyAlignment="1" applyProtection="1">
      <alignment horizontal="center" vertical="center"/>
    </xf>
    <xf numFmtId="164" fontId="2" fillId="0" borderId="8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wrapText="1"/>
      <protection locked="0"/>
    </xf>
    <xf numFmtId="0" fontId="6" fillId="0" borderId="0" xfId="0" applyFont="1"/>
    <xf numFmtId="3" fontId="2" fillId="3" borderId="52" xfId="0" applyNumberFormat="1" applyFont="1" applyFill="1" applyBorder="1" applyAlignment="1" applyProtection="1">
      <alignment wrapText="1"/>
      <protection locked="0"/>
    </xf>
    <xf numFmtId="3" fontId="2" fillId="3" borderId="26" xfId="0" applyNumberFormat="1" applyFont="1" applyFill="1" applyBorder="1" applyAlignment="1" applyProtection="1">
      <alignment wrapText="1"/>
      <protection locked="0"/>
    </xf>
    <xf numFmtId="3" fontId="2" fillId="3" borderId="43" xfId="0" applyNumberFormat="1" applyFont="1" applyFill="1" applyBorder="1" applyAlignment="1" applyProtection="1">
      <alignment wrapText="1"/>
      <protection locked="0"/>
    </xf>
    <xf numFmtId="3" fontId="2" fillId="3" borderId="34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center" vertical="center"/>
    </xf>
    <xf numFmtId="0" fontId="2" fillId="0" borderId="14" xfId="0" applyNumberFormat="1" applyFont="1" applyFill="1" applyBorder="1" applyAlignment="1" applyProtection="1">
      <alignment horizontal="center" vertical="center"/>
    </xf>
    <xf numFmtId="3" fontId="2" fillId="0" borderId="2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protection locked="0"/>
    </xf>
    <xf numFmtId="0" fontId="7" fillId="0" borderId="0" xfId="0" applyFont="1" applyFill="1" applyAlignment="1" applyProtection="1">
      <alignment wrapText="1"/>
    </xf>
    <xf numFmtId="0" fontId="2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wrapText="1"/>
    </xf>
    <xf numFmtId="3" fontId="2" fillId="2" borderId="52" xfId="0" applyNumberFormat="1" applyFont="1" applyFill="1" applyBorder="1" applyAlignment="1" applyProtection="1"/>
    <xf numFmtId="3" fontId="2" fillId="2" borderId="34" xfId="0" applyNumberFormat="1" applyFont="1" applyFill="1" applyBorder="1" applyAlignment="1" applyProtection="1"/>
    <xf numFmtId="3" fontId="2" fillId="6" borderId="41" xfId="0" applyNumberFormat="1" applyFont="1" applyFill="1" applyBorder="1" applyAlignment="1" applyProtection="1"/>
    <xf numFmtId="3" fontId="2" fillId="2" borderId="26" xfId="0" applyNumberFormat="1" applyFont="1" applyFill="1" applyBorder="1" applyAlignment="1" applyProtection="1">
      <alignment horizontal="right" vertical="center"/>
    </xf>
    <xf numFmtId="3" fontId="2" fillId="2" borderId="34" xfId="0" applyNumberFormat="1" applyFont="1" applyFill="1" applyBorder="1" applyAlignment="1" applyProtection="1">
      <alignment horizontal="right" vertical="center"/>
    </xf>
    <xf numFmtId="3" fontId="2" fillId="3" borderId="68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0" fontId="2" fillId="0" borderId="8" xfId="0" applyFont="1" applyBorder="1" applyAlignment="1" applyProtection="1">
      <alignment horizontal="left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6" borderId="8" xfId="0" applyNumberFormat="1" applyFont="1" applyFill="1" applyBorder="1" applyAlignment="1" applyProtection="1"/>
    <xf numFmtId="0" fontId="2" fillId="0" borderId="52" xfId="0" applyFont="1" applyBorder="1" applyAlignment="1" applyProtection="1">
      <alignment horizontal="left" vertical="center"/>
    </xf>
    <xf numFmtId="3" fontId="2" fillId="2" borderId="18" xfId="0" applyNumberFormat="1" applyFont="1" applyFill="1" applyBorder="1" applyAlignment="1" applyProtection="1">
      <alignment horizontal="right" vertical="center"/>
    </xf>
    <xf numFmtId="3" fontId="2" fillId="6" borderId="68" xfId="0" applyNumberFormat="1" applyFont="1" applyFill="1" applyBorder="1" applyAlignment="1" applyProtection="1"/>
    <xf numFmtId="0" fontId="2" fillId="0" borderId="26" xfId="0" applyFont="1" applyBorder="1" applyAlignment="1" applyProtection="1">
      <alignment horizontal="left" vertical="center"/>
    </xf>
    <xf numFmtId="0" fontId="2" fillId="0" borderId="26" xfId="0" applyFont="1" applyFill="1" applyBorder="1" applyAlignment="1" applyProtection="1">
      <alignment horizontal="left" vertical="center"/>
    </xf>
    <xf numFmtId="0" fontId="2" fillId="0" borderId="43" xfId="0" applyFont="1" applyFill="1" applyBorder="1"/>
    <xf numFmtId="0" fontId="2" fillId="0" borderId="18" xfId="0" applyFont="1" applyBorder="1" applyAlignment="1" applyProtection="1">
      <alignment horizontal="left" vertical="center"/>
    </xf>
    <xf numFmtId="3" fontId="2" fillId="6" borderId="54" xfId="0" applyNumberFormat="1" applyFont="1" applyFill="1" applyBorder="1" applyAlignment="1" applyProtection="1"/>
    <xf numFmtId="3" fontId="2" fillId="6" borderId="56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23" xfId="0" applyNumberFormat="1" applyFont="1" applyFill="1" applyBorder="1" applyAlignment="1" applyProtection="1"/>
    <xf numFmtId="0" fontId="2" fillId="0" borderId="43" xfId="0" applyFont="1" applyBorder="1" applyAlignment="1" applyProtection="1">
      <alignment horizontal="left" vertical="center"/>
    </xf>
    <xf numFmtId="3" fontId="2" fillId="6" borderId="40" xfId="0" applyNumberFormat="1" applyFont="1" applyFill="1" applyBorder="1" applyAlignment="1" applyProtection="1"/>
    <xf numFmtId="0" fontId="2" fillId="0" borderId="34" xfId="0" applyFont="1" applyBorder="1" applyAlignment="1" applyProtection="1">
      <alignment horizontal="left" vertical="center"/>
    </xf>
    <xf numFmtId="3" fontId="2" fillId="6" borderId="38" xfId="0" applyNumberFormat="1" applyFont="1" applyFill="1" applyBorder="1" applyAlignment="1" applyProtection="1"/>
    <xf numFmtId="3" fontId="2" fillId="6" borderId="36" xfId="0" applyNumberFormat="1" applyFont="1" applyFill="1" applyBorder="1" applyAlignment="1" applyProtection="1"/>
    <xf numFmtId="3" fontId="2" fillId="3" borderId="71" xfId="0" applyNumberFormat="1" applyFont="1" applyFill="1" applyBorder="1" applyAlignment="1" applyProtection="1">
      <protection locked="0"/>
    </xf>
    <xf numFmtId="3" fontId="2" fillId="6" borderId="39" xfId="0" applyNumberFormat="1" applyFont="1" applyFill="1" applyBorder="1" applyAlignment="1" applyProtection="1"/>
    <xf numFmtId="3" fontId="2" fillId="3" borderId="72" xfId="0" applyNumberFormat="1" applyFont="1" applyFill="1" applyBorder="1" applyAlignment="1" applyProtection="1">
      <protection locked="0"/>
    </xf>
    <xf numFmtId="3" fontId="2" fillId="3" borderId="73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0" borderId="52" xfId="0" applyNumberFormat="1" applyFont="1" applyFill="1" applyBorder="1" applyAlignment="1" applyProtection="1"/>
    <xf numFmtId="0" fontId="2" fillId="0" borderId="18" xfId="0" applyFont="1" applyFill="1" applyBorder="1" applyAlignment="1">
      <alignment wrapText="1"/>
    </xf>
    <xf numFmtId="0" fontId="2" fillId="0" borderId="43" xfId="0" applyFont="1" applyFill="1" applyBorder="1" applyAlignment="1">
      <alignment wrapText="1"/>
    </xf>
    <xf numFmtId="0" fontId="2" fillId="0" borderId="34" xfId="0" applyFont="1" applyFill="1" applyBorder="1" applyAlignment="1">
      <alignment wrapText="1"/>
    </xf>
    <xf numFmtId="3" fontId="2" fillId="6" borderId="35" xfId="0" applyNumberFormat="1" applyFont="1" applyFill="1" applyBorder="1" applyAlignment="1" applyProtection="1"/>
    <xf numFmtId="0" fontId="2" fillId="0" borderId="18" xfId="0" applyFont="1" applyFill="1" applyBorder="1" applyAlignment="1">
      <alignment horizontal="left" vertical="center" wrapText="1"/>
    </xf>
    <xf numFmtId="3" fontId="2" fillId="6" borderId="19" xfId="0" applyNumberFormat="1" applyFont="1" applyFill="1" applyBorder="1" applyAlignment="1" applyProtection="1"/>
    <xf numFmtId="0" fontId="4" fillId="2" borderId="0" xfId="0" applyNumberFormat="1" applyFont="1" applyFill="1" applyBorder="1" applyAlignment="1" applyProtection="1">
      <alignment horizontal="left"/>
    </xf>
    <xf numFmtId="41" fontId="4" fillId="2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56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/>
    <xf numFmtId="3" fontId="2" fillId="6" borderId="45" xfId="0" applyNumberFormat="1" applyFont="1" applyFill="1" applyBorder="1" applyAlignment="1" applyProtection="1"/>
    <xf numFmtId="3" fontId="2" fillId="6" borderId="46" xfId="0" applyNumberFormat="1" applyFont="1" applyFill="1" applyBorder="1" applyAlignment="1" applyProtection="1"/>
    <xf numFmtId="3" fontId="2" fillId="6" borderId="33" xfId="0" applyNumberFormat="1" applyFont="1" applyFill="1" applyBorder="1" applyAlignment="1" applyProtection="1"/>
    <xf numFmtId="0" fontId="8" fillId="0" borderId="0" xfId="0" applyFont="1"/>
    <xf numFmtId="3" fontId="2" fillId="2" borderId="43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3" fontId="2" fillId="6" borderId="22" xfId="0" applyNumberFormat="1" applyFont="1" applyFill="1" applyBorder="1" applyAlignment="1" applyProtection="1"/>
    <xf numFmtId="3" fontId="2" fillId="6" borderId="49" xfId="0" applyNumberFormat="1" applyFont="1" applyFill="1" applyBorder="1" applyAlignment="1" applyProtection="1"/>
    <xf numFmtId="3" fontId="2" fillId="6" borderId="50" xfId="0" applyNumberFormat="1" applyFont="1" applyFill="1" applyBorder="1" applyAlignment="1" applyProtection="1"/>
    <xf numFmtId="3" fontId="2" fillId="2" borderId="76" xfId="0" applyNumberFormat="1" applyFont="1" applyFill="1" applyBorder="1" applyAlignment="1" applyProtection="1"/>
    <xf numFmtId="3" fontId="2" fillId="2" borderId="77" xfId="0" applyNumberFormat="1" applyFont="1" applyFill="1" applyBorder="1" applyAlignment="1" applyProtection="1"/>
    <xf numFmtId="3" fontId="2" fillId="2" borderId="78" xfId="0" applyNumberFormat="1" applyFont="1" applyFill="1" applyBorder="1" applyAlignment="1" applyProtection="1"/>
    <xf numFmtId="3" fontId="2" fillId="2" borderId="79" xfId="0" applyNumberFormat="1" applyFont="1" applyFill="1" applyBorder="1" applyAlignment="1" applyProtection="1"/>
    <xf numFmtId="3" fontId="2" fillId="2" borderId="30" xfId="0" applyNumberFormat="1" applyFont="1" applyFill="1" applyBorder="1" applyAlignment="1" applyProtection="1"/>
    <xf numFmtId="3" fontId="2" fillId="2" borderId="28" xfId="0" applyNumberFormat="1" applyFont="1" applyFill="1" applyBorder="1" applyAlignment="1" applyProtection="1"/>
    <xf numFmtId="3" fontId="2" fillId="2" borderId="31" xfId="0" applyNumberFormat="1" applyFont="1" applyFill="1" applyBorder="1" applyAlignment="1" applyProtection="1"/>
    <xf numFmtId="3" fontId="2" fillId="2" borderId="38" xfId="0" applyNumberFormat="1" applyFont="1" applyFill="1" applyBorder="1" applyAlignment="1" applyProtection="1"/>
    <xf numFmtId="3" fontId="2" fillId="2" borderId="36" xfId="0" applyNumberFormat="1" applyFont="1" applyFill="1" applyBorder="1" applyAlignment="1" applyProtection="1"/>
    <xf numFmtId="3" fontId="2" fillId="2" borderId="39" xfId="0" applyNumberFormat="1" applyFont="1" applyFill="1" applyBorder="1" applyAlignment="1" applyProtection="1"/>
    <xf numFmtId="3" fontId="2" fillId="0" borderId="34" xfId="0" applyNumberFormat="1" applyFont="1" applyBorder="1" applyAlignment="1" applyProtection="1"/>
    <xf numFmtId="0" fontId="5" fillId="0" borderId="0" xfId="0" applyNumberFormat="1" applyFont="1" applyFill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5" fillId="2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  <xf numFmtId="0" fontId="1" fillId="0" borderId="8" xfId="0" applyNumberFormat="1" applyFont="1" applyFill="1" applyBorder="1" applyAlignment="1" applyProtection="1">
      <alignment vertical="center"/>
    </xf>
    <xf numFmtId="165" fontId="3" fillId="3" borderId="17" xfId="0" applyNumberFormat="1" applyFont="1" applyFill="1" applyBorder="1" applyAlignment="1" applyProtection="1">
      <protection locked="0"/>
    </xf>
    <xf numFmtId="165" fontId="3" fillId="3" borderId="18" xfId="0" applyNumberFormat="1" applyFont="1" applyFill="1" applyBorder="1" applyAlignment="1" applyProtection="1">
      <protection locked="0"/>
    </xf>
    <xf numFmtId="165" fontId="3" fillId="0" borderId="8" xfId="0" applyNumberFormat="1" applyFont="1" applyFill="1" applyBorder="1" applyAlignment="1" applyProtection="1">
      <alignment vertical="center"/>
    </xf>
    <xf numFmtId="165" fontId="2" fillId="0" borderId="0" xfId="0" applyNumberFormat="1" applyFont="1" applyFill="1" applyBorder="1" applyAlignment="1" applyProtection="1"/>
    <xf numFmtId="0" fontId="3" fillId="0" borderId="18" xfId="0" applyFont="1" applyBorder="1"/>
    <xf numFmtId="0" fontId="3" fillId="0" borderId="26" xfId="0" applyFont="1" applyBorder="1"/>
    <xf numFmtId="165" fontId="3" fillId="3" borderId="25" xfId="0" applyNumberFormat="1" applyFont="1" applyFill="1" applyBorder="1" applyAlignment="1" applyProtection="1">
      <protection locked="0"/>
    </xf>
    <xf numFmtId="165" fontId="3" fillId="3" borderId="26" xfId="0" applyNumberFormat="1" applyFont="1" applyFill="1" applyBorder="1" applyAlignment="1" applyProtection="1">
      <protection locked="0"/>
    </xf>
    <xf numFmtId="0" fontId="3" fillId="0" borderId="34" xfId="0" applyFont="1" applyBorder="1"/>
    <xf numFmtId="165" fontId="3" fillId="3" borderId="32" xfId="0" applyNumberFormat="1" applyFont="1" applyFill="1" applyBorder="1" applyAlignment="1" applyProtection="1">
      <protection locked="0"/>
    </xf>
    <xf numFmtId="165" fontId="3" fillId="3" borderId="34" xfId="0" applyNumberFormat="1" applyFont="1" applyFill="1" applyBorder="1" applyAlignment="1" applyProtection="1">
      <protection locked="0"/>
    </xf>
    <xf numFmtId="0" fontId="2" fillId="0" borderId="0" xfId="0" applyNumberFormat="1" applyFont="1" applyFill="1" applyBorder="1" applyAlignment="1" applyProtection="1">
      <protection hidden="1"/>
    </xf>
    <xf numFmtId="3" fontId="2" fillId="3" borderId="80" xfId="0" applyNumberFormat="1" applyFont="1" applyFill="1" applyBorder="1" applyAlignment="1" applyProtection="1">
      <protection locked="0"/>
    </xf>
    <xf numFmtId="3" fontId="2" fillId="2" borderId="12" xfId="0" applyNumberFormat="1" applyFont="1" applyFill="1" applyBorder="1" applyAlignment="1" applyProtection="1"/>
    <xf numFmtId="0" fontId="3" fillId="7" borderId="0" xfId="0" applyNumberFormat="1" applyFont="1" applyFill="1" applyBorder="1" applyAlignment="1" applyProtection="1">
      <protection hidden="1"/>
    </xf>
    <xf numFmtId="0" fontId="3" fillId="8" borderId="0" xfId="0" applyNumberFormat="1" applyFont="1" applyFill="1" applyBorder="1" applyAlignment="1" applyProtection="1"/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9" borderId="0" xfId="0" applyFont="1" applyFill="1"/>
    <xf numFmtId="0" fontId="2" fillId="7" borderId="0" xfId="0" applyFont="1" applyFill="1"/>
    <xf numFmtId="0" fontId="6" fillId="0" borderId="0" xfId="0" applyFont="1" applyProtection="1"/>
    <xf numFmtId="0" fontId="7" fillId="0" borderId="0" xfId="0" applyFont="1" applyFill="1" applyProtection="1"/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vertical="center"/>
    </xf>
    <xf numFmtId="0" fontId="6" fillId="0" borderId="0" xfId="0" applyFont="1" applyFill="1" applyProtection="1"/>
    <xf numFmtId="0" fontId="7" fillId="0" borderId="0" xfId="0" applyFont="1"/>
    <xf numFmtId="0" fontId="7" fillId="2" borderId="0" xfId="0" applyNumberFormat="1" applyFont="1" applyFill="1" applyAlignment="1" applyProtection="1"/>
    <xf numFmtId="0" fontId="3" fillId="9" borderId="0" xfId="0" applyNumberFormat="1" applyFont="1" applyFill="1" applyAlignment="1" applyProtection="1"/>
    <xf numFmtId="0" fontId="3" fillId="10" borderId="0" xfId="0" applyFont="1" applyFill="1" applyBorder="1" applyProtection="1"/>
    <xf numFmtId="0" fontId="3" fillId="10" borderId="0" xfId="0" applyFont="1" applyFill="1" applyProtection="1"/>
    <xf numFmtId="0" fontId="3" fillId="7" borderId="0" xfId="0" applyNumberFormat="1" applyFont="1" applyFill="1" applyAlignment="1" applyProtection="1"/>
    <xf numFmtId="3" fontId="2" fillId="6" borderId="55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2" borderId="8" xfId="0" applyNumberFormat="1" applyFont="1" applyFill="1" applyBorder="1" applyAlignment="1" applyProtection="1"/>
    <xf numFmtId="3" fontId="2" fillId="2" borderId="8" xfId="0" applyNumberFormat="1" applyFont="1" applyFill="1" applyBorder="1" applyAlignment="1" applyProtection="1">
      <protection locked="0"/>
    </xf>
    <xf numFmtId="3" fontId="2" fillId="6" borderId="80" xfId="0" applyNumberFormat="1" applyFont="1" applyFill="1" applyBorder="1" applyAlignment="1" applyProtection="1"/>
    <xf numFmtId="3" fontId="2" fillId="6" borderId="73" xfId="0" applyNumberFormat="1" applyFont="1" applyFill="1" applyBorder="1" applyAlignment="1" applyProtection="1"/>
    <xf numFmtId="3" fontId="2" fillId="6" borderId="37" xfId="0" applyNumberFormat="1" applyFont="1" applyFill="1" applyBorder="1" applyAlignment="1" applyProtection="1"/>
    <xf numFmtId="0" fontId="6" fillId="9" borderId="0" xfId="0" applyFont="1" applyFill="1"/>
    <xf numFmtId="0" fontId="3" fillId="9" borderId="0" xfId="0" applyNumberFormat="1" applyFont="1" applyFill="1" applyBorder="1" applyAlignment="1" applyProtection="1">
      <protection hidden="1"/>
    </xf>
    <xf numFmtId="165" fontId="3" fillId="6" borderId="17" xfId="0" applyNumberFormat="1" applyFont="1" applyFill="1" applyBorder="1" applyAlignment="1" applyProtection="1"/>
    <xf numFmtId="165" fontId="3" fillId="6" borderId="18" xfId="0" applyNumberFormat="1" applyFont="1" applyFill="1" applyBorder="1" applyAlignment="1" applyProtection="1"/>
    <xf numFmtId="165" fontId="3" fillId="6" borderId="25" xfId="0" applyNumberFormat="1" applyFont="1" applyFill="1" applyBorder="1" applyAlignment="1" applyProtection="1"/>
    <xf numFmtId="165" fontId="3" fillId="6" borderId="26" xfId="0" applyNumberFormat="1" applyFont="1" applyFill="1" applyBorder="1" applyAlignment="1" applyProtection="1"/>
    <xf numFmtId="165" fontId="3" fillId="6" borderId="32" xfId="0" applyNumberFormat="1" applyFont="1" applyFill="1" applyBorder="1" applyAlignment="1" applyProtection="1"/>
    <xf numFmtId="165" fontId="3" fillId="6" borderId="34" xfId="0" applyNumberFormat="1" applyFont="1" applyFill="1" applyBorder="1" applyAlignment="1" applyProtection="1"/>
    <xf numFmtId="0" fontId="2" fillId="9" borderId="0" xfId="0" applyNumberFormat="1" applyFont="1" applyFill="1" applyBorder="1" applyAlignment="1" applyProtection="1">
      <protection hidden="1"/>
    </xf>
    <xf numFmtId="0" fontId="2" fillId="2" borderId="2" xfId="0" applyNumberFormat="1" applyFont="1" applyFill="1" applyBorder="1" applyAlignment="1" applyProtection="1">
      <alignment vertical="center"/>
    </xf>
    <xf numFmtId="0" fontId="2" fillId="2" borderId="0" xfId="0" applyNumberFormat="1" applyFont="1" applyFill="1" applyBorder="1" applyAlignment="1" applyProtection="1">
      <alignment vertical="center"/>
    </xf>
    <xf numFmtId="0" fontId="9" fillId="0" borderId="0" xfId="0" applyFont="1"/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10" fillId="0" borderId="0" xfId="0" applyFont="1"/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58" xfId="0" applyFont="1" applyBorder="1" applyAlignment="1" applyProtection="1">
      <alignment horizontal="left"/>
    </xf>
    <xf numFmtId="0" fontId="2" fillId="0" borderId="32" xfId="0" applyFont="1" applyBorder="1" applyAlignment="1" applyProtection="1">
      <alignment horizontal="left"/>
    </xf>
    <xf numFmtId="0" fontId="2" fillId="0" borderId="33" xfId="0" applyFont="1" applyBorder="1" applyAlignment="1" applyProtection="1">
      <alignment horizontal="left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67" xfId="0" applyNumberFormat="1" applyFont="1" applyFill="1" applyBorder="1" applyAlignment="1" applyProtection="1">
      <alignment horizontal="center" vertical="center" wrapText="1"/>
    </xf>
    <xf numFmtId="0" fontId="3" fillId="0" borderId="12" xfId="0" applyNumberFormat="1" applyFont="1" applyFill="1" applyBorder="1" applyAlignment="1" applyProtection="1">
      <alignment horizontal="center" vertical="center" wrapText="1"/>
    </xf>
    <xf numFmtId="0" fontId="2" fillId="0" borderId="16" xfId="0" applyNumberFormat="1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45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2" borderId="24" xfId="0" applyNumberFormat="1" applyFont="1" applyFill="1" applyBorder="1" applyAlignment="1" applyProtection="1">
      <alignment horizontal="left" vertical="center" wrapText="1"/>
    </xf>
    <xf numFmtId="0" fontId="2" fillId="2" borderId="25" xfId="0" applyNumberFormat="1" applyFont="1" applyFill="1" applyBorder="1" applyAlignment="1" applyProtection="1">
      <alignment horizontal="left" vertical="center" wrapText="1"/>
    </xf>
    <xf numFmtId="0" fontId="2" fillId="2" borderId="46" xfId="0" applyNumberFormat="1" applyFont="1" applyFill="1" applyBorder="1" applyAlignment="1" applyProtection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center" wrapText="1"/>
    </xf>
    <xf numFmtId="0" fontId="4" fillId="2" borderId="2" xfId="0" applyNumberFormat="1" applyFont="1" applyFill="1" applyBorder="1" applyAlignment="1" applyProtection="1">
      <alignment horizontal="center" wrapText="1"/>
    </xf>
    <xf numFmtId="0" fontId="4" fillId="2" borderId="3" xfId="0" applyNumberFormat="1" applyFont="1" applyFill="1" applyBorder="1" applyAlignment="1" applyProtection="1">
      <alignment horizontal="center" wrapText="1"/>
    </xf>
    <xf numFmtId="0" fontId="4" fillId="2" borderId="9" xfId="0" applyNumberFormat="1" applyFont="1" applyFill="1" applyBorder="1" applyAlignment="1" applyProtection="1">
      <alignment horizontal="center" wrapText="1"/>
    </xf>
    <xf numFmtId="0" fontId="4" fillId="2" borderId="10" xfId="0" applyNumberFormat="1" applyFont="1" applyFill="1" applyBorder="1" applyAlignment="1" applyProtection="1">
      <alignment horizontal="center" wrapText="1"/>
    </xf>
    <xf numFmtId="0" fontId="4" fillId="2" borderId="11" xfId="0" applyNumberFormat="1" applyFont="1" applyFill="1" applyBorder="1" applyAlignment="1" applyProtection="1">
      <alignment horizont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1" xfId="0" applyNumberFormat="1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2" borderId="49" xfId="0" applyNumberFormat="1" applyFont="1" applyFill="1" applyBorder="1" applyAlignment="1" applyProtection="1">
      <alignment horizontal="left" vertical="center" wrapText="1"/>
    </xf>
    <xf numFmtId="0" fontId="2" fillId="2" borderId="50" xfId="0" applyNumberFormat="1" applyFont="1" applyFill="1" applyBorder="1" applyAlignment="1" applyProtection="1">
      <alignment horizontal="left" vertical="center" wrapText="1"/>
    </xf>
    <xf numFmtId="0" fontId="2" fillId="2" borderId="51" xfId="0" applyNumberFormat="1" applyFont="1" applyFill="1" applyBorder="1" applyAlignment="1" applyProtection="1">
      <alignment horizontal="left" vertical="center" wrapText="1"/>
    </xf>
    <xf numFmtId="0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63" xfId="0" applyNumberFormat="1" applyFont="1" applyFill="1" applyBorder="1" applyAlignment="1" applyProtection="1">
      <alignment horizontal="center" vertical="center" wrapText="1"/>
    </xf>
    <xf numFmtId="0" fontId="2" fillId="2" borderId="52" xfId="0" applyNumberFormat="1" applyFont="1" applyFill="1" applyBorder="1" applyAlignment="1" applyProtection="1">
      <alignment horizontal="left" vertical="center" wrapText="1"/>
    </xf>
    <xf numFmtId="0" fontId="2" fillId="2" borderId="26" xfId="0" applyNumberFormat="1" applyFont="1" applyFill="1" applyBorder="1" applyAlignment="1" applyProtection="1">
      <alignment horizontal="left" vertical="center" wrapText="1"/>
    </xf>
    <xf numFmtId="0" fontId="2" fillId="2" borderId="43" xfId="0" applyNumberFormat="1" applyFont="1" applyFill="1" applyBorder="1" applyAlignment="1" applyProtection="1">
      <alignment horizontal="left" vertical="center" wrapText="1"/>
    </xf>
    <xf numFmtId="0" fontId="4" fillId="2" borderId="75" xfId="0" applyNumberFormat="1" applyFont="1" applyFill="1" applyBorder="1" applyAlignment="1" applyProtection="1">
      <alignment horizontal="center" vertical="center" wrapText="1"/>
    </xf>
    <xf numFmtId="0" fontId="4" fillId="2" borderId="67" xfId="0" applyNumberFormat="1" applyFont="1" applyFill="1" applyBorder="1" applyAlignment="1" applyProtection="1">
      <alignment horizontal="center" vertical="center" wrapText="1"/>
    </xf>
    <xf numFmtId="0" fontId="4" fillId="2" borderId="12" xfId="0" applyNumberFormat="1" applyFont="1" applyFill="1" applyBorder="1" applyAlignment="1" applyProtection="1">
      <alignment horizontal="center" vertical="center" wrapText="1"/>
    </xf>
    <xf numFmtId="0" fontId="2" fillId="2" borderId="76" xfId="0" applyNumberFormat="1" applyFont="1" applyFill="1" applyBorder="1" applyAlignment="1" applyProtection="1">
      <alignment horizontal="left" vertical="center" wrapText="1"/>
    </xf>
    <xf numFmtId="0" fontId="2" fillId="2" borderId="34" xfId="0" applyNumberFormat="1" applyFont="1" applyFill="1" applyBorder="1" applyAlignment="1" applyProtection="1">
      <alignment horizontal="left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2" borderId="18" xfId="0" applyNumberFormat="1" applyFont="1" applyFill="1" applyBorder="1" applyAlignment="1" applyProtection="1">
      <alignment horizontal="left" vertical="center" wrapText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12" xfId="0" applyNumberFormat="1" applyFont="1" applyFill="1" applyBorder="1" applyAlignment="1" applyProtection="1">
      <alignment horizontal="center" vertical="center"/>
    </xf>
    <xf numFmtId="0" fontId="2" fillId="0" borderId="67" xfId="0" applyFont="1" applyFill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67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 applyProtection="1">
      <alignment horizontal="left" vertical="center"/>
    </xf>
    <xf numFmtId="0" fontId="2" fillId="2" borderId="45" xfId="0" applyFont="1" applyFill="1" applyBorder="1" applyAlignment="1" applyProtection="1">
      <alignment horizontal="left" vertical="center"/>
    </xf>
    <xf numFmtId="0" fontId="2" fillId="2" borderId="58" xfId="0" applyNumberFormat="1" applyFont="1" applyFill="1" applyBorder="1" applyAlignment="1" applyProtection="1">
      <alignment horizontal="left" vertical="center" wrapText="1"/>
    </xf>
    <xf numFmtId="0" fontId="2" fillId="2" borderId="33" xfId="0" applyNumberFormat="1" applyFont="1" applyFill="1" applyBorder="1" applyAlignment="1" applyProtection="1">
      <alignment horizontal="left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7" xfId="0" applyFont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2" borderId="8" xfId="0" applyNumberFormat="1" applyFont="1" applyFill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52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4" xfId="0" applyNumberFormat="1" applyFont="1" applyFill="1" applyBorder="1" applyAlignment="1" applyProtection="1">
      <alignment horizontal="center" vertical="center" wrapText="1"/>
    </xf>
    <xf numFmtId="0" fontId="2" fillId="2" borderId="17" xfId="0" applyNumberFormat="1" applyFont="1" applyFill="1" applyBorder="1" applyAlignment="1" applyProtection="1">
      <alignment horizontal="left" vertical="center" wrapText="1"/>
    </xf>
    <xf numFmtId="0" fontId="2" fillId="2" borderId="32" xfId="0" applyNumberFormat="1" applyFont="1" applyFill="1" applyBorder="1" applyAlignment="1" applyProtection="1">
      <alignment horizontal="left" vertical="center" wrapText="1"/>
    </xf>
    <xf numFmtId="0" fontId="2" fillId="0" borderId="26" xfId="0" applyFont="1" applyFill="1" applyBorder="1" applyAlignment="1" applyProtection="1">
      <alignment horizontal="left" vertical="center" wrapText="1"/>
    </xf>
    <xf numFmtId="0" fontId="2" fillId="2" borderId="44" xfId="0" applyFont="1" applyFill="1" applyBorder="1" applyAlignment="1" applyProtection="1">
      <alignment horizontal="left" vertical="center" wrapText="1"/>
    </xf>
    <xf numFmtId="0" fontId="2" fillId="2" borderId="47" xfId="0" applyFont="1" applyFill="1" applyBorder="1" applyAlignment="1" applyProtection="1">
      <alignment horizontal="left" vertical="center" wrapText="1"/>
    </xf>
    <xf numFmtId="0" fontId="2" fillId="2" borderId="48" xfId="0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Font="1" applyFill="1" applyBorder="1" applyAlignment="1" applyProtection="1">
      <alignment horizontal="left" vertical="center" wrapText="1"/>
    </xf>
    <xf numFmtId="0" fontId="2" fillId="0" borderId="47" xfId="0" applyFont="1" applyFill="1" applyBorder="1" applyAlignment="1" applyProtection="1">
      <alignment horizontal="left" vertical="center" wrapText="1"/>
    </xf>
    <xf numFmtId="0" fontId="2" fillId="0" borderId="48" xfId="0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18" xfId="0" applyFont="1" applyBorder="1" applyAlignment="1" applyProtection="1">
      <alignment horizontal="left" vertical="center" wrapText="1"/>
    </xf>
    <xf numFmtId="0" fontId="2" fillId="0" borderId="58" xfId="0" applyNumberFormat="1" applyFont="1" applyFill="1" applyBorder="1" applyAlignment="1" applyProtection="1">
      <alignment horizontal="left" vertical="center" wrapText="1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center" wrapText="1"/>
    </xf>
    <xf numFmtId="0" fontId="2" fillId="0" borderId="12" xfId="0" applyFont="1" applyFill="1" applyBorder="1" applyAlignment="1" applyProtection="1">
      <alignment horizontal="left" vertical="center" wrapText="1"/>
    </xf>
    <xf numFmtId="0" fontId="2" fillId="0" borderId="16" xfId="0" applyFont="1" applyFill="1" applyBorder="1" applyAlignment="1" applyProtection="1">
      <alignment horizontal="left"/>
    </xf>
    <xf numFmtId="0" fontId="2" fillId="0" borderId="45" xfId="0" applyFont="1" applyFill="1" applyBorder="1" applyAlignment="1" applyProtection="1">
      <alignment horizontal="left"/>
    </xf>
    <xf numFmtId="0" fontId="2" fillId="0" borderId="58" xfId="0" applyFont="1" applyFill="1" applyBorder="1" applyAlignment="1" applyProtection="1">
      <alignment horizontal="left"/>
    </xf>
    <xf numFmtId="0" fontId="2" fillId="0" borderId="33" xfId="0" applyFont="1" applyFill="1" applyBorder="1" applyAlignment="1" applyProtection="1">
      <alignment horizontal="left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2" fillId="0" borderId="47" xfId="0" applyNumberFormat="1" applyFont="1" applyFill="1" applyBorder="1" applyAlignment="1" applyProtection="1">
      <alignment horizontal="left" vertical="center" wrapText="1"/>
    </xf>
    <xf numFmtId="0" fontId="2" fillId="0" borderId="48" xfId="0" applyNumberFormat="1" applyFont="1" applyFill="1" applyBorder="1" applyAlignment="1" applyProtection="1">
      <alignment horizontal="left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center" vertical="center"/>
    </xf>
    <xf numFmtId="0" fontId="2" fillId="2" borderId="62" xfId="0" applyNumberFormat="1" applyFont="1" applyFill="1" applyBorder="1" applyAlignment="1" applyProtection="1">
      <alignment horizontal="center" vertical="center"/>
    </xf>
    <xf numFmtId="0" fontId="2" fillId="2" borderId="63" xfId="0" applyNumberFormat="1" applyFont="1" applyFill="1" applyBorder="1" applyAlignment="1" applyProtection="1">
      <alignment horizontal="center" vertical="center"/>
    </xf>
    <xf numFmtId="0" fontId="2" fillId="2" borderId="9" xfId="0" applyNumberFormat="1" applyFont="1" applyFill="1" applyBorder="1" applyAlignment="1" applyProtection="1">
      <alignment horizontal="center" vertical="center"/>
    </xf>
    <xf numFmtId="0" fontId="2" fillId="2" borderId="11" xfId="0" applyNumberFormat="1" applyFont="1" applyFill="1" applyBorder="1" applyAlignment="1" applyProtection="1">
      <alignment horizontal="center" vertical="center"/>
    </xf>
    <xf numFmtId="0" fontId="2" fillId="0" borderId="41" xfId="0" applyNumberFormat="1" applyFont="1" applyFill="1" applyBorder="1" applyAlignment="1" applyProtection="1">
      <alignment vertical="center" wrapText="1"/>
    </xf>
    <xf numFmtId="0" fontId="2" fillId="0" borderId="50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 vertical="center"/>
    </xf>
    <xf numFmtId="0" fontId="2" fillId="0" borderId="25" xfId="0" applyNumberFormat="1" applyFont="1" applyFill="1" applyBorder="1" applyAlignment="1" applyProtection="1">
      <alignment horizontal="left" vertical="center"/>
    </xf>
    <xf numFmtId="0" fontId="2" fillId="0" borderId="46" xfId="0" applyNumberFormat="1" applyFont="1" applyFill="1" applyBorder="1" applyAlignment="1" applyProtection="1">
      <alignment horizontal="left" vertical="center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2" borderId="44" xfId="0" applyNumberFormat="1" applyFont="1" applyFill="1" applyBorder="1" applyAlignment="1" applyProtection="1">
      <alignment horizontal="left" vertical="center" wrapText="1"/>
    </xf>
    <xf numFmtId="0" fontId="2" fillId="2" borderId="47" xfId="0" applyNumberFormat="1" applyFont="1" applyFill="1" applyBorder="1" applyAlignment="1" applyProtection="1">
      <alignment horizontal="left" vertical="center" wrapText="1"/>
    </xf>
    <xf numFmtId="0" fontId="2" fillId="2" borderId="48" xfId="0" applyNumberFormat="1" applyFont="1" applyFill="1" applyBorder="1" applyAlignment="1" applyProtection="1">
      <alignment horizontal="left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2" borderId="40" xfId="0" applyNumberFormat="1" applyFont="1" applyFill="1" applyBorder="1" applyAlignment="1" applyProtection="1">
      <alignment horizontal="left" vertical="center" wrapText="1"/>
    </xf>
    <xf numFmtId="0" fontId="2" fillId="2" borderId="41" xfId="0" applyNumberFormat="1" applyFont="1" applyFill="1" applyBorder="1" applyAlignment="1" applyProtection="1">
      <alignment horizontal="left" vertical="center" wrapText="1"/>
    </xf>
    <xf numFmtId="0" fontId="2" fillId="2" borderId="42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8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3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38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2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0" fontId="2" fillId="2" borderId="10" xfId="0" applyNumberFormat="1" applyFont="1" applyFill="1" applyBorder="1" applyAlignment="1" applyProtection="1">
      <alignment horizontal="center" vertical="center"/>
    </xf>
    <xf numFmtId="0" fontId="2" fillId="2" borderId="16" xfId="0" applyNumberFormat="1" applyFont="1" applyFill="1" applyBorder="1" applyAlignment="1" applyProtection="1">
      <alignment horizontal="left" vertical="center" wrapText="1"/>
    </xf>
    <xf numFmtId="0" fontId="2" fillId="2" borderId="45" xfId="0" applyNumberFormat="1" applyFont="1" applyFill="1" applyBorder="1" applyAlignment="1" applyProtection="1">
      <alignment horizontal="left" vertical="center" wrapText="1"/>
    </xf>
    <xf numFmtId="0" fontId="2" fillId="2" borderId="85" xfId="0" applyNumberFormat="1" applyFont="1" applyFill="1" applyBorder="1" applyAlignment="1" applyProtection="1">
      <alignment horizontal="center" vertical="center" wrapText="1"/>
    </xf>
    <xf numFmtId="0" fontId="2" fillId="2" borderId="83" xfId="0" applyNumberFormat="1" applyFont="1" applyFill="1" applyBorder="1" applyAlignment="1" applyProtection="1">
      <alignment horizontal="left" vertical="center" wrapText="1"/>
    </xf>
    <xf numFmtId="0" fontId="2" fillId="2" borderId="84" xfId="0" applyNumberFormat="1" applyFont="1" applyFill="1" applyBorder="1" applyAlignment="1" applyProtection="1">
      <alignment horizontal="left" vertical="center" wrapText="1"/>
    </xf>
    <xf numFmtId="0" fontId="2" fillId="2" borderId="81" xfId="0" applyNumberFormat="1" applyFont="1" applyFill="1" applyBorder="1" applyAlignment="1" applyProtection="1">
      <alignment horizontal="left" vertical="center" wrapText="1"/>
    </xf>
    <xf numFmtId="0" fontId="2" fillId="2" borderId="82" xfId="0" applyNumberFormat="1" applyFont="1" applyFill="1" applyBorder="1" applyAlignment="1" applyProtection="1">
      <alignment horizontal="left" vertical="center" wrapText="1"/>
    </xf>
    <xf numFmtId="0" fontId="2" fillId="2" borderId="5" xfId="0" applyNumberFormat="1" applyFont="1" applyFill="1" applyBorder="1" applyAlignment="1" applyProtection="1">
      <alignment horizontal="left" vertical="center" wrapText="1"/>
    </xf>
    <xf numFmtId="0" fontId="2" fillId="2" borderId="7" xfId="0" applyNumberFormat="1" applyFont="1" applyFill="1" applyBorder="1" applyAlignment="1" applyProtection="1">
      <alignment horizontal="left" vertical="center" wrapText="1"/>
    </xf>
    <xf numFmtId="0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12" xfId="0" applyNumberFormat="1" applyFont="1" applyFill="1" applyBorder="1" applyAlignment="1" applyProtection="1">
      <alignment horizontal="center" vertical="center" wrapText="1"/>
    </xf>
    <xf numFmtId="0" fontId="2" fillId="0" borderId="58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2" borderId="24" xfId="0" applyFont="1" applyFill="1" applyBorder="1" applyAlignment="1" applyProtection="1">
      <alignment horizontal="left" vertical="center" wrapText="1"/>
    </xf>
    <xf numFmtId="0" fontId="2" fillId="2" borderId="25" xfId="0" applyFont="1" applyFill="1" applyBorder="1" applyAlignment="1" applyProtection="1">
      <alignment horizontal="left" vertical="center" wrapText="1"/>
    </xf>
    <xf numFmtId="0" fontId="2" fillId="2" borderId="46" xfId="0" applyFont="1" applyFill="1" applyBorder="1" applyAlignment="1" applyProtection="1">
      <alignment horizontal="left" vertical="center" wrapText="1"/>
    </xf>
    <xf numFmtId="0" fontId="2" fillId="0" borderId="2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46" xfId="0" applyFont="1" applyFill="1" applyBorder="1" applyAlignment="1" applyProtection="1">
      <alignment horizontal="left" vertical="center" wrapText="1"/>
    </xf>
    <xf numFmtId="0" fontId="2" fillId="2" borderId="62" xfId="0" applyNumberFormat="1" applyFont="1" applyFill="1" applyBorder="1" applyAlignment="1" applyProtection="1">
      <alignment horizontal="center" vertical="center" wrapText="1"/>
    </xf>
    <xf numFmtId="0" fontId="2" fillId="2" borderId="9" xfId="0" applyNumberFormat="1" applyFont="1" applyFill="1" applyBorder="1" applyAlignment="1" applyProtection="1">
      <alignment horizontal="center" vertical="center" wrapText="1"/>
    </xf>
    <xf numFmtId="0" fontId="2" fillId="2" borderId="1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46" xfId="0" applyNumberFormat="1" applyFont="1" applyFill="1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nunez\Desktop\2016\REM%202016\ENERO\116108A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2016-12\GLORIA%20NILO\116108A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7">
          <cell r="B7">
            <v>2016</v>
          </cell>
        </row>
      </sheetData>
      <sheetData sheetId="1">
        <row r="16">
          <cell r="C1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291"/>
  <sheetViews>
    <sheetView tabSelected="1" zoomScale="75" zoomScaleNormal="75" workbookViewId="0">
      <selection activeCell="A6" sqref="A6:P6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5" width="15.5703125" style="3" hidden="1" customWidth="1"/>
    <col min="66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1" width="0" style="3" hidden="1" customWidth="1"/>
    <col min="322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7" width="0" style="3" hidden="1" customWidth="1"/>
    <col min="578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3" width="0" style="3" hidden="1" customWidth="1"/>
    <col min="834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89" width="0" style="3" hidden="1" customWidth="1"/>
    <col min="1090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5" width="0" style="3" hidden="1" customWidth="1"/>
    <col min="1346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1" width="0" style="3" hidden="1" customWidth="1"/>
    <col min="1602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7" width="0" style="3" hidden="1" customWidth="1"/>
    <col min="1858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3" width="0" style="3" hidden="1" customWidth="1"/>
    <col min="2114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69" width="0" style="3" hidden="1" customWidth="1"/>
    <col min="2370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5" width="0" style="3" hidden="1" customWidth="1"/>
    <col min="2626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1" width="0" style="3" hidden="1" customWidth="1"/>
    <col min="2882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7" width="0" style="3" hidden="1" customWidth="1"/>
    <col min="3138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3" width="0" style="3" hidden="1" customWidth="1"/>
    <col min="3394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49" width="0" style="3" hidden="1" customWidth="1"/>
    <col min="3650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5" width="0" style="3" hidden="1" customWidth="1"/>
    <col min="3906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1" width="0" style="3" hidden="1" customWidth="1"/>
    <col min="4162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7" width="0" style="3" hidden="1" customWidth="1"/>
    <col min="4418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3" width="0" style="3" hidden="1" customWidth="1"/>
    <col min="4674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29" width="0" style="3" hidden="1" customWidth="1"/>
    <col min="4930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5" width="0" style="3" hidden="1" customWidth="1"/>
    <col min="5186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1" width="0" style="3" hidden="1" customWidth="1"/>
    <col min="5442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7" width="0" style="3" hidden="1" customWidth="1"/>
    <col min="5698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3" width="0" style="3" hidden="1" customWidth="1"/>
    <col min="5954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09" width="0" style="3" hidden="1" customWidth="1"/>
    <col min="6210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5" width="0" style="3" hidden="1" customWidth="1"/>
    <col min="6466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1" width="0" style="3" hidden="1" customWidth="1"/>
    <col min="6722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7" width="0" style="3" hidden="1" customWidth="1"/>
    <col min="6978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3" width="0" style="3" hidden="1" customWidth="1"/>
    <col min="7234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89" width="0" style="3" hidden="1" customWidth="1"/>
    <col min="7490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5" width="0" style="3" hidden="1" customWidth="1"/>
    <col min="7746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1" width="0" style="3" hidden="1" customWidth="1"/>
    <col min="8002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7" width="0" style="3" hidden="1" customWidth="1"/>
    <col min="8258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3" width="0" style="3" hidden="1" customWidth="1"/>
    <col min="8514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69" width="0" style="3" hidden="1" customWidth="1"/>
    <col min="8770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5" width="0" style="3" hidden="1" customWidth="1"/>
    <col min="9026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1" width="0" style="3" hidden="1" customWidth="1"/>
    <col min="9282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7" width="0" style="3" hidden="1" customWidth="1"/>
    <col min="9538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3" width="0" style="3" hidden="1" customWidth="1"/>
    <col min="9794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49" width="0" style="3" hidden="1" customWidth="1"/>
    <col min="10050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5" width="0" style="3" hidden="1" customWidth="1"/>
    <col min="10306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1" width="0" style="3" hidden="1" customWidth="1"/>
    <col min="10562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7" width="0" style="3" hidden="1" customWidth="1"/>
    <col min="10818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3" width="0" style="3" hidden="1" customWidth="1"/>
    <col min="11074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29" width="0" style="3" hidden="1" customWidth="1"/>
    <col min="11330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5" width="0" style="3" hidden="1" customWidth="1"/>
    <col min="11586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1" width="0" style="3" hidden="1" customWidth="1"/>
    <col min="11842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7" width="0" style="3" hidden="1" customWidth="1"/>
    <col min="12098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3" width="0" style="3" hidden="1" customWidth="1"/>
    <col min="12354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09" width="0" style="3" hidden="1" customWidth="1"/>
    <col min="12610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5" width="0" style="3" hidden="1" customWidth="1"/>
    <col min="12866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1" width="0" style="3" hidden="1" customWidth="1"/>
    <col min="13122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7" width="0" style="3" hidden="1" customWidth="1"/>
    <col min="13378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3" width="0" style="3" hidden="1" customWidth="1"/>
    <col min="13634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89" width="0" style="3" hidden="1" customWidth="1"/>
    <col min="13890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5" width="0" style="3" hidden="1" customWidth="1"/>
    <col min="14146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1" width="0" style="3" hidden="1" customWidth="1"/>
    <col min="14402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7" width="0" style="3" hidden="1" customWidth="1"/>
    <col min="14658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3" width="0" style="3" hidden="1" customWidth="1"/>
    <col min="14914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69" width="0" style="3" hidden="1" customWidth="1"/>
    <col min="15170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5" width="0" style="3" hidden="1" customWidth="1"/>
    <col min="15426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1" width="0" style="3" hidden="1" customWidth="1"/>
    <col min="15682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7" width="0" style="3" hidden="1" customWidth="1"/>
    <col min="15938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3" width="0" style="3" hidden="1" customWidth="1"/>
    <col min="16194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",[1]NOMBRE!B2," - ","( ",[1]NOMBRE!C2,[1]NOMBRE!D2,[1]NOMBRE!E2,[1]NOMBRE!F2,[1]NOMBRE!G2,"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/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",[1]NOMBRE!B7)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23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24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2278</v>
      </c>
      <c r="E10" s="18">
        <f>+Enero!E10+Febrero!E10+'Marzo '!E10+'Abril '!E10+'Mayo '!E10+Junio!E10+Julio!E10+Agosto!E10+Septiembre!E10+'Octubre '!E10+Noviembre!E10+'Diciembre '!E10</f>
        <v>18</v>
      </c>
      <c r="F10" s="18">
        <f>+Enero!F10+Febrero!F10+'Marzo '!F10+'Abril '!F10+'Mayo '!F10+Junio!F10+Julio!F10+Agosto!F10+Septiembre!F10+'Octubre '!F10+Noviembre!F10+'Diciembre '!F10</f>
        <v>26</v>
      </c>
      <c r="G10" s="18">
        <f>+Enero!G10+Febrero!G10+'Marzo '!G10+'Abril '!G10+'Mayo '!G10+Junio!G10+Julio!G10+Agosto!G10+Septiembre!G10+'Octubre '!G10+Noviembre!G10+'Diciembre '!G10</f>
        <v>33</v>
      </c>
      <c r="H10" s="18">
        <f>+Enero!H10+Febrero!H10+'Marzo '!H10+'Abril '!H10+'Mayo '!H10+Junio!H10+Julio!H10+Agosto!H10+Septiembre!H10+'Octubre '!H10+Noviembre!H10+'Diciembre '!H10</f>
        <v>28</v>
      </c>
      <c r="I10" s="18">
        <f>+Enero!I10+Febrero!I10+'Marzo '!I10+'Abril '!I10+'Mayo '!I10+Junio!I10+Julio!I10+Agosto!I10+Septiembre!I10+'Octubre '!I10+Noviembre!I10+'Diciembre '!I10</f>
        <v>50</v>
      </c>
      <c r="J10" s="18">
        <f>+Enero!J10+Febrero!J10+'Marzo '!J10+'Abril '!J10+'Mayo '!J10+Junio!J10+Julio!J10+Agosto!J10+Septiembre!J10+'Octubre '!J10+Noviembre!J10+'Diciembre '!J10</f>
        <v>66</v>
      </c>
      <c r="K10" s="18">
        <f>+Enero!K10+Febrero!K10+'Marzo '!K10+'Abril '!K10+'Mayo '!K10+Junio!K10+Julio!K10+Agosto!K10+Septiembre!K10+'Octubre '!K10+Noviembre!K10+'Diciembre '!K10</f>
        <v>333</v>
      </c>
      <c r="L10" s="18">
        <f>+Enero!L10+Febrero!L10+'Marzo '!L10+'Abril '!L10+'Mayo '!L10+Junio!L10+Julio!L10+Agosto!L10+Septiembre!L10+'Octubre '!L10+Noviembre!L10+'Diciembre '!L10</f>
        <v>303</v>
      </c>
      <c r="M10" s="18">
        <f>+Enero!M10+Febrero!M10+'Marzo '!M10+'Abril '!M10+'Mayo '!M10+Junio!M10+Julio!M10+Agosto!M10+Septiembre!M10+'Octubre '!M10+Noviembre!M10+'Diciembre '!M10</f>
        <v>1095</v>
      </c>
      <c r="N10" s="18">
        <f>+Enero!N10+Febrero!N10+'Marzo '!N10+'Abril '!N10+'Mayo '!N10+Junio!N10+Julio!N10+Agosto!N10+Septiembre!N10+'Octubre '!N10+Noviembre!N10+'Diciembre '!N10</f>
        <v>192</v>
      </c>
      <c r="O10" s="18">
        <f>+Enero!O10+Febrero!O10+'Marzo '!O10+'Abril '!O10+'Mayo '!O10+Junio!O10+Julio!O10+Agosto!O10+Septiembre!O10+'Octubre '!O10+Noviembre!O10+'Diciembre '!O10</f>
        <v>134</v>
      </c>
      <c r="P10" s="18">
        <f>+Enero!P10+Febrero!P10+'Marzo '!P10+'Abril '!P10+'Mayo '!P10+Junio!P10+Julio!P10+Agosto!P10+Septiembre!P10+'Octubre '!P10+Noviembre!P10+'Diciembre '!P10</f>
        <v>824</v>
      </c>
      <c r="Q10" s="18">
        <f>+Enero!Q10+Febrero!Q10+'Marzo '!Q10+'Abril '!Q10+'Mayo '!Q10+Junio!Q10+Julio!Q10+Agosto!Q10+Septiembre!Q10+'Octubre '!Q10+Noviembre!Q10+'Diciembre '!Q10</f>
        <v>1454</v>
      </c>
      <c r="R10" s="23"/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7435</v>
      </c>
      <c r="E11" s="18">
        <f>+Enero!E11+Febrero!E11+'Marzo '!E11+'Abril '!E11+'Mayo '!E11+Junio!E11+Julio!E11+Agosto!E11+Septiembre!E11+'Octubre '!E11+Noviembre!E11+'Diciembre '!E11</f>
        <v>51</v>
      </c>
      <c r="F11" s="18">
        <f>+Enero!F11+Febrero!F11+'Marzo '!F11+'Abril '!F11+'Mayo '!F11+Junio!F11+Julio!F11+Agosto!F11+Septiembre!F11+'Octubre '!F11+Noviembre!F11+'Diciembre '!F11</f>
        <v>160</v>
      </c>
      <c r="G11" s="18">
        <f>+Enero!G11+Febrero!G11+'Marzo '!G11+'Abril '!G11+'Mayo '!G11+Junio!G11+Julio!G11+Agosto!G11+Septiembre!G11+'Octubre '!G11+Noviembre!G11+'Diciembre '!G11</f>
        <v>194</v>
      </c>
      <c r="H11" s="18">
        <f>+Enero!H11+Febrero!H11+'Marzo '!H11+'Abril '!H11+'Mayo '!H11+Junio!H11+Julio!H11+Agosto!H11+Septiembre!H11+'Octubre '!H11+Noviembre!H11+'Diciembre '!H11</f>
        <v>205</v>
      </c>
      <c r="I11" s="18">
        <f>+Enero!I11+Febrero!I11+'Marzo '!I11+'Abril '!I11+'Mayo '!I11+Junio!I11+Julio!I11+Agosto!I11+Septiembre!I11+'Octubre '!I11+Noviembre!I11+'Diciembre '!I11</f>
        <v>227</v>
      </c>
      <c r="J11" s="18">
        <f>+Enero!J11+Febrero!J11+'Marzo '!J11+'Abril '!J11+'Mayo '!J11+Junio!J11+Julio!J11+Agosto!J11+Septiembre!J11+'Octubre '!J11+Noviembre!J11+'Diciembre '!J11</f>
        <v>226</v>
      </c>
      <c r="K11" s="18">
        <f>+Enero!K11+Febrero!K11+'Marzo '!K11+'Abril '!K11+'Mayo '!K11+Junio!K11+Julio!K11+Agosto!K11+Septiembre!K11+'Octubre '!K11+Noviembre!K11+'Diciembre '!K11</f>
        <v>1096</v>
      </c>
      <c r="L11" s="18">
        <f>+Enero!L11+Febrero!L11+'Marzo '!L11+'Abril '!L11+'Mayo '!L11+Junio!L11+Julio!L11+Agosto!L11+Septiembre!L11+'Octubre '!L11+Noviembre!L11+'Diciembre '!L11</f>
        <v>993</v>
      </c>
      <c r="M11" s="18">
        <f>+Enero!M11+Febrero!M11+'Marzo '!M11+'Abril '!M11+'Mayo '!M11+Junio!M11+Julio!M11+Agosto!M11+Septiembre!M11+'Octubre '!M11+Noviembre!M11+'Diciembre '!M11</f>
        <v>3334</v>
      </c>
      <c r="N11" s="18">
        <f>+Enero!N11+Febrero!N11+'Marzo '!N11+'Abril '!N11+'Mayo '!N11+Junio!N11+Julio!N11+Agosto!N11+Septiembre!N11+'Octubre '!N11+Noviembre!N11+'Diciembre '!N11</f>
        <v>639</v>
      </c>
      <c r="O11" s="18">
        <f>+Enero!O11+Febrero!O11+'Marzo '!O11+'Abril '!O11+'Mayo '!O11+Junio!O11+Julio!O11+Agosto!O11+Septiembre!O11+'Octubre '!O11+Noviembre!O11+'Diciembre '!O11</f>
        <v>310</v>
      </c>
      <c r="P11" s="18">
        <f>+Enero!P11+Febrero!P11+'Marzo '!P11+'Abril '!P11+'Mayo '!P11+Junio!P11+Julio!P11+Agosto!P11+Septiembre!P11+'Octubre '!P11+Noviembre!P11+'Diciembre '!P11</f>
        <v>2594</v>
      </c>
      <c r="Q11" s="18">
        <f>+Enero!Q11+Febrero!Q11+'Marzo '!Q11+'Abril '!Q11+'Mayo '!Q11+Junio!Q11+Julio!Q11+Agosto!Q11+Septiembre!Q11+'Octubre '!Q11+Noviembre!Q11+'Diciembre '!Q11</f>
        <v>4841</v>
      </c>
      <c r="R11" s="33">
        <v>5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510</v>
      </c>
      <c r="E12" s="18">
        <f>+Enero!E12+Febrero!E12+'Marzo '!E12+'Abril '!E12+'Mayo '!E12+Junio!E12+Julio!E12+Agosto!E12+Septiembre!E12+'Octubre '!E12+Noviembre!E12+'Diciembre '!E12</f>
        <v>3</v>
      </c>
      <c r="F12" s="18">
        <f>+Enero!F12+Febrero!F12+'Marzo '!F12+'Abril '!F12+'Mayo '!F12+Junio!F12+Julio!F12+Agosto!F12+Septiembre!F12+'Octubre '!F12+Noviembre!F12+'Diciembre '!F12</f>
        <v>0</v>
      </c>
      <c r="G12" s="18">
        <f>+Enero!G12+Febrero!G12+'Marzo '!G12+'Abril '!G12+'Mayo '!G12+Junio!G12+Julio!G12+Agosto!G12+Septiembre!G12+'Octubre '!G12+Noviembre!G12+'Diciembre '!G12</f>
        <v>1</v>
      </c>
      <c r="H12" s="18">
        <f>+Enero!H12+Febrero!H12+'Marzo '!H12+'Abril '!H12+'Mayo '!H12+Junio!H12+Julio!H12+Agosto!H12+Septiembre!H12+'Octubre '!H12+Noviembre!H12+'Diciembre '!H12</f>
        <v>2</v>
      </c>
      <c r="I12" s="18">
        <f>+Enero!I12+Febrero!I12+'Marzo '!I12+'Abril '!I12+'Mayo '!I12+Junio!I12+Julio!I12+Agosto!I12+Septiembre!I12+'Octubre '!I12+Noviembre!I12+'Diciembre '!I12</f>
        <v>2</v>
      </c>
      <c r="J12" s="18">
        <f>+Enero!J12+Febrero!J12+'Marzo '!J12+'Abril '!J12+'Mayo '!J12+Junio!J12+Julio!J12+Agosto!J12+Septiembre!J12+'Octubre '!J12+Noviembre!J12+'Diciembre '!J12</f>
        <v>23</v>
      </c>
      <c r="K12" s="18">
        <f>+Enero!K12+Febrero!K12+'Marzo '!K12+'Abril '!K12+'Mayo '!K12+Junio!K12+Julio!K12+Agosto!K12+Septiembre!K12+'Octubre '!K12+Noviembre!K12+'Diciembre '!K12</f>
        <v>54</v>
      </c>
      <c r="L12" s="18">
        <f>+Enero!L12+Febrero!L12+'Marzo '!L12+'Abril '!L12+'Mayo '!L12+Junio!L12+Julio!L12+Agosto!L12+Septiembre!L12+'Octubre '!L12+Noviembre!L12+'Diciembre '!L12</f>
        <v>77</v>
      </c>
      <c r="M12" s="18">
        <f>+Enero!M12+Febrero!M12+'Marzo '!M12+'Abril '!M12+'Mayo '!M12+Junio!M12+Julio!M12+Agosto!M12+Septiembre!M12+'Octubre '!M12+Noviembre!M12+'Diciembre '!M12</f>
        <v>237</v>
      </c>
      <c r="N12" s="18">
        <f>+Enero!N12+Febrero!N12+'Marzo '!N12+'Abril '!N12+'Mayo '!N12+Junio!N12+Julio!N12+Agosto!N12+Septiembre!N12+'Octubre '!N12+Noviembre!N12+'Diciembre '!N12</f>
        <v>45</v>
      </c>
      <c r="O12" s="18">
        <f>+Enero!O12+Febrero!O12+'Marzo '!O12+'Abril '!O12+'Mayo '!O12+Junio!O12+Julio!O12+Agosto!O12+Septiembre!O12+'Octubre '!O12+Noviembre!O12+'Diciembre '!O12</f>
        <v>66</v>
      </c>
      <c r="P12" s="18">
        <f>+Enero!P12+Febrero!P12+'Marzo '!P12+'Abril '!P12+'Mayo '!P12+Junio!P12+Julio!P12+Agosto!P12+Septiembre!P12+'Octubre '!P12+Noviembre!P12+'Diciembre '!P12</f>
        <v>122</v>
      </c>
      <c r="Q12" s="18">
        <f>+Enero!Q12+Febrero!Q12+'Marzo '!Q12+'Abril '!Q12+'Mayo '!Q12+Junio!Q12+Julio!Q12+Agosto!Q12+Septiembre!Q12+'Octubre '!Q12+Noviembre!Q12+'Diciembre '!Q12</f>
        <v>388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355</v>
      </c>
      <c r="E13" s="18">
        <f>+Enero!E13+Febrero!E13+'Marzo '!E13+'Abril '!E13+'Mayo '!E13+Junio!E13+Julio!E13+Agosto!E13+Septiembre!E13+'Octubre '!E13+Noviembre!E13+'Diciembre '!E13</f>
        <v>13</v>
      </c>
      <c r="F13" s="18">
        <f>+Enero!F13+Febrero!F13+'Marzo '!F13+'Abril '!F13+'Mayo '!F13+Junio!F13+Julio!F13+Agosto!F13+Septiembre!F13+'Octubre '!F13+Noviembre!F13+'Diciembre '!F13</f>
        <v>12</v>
      </c>
      <c r="G13" s="18">
        <f>+Enero!G13+Febrero!G13+'Marzo '!G13+'Abril '!G13+'Mayo '!G13+Junio!G13+Julio!G13+Agosto!G13+Septiembre!G13+'Octubre '!G13+Noviembre!G13+'Diciembre '!G13</f>
        <v>17</v>
      </c>
      <c r="H13" s="18">
        <f>+Enero!H13+Febrero!H13+'Marzo '!H13+'Abril '!H13+'Mayo '!H13+Junio!H13+Julio!H13+Agosto!H13+Septiembre!H13+'Octubre '!H13+Noviembre!H13+'Diciembre '!H13</f>
        <v>11</v>
      </c>
      <c r="I13" s="18">
        <f>+Enero!I13+Febrero!I13+'Marzo '!I13+'Abril '!I13+'Mayo '!I13+Junio!I13+Julio!I13+Agosto!I13+Septiembre!I13+'Octubre '!I13+Noviembre!I13+'Diciembre '!I13</f>
        <v>27</v>
      </c>
      <c r="J13" s="18">
        <f>+Enero!J13+Febrero!J13+'Marzo '!J13+'Abril '!J13+'Mayo '!J13+Junio!J13+Julio!J13+Agosto!J13+Septiembre!J13+'Octubre '!J13+Noviembre!J13+'Diciembre '!J13</f>
        <v>9</v>
      </c>
      <c r="K13" s="18">
        <f>+Enero!K13+Febrero!K13+'Marzo '!K13+'Abril '!K13+'Mayo '!K13+Junio!K13+Julio!K13+Agosto!K13+Septiembre!K13+'Octubre '!K13+Noviembre!K13+'Diciembre '!K13</f>
        <v>122</v>
      </c>
      <c r="L13" s="18">
        <f>+Enero!L13+Febrero!L13+'Marzo '!L13+'Abril '!L13+'Mayo '!L13+Junio!L13+Julio!L13+Agosto!L13+Septiembre!L13+'Octubre '!L13+Noviembre!L13+'Diciembre '!L13</f>
        <v>19</v>
      </c>
      <c r="M13" s="18">
        <f>+Enero!M13+Febrero!M13+'Marzo '!M13+'Abril '!M13+'Mayo '!M13+Junio!M13+Julio!M13+Agosto!M13+Septiembre!M13+'Octubre '!M13+Noviembre!M13+'Diciembre '!M13</f>
        <v>103</v>
      </c>
      <c r="N13" s="18">
        <f>+Enero!N13+Febrero!N13+'Marzo '!N13+'Abril '!N13+'Mayo '!N13+Junio!N13+Julio!N13+Agosto!N13+Septiembre!N13+'Octubre '!N13+Noviembre!N13+'Diciembre '!N13</f>
        <v>18</v>
      </c>
      <c r="O13" s="18">
        <f>+Enero!O13+Febrero!O13+'Marzo '!O13+'Abril '!O13+'Mayo '!O13+Junio!O13+Julio!O13+Agosto!O13+Septiembre!O13+'Octubre '!O13+Noviembre!O13+'Diciembre '!O13</f>
        <v>4</v>
      </c>
      <c r="P13" s="18">
        <f>+Enero!P13+Febrero!P13+'Marzo '!P13+'Abril '!P13+'Mayo '!P13+Junio!P13+Julio!P13+Agosto!P13+Septiembre!P13+'Octubre '!P13+Noviembre!P13+'Diciembre '!P13</f>
        <v>202</v>
      </c>
      <c r="Q13" s="18">
        <f>+Enero!Q13+Febrero!Q13+'Marzo '!Q13+'Abril '!Q13+'Mayo '!Q13+Junio!Q13+Julio!Q13+Agosto!Q13+Septiembre!Q13+'Octubre '!Q13+Noviembre!Q13+'Diciembre '!Q13</f>
        <v>153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2274</v>
      </c>
      <c r="E14" s="18">
        <f>+Enero!E14+Febrero!E14+'Marzo '!E14+'Abril '!E14+'Mayo '!E14+Junio!E14+Julio!E14+Agosto!E14+Septiembre!E14+'Octubre '!E14+Noviembre!E14+'Diciembre '!E14</f>
        <v>12</v>
      </c>
      <c r="F14" s="18">
        <f>+Enero!F14+Febrero!F14+'Marzo '!F14+'Abril '!F14+'Mayo '!F14+Junio!F14+Julio!F14+Agosto!F14+Septiembre!F14+'Octubre '!F14+Noviembre!F14+'Diciembre '!F14</f>
        <v>48</v>
      </c>
      <c r="G14" s="18">
        <f>+Enero!G14+Febrero!G14+'Marzo '!G14+'Abril '!G14+'Mayo '!G14+Junio!G14+Julio!G14+Agosto!G14+Septiembre!G14+'Octubre '!G14+Noviembre!G14+'Diciembre '!G14</f>
        <v>47</v>
      </c>
      <c r="H14" s="18">
        <f>+Enero!H14+Febrero!H14+'Marzo '!H14+'Abril '!H14+'Mayo '!H14+Junio!H14+Julio!H14+Agosto!H14+Septiembre!H14+'Octubre '!H14+Noviembre!H14+'Diciembre '!H14</f>
        <v>40</v>
      </c>
      <c r="I14" s="18">
        <f>+Enero!I14+Febrero!I14+'Marzo '!I14+'Abril '!I14+'Mayo '!I14+Junio!I14+Julio!I14+Agosto!I14+Septiembre!I14+'Octubre '!I14+Noviembre!I14+'Diciembre '!I14</f>
        <v>55</v>
      </c>
      <c r="J14" s="18">
        <f>+Enero!J14+Febrero!J14+'Marzo '!J14+'Abril '!J14+'Mayo '!J14+Junio!J14+Julio!J14+Agosto!J14+Septiembre!J14+'Octubre '!J14+Noviembre!J14+'Diciembre '!J14</f>
        <v>72</v>
      </c>
      <c r="K14" s="18">
        <f>+Enero!K14+Febrero!K14+'Marzo '!K14+'Abril '!K14+'Mayo '!K14+Junio!K14+Julio!K14+Agosto!K14+Septiembre!K14+'Octubre '!K14+Noviembre!K14+'Diciembre '!K14</f>
        <v>261</v>
      </c>
      <c r="L14" s="18">
        <f>+Enero!L14+Febrero!L14+'Marzo '!L14+'Abril '!L14+'Mayo '!L14+Junio!L14+Julio!L14+Agosto!L14+Septiembre!L14+'Octubre '!L14+Noviembre!L14+'Diciembre '!L14</f>
        <v>365</v>
      </c>
      <c r="M14" s="18">
        <f>+Enero!M14+Febrero!M14+'Marzo '!M14+'Abril '!M14+'Mayo '!M14+Junio!M14+Julio!M14+Agosto!M14+Septiembre!M14+'Octubre '!M14+Noviembre!M14+'Diciembre '!M14</f>
        <v>1159</v>
      </c>
      <c r="N14" s="18">
        <f>+Enero!N14+Febrero!N14+'Marzo '!N14+'Abril '!N14+'Mayo '!N14+Junio!N14+Julio!N14+Agosto!N14+Septiembre!N14+'Octubre '!N14+Noviembre!N14+'Diciembre '!N14</f>
        <v>111</v>
      </c>
      <c r="O14" s="18">
        <f>+Enero!O14+Febrero!O14+'Marzo '!O14+'Abril '!O14+'Mayo '!O14+Junio!O14+Julio!O14+Agosto!O14+Septiembre!O14+'Octubre '!O14+Noviembre!O14+'Diciembre '!O14</f>
        <v>104</v>
      </c>
      <c r="P14" s="18">
        <f>+Enero!P14+Febrero!P14+'Marzo '!P14+'Abril '!P14+'Mayo '!P14+Junio!P14+Julio!P14+Agosto!P14+Septiembre!P14+'Octubre '!P14+Noviembre!P14+'Diciembre '!P14</f>
        <v>769</v>
      </c>
      <c r="Q14" s="18">
        <f>+Enero!Q14+Febrero!Q14+'Marzo '!Q14+'Abril '!Q14+'Mayo '!Q14+Junio!Q14+Julio!Q14+Agosto!Q14+Septiembre!Q14+'Octubre '!Q14+Noviembre!Q14+'Diciembre '!Q14</f>
        <v>1503</v>
      </c>
      <c r="R14" s="41">
        <v>1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23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54</v>
      </c>
      <c r="E18" s="18">
        <f>+Enero!E18+Febrero!E18+'Marzo '!E18+'Abril '!E18+'Mayo '!E18+Junio!E18+Julio!E18+Agosto!E18+Septiembre!E18+'Octubre '!E18+Noviembre!E18+'Diciembre '!E18</f>
        <v>0</v>
      </c>
      <c r="F18" s="18">
        <f>+Enero!F18+Febrero!F18+'Marzo '!F18+'Abril '!F18+'Mayo '!F18+Junio!F18+Julio!F18+Agosto!F18+Septiembre!F18+'Octubre '!F18+Noviembre!F18+'Diciembre '!F18</f>
        <v>0</v>
      </c>
      <c r="G18" s="18">
        <f>+Enero!G18+Febrero!G18+'Marzo '!G18+'Abril '!G18+'Mayo '!G18+Junio!G18+Julio!G18+Agosto!G18+Septiembre!G18+'Octubre '!G18+Noviembre!G18+'Diciembre '!G18</f>
        <v>0</v>
      </c>
      <c r="H18" s="18">
        <f>+Enero!H18+Febrero!H18+'Marzo '!H18+'Abril '!H18+'Mayo '!H18+Junio!H18+Julio!H18+Agosto!H18+Septiembre!H18+'Octubre '!H18+Noviembre!H18+'Diciembre '!H18</f>
        <v>0</v>
      </c>
      <c r="I18" s="18">
        <f>+Enero!I18+Febrero!I18+'Marzo '!I18+'Abril '!I18+'Mayo '!I18+Junio!I18+Julio!I18+Agosto!I18+Septiembre!I18+'Octubre '!I18+Noviembre!I18+'Diciembre '!I18</f>
        <v>0</v>
      </c>
      <c r="J18" s="18">
        <f>+Enero!J18+Febrero!J18+'Marzo '!J18+'Abril '!J18+'Mayo '!J18+Junio!J18+Julio!J18+Agosto!J18+Septiembre!J18+'Octubre '!J18+Noviembre!J18+'Diciembre '!J18</f>
        <v>0</v>
      </c>
      <c r="K18" s="18">
        <f>+Enero!K18+Febrero!K18+'Marzo '!K18+'Abril '!K18+'Mayo '!K18+Junio!K18+Julio!K18+Agosto!K18+Septiembre!K18+'Octubre '!K18+Noviembre!K18+'Diciembre '!K18</f>
        <v>0</v>
      </c>
      <c r="L18" s="18">
        <f>+Enero!L18+Febrero!L18+'Marzo '!L18+'Abril '!L18+'Mayo '!L18+Junio!L18+Julio!L18+Agosto!L18+Septiembre!L18+'Octubre '!L18+Noviembre!L18+'Diciembre '!L18</f>
        <v>2</v>
      </c>
      <c r="M18" s="18">
        <f>+Enero!M18+Febrero!M18+'Marzo '!M18+'Abril '!M18+'Mayo '!M18+Junio!M18+Julio!M18+Agosto!M18+Septiembre!M18+'Octubre '!M18+Noviembre!M18+'Diciembre '!M18</f>
        <v>49</v>
      </c>
      <c r="N18" s="18">
        <f>+Enero!N18+Febrero!N18+'Marzo '!N18+'Abril '!N18+'Mayo '!N18+Junio!N18+Julio!N18+Agosto!N18+Septiembre!N18+'Octubre '!N18+Noviembre!N18+'Diciembre '!N18</f>
        <v>3</v>
      </c>
      <c r="O18" s="18">
        <f>+Enero!O18+Febrero!O18+'Marzo '!O18+'Abril '!O18+'Mayo '!O18+Junio!O18+Julio!O18+Agosto!O18+Septiembre!O18+'Octubre '!O18+Noviembre!O18+'Diciembre '!O18</f>
        <v>0</v>
      </c>
      <c r="P18" s="18">
        <f>+Enero!P18+Febrero!P18+'Marzo '!P18+'Abril '!P18+'Mayo '!P18+Junio!P18+Julio!P18+Agosto!P18+Septiembre!P18+'Octubre '!P18+Noviembre!P18+'Diciembre '!P18</f>
        <v>19</v>
      </c>
      <c r="Q18" s="18">
        <f>+Enero!Q18+Febrero!Q18+'Marzo '!Q18+'Abril '!Q18+'Mayo '!Q18+Junio!Q18+Julio!Q18+Agosto!Q18+Septiembre!Q18+'Octubre '!Q18+Noviembre!Q18+'Diciembre '!Q18</f>
        <v>7</v>
      </c>
      <c r="R18" s="18">
        <f>+Enero!R18+Febrero!R18+'Marzo '!R18+'Abril '!R18+'Mayo '!R18+Junio!R18+Julio!R18+Agosto!R18+Septiembre!R18+'Octubre '!R18+Noviembre!R18+'Diciembre '!R18</f>
        <v>0</v>
      </c>
      <c r="S18" s="18">
        <f>+Enero!S18+Febrero!S18+'Marzo '!S18+'Abril '!S18+'Mayo '!S18+Junio!S18+Julio!S18+Agosto!S18+Septiembre!S18+'Octubre '!S18+Noviembre!S18+'Diciembre '!S18</f>
        <v>0</v>
      </c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18">
        <f>+Enero!E19+Febrero!E19+'Marzo '!E19+'Abril '!E19+'Mayo '!E19+Junio!E19+Julio!E19+Agosto!E19+Septiembre!E19+'Octubre '!E19+Noviembre!E19+'Diciembre '!E19</f>
        <v>0</v>
      </c>
      <c r="F19" s="18">
        <f>+Enero!F19+Febrero!F19+'Marzo '!F19+'Abril '!F19+'Mayo '!F19+Junio!F19+Julio!F19+Agosto!F19+Septiembre!F19+'Octubre '!F19+Noviembre!F19+'Diciembre '!F19</f>
        <v>0</v>
      </c>
      <c r="G19" s="18">
        <f>+Enero!G19+Febrero!G19+'Marzo '!G19+'Abril '!G19+'Mayo '!G19+Junio!G19+Julio!G19+Agosto!G19+Septiembre!G19+'Octubre '!G19+Noviembre!G19+'Diciembre '!G19</f>
        <v>0</v>
      </c>
      <c r="H19" s="18">
        <f>+Enero!H19+Febrero!H19+'Marzo '!H19+'Abril '!H19+'Mayo '!H19+Junio!H19+Julio!H19+Agosto!H19+Septiembre!H19+'Octubre '!H19+Noviembre!H19+'Diciembre '!H19</f>
        <v>0</v>
      </c>
      <c r="I19" s="18">
        <f>+Enero!I19+Febrero!I19+'Marzo '!I19+'Abril '!I19+'Mayo '!I19+Junio!I19+Julio!I19+Agosto!I19+Septiembre!I19+'Octubre '!I19+Noviembre!I19+'Diciembre '!I19</f>
        <v>0</v>
      </c>
      <c r="J19" s="18">
        <f>+Enero!J19+Febrero!J19+'Marzo '!J19+'Abril '!J19+'Mayo '!J19+Junio!J19+Julio!J19+Agosto!J19+Septiembre!J19+'Octubre '!J19+Noviembre!J19+'Diciembre '!J19</f>
        <v>0</v>
      </c>
      <c r="K19" s="18">
        <f>+Enero!K19+Febrero!K19+'Marzo '!K19+'Abril '!K19+'Mayo '!K19+Junio!K19+Julio!K19+Agosto!K19+Septiembre!K19+'Octubre '!K19+Noviembre!K19+'Diciembre '!K19</f>
        <v>0</v>
      </c>
      <c r="L19" s="18">
        <f>+Enero!L19+Febrero!L19+'Marzo '!L19+'Abril '!L19+'Mayo '!L19+Junio!L19+Julio!L19+Agosto!L19+Septiembre!L19+'Octubre '!L19+Noviembre!L19+'Diciembre '!L19</f>
        <v>0</v>
      </c>
      <c r="M19" s="18">
        <f>+Enero!M19+Febrero!M19+'Marzo '!M19+'Abril '!M19+'Mayo '!M19+Junio!M19+Julio!M19+Agosto!M19+Septiembre!M19+'Octubre '!M19+Noviembre!M19+'Diciembre '!M19</f>
        <v>0</v>
      </c>
      <c r="N19" s="18">
        <f>+Enero!N19+Febrero!N19+'Marzo '!N19+'Abril '!N19+'Mayo '!N19+Junio!N19+Julio!N19+Agosto!N19+Septiembre!N19+'Octubre '!N19+Noviembre!N19+'Diciembre '!N19</f>
        <v>0</v>
      </c>
      <c r="O19" s="18">
        <f>+Enero!O19+Febrero!O19+'Marzo '!O19+'Abril '!O19+'Mayo '!O19+Junio!O19+Julio!O19+Agosto!O19+Septiembre!O19+'Octubre '!O19+Noviembre!O19+'Diciembre '!O19</f>
        <v>0</v>
      </c>
      <c r="P19" s="18">
        <f>+Enero!P19+Febrero!P19+'Marzo '!P19+'Abril '!P19+'Mayo '!P19+Junio!P19+Julio!P19+Agosto!P19+Septiembre!P19+'Octubre '!P19+Noviembre!P19+'Diciembre '!P19</f>
        <v>0</v>
      </c>
      <c r="Q19" s="18">
        <f>+Enero!Q19+Febrero!Q19+'Marzo '!Q19+'Abril '!Q19+'Mayo '!Q19+Junio!Q19+Julio!Q19+Agosto!Q19+Septiembre!Q19+'Octubre '!Q19+Noviembre!Q19+'Diciembre '!Q19</f>
        <v>0</v>
      </c>
      <c r="R19" s="18">
        <f>+Enero!R19+Febrero!R19+'Marzo '!R19+'Abril '!R19+'Mayo '!R19+Junio!R19+Julio!R19+Agosto!R19+Septiembre!R19+'Octubre '!R19+Noviembre!R19+'Diciembre '!R19</f>
        <v>0</v>
      </c>
      <c r="S19" s="18">
        <f>+Enero!S19+Febrero!S19+'Marzo '!S19+'Abril '!S19+'Mayo '!S19+Junio!S19+Julio!S19+Agosto!S19+Septiembre!S19+'Octubre '!S19+Noviembre!S19+'Diciembre '!S19</f>
        <v>0</v>
      </c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18">
        <f>+Enero!E20+Febrero!E20+'Marzo '!E20+'Abril '!E20+'Mayo '!E20+Junio!E20+Julio!E20+Agosto!E20+Septiembre!E20+'Octubre '!E20+Noviembre!E20+'Diciembre '!E20</f>
        <v>0</v>
      </c>
      <c r="F20" s="18">
        <f>+Enero!F20+Febrero!F20+'Marzo '!F20+'Abril '!F20+'Mayo '!F20+Junio!F20+Julio!F20+Agosto!F20+Septiembre!F20+'Octubre '!F20+Noviembre!F20+'Diciembre '!F20</f>
        <v>0</v>
      </c>
      <c r="G20" s="18">
        <f>+Enero!G20+Febrero!G20+'Marzo '!G20+'Abril '!G20+'Mayo '!G20+Junio!G20+Julio!G20+Agosto!G20+Septiembre!G20+'Octubre '!G20+Noviembre!G20+'Diciembre '!G20</f>
        <v>0</v>
      </c>
      <c r="H20" s="18">
        <f>+Enero!H20+Febrero!H20+'Marzo '!H20+'Abril '!H20+'Mayo '!H20+Junio!H20+Julio!H20+Agosto!H20+Septiembre!H20+'Octubre '!H20+Noviembre!H20+'Diciembre '!H20</f>
        <v>0</v>
      </c>
      <c r="I20" s="18">
        <f>+Enero!I20+Febrero!I20+'Marzo '!I20+'Abril '!I20+'Mayo '!I20+Junio!I20+Julio!I20+Agosto!I20+Septiembre!I20+'Octubre '!I20+Noviembre!I20+'Diciembre '!I20</f>
        <v>0</v>
      </c>
      <c r="J20" s="18">
        <f>+Enero!J20+Febrero!J20+'Marzo '!J20+'Abril '!J20+'Mayo '!J20+Junio!J20+Julio!J20+Agosto!J20+Septiembre!J20+'Octubre '!J20+Noviembre!J20+'Diciembre '!J20</f>
        <v>0</v>
      </c>
      <c r="K20" s="18">
        <f>+Enero!K20+Febrero!K20+'Marzo '!K20+'Abril '!K20+'Mayo '!K20+Junio!K20+Julio!K20+Agosto!K20+Septiembre!K20+'Octubre '!K20+Noviembre!K20+'Diciembre '!K20</f>
        <v>0</v>
      </c>
      <c r="L20" s="18">
        <f>+Enero!L20+Febrero!L20+'Marzo '!L20+'Abril '!L20+'Mayo '!L20+Junio!L20+Julio!L20+Agosto!L20+Septiembre!L20+'Octubre '!L20+Noviembre!L20+'Diciembre '!L20</f>
        <v>0</v>
      </c>
      <c r="M20" s="18">
        <f>+Enero!M20+Febrero!M20+'Marzo '!M20+'Abril '!M20+'Mayo '!M20+Junio!M20+Julio!M20+Agosto!M20+Septiembre!M20+'Octubre '!M20+Noviembre!M20+'Diciembre '!M20</f>
        <v>0</v>
      </c>
      <c r="N20" s="18">
        <f>+Enero!N20+Febrero!N20+'Marzo '!N20+'Abril '!N20+'Mayo '!N20+Junio!N20+Julio!N20+Agosto!N20+Septiembre!N20+'Octubre '!N20+Noviembre!N20+'Diciembre '!N20</f>
        <v>0</v>
      </c>
      <c r="O20" s="18">
        <f>+Enero!O20+Febrero!O20+'Marzo '!O20+'Abril '!O20+'Mayo '!O20+Junio!O20+Julio!O20+Agosto!O20+Septiembre!O20+'Octubre '!O20+Noviembre!O20+'Diciembre '!O20</f>
        <v>0</v>
      </c>
      <c r="P20" s="18">
        <f>+Enero!P20+Febrero!P20+'Marzo '!P20+'Abril '!P20+'Mayo '!P20+Junio!P20+Julio!P20+Agosto!P20+Septiembre!P20+'Octubre '!P20+Noviembre!P20+'Diciembre '!P20</f>
        <v>0</v>
      </c>
      <c r="Q20" s="18">
        <f>+Enero!Q20+Febrero!Q20+'Marzo '!Q20+'Abril '!Q20+'Mayo '!Q20+Junio!Q20+Julio!Q20+Agosto!Q20+Septiembre!Q20+'Octubre '!Q20+Noviembre!Q20+'Diciembre '!Q20</f>
        <v>0</v>
      </c>
      <c r="R20" s="18">
        <f>+Enero!R20+Febrero!R20+'Marzo '!R20+'Abril '!R20+'Mayo '!R20+Junio!R20+Julio!R20+Agosto!R20+Septiembre!R20+'Octubre '!R20+Noviembre!R20+'Diciembre '!R20</f>
        <v>0</v>
      </c>
      <c r="S20" s="18">
        <f>+Enero!S20+Febrero!S20+'Marzo '!S20+'Abril '!S20+'Mayo '!S20+Junio!S20+Julio!S20+Agosto!S20+Septiembre!S20+'Octubre '!S20+Noviembre!S20+'Diciembre '!S20</f>
        <v>0</v>
      </c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114</v>
      </c>
      <c r="E21" s="18">
        <f>+Enero!E21+Febrero!E21+'Marzo '!E21+'Abril '!E21+'Mayo '!E21+Junio!E21+Julio!E21+Agosto!E21+Septiembre!E21+'Octubre '!E21+Noviembre!E21+'Diciembre '!E21</f>
        <v>0</v>
      </c>
      <c r="F21" s="18">
        <f>+Enero!F21+Febrero!F21+'Marzo '!F21+'Abril '!F21+'Mayo '!F21+Junio!F21+Julio!F21+Agosto!F21+Septiembre!F21+'Octubre '!F21+Noviembre!F21+'Diciembre '!F21</f>
        <v>2</v>
      </c>
      <c r="G21" s="18">
        <f>+Enero!G21+Febrero!G21+'Marzo '!G21+'Abril '!G21+'Mayo '!G21+Junio!G21+Julio!G21+Agosto!G21+Septiembre!G21+'Octubre '!G21+Noviembre!G21+'Diciembre '!G21</f>
        <v>2</v>
      </c>
      <c r="H21" s="18">
        <f>+Enero!H21+Febrero!H21+'Marzo '!H21+'Abril '!H21+'Mayo '!H21+Junio!H21+Julio!H21+Agosto!H21+Septiembre!H21+'Octubre '!H21+Noviembre!H21+'Diciembre '!H21</f>
        <v>0</v>
      </c>
      <c r="I21" s="18">
        <f>+Enero!I21+Febrero!I21+'Marzo '!I21+'Abril '!I21+'Mayo '!I21+Junio!I21+Julio!I21+Agosto!I21+Septiembre!I21+'Octubre '!I21+Noviembre!I21+'Diciembre '!I21</f>
        <v>2</v>
      </c>
      <c r="J21" s="18">
        <f>+Enero!J21+Febrero!J21+'Marzo '!J21+'Abril '!J21+'Mayo '!J21+Junio!J21+Julio!J21+Agosto!J21+Septiembre!J21+'Octubre '!J21+Noviembre!J21+'Diciembre '!J21</f>
        <v>4</v>
      </c>
      <c r="K21" s="18">
        <f>+Enero!K21+Febrero!K21+'Marzo '!K21+'Abril '!K21+'Mayo '!K21+Junio!K21+Julio!K21+Agosto!K21+Septiembre!K21+'Octubre '!K21+Noviembre!K21+'Diciembre '!K21</f>
        <v>16</v>
      </c>
      <c r="L21" s="18">
        <f>+Enero!L21+Febrero!L21+'Marzo '!L21+'Abril '!L21+'Mayo '!L21+Junio!L21+Julio!L21+Agosto!L21+Septiembre!L21+'Octubre '!L21+Noviembre!L21+'Diciembre '!L21</f>
        <v>17</v>
      </c>
      <c r="M21" s="18">
        <f>+Enero!M21+Febrero!M21+'Marzo '!M21+'Abril '!M21+'Mayo '!M21+Junio!M21+Julio!M21+Agosto!M21+Septiembre!M21+'Octubre '!M21+Noviembre!M21+'Diciembre '!M21</f>
        <v>50</v>
      </c>
      <c r="N21" s="18">
        <f>+Enero!N21+Febrero!N21+'Marzo '!N21+'Abril '!N21+'Mayo '!N21+Junio!N21+Julio!N21+Agosto!N21+Septiembre!N21+'Octubre '!N21+Noviembre!N21+'Diciembre '!N21</f>
        <v>18</v>
      </c>
      <c r="O21" s="18">
        <f>+Enero!O21+Febrero!O21+'Marzo '!O21+'Abril '!O21+'Mayo '!O21+Junio!O21+Julio!O21+Agosto!O21+Septiembre!O21+'Octubre '!O21+Noviembre!O21+'Diciembre '!O21</f>
        <v>3</v>
      </c>
      <c r="P21" s="18">
        <f>+Enero!P21+Febrero!P21+'Marzo '!P21+'Abril '!P21+'Mayo '!P21+Junio!P21+Julio!P21+Agosto!P21+Septiembre!P21+'Octubre '!P21+Noviembre!P21+'Diciembre '!P21</f>
        <v>114</v>
      </c>
      <c r="Q21" s="18">
        <f>+Enero!Q21+Febrero!Q21+'Marzo '!Q21+'Abril '!Q21+'Mayo '!Q21+Junio!Q21+Julio!Q21+Agosto!Q21+Septiembre!Q21+'Octubre '!Q21+Noviembre!Q21+'Diciembre '!Q21</f>
        <v>2</v>
      </c>
      <c r="R21" s="18">
        <f>+Enero!R21+Febrero!R21+'Marzo '!R21+'Abril '!R21+'Mayo '!R21+Junio!R21+Julio!R21+Agosto!R21+Septiembre!R21+'Octubre '!R21+Noviembre!R21+'Diciembre '!R21</f>
        <v>0</v>
      </c>
      <c r="S21" s="18">
        <f>+Enero!S21+Febrero!S21+'Marzo '!S21+'Abril '!S21+'Mayo '!S21+Junio!S21+Julio!S21+Agosto!S21+Septiembre!S21+'Octubre '!S21+Noviembre!S21+'Diciembre '!S21</f>
        <v>0</v>
      </c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>
        <f t="shared" ref="BI21:BI37" si="10">IF($D21=0,"",IF($P21="",IF($D21="","",1),0))</f>
        <v>0</v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162</v>
      </c>
      <c r="E22" s="18">
        <f>+Enero!E22+Febrero!E22+'Marzo '!E22+'Abril '!E22+'Mayo '!E22+Junio!E22+Julio!E22+Agosto!E22+Septiembre!E22+'Octubre '!E22+Noviembre!E22+'Diciembre '!E22</f>
        <v>1</v>
      </c>
      <c r="F22" s="18">
        <f>+Enero!F22+Febrero!F22+'Marzo '!F22+'Abril '!F22+'Mayo '!F22+Junio!F22+Julio!F22+Agosto!F22+Septiembre!F22+'Octubre '!F22+Noviembre!F22+'Diciembre '!F22</f>
        <v>1</v>
      </c>
      <c r="G22" s="18">
        <f>+Enero!G22+Febrero!G22+'Marzo '!G22+'Abril '!G22+'Mayo '!G22+Junio!G22+Julio!G22+Agosto!G22+Septiembre!G22+'Octubre '!G22+Noviembre!G22+'Diciembre '!G22</f>
        <v>7</v>
      </c>
      <c r="H22" s="18">
        <f>+Enero!H22+Febrero!H22+'Marzo '!H22+'Abril '!H22+'Mayo '!H22+Junio!H22+Julio!H22+Agosto!H22+Septiembre!H22+'Octubre '!H22+Noviembre!H22+'Diciembre '!H22</f>
        <v>4</v>
      </c>
      <c r="I22" s="18">
        <f>+Enero!I22+Febrero!I22+'Marzo '!I22+'Abril '!I22+'Mayo '!I22+Junio!I22+Julio!I22+Agosto!I22+Septiembre!I22+'Octubre '!I22+Noviembre!I22+'Diciembre '!I22</f>
        <v>15</v>
      </c>
      <c r="J22" s="18">
        <f>+Enero!J22+Febrero!J22+'Marzo '!J22+'Abril '!J22+'Mayo '!J22+Junio!J22+Julio!J22+Agosto!J22+Septiembre!J22+'Octubre '!J22+Noviembre!J22+'Diciembre '!J22</f>
        <v>11</v>
      </c>
      <c r="K22" s="18">
        <f>+Enero!K22+Febrero!K22+'Marzo '!K22+'Abril '!K22+'Mayo '!K22+Junio!K22+Julio!K22+Agosto!K22+Septiembre!K22+'Octubre '!K22+Noviembre!K22+'Diciembre '!K22</f>
        <v>109</v>
      </c>
      <c r="L22" s="18">
        <f>+Enero!L22+Febrero!L22+'Marzo '!L22+'Abril '!L22+'Mayo '!L22+Junio!L22+Julio!L22+Agosto!L22+Septiembre!L22+'Octubre '!L22+Noviembre!L22+'Diciembre '!L22</f>
        <v>14</v>
      </c>
      <c r="M22" s="18">
        <f>+Enero!M22+Febrero!M22+'Marzo '!M22+'Abril '!M22+'Mayo '!M22+Junio!M22+Julio!M22+Agosto!M22+Septiembre!M22+'Octubre '!M22+Noviembre!M22+'Diciembre '!M22</f>
        <v>0</v>
      </c>
      <c r="N22" s="18">
        <f>+Enero!N22+Febrero!N22+'Marzo '!N22+'Abril '!N22+'Mayo '!N22+Junio!N22+Julio!N22+Agosto!N22+Septiembre!N22+'Octubre '!N22+Noviembre!N22+'Diciembre '!N22</f>
        <v>0</v>
      </c>
      <c r="O22" s="18">
        <f>+Enero!O22+Febrero!O22+'Marzo '!O22+'Abril '!O22+'Mayo '!O22+Junio!O22+Julio!O22+Agosto!O22+Septiembre!O22+'Octubre '!O22+Noviembre!O22+'Diciembre '!O22</f>
        <v>0</v>
      </c>
      <c r="P22" s="18">
        <f>+Enero!P22+Febrero!P22+'Marzo '!P22+'Abril '!P22+'Mayo '!P22+Junio!P22+Julio!P22+Agosto!P22+Septiembre!P22+'Octubre '!P22+Noviembre!P22+'Diciembre '!P22</f>
        <v>162</v>
      </c>
      <c r="Q22" s="18">
        <f>+Enero!Q22+Febrero!Q22+'Marzo '!Q22+'Abril '!Q22+'Mayo '!Q22+Junio!Q22+Julio!Q22+Agosto!Q22+Septiembre!Q22+'Octubre '!Q22+Noviembre!Q22+'Diciembre '!Q22</f>
        <v>0</v>
      </c>
      <c r="R22" s="18">
        <f>+Enero!R22+Febrero!R22+'Marzo '!R22+'Abril '!R22+'Mayo '!R22+Junio!R22+Julio!R22+Agosto!R22+Septiembre!R22+'Octubre '!R22+Noviembre!R22+'Diciembre '!R22</f>
        <v>0</v>
      </c>
      <c r="S22" s="18">
        <f>+Enero!S22+Febrero!S22+'Marzo '!S22+'Abril '!S22+'Mayo '!S22+Junio!S22+Julio!S22+Agosto!S22+Septiembre!S22+'Octubre '!S22+Noviembre!S22+'Diciembre '!S22</f>
        <v>0</v>
      </c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5</v>
      </c>
      <c r="E23" s="18">
        <f>+Enero!E23+Febrero!E23+'Marzo '!E23+'Abril '!E23+'Mayo '!E23+Junio!E23+Julio!E23+Agosto!E23+Septiembre!E23+'Octubre '!E23+Noviembre!E23+'Diciembre '!E23</f>
        <v>0</v>
      </c>
      <c r="F23" s="18">
        <f>+Enero!F23+Febrero!F23+'Marzo '!F23+'Abril '!F23+'Mayo '!F23+Junio!F23+Julio!F23+Agosto!F23+Septiembre!F23+'Octubre '!F23+Noviembre!F23+'Diciembre '!F23</f>
        <v>0</v>
      </c>
      <c r="G23" s="18">
        <f>+Enero!G23+Febrero!G23+'Marzo '!G23+'Abril '!G23+'Mayo '!G23+Junio!G23+Julio!G23+Agosto!G23+Septiembre!G23+'Octubre '!G23+Noviembre!G23+'Diciembre '!G23</f>
        <v>0</v>
      </c>
      <c r="H23" s="18">
        <f>+Enero!H23+Febrero!H23+'Marzo '!H23+'Abril '!H23+'Mayo '!H23+Junio!H23+Julio!H23+Agosto!H23+Septiembre!H23+'Octubre '!H23+Noviembre!H23+'Diciembre '!H23</f>
        <v>0</v>
      </c>
      <c r="I23" s="18">
        <f>+Enero!I23+Febrero!I23+'Marzo '!I23+'Abril '!I23+'Mayo '!I23+Junio!I23+Julio!I23+Agosto!I23+Septiembre!I23+'Octubre '!I23+Noviembre!I23+'Diciembre '!I23</f>
        <v>0</v>
      </c>
      <c r="J23" s="18">
        <f>+Enero!J23+Febrero!J23+'Marzo '!J23+'Abril '!J23+'Mayo '!J23+Junio!J23+Julio!J23+Agosto!J23+Septiembre!J23+'Octubre '!J23+Noviembre!J23+'Diciembre '!J23</f>
        <v>0</v>
      </c>
      <c r="K23" s="18">
        <f>+Enero!K23+Febrero!K23+'Marzo '!K23+'Abril '!K23+'Mayo '!K23+Junio!K23+Julio!K23+Agosto!K23+Septiembre!K23+'Octubre '!K23+Noviembre!K23+'Diciembre '!K23</f>
        <v>3</v>
      </c>
      <c r="L23" s="18">
        <f>+Enero!L23+Febrero!L23+'Marzo '!L23+'Abril '!L23+'Mayo '!L23+Junio!L23+Julio!L23+Agosto!L23+Septiembre!L23+'Octubre '!L23+Noviembre!L23+'Diciembre '!L23</f>
        <v>1</v>
      </c>
      <c r="M23" s="18">
        <f>+Enero!M23+Febrero!M23+'Marzo '!M23+'Abril '!M23+'Mayo '!M23+Junio!M23+Julio!M23+Agosto!M23+Septiembre!M23+'Octubre '!M23+Noviembre!M23+'Diciembre '!M23</f>
        <v>1</v>
      </c>
      <c r="N23" s="18">
        <f>+Enero!N23+Febrero!N23+'Marzo '!N23+'Abril '!N23+'Mayo '!N23+Junio!N23+Julio!N23+Agosto!N23+Septiembre!N23+'Octubre '!N23+Noviembre!N23+'Diciembre '!N23</f>
        <v>0</v>
      </c>
      <c r="O23" s="18">
        <f>+Enero!O23+Febrero!O23+'Marzo '!O23+'Abril '!O23+'Mayo '!O23+Junio!O23+Julio!O23+Agosto!O23+Septiembre!O23+'Octubre '!O23+Noviembre!O23+'Diciembre '!O23</f>
        <v>0</v>
      </c>
      <c r="P23" s="18">
        <f>+Enero!P23+Febrero!P23+'Marzo '!P23+'Abril '!P23+'Mayo '!P23+Junio!P23+Julio!P23+Agosto!P23+Septiembre!P23+'Octubre '!P23+Noviembre!P23+'Diciembre '!P23</f>
        <v>5</v>
      </c>
      <c r="Q23" s="18">
        <f>+Enero!Q23+Febrero!Q23+'Marzo '!Q23+'Abril '!Q23+'Mayo '!Q23+Junio!Q23+Julio!Q23+Agosto!Q23+Septiembre!Q23+'Octubre '!Q23+Noviembre!Q23+'Diciembre '!Q23</f>
        <v>0</v>
      </c>
      <c r="R23" s="18">
        <f>+Enero!R23+Febrero!R23+'Marzo '!R23+'Abril '!R23+'Mayo '!R23+Junio!R23+Julio!R23+Agosto!R23+Septiembre!R23+'Octubre '!R23+Noviembre!R23+'Diciembre '!R23</f>
        <v>0</v>
      </c>
      <c r="S23" s="18">
        <f>+Enero!S23+Febrero!S23+'Marzo '!S23+'Abril '!S23+'Mayo '!S23+Junio!S23+Julio!S23+Agosto!S23+Septiembre!S23+'Octubre '!S23+Noviembre!S23+'Diciembre '!S23</f>
        <v>0</v>
      </c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>
        <f t="shared" si="10"/>
        <v>0</v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102</v>
      </c>
      <c r="E24" s="18">
        <f>+Enero!E24+Febrero!E24+'Marzo '!E24+'Abril '!E24+'Mayo '!E24+Junio!E24+Julio!E24+Agosto!E24+Septiembre!E24+'Octubre '!E24+Noviembre!E24+'Diciembre '!E24</f>
        <v>0</v>
      </c>
      <c r="F24" s="18">
        <f>+Enero!F24+Febrero!F24+'Marzo '!F24+'Abril '!F24+'Mayo '!F24+Junio!F24+Julio!F24+Agosto!F24+Septiembre!F24+'Octubre '!F24+Noviembre!F24+'Diciembre '!F24</f>
        <v>0</v>
      </c>
      <c r="G24" s="18">
        <f>+Enero!G24+Febrero!G24+'Marzo '!G24+'Abril '!G24+'Mayo '!G24+Junio!G24+Julio!G24+Agosto!G24+Septiembre!G24+'Octubre '!G24+Noviembre!G24+'Diciembre '!G24</f>
        <v>0</v>
      </c>
      <c r="H24" s="18">
        <f>+Enero!H24+Febrero!H24+'Marzo '!H24+'Abril '!H24+'Mayo '!H24+Junio!H24+Julio!H24+Agosto!H24+Septiembre!H24+'Octubre '!H24+Noviembre!H24+'Diciembre '!H24</f>
        <v>0</v>
      </c>
      <c r="I24" s="18">
        <f>+Enero!I24+Febrero!I24+'Marzo '!I24+'Abril '!I24+'Mayo '!I24+Junio!I24+Julio!I24+Agosto!I24+Septiembre!I24+'Octubre '!I24+Noviembre!I24+'Diciembre '!I24</f>
        <v>0</v>
      </c>
      <c r="J24" s="18">
        <f>+Enero!J24+Febrero!J24+'Marzo '!J24+'Abril '!J24+'Mayo '!J24+Junio!J24+Julio!J24+Agosto!J24+Septiembre!J24+'Octubre '!J24+Noviembre!J24+'Diciembre '!J24</f>
        <v>0</v>
      </c>
      <c r="K24" s="18">
        <f>+Enero!K24+Febrero!K24+'Marzo '!K24+'Abril '!K24+'Mayo '!K24+Junio!K24+Julio!K24+Agosto!K24+Septiembre!K24+'Octubre '!K24+Noviembre!K24+'Diciembre '!K24</f>
        <v>0</v>
      </c>
      <c r="L24" s="18">
        <f>+Enero!L24+Febrero!L24+'Marzo '!L24+'Abril '!L24+'Mayo '!L24+Junio!L24+Julio!L24+Agosto!L24+Septiembre!L24+'Octubre '!L24+Noviembre!L24+'Diciembre '!L24</f>
        <v>1</v>
      </c>
      <c r="M24" s="18">
        <f>+Enero!M24+Febrero!M24+'Marzo '!M24+'Abril '!M24+'Mayo '!M24+Junio!M24+Julio!M24+Agosto!M24+Septiembre!M24+'Octubre '!M24+Noviembre!M24+'Diciembre '!M24</f>
        <v>99</v>
      </c>
      <c r="N24" s="18">
        <f>+Enero!N24+Febrero!N24+'Marzo '!N24+'Abril '!N24+'Mayo '!N24+Junio!N24+Julio!N24+Agosto!N24+Septiembre!N24+'Octubre '!N24+Noviembre!N24+'Diciembre '!N24</f>
        <v>2</v>
      </c>
      <c r="O24" s="18">
        <f>+Enero!O24+Febrero!O24+'Marzo '!O24+'Abril '!O24+'Mayo '!O24+Junio!O24+Julio!O24+Agosto!O24+Septiembre!O24+'Octubre '!O24+Noviembre!O24+'Diciembre '!O24</f>
        <v>0</v>
      </c>
      <c r="P24" s="18">
        <f>+Enero!P24+Febrero!P24+'Marzo '!P24+'Abril '!P24+'Mayo '!P24+Junio!P24+Julio!P24+Agosto!P24+Septiembre!P24+'Octubre '!P24+Noviembre!P24+'Diciembre '!P24</f>
        <v>102</v>
      </c>
      <c r="Q24" s="18">
        <f>+Enero!Q24+Febrero!Q24+'Marzo '!Q24+'Abril '!Q24+'Mayo '!Q24+Junio!Q24+Julio!Q24+Agosto!Q24+Septiembre!Q24+'Octubre '!Q24+Noviembre!Q24+'Diciembre '!Q24</f>
        <v>0</v>
      </c>
      <c r="R24" s="18">
        <f>+Enero!R24+Febrero!R24+'Marzo '!R24+'Abril '!R24+'Mayo '!R24+Junio!R24+Julio!R24+Agosto!R24+Septiembre!R24+'Octubre '!R24+Noviembre!R24+'Diciembre '!R24</f>
        <v>0</v>
      </c>
      <c r="S24" s="18">
        <f>+Enero!S24+Febrero!S24+'Marzo '!S24+'Abril '!S24+'Mayo '!S24+Junio!S24+Julio!S24+Agosto!S24+Septiembre!S24+'Octubre '!S24+Noviembre!S24+'Diciembre '!S24</f>
        <v>0</v>
      </c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1</v>
      </c>
      <c r="E25" s="18">
        <f>+Enero!E25+Febrero!E25+'Marzo '!E25+'Abril '!E25+'Mayo '!E25+Junio!E25+Julio!E25+Agosto!E25+Septiembre!E25+'Octubre '!E25+Noviembre!E25+'Diciembre '!E25</f>
        <v>0</v>
      </c>
      <c r="F25" s="18">
        <f>+Enero!F25+Febrero!F25+'Marzo '!F25+'Abril '!F25+'Mayo '!F25+Junio!F25+Julio!F25+Agosto!F25+Septiembre!F25+'Octubre '!F25+Noviembre!F25+'Diciembre '!F25</f>
        <v>0</v>
      </c>
      <c r="G25" s="18">
        <f>+Enero!G25+Febrero!G25+'Marzo '!G25+'Abril '!G25+'Mayo '!G25+Junio!G25+Julio!G25+Agosto!G25+Septiembre!G25+'Octubre '!G25+Noviembre!G25+'Diciembre '!G25</f>
        <v>0</v>
      </c>
      <c r="H25" s="18">
        <f>+Enero!H25+Febrero!H25+'Marzo '!H25+'Abril '!H25+'Mayo '!H25+Junio!H25+Julio!H25+Agosto!H25+Septiembre!H25+'Octubre '!H25+Noviembre!H25+'Diciembre '!H25</f>
        <v>0</v>
      </c>
      <c r="I25" s="18">
        <f>+Enero!I25+Febrero!I25+'Marzo '!I25+'Abril '!I25+'Mayo '!I25+Junio!I25+Julio!I25+Agosto!I25+Septiembre!I25+'Octubre '!I25+Noviembre!I25+'Diciembre '!I25</f>
        <v>0</v>
      </c>
      <c r="J25" s="18">
        <f>+Enero!J25+Febrero!J25+'Marzo '!J25+'Abril '!J25+'Mayo '!J25+Junio!J25+Julio!J25+Agosto!J25+Septiembre!J25+'Octubre '!J25+Noviembre!J25+'Diciembre '!J25</f>
        <v>0</v>
      </c>
      <c r="K25" s="18">
        <f>+Enero!K25+Febrero!K25+'Marzo '!K25+'Abril '!K25+'Mayo '!K25+Junio!K25+Julio!K25+Agosto!K25+Septiembre!K25+'Octubre '!K25+Noviembre!K25+'Diciembre '!K25</f>
        <v>1</v>
      </c>
      <c r="L25" s="18">
        <f>+Enero!L25+Febrero!L25+'Marzo '!L25+'Abril '!L25+'Mayo '!L25+Junio!L25+Julio!L25+Agosto!L25+Septiembre!L25+'Octubre '!L25+Noviembre!L25+'Diciembre '!L25</f>
        <v>0</v>
      </c>
      <c r="M25" s="18">
        <f>+Enero!M25+Febrero!M25+'Marzo '!M25+'Abril '!M25+'Mayo '!M25+Junio!M25+Julio!M25+Agosto!M25+Septiembre!M25+'Octubre '!M25+Noviembre!M25+'Diciembre '!M25</f>
        <v>0</v>
      </c>
      <c r="N25" s="18">
        <f>+Enero!N25+Febrero!N25+'Marzo '!N25+'Abril '!N25+'Mayo '!N25+Junio!N25+Julio!N25+Agosto!N25+Septiembre!N25+'Octubre '!N25+Noviembre!N25+'Diciembre '!N25</f>
        <v>0</v>
      </c>
      <c r="O25" s="18">
        <f>+Enero!O25+Febrero!O25+'Marzo '!O25+'Abril '!O25+'Mayo '!O25+Junio!O25+Julio!O25+Agosto!O25+Septiembre!O25+'Octubre '!O25+Noviembre!O25+'Diciembre '!O25</f>
        <v>0</v>
      </c>
      <c r="P25" s="18">
        <f>+Enero!P25+Febrero!P25+'Marzo '!P25+'Abril '!P25+'Mayo '!P25+Junio!P25+Julio!P25+Agosto!P25+Septiembre!P25+'Octubre '!P25+Noviembre!P25+'Diciembre '!P25</f>
        <v>1</v>
      </c>
      <c r="Q25" s="18">
        <f>+Enero!Q25+Febrero!Q25+'Marzo '!Q25+'Abril '!Q25+'Mayo '!Q25+Junio!Q25+Julio!Q25+Agosto!Q25+Septiembre!Q25+'Octubre '!Q25+Noviembre!Q25+'Diciembre '!Q25</f>
        <v>0</v>
      </c>
      <c r="R25" s="18">
        <f>+Enero!R25+Febrero!R25+'Marzo '!R25+'Abril '!R25+'Mayo '!R25+Junio!R25+Julio!R25+Agosto!R25+Septiembre!R25+'Octubre '!R25+Noviembre!R25+'Diciembre '!R25</f>
        <v>0</v>
      </c>
      <c r="S25" s="18">
        <f>+Enero!S25+Febrero!S25+'Marzo '!S25+'Abril '!S25+'Mayo '!S25+Junio!S25+Julio!S25+Agosto!S25+Septiembre!S25+'Octubre '!S25+Noviembre!S25+'Diciembre '!S25</f>
        <v>0</v>
      </c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>
        <f t="shared" si="10"/>
        <v>0</v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18</v>
      </c>
      <c r="E26" s="18">
        <f>+Enero!E26+Febrero!E26+'Marzo '!E26+'Abril '!E26+'Mayo '!E26+Junio!E26+Julio!E26+Agosto!E26+Septiembre!E26+'Octubre '!E26+Noviembre!E26+'Diciembre '!E26</f>
        <v>0</v>
      </c>
      <c r="F26" s="18">
        <f>+Enero!F26+Febrero!F26+'Marzo '!F26+'Abril '!F26+'Mayo '!F26+Junio!F26+Julio!F26+Agosto!F26+Septiembre!F26+'Octubre '!F26+Noviembre!F26+'Diciembre '!F26</f>
        <v>0</v>
      </c>
      <c r="G26" s="18">
        <f>+Enero!G26+Febrero!G26+'Marzo '!G26+'Abril '!G26+'Mayo '!G26+Junio!G26+Julio!G26+Agosto!G26+Septiembre!G26+'Octubre '!G26+Noviembre!G26+'Diciembre '!G26</f>
        <v>0</v>
      </c>
      <c r="H26" s="18">
        <f>+Enero!H26+Febrero!H26+'Marzo '!H26+'Abril '!H26+'Mayo '!H26+Junio!H26+Julio!H26+Agosto!H26+Septiembre!H26+'Octubre '!H26+Noviembre!H26+'Diciembre '!H26</f>
        <v>0</v>
      </c>
      <c r="I26" s="18">
        <f>+Enero!I26+Febrero!I26+'Marzo '!I26+'Abril '!I26+'Mayo '!I26+Junio!I26+Julio!I26+Agosto!I26+Septiembre!I26+'Octubre '!I26+Noviembre!I26+'Diciembre '!I26</f>
        <v>0</v>
      </c>
      <c r="J26" s="18">
        <f>+Enero!J26+Febrero!J26+'Marzo '!J26+'Abril '!J26+'Mayo '!J26+Junio!J26+Julio!J26+Agosto!J26+Septiembre!J26+'Octubre '!J26+Noviembre!J26+'Diciembre '!J26</f>
        <v>0</v>
      </c>
      <c r="K26" s="18">
        <f>+Enero!K26+Febrero!K26+'Marzo '!K26+'Abril '!K26+'Mayo '!K26+Junio!K26+Julio!K26+Agosto!K26+Septiembre!K26+'Octubre '!K26+Noviembre!K26+'Diciembre '!K26</f>
        <v>0</v>
      </c>
      <c r="L26" s="18">
        <f>+Enero!L26+Febrero!L26+'Marzo '!L26+'Abril '!L26+'Mayo '!L26+Junio!L26+Julio!L26+Agosto!L26+Septiembre!L26+'Octubre '!L26+Noviembre!L26+'Diciembre '!L26</f>
        <v>0</v>
      </c>
      <c r="M26" s="18">
        <f>+Enero!M26+Febrero!M26+'Marzo '!M26+'Abril '!M26+'Mayo '!M26+Junio!M26+Julio!M26+Agosto!M26+Septiembre!M26+'Octubre '!M26+Noviembre!M26+'Diciembre '!M26</f>
        <v>18</v>
      </c>
      <c r="N26" s="18">
        <f>+Enero!N26+Febrero!N26+'Marzo '!N26+'Abril '!N26+'Mayo '!N26+Junio!N26+Julio!N26+Agosto!N26+Septiembre!N26+'Octubre '!N26+Noviembre!N26+'Diciembre '!N26</f>
        <v>0</v>
      </c>
      <c r="O26" s="18">
        <f>+Enero!O26+Febrero!O26+'Marzo '!O26+'Abril '!O26+'Mayo '!O26+Junio!O26+Julio!O26+Agosto!O26+Septiembre!O26+'Octubre '!O26+Noviembre!O26+'Diciembre '!O26</f>
        <v>0</v>
      </c>
      <c r="P26" s="18">
        <f>+Enero!P26+Febrero!P26+'Marzo '!P26+'Abril '!P26+'Mayo '!P26+Junio!P26+Julio!P26+Agosto!P26+Septiembre!P26+'Octubre '!P26+Noviembre!P26+'Diciembre '!P26</f>
        <v>18</v>
      </c>
      <c r="Q26" s="18">
        <f>+Enero!Q26+Febrero!Q26+'Marzo '!Q26+'Abril '!Q26+'Mayo '!Q26+Junio!Q26+Julio!Q26+Agosto!Q26+Septiembre!Q26+'Octubre '!Q26+Noviembre!Q26+'Diciembre '!Q26</f>
        <v>1</v>
      </c>
      <c r="R26" s="18">
        <f>+Enero!R26+Febrero!R26+'Marzo '!R26+'Abril '!R26+'Mayo '!R26+Junio!R26+Julio!R26+Agosto!R26+Septiembre!R26+'Octubre '!R26+Noviembre!R26+'Diciembre '!R26</f>
        <v>0</v>
      </c>
      <c r="S26" s="18">
        <f>+Enero!S26+Febrero!S26+'Marzo '!S26+'Abril '!S26+'Mayo '!S26+Junio!S26+Julio!S26+Agosto!S26+Septiembre!S26+'Octubre '!S26+Noviembre!S26+'Diciembre '!S26</f>
        <v>0</v>
      </c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>
        <f t="shared" si="10"/>
        <v>0</v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148</v>
      </c>
      <c r="E27" s="18">
        <f>+Enero!E27+Febrero!E27+'Marzo '!E27+'Abril '!E27+'Mayo '!E27+Junio!E27+Julio!E27+Agosto!E27+Septiembre!E27+'Octubre '!E27+Noviembre!E27+'Diciembre '!E27</f>
        <v>0</v>
      </c>
      <c r="F27" s="18">
        <f>+Enero!F27+Febrero!F27+'Marzo '!F27+'Abril '!F27+'Mayo '!F27+Junio!F27+Julio!F27+Agosto!F27+Septiembre!F27+'Octubre '!F27+Noviembre!F27+'Diciembre '!F27</f>
        <v>0</v>
      </c>
      <c r="G27" s="18">
        <f>+Enero!G27+Febrero!G27+'Marzo '!G27+'Abril '!G27+'Mayo '!G27+Junio!G27+Julio!G27+Agosto!G27+Septiembre!G27+'Octubre '!G27+Noviembre!G27+'Diciembre '!G27</f>
        <v>0</v>
      </c>
      <c r="H27" s="18">
        <f>+Enero!H27+Febrero!H27+'Marzo '!H27+'Abril '!H27+'Mayo '!H27+Junio!H27+Julio!H27+Agosto!H27+Septiembre!H27+'Octubre '!H27+Noviembre!H27+'Diciembre '!H27</f>
        <v>0</v>
      </c>
      <c r="I27" s="18">
        <f>+Enero!I27+Febrero!I27+'Marzo '!I27+'Abril '!I27+'Mayo '!I27+Junio!I27+Julio!I27+Agosto!I27+Septiembre!I27+'Octubre '!I27+Noviembre!I27+'Diciembre '!I27</f>
        <v>3</v>
      </c>
      <c r="J27" s="18">
        <f>+Enero!J27+Febrero!J27+'Marzo '!J27+'Abril '!J27+'Mayo '!J27+Junio!J27+Julio!J27+Agosto!J27+Septiembre!J27+'Octubre '!J27+Noviembre!J27+'Diciembre '!J27</f>
        <v>0</v>
      </c>
      <c r="K27" s="18">
        <f>+Enero!K27+Febrero!K27+'Marzo '!K27+'Abril '!K27+'Mayo '!K27+Junio!K27+Julio!K27+Agosto!K27+Septiembre!K27+'Octubre '!K27+Noviembre!K27+'Diciembre '!K27</f>
        <v>23</v>
      </c>
      <c r="L27" s="18">
        <f>+Enero!L27+Febrero!L27+'Marzo '!L27+'Abril '!L27+'Mayo '!L27+Junio!L27+Julio!L27+Agosto!L27+Septiembre!L27+'Octubre '!L27+Noviembre!L27+'Diciembre '!L27</f>
        <v>6</v>
      </c>
      <c r="M27" s="18">
        <f>+Enero!M27+Febrero!M27+'Marzo '!M27+'Abril '!M27+'Mayo '!M27+Junio!M27+Julio!M27+Agosto!M27+Septiembre!M27+'Octubre '!M27+Noviembre!M27+'Diciembre '!M27</f>
        <v>87</v>
      </c>
      <c r="N27" s="18">
        <f>+Enero!N27+Febrero!N27+'Marzo '!N27+'Abril '!N27+'Mayo '!N27+Junio!N27+Julio!N27+Agosto!N27+Septiembre!N27+'Octubre '!N27+Noviembre!N27+'Diciembre '!N27</f>
        <v>27</v>
      </c>
      <c r="O27" s="18">
        <f>+Enero!O27+Febrero!O27+'Marzo '!O27+'Abril '!O27+'Mayo '!O27+Junio!O27+Julio!O27+Agosto!O27+Septiembre!O27+'Octubre '!O27+Noviembre!O27+'Diciembre '!O27</f>
        <v>2</v>
      </c>
      <c r="P27" s="18">
        <f>+Enero!P27+Febrero!P27+'Marzo '!P27+'Abril '!P27+'Mayo '!P27+Junio!P27+Julio!P27+Agosto!P27+Septiembre!P27+'Octubre '!P27+Noviembre!P27+'Diciembre '!P27</f>
        <v>148</v>
      </c>
      <c r="Q27" s="18">
        <f>+Enero!Q27+Febrero!Q27+'Marzo '!Q27+'Abril '!Q27+'Mayo '!Q27+Junio!Q27+Julio!Q27+Agosto!Q27+Septiembre!Q27+'Octubre '!Q27+Noviembre!Q27+'Diciembre '!Q27</f>
        <v>0</v>
      </c>
      <c r="R27" s="18">
        <f>+Enero!R27+Febrero!R27+'Marzo '!R27+'Abril '!R27+'Mayo '!R27+Junio!R27+Julio!R27+Agosto!R27+Septiembre!R27+'Octubre '!R27+Noviembre!R27+'Diciembre '!R27</f>
        <v>0</v>
      </c>
      <c r="S27" s="18">
        <f>+Enero!S27+Febrero!S27+'Marzo '!S27+'Abril '!S27+'Mayo '!S27+Junio!S27+Julio!S27+Agosto!S27+Septiembre!S27+'Octubre '!S27+Noviembre!S27+'Diciembre '!S27</f>
        <v>0</v>
      </c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18">
        <f>+Enero!E28+Febrero!E28+'Marzo '!E28+'Abril '!E28+'Mayo '!E28+Junio!E28+Julio!E28+Agosto!E28+Septiembre!E28+'Octubre '!E28+Noviembre!E28+'Diciembre '!E28</f>
        <v>0</v>
      </c>
      <c r="F28" s="18">
        <f>+Enero!F28+Febrero!F28+'Marzo '!F28+'Abril '!F28+'Mayo '!F28+Junio!F28+Julio!F28+Agosto!F28+Septiembre!F28+'Octubre '!F28+Noviembre!F28+'Diciembre '!F28</f>
        <v>0</v>
      </c>
      <c r="G28" s="18">
        <f>+Enero!G28+Febrero!G28+'Marzo '!G28+'Abril '!G28+'Mayo '!G28+Junio!G28+Julio!G28+Agosto!G28+Septiembre!G28+'Octubre '!G28+Noviembre!G28+'Diciembre '!G28</f>
        <v>0</v>
      </c>
      <c r="H28" s="18">
        <f>+Enero!H28+Febrero!H28+'Marzo '!H28+'Abril '!H28+'Mayo '!H28+Junio!H28+Julio!H28+Agosto!H28+Septiembre!H28+'Octubre '!H28+Noviembre!H28+'Diciembre '!H28</f>
        <v>0</v>
      </c>
      <c r="I28" s="18">
        <f>+Enero!I28+Febrero!I28+'Marzo '!I28+'Abril '!I28+'Mayo '!I28+Junio!I28+Julio!I28+Agosto!I28+Septiembre!I28+'Octubre '!I28+Noviembre!I28+'Diciembre '!I28</f>
        <v>0</v>
      </c>
      <c r="J28" s="18">
        <f>+Enero!J28+Febrero!J28+'Marzo '!J28+'Abril '!J28+'Mayo '!J28+Junio!J28+Julio!J28+Agosto!J28+Septiembre!J28+'Octubre '!J28+Noviembre!J28+'Diciembre '!J28</f>
        <v>0</v>
      </c>
      <c r="K28" s="18">
        <f>+Enero!K28+Febrero!K28+'Marzo '!K28+'Abril '!K28+'Mayo '!K28+Junio!K28+Julio!K28+Agosto!K28+Septiembre!K28+'Octubre '!K28+Noviembre!K28+'Diciembre '!K28</f>
        <v>0</v>
      </c>
      <c r="L28" s="18">
        <f>+Enero!L28+Febrero!L28+'Marzo '!L28+'Abril '!L28+'Mayo '!L28+Junio!L28+Julio!L28+Agosto!L28+Septiembre!L28+'Octubre '!L28+Noviembre!L28+'Diciembre '!L28</f>
        <v>0</v>
      </c>
      <c r="M28" s="18">
        <f>+Enero!M28+Febrero!M28+'Marzo '!M28+'Abril '!M28+'Mayo '!M28+Junio!M28+Julio!M28+Agosto!M28+Septiembre!M28+'Octubre '!M28+Noviembre!M28+'Diciembre '!M28</f>
        <v>0</v>
      </c>
      <c r="N28" s="18">
        <f>+Enero!N28+Febrero!N28+'Marzo '!N28+'Abril '!N28+'Mayo '!N28+Junio!N28+Julio!N28+Agosto!N28+Septiembre!N28+'Octubre '!N28+Noviembre!N28+'Diciembre '!N28</f>
        <v>0</v>
      </c>
      <c r="O28" s="18">
        <f>+Enero!O28+Febrero!O28+'Marzo '!O28+'Abril '!O28+'Mayo '!O28+Junio!O28+Julio!O28+Agosto!O28+Septiembre!O28+'Octubre '!O28+Noviembre!O28+'Diciembre '!O28</f>
        <v>0</v>
      </c>
      <c r="P28" s="18">
        <f>+Enero!P28+Febrero!P28+'Marzo '!P28+'Abril '!P28+'Mayo '!P28+Junio!P28+Julio!P28+Agosto!P28+Septiembre!P28+'Octubre '!P28+Noviembre!P28+'Diciembre '!P28</f>
        <v>0</v>
      </c>
      <c r="Q28" s="18">
        <f>+Enero!Q28+Febrero!Q28+'Marzo '!Q28+'Abril '!Q28+'Mayo '!Q28+Junio!Q28+Julio!Q28+Agosto!Q28+Septiembre!Q28+'Octubre '!Q28+Noviembre!Q28+'Diciembre '!Q28</f>
        <v>0</v>
      </c>
      <c r="R28" s="18">
        <f>+Enero!R28+Febrero!R28+'Marzo '!R28+'Abril '!R28+'Mayo '!R28+Junio!R28+Julio!R28+Agosto!R28+Septiembre!R28+'Octubre '!R28+Noviembre!R28+'Diciembre '!R28</f>
        <v>0</v>
      </c>
      <c r="S28" s="18">
        <f>+Enero!S28+Febrero!S28+'Marzo '!S28+'Abril '!S28+'Mayo '!S28+Junio!S28+Julio!S28+Agosto!S28+Septiembre!S28+'Octubre '!S28+Noviembre!S28+'Diciembre '!S28</f>
        <v>0</v>
      </c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18">
        <f>+Enero!E29+Febrero!E29+'Marzo '!E29+'Abril '!E29+'Mayo '!E29+Junio!E29+Julio!E29+Agosto!E29+Septiembre!E29+'Octubre '!E29+Noviembre!E29+'Diciembre '!E29</f>
        <v>0</v>
      </c>
      <c r="F29" s="18">
        <f>+Enero!F29+Febrero!F29+'Marzo '!F29+'Abril '!F29+'Mayo '!F29+Junio!F29+Julio!F29+Agosto!F29+Septiembre!F29+'Octubre '!F29+Noviembre!F29+'Diciembre '!F29</f>
        <v>0</v>
      </c>
      <c r="G29" s="18">
        <f>+Enero!G29+Febrero!G29+'Marzo '!G29+'Abril '!G29+'Mayo '!G29+Junio!G29+Julio!G29+Agosto!G29+Septiembre!G29+'Octubre '!G29+Noviembre!G29+'Diciembre '!G29</f>
        <v>0</v>
      </c>
      <c r="H29" s="18">
        <f>+Enero!H29+Febrero!H29+'Marzo '!H29+'Abril '!H29+'Mayo '!H29+Junio!H29+Julio!H29+Agosto!H29+Septiembre!H29+'Octubre '!H29+Noviembre!H29+'Diciembre '!H29</f>
        <v>0</v>
      </c>
      <c r="I29" s="18">
        <f>+Enero!I29+Febrero!I29+'Marzo '!I29+'Abril '!I29+'Mayo '!I29+Junio!I29+Julio!I29+Agosto!I29+Septiembre!I29+'Octubre '!I29+Noviembre!I29+'Diciembre '!I29</f>
        <v>0</v>
      </c>
      <c r="J29" s="18">
        <f>+Enero!J29+Febrero!J29+'Marzo '!J29+'Abril '!J29+'Mayo '!J29+Junio!J29+Julio!J29+Agosto!J29+Septiembre!J29+'Octubre '!J29+Noviembre!J29+'Diciembre '!J29</f>
        <v>0</v>
      </c>
      <c r="K29" s="18">
        <f>+Enero!K29+Febrero!K29+'Marzo '!K29+'Abril '!K29+'Mayo '!K29+Junio!K29+Julio!K29+Agosto!K29+Septiembre!K29+'Octubre '!K29+Noviembre!K29+'Diciembre '!K29</f>
        <v>0</v>
      </c>
      <c r="L29" s="18">
        <f>+Enero!L29+Febrero!L29+'Marzo '!L29+'Abril '!L29+'Mayo '!L29+Junio!L29+Julio!L29+Agosto!L29+Septiembre!L29+'Octubre '!L29+Noviembre!L29+'Diciembre '!L29</f>
        <v>0</v>
      </c>
      <c r="M29" s="18">
        <f>+Enero!M29+Febrero!M29+'Marzo '!M29+'Abril '!M29+'Mayo '!M29+Junio!M29+Julio!M29+Agosto!M29+Septiembre!M29+'Octubre '!M29+Noviembre!M29+'Diciembre '!M29</f>
        <v>0</v>
      </c>
      <c r="N29" s="18">
        <f>+Enero!N29+Febrero!N29+'Marzo '!N29+'Abril '!N29+'Mayo '!N29+Junio!N29+Julio!N29+Agosto!N29+Septiembre!N29+'Octubre '!N29+Noviembre!N29+'Diciembre '!N29</f>
        <v>0</v>
      </c>
      <c r="O29" s="18">
        <f>+Enero!O29+Febrero!O29+'Marzo '!O29+'Abril '!O29+'Mayo '!O29+Junio!O29+Julio!O29+Agosto!O29+Septiembre!O29+'Octubre '!O29+Noviembre!O29+'Diciembre '!O29</f>
        <v>0</v>
      </c>
      <c r="P29" s="18">
        <f>+Enero!P29+Febrero!P29+'Marzo '!P29+'Abril '!P29+'Mayo '!P29+Junio!P29+Julio!P29+Agosto!P29+Septiembre!P29+'Octubre '!P29+Noviembre!P29+'Diciembre '!P29</f>
        <v>0</v>
      </c>
      <c r="Q29" s="18">
        <f>+Enero!Q29+Febrero!Q29+'Marzo '!Q29+'Abril '!Q29+'Mayo '!Q29+Junio!Q29+Julio!Q29+Agosto!Q29+Septiembre!Q29+'Octubre '!Q29+Noviembre!Q29+'Diciembre '!Q29</f>
        <v>0</v>
      </c>
      <c r="R29" s="18">
        <f>+Enero!R29+Febrero!R29+'Marzo '!R29+'Abril '!R29+'Mayo '!R29+Junio!R29+Julio!R29+Agosto!R29+Septiembre!R29+'Octubre '!R29+Noviembre!R29+'Diciembre '!R29</f>
        <v>0</v>
      </c>
      <c r="S29" s="18">
        <f>+Enero!S29+Febrero!S29+'Marzo '!S29+'Abril '!S29+'Mayo '!S29+Junio!S29+Julio!S29+Agosto!S29+Septiembre!S29+'Octubre '!S29+Noviembre!S29+'Diciembre '!S29</f>
        <v>0</v>
      </c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18">
        <f>+Enero!E30+Febrero!E30+'Marzo '!E30+'Abril '!E30+'Mayo '!E30+Junio!E30+Julio!E30+Agosto!E30+Septiembre!E30+'Octubre '!E30+Noviembre!E30+'Diciembre '!E30</f>
        <v>0</v>
      </c>
      <c r="F30" s="18">
        <f>+Enero!F30+Febrero!F30+'Marzo '!F30+'Abril '!F30+'Mayo '!F30+Junio!F30+Julio!F30+Agosto!F30+Septiembre!F30+'Octubre '!F30+Noviembre!F30+'Diciembre '!F30</f>
        <v>0</v>
      </c>
      <c r="G30" s="18">
        <f>+Enero!G30+Febrero!G30+'Marzo '!G30+'Abril '!G30+'Mayo '!G30+Junio!G30+Julio!G30+Agosto!G30+Septiembre!G30+'Octubre '!G30+Noviembre!G30+'Diciembre '!G30</f>
        <v>0</v>
      </c>
      <c r="H30" s="18">
        <f>+Enero!H30+Febrero!H30+'Marzo '!H30+'Abril '!H30+'Mayo '!H30+Junio!H30+Julio!H30+Agosto!H30+Septiembre!H30+'Octubre '!H30+Noviembre!H30+'Diciembre '!H30</f>
        <v>0</v>
      </c>
      <c r="I30" s="18">
        <f>+Enero!I30+Febrero!I30+'Marzo '!I30+'Abril '!I30+'Mayo '!I30+Junio!I30+Julio!I30+Agosto!I30+Septiembre!I30+'Octubre '!I30+Noviembre!I30+'Diciembre '!I30</f>
        <v>0</v>
      </c>
      <c r="J30" s="18">
        <f>+Enero!J30+Febrero!J30+'Marzo '!J30+'Abril '!J30+'Mayo '!J30+Junio!J30+Julio!J30+Agosto!J30+Septiembre!J30+'Octubre '!J30+Noviembre!J30+'Diciembre '!J30</f>
        <v>0</v>
      </c>
      <c r="K30" s="18">
        <f>+Enero!K30+Febrero!K30+'Marzo '!K30+'Abril '!K30+'Mayo '!K30+Junio!K30+Julio!K30+Agosto!K30+Septiembre!K30+'Octubre '!K30+Noviembre!K30+'Diciembre '!K30</f>
        <v>0</v>
      </c>
      <c r="L30" s="18">
        <f>+Enero!L30+Febrero!L30+'Marzo '!L30+'Abril '!L30+'Mayo '!L30+Junio!L30+Julio!L30+Agosto!L30+Septiembre!L30+'Octubre '!L30+Noviembre!L30+'Diciembre '!L30</f>
        <v>0</v>
      </c>
      <c r="M30" s="18">
        <f>+Enero!M30+Febrero!M30+'Marzo '!M30+'Abril '!M30+'Mayo '!M30+Junio!M30+Julio!M30+Agosto!M30+Septiembre!M30+'Octubre '!M30+Noviembre!M30+'Diciembre '!M30</f>
        <v>0</v>
      </c>
      <c r="N30" s="18">
        <f>+Enero!N30+Febrero!N30+'Marzo '!N30+'Abril '!N30+'Mayo '!N30+Junio!N30+Julio!N30+Agosto!N30+Septiembre!N30+'Octubre '!N30+Noviembre!N30+'Diciembre '!N30</f>
        <v>0</v>
      </c>
      <c r="O30" s="18">
        <f>+Enero!O30+Febrero!O30+'Marzo '!O30+'Abril '!O30+'Mayo '!O30+Junio!O30+Julio!O30+Agosto!O30+Septiembre!O30+'Octubre '!O30+Noviembre!O30+'Diciembre '!O30</f>
        <v>0</v>
      </c>
      <c r="P30" s="18">
        <f>+Enero!P30+Febrero!P30+'Marzo '!P30+'Abril '!P30+'Mayo '!P30+Junio!P30+Julio!P30+Agosto!P30+Septiembre!P30+'Octubre '!P30+Noviembre!P30+'Diciembre '!P30</f>
        <v>0</v>
      </c>
      <c r="Q30" s="18">
        <f>+Enero!Q30+Febrero!Q30+'Marzo '!Q30+'Abril '!Q30+'Mayo '!Q30+Junio!Q30+Julio!Q30+Agosto!Q30+Septiembre!Q30+'Octubre '!Q30+Noviembre!Q30+'Diciembre '!Q30</f>
        <v>0</v>
      </c>
      <c r="R30" s="18">
        <f>+Enero!R30+Febrero!R30+'Marzo '!R30+'Abril '!R30+'Mayo '!R30+Junio!R30+Julio!R30+Agosto!R30+Septiembre!R30+'Octubre '!R30+Noviembre!R30+'Diciembre '!R30</f>
        <v>0</v>
      </c>
      <c r="S30" s="18">
        <f>+Enero!S30+Febrero!S30+'Marzo '!S30+'Abril '!S30+'Mayo '!S30+Junio!S30+Julio!S30+Agosto!S30+Septiembre!S30+'Octubre '!S30+Noviembre!S30+'Diciembre '!S30</f>
        <v>0</v>
      </c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18">
        <f>+Enero!E31+Febrero!E31+'Marzo '!E31+'Abril '!E31+'Mayo '!E31+Junio!E31+Julio!E31+Agosto!E31+Septiembre!E31+'Octubre '!E31+Noviembre!E31+'Diciembre '!E31</f>
        <v>0</v>
      </c>
      <c r="F31" s="18">
        <f>+Enero!F31+Febrero!F31+'Marzo '!F31+'Abril '!F31+'Mayo '!F31+Junio!F31+Julio!F31+Agosto!F31+Septiembre!F31+'Octubre '!F31+Noviembre!F31+'Diciembre '!F31</f>
        <v>0</v>
      </c>
      <c r="G31" s="18">
        <f>+Enero!G31+Febrero!G31+'Marzo '!G31+'Abril '!G31+'Mayo '!G31+Junio!G31+Julio!G31+Agosto!G31+Septiembre!G31+'Octubre '!G31+Noviembre!G31+'Diciembre '!G31</f>
        <v>0</v>
      </c>
      <c r="H31" s="18">
        <f>+Enero!H31+Febrero!H31+'Marzo '!H31+'Abril '!H31+'Mayo '!H31+Junio!H31+Julio!H31+Agosto!H31+Septiembre!H31+'Octubre '!H31+Noviembre!H31+'Diciembre '!H31</f>
        <v>0</v>
      </c>
      <c r="I31" s="18">
        <f>+Enero!I31+Febrero!I31+'Marzo '!I31+'Abril '!I31+'Mayo '!I31+Junio!I31+Julio!I31+Agosto!I31+Septiembre!I31+'Octubre '!I31+Noviembre!I31+'Diciembre '!I31</f>
        <v>0</v>
      </c>
      <c r="J31" s="18">
        <f>+Enero!J31+Febrero!J31+'Marzo '!J31+'Abril '!J31+'Mayo '!J31+Junio!J31+Julio!J31+Agosto!J31+Septiembre!J31+'Octubre '!J31+Noviembre!J31+'Diciembre '!J31</f>
        <v>0</v>
      </c>
      <c r="K31" s="18">
        <f>+Enero!K31+Febrero!K31+'Marzo '!K31+'Abril '!K31+'Mayo '!K31+Junio!K31+Julio!K31+Agosto!K31+Septiembre!K31+'Octubre '!K31+Noviembre!K31+'Diciembre '!K31</f>
        <v>0</v>
      </c>
      <c r="L31" s="18">
        <f>+Enero!L31+Febrero!L31+'Marzo '!L31+'Abril '!L31+'Mayo '!L31+Junio!L31+Julio!L31+Agosto!L31+Septiembre!L31+'Octubre '!L31+Noviembre!L31+'Diciembre '!L31</f>
        <v>0</v>
      </c>
      <c r="M31" s="18">
        <f>+Enero!M31+Febrero!M31+'Marzo '!M31+'Abril '!M31+'Mayo '!M31+Junio!M31+Julio!M31+Agosto!M31+Septiembre!M31+'Octubre '!M31+Noviembre!M31+'Diciembre '!M31</f>
        <v>0</v>
      </c>
      <c r="N31" s="18">
        <f>+Enero!N31+Febrero!N31+'Marzo '!N31+'Abril '!N31+'Mayo '!N31+Junio!N31+Julio!N31+Agosto!N31+Septiembre!N31+'Octubre '!N31+Noviembre!N31+'Diciembre '!N31</f>
        <v>0</v>
      </c>
      <c r="O31" s="18">
        <f>+Enero!O31+Febrero!O31+'Marzo '!O31+'Abril '!O31+'Mayo '!O31+Junio!O31+Julio!O31+Agosto!O31+Septiembre!O31+'Octubre '!O31+Noviembre!O31+'Diciembre '!O31</f>
        <v>0</v>
      </c>
      <c r="P31" s="18">
        <f>+Enero!P31+Febrero!P31+'Marzo '!P31+'Abril '!P31+'Mayo '!P31+Junio!P31+Julio!P31+Agosto!P31+Septiembre!P31+'Octubre '!P31+Noviembre!P31+'Diciembre '!P31</f>
        <v>0</v>
      </c>
      <c r="Q31" s="18">
        <f>+Enero!Q31+Febrero!Q31+'Marzo '!Q31+'Abril '!Q31+'Mayo '!Q31+Junio!Q31+Julio!Q31+Agosto!Q31+Septiembre!Q31+'Octubre '!Q31+Noviembre!Q31+'Diciembre '!Q31</f>
        <v>0</v>
      </c>
      <c r="R31" s="18">
        <f>+Enero!R31+Febrero!R31+'Marzo '!R31+'Abril '!R31+'Mayo '!R31+Junio!R31+Julio!R31+Agosto!R31+Septiembre!R31+'Octubre '!R31+Noviembre!R31+'Diciembre '!R31</f>
        <v>0</v>
      </c>
      <c r="S31" s="18">
        <f>+Enero!S31+Febrero!S31+'Marzo '!S31+'Abril '!S31+'Mayo '!S31+Junio!S31+Julio!S31+Agosto!S31+Septiembre!S31+'Octubre '!S31+Noviembre!S31+'Diciembre '!S31</f>
        <v>0</v>
      </c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1070</v>
      </c>
      <c r="E32" s="18">
        <f>+Enero!E32+Febrero!E32+'Marzo '!E32+'Abril '!E32+'Mayo '!E32+Junio!E32+Julio!E32+Agosto!E32+Septiembre!E32+'Octubre '!E32+Noviembre!E32+'Diciembre '!E32</f>
        <v>37</v>
      </c>
      <c r="F32" s="18">
        <f>+Enero!F32+Febrero!F32+'Marzo '!F32+'Abril '!F32+'Mayo '!F32+Junio!F32+Julio!F32+Agosto!F32+Septiembre!F32+'Octubre '!F32+Noviembre!F32+'Diciembre '!F32</f>
        <v>98</v>
      </c>
      <c r="G32" s="18">
        <f>+Enero!G32+Febrero!G32+'Marzo '!G32+'Abril '!G32+'Mayo '!G32+Junio!G32+Julio!G32+Agosto!G32+Septiembre!G32+'Octubre '!G32+Noviembre!G32+'Diciembre '!G32</f>
        <v>92</v>
      </c>
      <c r="H32" s="18">
        <f>+Enero!H32+Febrero!H32+'Marzo '!H32+'Abril '!H32+'Mayo '!H32+Junio!H32+Julio!H32+Agosto!H32+Septiembre!H32+'Octubre '!H32+Noviembre!H32+'Diciembre '!H32</f>
        <v>89</v>
      </c>
      <c r="I32" s="18">
        <f>+Enero!I32+Febrero!I32+'Marzo '!I32+'Abril '!I32+'Mayo '!I32+Junio!I32+Julio!I32+Agosto!I32+Septiembre!I32+'Octubre '!I32+Noviembre!I32+'Diciembre '!I32</f>
        <v>118</v>
      </c>
      <c r="J32" s="18">
        <f>+Enero!J32+Febrero!J32+'Marzo '!J32+'Abril '!J32+'Mayo '!J32+Junio!J32+Julio!J32+Agosto!J32+Septiembre!J32+'Octubre '!J32+Noviembre!J32+'Diciembre '!J32</f>
        <v>17</v>
      </c>
      <c r="K32" s="18">
        <f>+Enero!K32+Febrero!K32+'Marzo '!K32+'Abril '!K32+'Mayo '!K32+Junio!K32+Julio!K32+Agosto!K32+Septiembre!K32+'Octubre '!K32+Noviembre!K32+'Diciembre '!K32</f>
        <v>192</v>
      </c>
      <c r="L32" s="18">
        <f>+Enero!L32+Febrero!L32+'Marzo '!L32+'Abril '!L32+'Mayo '!L32+Junio!L32+Julio!L32+Agosto!L32+Septiembre!L32+'Octubre '!L32+Noviembre!L32+'Diciembre '!L32</f>
        <v>46</v>
      </c>
      <c r="M32" s="18">
        <f>+Enero!M32+Febrero!M32+'Marzo '!M32+'Abril '!M32+'Mayo '!M32+Junio!M32+Julio!M32+Agosto!M32+Septiembre!M32+'Octubre '!M32+Noviembre!M32+'Diciembre '!M32</f>
        <v>340</v>
      </c>
      <c r="N32" s="18">
        <f>+Enero!N32+Febrero!N32+'Marzo '!N32+'Abril '!N32+'Mayo '!N32+Junio!N32+Julio!N32+Agosto!N32+Septiembre!N32+'Octubre '!N32+Noviembre!N32+'Diciembre '!N32</f>
        <v>41</v>
      </c>
      <c r="O32" s="18">
        <f>+Enero!O32+Febrero!O32+'Marzo '!O32+'Abril '!O32+'Mayo '!O32+Junio!O32+Julio!O32+Agosto!O32+Septiembre!O32+'Octubre '!O32+Noviembre!O32+'Diciembre '!O32</f>
        <v>0</v>
      </c>
      <c r="P32" s="18">
        <f>+Enero!P32+Febrero!P32+'Marzo '!P32+'Abril '!P32+'Mayo '!P32+Junio!P32+Julio!P32+Agosto!P32+Septiembre!P32+'Octubre '!P32+Noviembre!P32+'Diciembre '!P32</f>
        <v>1070</v>
      </c>
      <c r="Q32" s="18">
        <f>+Enero!Q32+Febrero!Q32+'Marzo '!Q32+'Abril '!Q32+'Mayo '!Q32+Junio!Q32+Julio!Q32+Agosto!Q32+Septiembre!Q32+'Octubre '!Q32+Noviembre!Q32+'Diciembre '!Q32</f>
        <v>12</v>
      </c>
      <c r="R32" s="18">
        <f>+Enero!R32+Febrero!R32+'Marzo '!R32+'Abril '!R32+'Mayo '!R32+Junio!R32+Julio!R32+Agosto!R32+Septiembre!R32+'Octubre '!R32+Noviembre!R32+'Diciembre '!R32</f>
        <v>0</v>
      </c>
      <c r="S32" s="18">
        <f>+Enero!S32+Febrero!S32+'Marzo '!S32+'Abril '!S32+'Mayo '!S32+Junio!S32+Julio!S32+Agosto!S32+Septiembre!S32+'Octubre '!S32+Noviembre!S32+'Diciembre '!S32</f>
        <v>0</v>
      </c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>
        <f t="shared" si="10"/>
        <v>0</v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18">
        <f>+Enero!E33+Febrero!E33+'Marzo '!E33+'Abril '!E33+'Mayo '!E33+Junio!E33+Julio!E33+Agosto!E33+Septiembre!E33+'Octubre '!E33+Noviembre!E33+'Diciembre '!E33</f>
        <v>0</v>
      </c>
      <c r="F33" s="18">
        <f>+Enero!F33+Febrero!F33+'Marzo '!F33+'Abril '!F33+'Mayo '!F33+Junio!F33+Julio!F33+Agosto!F33+Septiembre!F33+'Octubre '!F33+Noviembre!F33+'Diciembre '!F33</f>
        <v>0</v>
      </c>
      <c r="G33" s="18">
        <f>+Enero!G33+Febrero!G33+'Marzo '!G33+'Abril '!G33+'Mayo '!G33+Junio!G33+Julio!G33+Agosto!G33+Septiembre!G33+'Octubre '!G33+Noviembre!G33+'Diciembre '!G33</f>
        <v>0</v>
      </c>
      <c r="H33" s="18">
        <f>+Enero!H33+Febrero!H33+'Marzo '!H33+'Abril '!H33+'Mayo '!H33+Junio!H33+Julio!H33+Agosto!H33+Septiembre!H33+'Octubre '!H33+Noviembre!H33+'Diciembre '!H33</f>
        <v>0</v>
      </c>
      <c r="I33" s="18">
        <f>+Enero!I33+Febrero!I33+'Marzo '!I33+'Abril '!I33+'Mayo '!I33+Junio!I33+Julio!I33+Agosto!I33+Septiembre!I33+'Octubre '!I33+Noviembre!I33+'Diciembre '!I33</f>
        <v>0</v>
      </c>
      <c r="J33" s="18">
        <f>+Enero!J33+Febrero!J33+'Marzo '!J33+'Abril '!J33+'Mayo '!J33+Junio!J33+Julio!J33+Agosto!J33+Septiembre!J33+'Octubre '!J33+Noviembre!J33+'Diciembre '!J33</f>
        <v>0</v>
      </c>
      <c r="K33" s="18">
        <f>+Enero!K33+Febrero!K33+'Marzo '!K33+'Abril '!K33+'Mayo '!K33+Junio!K33+Julio!K33+Agosto!K33+Septiembre!K33+'Octubre '!K33+Noviembre!K33+'Diciembre '!K33</f>
        <v>0</v>
      </c>
      <c r="L33" s="18">
        <f>+Enero!L33+Febrero!L33+'Marzo '!L33+'Abril '!L33+'Mayo '!L33+Junio!L33+Julio!L33+Agosto!L33+Septiembre!L33+'Octubre '!L33+Noviembre!L33+'Diciembre '!L33</f>
        <v>0</v>
      </c>
      <c r="M33" s="18">
        <f>+Enero!M33+Febrero!M33+'Marzo '!M33+'Abril '!M33+'Mayo '!M33+Junio!M33+Julio!M33+Agosto!M33+Septiembre!M33+'Octubre '!M33+Noviembre!M33+'Diciembre '!M33</f>
        <v>0</v>
      </c>
      <c r="N33" s="18">
        <f>+Enero!N33+Febrero!N33+'Marzo '!N33+'Abril '!N33+'Mayo '!N33+Junio!N33+Julio!N33+Agosto!N33+Septiembre!N33+'Octubre '!N33+Noviembre!N33+'Diciembre '!N33</f>
        <v>0</v>
      </c>
      <c r="O33" s="18">
        <f>+Enero!O33+Febrero!O33+'Marzo '!O33+'Abril '!O33+'Mayo '!O33+Junio!O33+Julio!O33+Agosto!O33+Septiembre!O33+'Octubre '!O33+Noviembre!O33+'Diciembre '!O33</f>
        <v>0</v>
      </c>
      <c r="P33" s="18">
        <f>+Enero!P33+Febrero!P33+'Marzo '!P33+'Abril '!P33+'Mayo '!P33+Junio!P33+Julio!P33+Agosto!P33+Septiembre!P33+'Octubre '!P33+Noviembre!P33+'Diciembre '!P33</f>
        <v>0</v>
      </c>
      <c r="Q33" s="18">
        <f>+Enero!Q33+Febrero!Q33+'Marzo '!Q33+'Abril '!Q33+'Mayo '!Q33+Junio!Q33+Julio!Q33+Agosto!Q33+Septiembre!Q33+'Octubre '!Q33+Noviembre!Q33+'Diciembre '!Q33</f>
        <v>0</v>
      </c>
      <c r="R33" s="18">
        <f>+Enero!R33+Febrero!R33+'Marzo '!R33+'Abril '!R33+'Mayo '!R33+Junio!R33+Julio!R33+Agosto!R33+Septiembre!R33+'Octubre '!R33+Noviembre!R33+'Diciembre '!R33</f>
        <v>0</v>
      </c>
      <c r="S33" s="18">
        <f>+Enero!S33+Febrero!S33+'Marzo '!S33+'Abril '!S33+'Mayo '!S33+Junio!S33+Julio!S33+Agosto!S33+Septiembre!S33+'Octubre '!S33+Noviembre!S33+'Diciembre '!S33</f>
        <v>0</v>
      </c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18">
        <f>+Enero!E34+Febrero!E34+'Marzo '!E34+'Abril '!E34+'Mayo '!E34+Junio!E34+Julio!E34+Agosto!E34+Septiembre!E34+'Octubre '!E34+Noviembre!E34+'Diciembre '!E34</f>
        <v>0</v>
      </c>
      <c r="F34" s="18">
        <f>+Enero!F34+Febrero!F34+'Marzo '!F34+'Abril '!F34+'Mayo '!F34+Junio!F34+Julio!F34+Agosto!F34+Septiembre!F34+'Octubre '!F34+Noviembre!F34+'Diciembre '!F34</f>
        <v>0</v>
      </c>
      <c r="G34" s="18">
        <f>+Enero!G34+Febrero!G34+'Marzo '!G34+'Abril '!G34+'Mayo '!G34+Junio!G34+Julio!G34+Agosto!G34+Septiembre!G34+'Octubre '!G34+Noviembre!G34+'Diciembre '!G34</f>
        <v>0</v>
      </c>
      <c r="H34" s="18">
        <f>+Enero!H34+Febrero!H34+'Marzo '!H34+'Abril '!H34+'Mayo '!H34+Junio!H34+Julio!H34+Agosto!H34+Septiembre!H34+'Octubre '!H34+Noviembre!H34+'Diciembre '!H34</f>
        <v>0</v>
      </c>
      <c r="I34" s="18">
        <f>+Enero!I34+Febrero!I34+'Marzo '!I34+'Abril '!I34+'Mayo '!I34+Junio!I34+Julio!I34+Agosto!I34+Septiembre!I34+'Octubre '!I34+Noviembre!I34+'Diciembre '!I34</f>
        <v>0</v>
      </c>
      <c r="J34" s="18">
        <f>+Enero!J34+Febrero!J34+'Marzo '!J34+'Abril '!J34+'Mayo '!J34+Junio!J34+Julio!J34+Agosto!J34+Septiembre!J34+'Octubre '!J34+Noviembre!J34+'Diciembre '!J34</f>
        <v>0</v>
      </c>
      <c r="K34" s="18">
        <f>+Enero!K34+Febrero!K34+'Marzo '!K34+'Abril '!K34+'Mayo '!K34+Junio!K34+Julio!K34+Agosto!K34+Septiembre!K34+'Octubre '!K34+Noviembre!K34+'Diciembre '!K34</f>
        <v>0</v>
      </c>
      <c r="L34" s="18">
        <f>+Enero!L34+Febrero!L34+'Marzo '!L34+'Abril '!L34+'Mayo '!L34+Junio!L34+Julio!L34+Agosto!L34+Septiembre!L34+'Octubre '!L34+Noviembre!L34+'Diciembre '!L34</f>
        <v>0</v>
      </c>
      <c r="M34" s="18">
        <f>+Enero!M34+Febrero!M34+'Marzo '!M34+'Abril '!M34+'Mayo '!M34+Junio!M34+Julio!M34+Agosto!M34+Septiembre!M34+'Octubre '!M34+Noviembre!M34+'Diciembre '!M34</f>
        <v>0</v>
      </c>
      <c r="N34" s="18">
        <f>+Enero!N34+Febrero!N34+'Marzo '!N34+'Abril '!N34+'Mayo '!N34+Junio!N34+Julio!N34+Agosto!N34+Septiembre!N34+'Octubre '!N34+Noviembre!N34+'Diciembre '!N34</f>
        <v>0</v>
      </c>
      <c r="O34" s="18">
        <f>+Enero!O34+Febrero!O34+'Marzo '!O34+'Abril '!O34+'Mayo '!O34+Junio!O34+Julio!O34+Agosto!O34+Septiembre!O34+'Octubre '!O34+Noviembre!O34+'Diciembre '!O34</f>
        <v>0</v>
      </c>
      <c r="P34" s="18">
        <f>+Enero!P34+Febrero!P34+'Marzo '!P34+'Abril '!P34+'Mayo '!P34+Junio!P34+Julio!P34+Agosto!P34+Septiembre!P34+'Octubre '!P34+Noviembre!P34+'Diciembre '!P34</f>
        <v>0</v>
      </c>
      <c r="Q34" s="18">
        <f>+Enero!Q34+Febrero!Q34+'Marzo '!Q34+'Abril '!Q34+'Mayo '!Q34+Junio!Q34+Julio!Q34+Agosto!Q34+Septiembre!Q34+'Octubre '!Q34+Noviembre!Q34+'Diciembre '!Q34</f>
        <v>0</v>
      </c>
      <c r="R34" s="18">
        <f>+Enero!R34+Febrero!R34+'Marzo '!R34+'Abril '!R34+'Mayo '!R34+Junio!R34+Julio!R34+Agosto!R34+Septiembre!R34+'Octubre '!R34+Noviembre!R34+'Diciembre '!R34</f>
        <v>0</v>
      </c>
      <c r="S34" s="18">
        <f>+Enero!S34+Febrero!S34+'Marzo '!S34+'Abril '!S34+'Mayo '!S34+Junio!S34+Julio!S34+Agosto!S34+Septiembre!S34+'Octubre '!S34+Noviembre!S34+'Diciembre '!S34</f>
        <v>0</v>
      </c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18">
        <f>+Enero!E35+Febrero!E35+'Marzo '!E35+'Abril '!E35+'Mayo '!E35+Junio!E35+Julio!E35+Agosto!E35+Septiembre!E35+'Octubre '!E35+Noviembre!E35+'Diciembre '!E35</f>
        <v>0</v>
      </c>
      <c r="F35" s="18">
        <f>+Enero!F35+Febrero!F35+'Marzo '!F35+'Abril '!F35+'Mayo '!F35+Junio!F35+Julio!F35+Agosto!F35+Septiembre!F35+'Octubre '!F35+Noviembre!F35+'Diciembre '!F35</f>
        <v>0</v>
      </c>
      <c r="G35" s="18">
        <f>+Enero!G35+Febrero!G35+'Marzo '!G35+'Abril '!G35+'Mayo '!G35+Junio!G35+Julio!G35+Agosto!G35+Septiembre!G35+'Octubre '!G35+Noviembre!G35+'Diciembre '!G35</f>
        <v>0</v>
      </c>
      <c r="H35" s="18">
        <f>+Enero!H35+Febrero!H35+'Marzo '!H35+'Abril '!H35+'Mayo '!H35+Junio!H35+Julio!H35+Agosto!H35+Septiembre!H35+'Octubre '!H35+Noviembre!H35+'Diciembre '!H35</f>
        <v>0</v>
      </c>
      <c r="I35" s="18">
        <f>+Enero!I35+Febrero!I35+'Marzo '!I35+'Abril '!I35+'Mayo '!I35+Junio!I35+Julio!I35+Agosto!I35+Septiembre!I35+'Octubre '!I35+Noviembre!I35+'Diciembre '!I35</f>
        <v>0</v>
      </c>
      <c r="J35" s="18">
        <f>+Enero!J35+Febrero!J35+'Marzo '!J35+'Abril '!J35+'Mayo '!J35+Junio!J35+Julio!J35+Agosto!J35+Septiembre!J35+'Octubre '!J35+Noviembre!J35+'Diciembre '!J35</f>
        <v>0</v>
      </c>
      <c r="K35" s="18">
        <f>+Enero!K35+Febrero!K35+'Marzo '!K35+'Abril '!K35+'Mayo '!K35+Junio!K35+Julio!K35+Agosto!K35+Septiembre!K35+'Octubre '!K35+Noviembre!K35+'Diciembre '!K35</f>
        <v>0</v>
      </c>
      <c r="L35" s="18">
        <f>+Enero!L35+Febrero!L35+'Marzo '!L35+'Abril '!L35+'Mayo '!L35+Junio!L35+Julio!L35+Agosto!L35+Septiembre!L35+'Octubre '!L35+Noviembre!L35+'Diciembre '!L35</f>
        <v>0</v>
      </c>
      <c r="M35" s="18">
        <f>+Enero!M35+Febrero!M35+'Marzo '!M35+'Abril '!M35+'Mayo '!M35+Junio!M35+Julio!M35+Agosto!M35+Septiembre!M35+'Octubre '!M35+Noviembre!M35+'Diciembre '!M35</f>
        <v>0</v>
      </c>
      <c r="N35" s="18">
        <f>+Enero!N35+Febrero!N35+'Marzo '!N35+'Abril '!N35+'Mayo '!N35+Junio!N35+Julio!N35+Agosto!N35+Septiembre!N35+'Octubre '!N35+Noviembre!N35+'Diciembre '!N35</f>
        <v>0</v>
      </c>
      <c r="O35" s="18">
        <f>+Enero!O35+Febrero!O35+'Marzo '!O35+'Abril '!O35+'Mayo '!O35+Junio!O35+Julio!O35+Agosto!O35+Septiembre!O35+'Octubre '!O35+Noviembre!O35+'Diciembre '!O35</f>
        <v>0</v>
      </c>
      <c r="P35" s="18">
        <f>+Enero!P35+Febrero!P35+'Marzo '!P35+'Abril '!P35+'Mayo '!P35+Junio!P35+Julio!P35+Agosto!P35+Septiembre!P35+'Octubre '!P35+Noviembre!P35+'Diciembre '!P35</f>
        <v>0</v>
      </c>
      <c r="Q35" s="18">
        <f>+Enero!Q35+Febrero!Q35+'Marzo '!Q35+'Abril '!Q35+'Mayo '!Q35+Junio!Q35+Julio!Q35+Agosto!Q35+Septiembre!Q35+'Octubre '!Q35+Noviembre!Q35+'Diciembre '!Q35</f>
        <v>0</v>
      </c>
      <c r="R35" s="18">
        <f>+Enero!R35+Febrero!R35+'Marzo '!R35+'Abril '!R35+'Mayo '!R35+Junio!R35+Julio!R35+Agosto!R35+Septiembre!R35+'Octubre '!R35+Noviembre!R35+'Diciembre '!R35</f>
        <v>0</v>
      </c>
      <c r="S35" s="18">
        <f>+Enero!S35+Febrero!S35+'Marzo '!S35+'Abril '!S35+'Mayo '!S35+Junio!S35+Julio!S35+Agosto!S35+Septiembre!S35+'Octubre '!S35+Noviembre!S35+'Diciembre '!S35</f>
        <v>0</v>
      </c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6414</v>
      </c>
      <c r="E36" s="18">
        <f>+Enero!E36+Febrero!E36+'Marzo '!E36+'Abril '!E36+'Mayo '!E36+Junio!E36+Julio!E36+Agosto!E36+Septiembre!E36+'Octubre '!E36+Noviembre!E36+'Diciembre '!E36</f>
        <v>7</v>
      </c>
      <c r="F36" s="18">
        <f>+Enero!F36+Febrero!F36+'Marzo '!F36+'Abril '!F36+'Mayo '!F36+Junio!F36+Julio!F36+Agosto!F36+Septiembre!F36+'Octubre '!F36+Noviembre!F36+'Diciembre '!F36</f>
        <v>33</v>
      </c>
      <c r="G36" s="18">
        <f>+Enero!G36+Febrero!G36+'Marzo '!G36+'Abril '!G36+'Mayo '!G36+Junio!G36+Julio!G36+Agosto!G36+Septiembre!G36+'Octubre '!G36+Noviembre!G36+'Diciembre '!G36</f>
        <v>61</v>
      </c>
      <c r="H36" s="18">
        <f>+Enero!H36+Febrero!H36+'Marzo '!H36+'Abril '!H36+'Mayo '!H36+Junio!H36+Julio!H36+Agosto!H36+Septiembre!H36+'Octubre '!H36+Noviembre!H36+'Diciembre '!H36</f>
        <v>50</v>
      </c>
      <c r="I36" s="18">
        <f>+Enero!I36+Febrero!I36+'Marzo '!I36+'Abril '!I36+'Mayo '!I36+Junio!I36+Julio!I36+Agosto!I36+Septiembre!I36+'Octubre '!I36+Noviembre!I36+'Diciembre '!I36</f>
        <v>164</v>
      </c>
      <c r="J36" s="18">
        <f>+Enero!J36+Febrero!J36+'Marzo '!J36+'Abril '!J36+'Mayo '!J36+Junio!J36+Julio!J36+Agosto!J36+Septiembre!J36+'Octubre '!J36+Noviembre!J36+'Diciembre '!J36</f>
        <v>129</v>
      </c>
      <c r="K36" s="18">
        <f>+Enero!K36+Febrero!K36+'Marzo '!K36+'Abril '!K36+'Mayo '!K36+Junio!K36+Julio!K36+Agosto!K36+Septiembre!K36+'Octubre '!K36+Noviembre!K36+'Diciembre '!K36</f>
        <v>565</v>
      </c>
      <c r="L36" s="18">
        <f>+Enero!L36+Febrero!L36+'Marzo '!L36+'Abril '!L36+'Mayo '!L36+Junio!L36+Julio!L36+Agosto!L36+Septiembre!L36+'Octubre '!L36+Noviembre!L36+'Diciembre '!L36</f>
        <v>384</v>
      </c>
      <c r="M36" s="18">
        <f>+Enero!M36+Febrero!M36+'Marzo '!M36+'Abril '!M36+'Mayo '!M36+Junio!M36+Julio!M36+Agosto!M36+Septiembre!M36+'Octubre '!M36+Noviembre!M36+'Diciembre '!M36</f>
        <v>4299</v>
      </c>
      <c r="N36" s="18">
        <f>+Enero!N36+Febrero!N36+'Marzo '!N36+'Abril '!N36+'Mayo '!N36+Junio!N36+Julio!N36+Agosto!N36+Septiembre!N36+'Octubre '!N36+Noviembre!N36+'Diciembre '!N36</f>
        <v>567</v>
      </c>
      <c r="O36" s="18">
        <f>+Enero!O36+Febrero!O36+'Marzo '!O36+'Abril '!O36+'Mayo '!O36+Junio!O36+Julio!O36+Agosto!O36+Septiembre!O36+'Octubre '!O36+Noviembre!O36+'Diciembre '!O36</f>
        <v>155</v>
      </c>
      <c r="P36" s="18">
        <f>+Enero!P36+Febrero!P36+'Marzo '!P36+'Abril '!P36+'Mayo '!P36+Junio!P36+Julio!P36+Agosto!P36+Septiembre!P36+'Octubre '!P36+Noviembre!P36+'Diciembre '!P36</f>
        <v>6414</v>
      </c>
      <c r="Q36" s="18">
        <f>+Enero!Q36+Febrero!Q36+'Marzo '!Q36+'Abril '!Q36+'Mayo '!Q36+Junio!Q36+Julio!Q36+Agosto!Q36+Septiembre!Q36+'Octubre '!Q36+Noviembre!Q36+'Diciembre '!Q36</f>
        <v>54</v>
      </c>
      <c r="R36" s="18">
        <f>+Enero!R36+Febrero!R36+'Marzo '!R36+'Abril '!R36+'Mayo '!R36+Junio!R36+Julio!R36+Agosto!R36+Septiembre!R36+'Octubre '!R36+Noviembre!R36+'Diciembre '!R36</f>
        <v>0</v>
      </c>
      <c r="S36" s="18">
        <f>+Enero!S36+Febrero!S36+'Marzo '!S36+'Abril '!S36+'Mayo '!S36+Junio!S36+Julio!S36+Agosto!S36+Septiembre!S36+'Octubre '!S36+Noviembre!S36+'Diciembre '!S36</f>
        <v>0</v>
      </c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8088</v>
      </c>
      <c r="E37" s="75">
        <f t="shared" ref="E37:S37" si="12">SUM(E18:E36)</f>
        <v>45</v>
      </c>
      <c r="F37" s="75">
        <f t="shared" si="12"/>
        <v>134</v>
      </c>
      <c r="G37" s="75">
        <f t="shared" si="12"/>
        <v>162</v>
      </c>
      <c r="H37" s="75">
        <f t="shared" si="12"/>
        <v>143</v>
      </c>
      <c r="I37" s="75">
        <f t="shared" si="12"/>
        <v>302</v>
      </c>
      <c r="J37" s="75">
        <f t="shared" si="12"/>
        <v>161</v>
      </c>
      <c r="K37" s="75">
        <f t="shared" si="12"/>
        <v>909</v>
      </c>
      <c r="L37" s="75">
        <f t="shared" si="12"/>
        <v>471</v>
      </c>
      <c r="M37" s="75">
        <f t="shared" si="12"/>
        <v>4943</v>
      </c>
      <c r="N37" s="75">
        <f t="shared" si="12"/>
        <v>658</v>
      </c>
      <c r="O37" s="75">
        <f t="shared" si="12"/>
        <v>160</v>
      </c>
      <c r="P37" s="75">
        <f t="shared" si="12"/>
        <v>8053</v>
      </c>
      <c r="Q37" s="75">
        <f t="shared" si="12"/>
        <v>76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23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24" t="s">
        <v>22</v>
      </c>
      <c r="R40" s="303"/>
      <c r="S40" s="16" t="s">
        <v>61</v>
      </c>
      <c r="T40" s="224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18">
        <f>+Enero!E41+Febrero!E41+'Marzo '!E41+'Abril '!E41+'Mayo '!E41+Junio!E41+Julio!E41+Agosto!E41+Septiembre!E41+'Octubre '!E41+Noviembre!E41+'Diciembre '!E41</f>
        <v>0</v>
      </c>
      <c r="F41" s="18">
        <f>+Enero!F41+Febrero!F41+'Marzo '!F41+'Abril '!F41+'Mayo '!F41+Junio!F41+Julio!F41+Agosto!F41+Septiembre!F41+'Octubre '!F41+Noviembre!F41+'Diciembre '!F41</f>
        <v>0</v>
      </c>
      <c r="G41" s="18">
        <f>+Enero!G41+Febrero!G41+'Marzo '!G41+'Abril '!G41+'Mayo '!G41+Junio!G41+Julio!G41+Agosto!G41+Septiembre!G41+'Octubre '!G41+Noviembre!G41+'Diciembre '!G41</f>
        <v>0</v>
      </c>
      <c r="H41" s="18">
        <f>+Enero!H41+Febrero!H41+'Marzo '!H41+'Abril '!H41+'Mayo '!H41+Junio!H41+Julio!H41+Agosto!H41+Septiembre!H41+'Octubre '!H41+Noviembre!H41+'Diciembre '!H41</f>
        <v>0</v>
      </c>
      <c r="I41" s="18">
        <f>+Enero!I41+Febrero!I41+'Marzo '!I41+'Abril '!I41+'Mayo '!I41+Junio!I41+Julio!I41+Agosto!I41+Septiembre!I41+'Octubre '!I41+Noviembre!I41+'Diciembre '!I41</f>
        <v>0</v>
      </c>
      <c r="J41" s="18">
        <f>+Enero!J41+Febrero!J41+'Marzo '!J41+'Abril '!J41+'Mayo '!J41+Junio!J41+Julio!J41+Agosto!J41+Septiembre!J41+'Octubre '!J41+Noviembre!J41+'Diciembre '!J41</f>
        <v>0</v>
      </c>
      <c r="K41" s="18">
        <f>+Enero!K41+Febrero!K41+'Marzo '!K41+'Abril '!K41+'Mayo '!K41+Junio!K41+Julio!K41+Agosto!K41+Septiembre!K41+'Octubre '!K41+Noviembre!K41+'Diciembre '!K41</f>
        <v>0</v>
      </c>
      <c r="L41" s="18">
        <f>+Enero!L41+Febrero!L41+'Marzo '!L41+'Abril '!L41+'Mayo '!L41+Junio!L41+Julio!L41+Agosto!L41+Septiembre!L41+'Octubre '!L41+Noviembre!L41+'Diciembre '!L41</f>
        <v>0</v>
      </c>
      <c r="M41" s="18">
        <f>+Enero!M41+Febrero!M41+'Marzo '!M41+'Abril '!M41+'Mayo '!M41+Junio!M41+Julio!M41+Agosto!M41+Septiembre!M41+'Octubre '!M41+Noviembre!M41+'Diciembre '!M41</f>
        <v>0</v>
      </c>
      <c r="N41" s="18">
        <f>+Enero!N41+Febrero!N41+'Marzo '!N41+'Abril '!N41+'Mayo '!N41+Junio!N41+Julio!N41+Agosto!N41+Septiembre!N41+'Octubre '!N41+Noviembre!N41+'Diciembre '!N41</f>
        <v>0</v>
      </c>
      <c r="O41" s="18">
        <f>+Enero!O41+Febrero!O41+'Marzo '!O41+'Abril '!O41+'Mayo '!O41+Junio!O41+Julio!O41+Agosto!O41+Septiembre!O41+'Octubre '!O41+Noviembre!O41+'Diciembre '!O41</f>
        <v>0</v>
      </c>
      <c r="P41" s="18">
        <f>+Enero!P41+Febrero!P41+'Marzo '!P41+'Abril '!P41+'Mayo '!P41+Junio!P41+Julio!P41+Agosto!P41+Septiembre!P41+'Octubre '!P41+Noviembre!P41+'Diciembre '!P41</f>
        <v>0</v>
      </c>
      <c r="Q41" s="18">
        <f>+Enero!Q41+Febrero!Q41+'Marzo '!Q41+'Abril '!Q41+'Mayo '!Q41+Junio!Q41+Julio!Q41+Agosto!Q41+Septiembre!Q41+'Octubre '!Q41+Noviembre!Q41+'Diciembre '!Q41</f>
        <v>0</v>
      </c>
      <c r="R41" s="18">
        <f>+Enero!R41+Febrero!R41+'Marzo '!R41+'Abril '!R41+'Mayo '!R41+Junio!R41+Julio!R41+Agosto!R41+Septiembre!R41+'Octubre '!R41+Noviembre!R41+'Diciembre '!R41</f>
        <v>0</v>
      </c>
      <c r="S41" s="18">
        <f>+Enero!S41+Febrero!S41+'Marzo '!S41+'Abril '!S41+'Mayo '!S41+Junio!S41+Julio!S41+Agosto!S41+Septiembre!S41+'Octubre '!S41+Noviembre!S41+'Diciembre '!S41</f>
        <v>0</v>
      </c>
      <c r="T41" s="18">
        <f>+Enero!T41+Febrero!T41+'Marzo '!T41+'Abril '!T41+'Mayo '!T41+Junio!T41+Julio!T41+Agosto!T41+Septiembre!T41+'Octubre '!T41+Noviembre!T41+'Diciembre '!T41</f>
        <v>0</v>
      </c>
      <c r="U41" s="18">
        <f>+Enero!U41+Febrero!U41+'Marzo '!U41+'Abril '!U41+'Mayo '!U41+Junio!U41+Julio!U41+Agosto!U41+Septiembre!U41+'Octubre '!U41+Noviembre!U41+'Diciembre '!U41</f>
        <v>0</v>
      </c>
      <c r="V41" s="18">
        <f>+Enero!V41+Febrero!V41+'Marzo '!V41+'Abril '!V41+'Mayo '!V41+Junio!V41+Julio!V41+Agosto!V41+Septiembre!V41+'Octubre '!V41+Noviembre!V41+'Diciembre '!V41</f>
        <v>0</v>
      </c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18">
        <f>+Enero!E42+Febrero!E42+'Marzo '!E42+'Abril '!E42+'Mayo '!E42+Junio!E42+Julio!E42+Agosto!E42+Septiembre!E42+'Octubre '!E42+Noviembre!E42+'Diciembre '!E42</f>
        <v>0</v>
      </c>
      <c r="F42" s="18">
        <f>+Enero!F42+Febrero!F42+'Marzo '!F42+'Abril '!F42+'Mayo '!F42+Junio!F42+Julio!F42+Agosto!F42+Septiembre!F42+'Octubre '!F42+Noviembre!F42+'Diciembre '!F42</f>
        <v>0</v>
      </c>
      <c r="G42" s="18">
        <f>+Enero!G42+Febrero!G42+'Marzo '!G42+'Abril '!G42+'Mayo '!G42+Junio!G42+Julio!G42+Agosto!G42+Septiembre!G42+'Octubre '!G42+Noviembre!G42+'Diciembre '!G42</f>
        <v>0</v>
      </c>
      <c r="H42" s="18">
        <f>+Enero!H42+Febrero!H42+'Marzo '!H42+'Abril '!H42+'Mayo '!H42+Junio!H42+Julio!H42+Agosto!H42+Septiembre!H42+'Octubre '!H42+Noviembre!H42+'Diciembre '!H42</f>
        <v>0</v>
      </c>
      <c r="I42" s="18">
        <f>+Enero!I42+Febrero!I42+'Marzo '!I42+'Abril '!I42+'Mayo '!I42+Junio!I42+Julio!I42+Agosto!I42+Septiembre!I42+'Octubre '!I42+Noviembre!I42+'Diciembre '!I42</f>
        <v>0</v>
      </c>
      <c r="J42" s="18">
        <f>+Enero!J42+Febrero!J42+'Marzo '!J42+'Abril '!J42+'Mayo '!J42+Junio!J42+Julio!J42+Agosto!J42+Septiembre!J42+'Octubre '!J42+Noviembre!J42+'Diciembre '!J42</f>
        <v>0</v>
      </c>
      <c r="K42" s="18">
        <f>+Enero!K42+Febrero!K42+'Marzo '!K42+'Abril '!K42+'Mayo '!K42+Junio!K42+Julio!K42+Agosto!K42+Septiembre!K42+'Octubre '!K42+Noviembre!K42+'Diciembre '!K42</f>
        <v>0</v>
      </c>
      <c r="L42" s="18">
        <f>+Enero!L42+Febrero!L42+'Marzo '!L42+'Abril '!L42+'Mayo '!L42+Junio!L42+Julio!L42+Agosto!L42+Septiembre!L42+'Octubre '!L42+Noviembre!L42+'Diciembre '!L42</f>
        <v>0</v>
      </c>
      <c r="M42" s="18">
        <f>+Enero!M42+Febrero!M42+'Marzo '!M42+'Abril '!M42+'Mayo '!M42+Junio!M42+Julio!M42+Agosto!M42+Septiembre!M42+'Octubre '!M42+Noviembre!M42+'Diciembre '!M42</f>
        <v>0</v>
      </c>
      <c r="N42" s="18">
        <f>+Enero!N42+Febrero!N42+'Marzo '!N42+'Abril '!N42+'Mayo '!N42+Junio!N42+Julio!N42+Agosto!N42+Septiembre!N42+'Octubre '!N42+Noviembre!N42+'Diciembre '!N42</f>
        <v>0</v>
      </c>
      <c r="O42" s="18">
        <f>+Enero!O42+Febrero!O42+'Marzo '!O42+'Abril '!O42+'Mayo '!O42+Junio!O42+Julio!O42+Agosto!O42+Septiembre!O42+'Octubre '!O42+Noviembre!O42+'Diciembre '!O42</f>
        <v>0</v>
      </c>
      <c r="P42" s="18">
        <f>+Enero!P42+Febrero!P42+'Marzo '!P42+'Abril '!P42+'Mayo '!P42+Junio!P42+Julio!P42+Agosto!P42+Septiembre!P42+'Octubre '!P42+Noviembre!P42+'Diciembre '!P42</f>
        <v>0</v>
      </c>
      <c r="Q42" s="18">
        <f>+Enero!Q42+Febrero!Q42+'Marzo '!Q42+'Abril '!Q42+'Mayo '!Q42+Junio!Q42+Julio!Q42+Agosto!Q42+Septiembre!Q42+'Octubre '!Q42+Noviembre!Q42+'Diciembre '!Q42</f>
        <v>0</v>
      </c>
      <c r="R42" s="18">
        <f>+Enero!R42+Febrero!R42+'Marzo '!R42+'Abril '!R42+'Mayo '!R42+Junio!R42+Julio!R42+Agosto!R42+Septiembre!R42+'Octubre '!R42+Noviembre!R42+'Diciembre '!R42</f>
        <v>0</v>
      </c>
      <c r="S42" s="18">
        <f>+Enero!S42+Febrero!S42+'Marzo '!S42+'Abril '!S42+'Mayo '!S42+Junio!S42+Julio!S42+Agosto!S42+Septiembre!S42+'Octubre '!S42+Noviembre!S42+'Diciembre '!S42</f>
        <v>0</v>
      </c>
      <c r="T42" s="18">
        <f>+Enero!T42+Febrero!T42+'Marzo '!T42+'Abril '!T42+'Mayo '!T42+Junio!T42+Julio!T42+Agosto!T42+Septiembre!T42+'Octubre '!T42+Noviembre!T42+'Diciembre '!T42</f>
        <v>0</v>
      </c>
      <c r="U42" s="18">
        <f>+Enero!U42+Febrero!U42+'Marzo '!U42+'Abril '!U42+'Mayo '!U42+Junio!U42+Julio!U42+Agosto!U42+Septiembre!U42+'Octubre '!U42+Noviembre!U42+'Diciembre '!U42</f>
        <v>0</v>
      </c>
      <c r="V42" s="18">
        <f>+Enero!V42+Febrero!V42+'Marzo '!V42+'Abril '!V42+'Mayo '!V42+Junio!V42+Julio!V42+Agosto!V42+Septiembre!V42+'Octubre '!V42+Noviembre!V42+'Diciembre '!V42</f>
        <v>0</v>
      </c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18">
        <f>+Enero!E43+Febrero!E43+'Marzo '!E43+'Abril '!E43+'Mayo '!E43+Junio!E43+Julio!E43+Agosto!E43+Septiembre!E43+'Octubre '!E43+Noviembre!E43+'Diciembre '!E43</f>
        <v>0</v>
      </c>
      <c r="F43" s="18">
        <f>+Enero!F43+Febrero!F43+'Marzo '!F43+'Abril '!F43+'Mayo '!F43+Junio!F43+Julio!F43+Agosto!F43+Septiembre!F43+'Octubre '!F43+Noviembre!F43+'Diciembre '!F43</f>
        <v>0</v>
      </c>
      <c r="G43" s="18">
        <f>+Enero!G43+Febrero!G43+'Marzo '!G43+'Abril '!G43+'Mayo '!G43+Junio!G43+Julio!G43+Agosto!G43+Septiembre!G43+'Octubre '!G43+Noviembre!G43+'Diciembre '!G43</f>
        <v>0</v>
      </c>
      <c r="H43" s="18">
        <f>+Enero!H43+Febrero!H43+'Marzo '!H43+'Abril '!H43+'Mayo '!H43+Junio!H43+Julio!H43+Agosto!H43+Septiembre!H43+'Octubre '!H43+Noviembre!H43+'Diciembre '!H43</f>
        <v>0</v>
      </c>
      <c r="I43" s="18">
        <f>+Enero!I43+Febrero!I43+'Marzo '!I43+'Abril '!I43+'Mayo '!I43+Junio!I43+Julio!I43+Agosto!I43+Septiembre!I43+'Octubre '!I43+Noviembre!I43+'Diciembre '!I43</f>
        <v>0</v>
      </c>
      <c r="J43" s="18">
        <f>+Enero!J43+Febrero!J43+'Marzo '!J43+'Abril '!J43+'Mayo '!J43+Junio!J43+Julio!J43+Agosto!J43+Septiembre!J43+'Octubre '!J43+Noviembre!J43+'Diciembre '!J43</f>
        <v>0</v>
      </c>
      <c r="K43" s="18">
        <f>+Enero!K43+Febrero!K43+'Marzo '!K43+'Abril '!K43+'Mayo '!K43+Junio!K43+Julio!K43+Agosto!K43+Septiembre!K43+'Octubre '!K43+Noviembre!K43+'Diciembre '!K43</f>
        <v>0</v>
      </c>
      <c r="L43" s="18">
        <f>+Enero!L43+Febrero!L43+'Marzo '!L43+'Abril '!L43+'Mayo '!L43+Junio!L43+Julio!L43+Agosto!L43+Septiembre!L43+'Octubre '!L43+Noviembre!L43+'Diciembre '!L43</f>
        <v>0</v>
      </c>
      <c r="M43" s="18">
        <f>+Enero!M43+Febrero!M43+'Marzo '!M43+'Abril '!M43+'Mayo '!M43+Junio!M43+Julio!M43+Agosto!M43+Septiembre!M43+'Octubre '!M43+Noviembre!M43+'Diciembre '!M43</f>
        <v>0</v>
      </c>
      <c r="N43" s="18">
        <f>+Enero!N43+Febrero!N43+'Marzo '!N43+'Abril '!N43+'Mayo '!N43+Junio!N43+Julio!N43+Agosto!N43+Septiembre!N43+'Octubre '!N43+Noviembre!N43+'Diciembre '!N43</f>
        <v>0</v>
      </c>
      <c r="O43" s="18">
        <f>+Enero!O43+Febrero!O43+'Marzo '!O43+'Abril '!O43+'Mayo '!O43+Junio!O43+Julio!O43+Agosto!O43+Septiembre!O43+'Octubre '!O43+Noviembre!O43+'Diciembre '!O43</f>
        <v>0</v>
      </c>
      <c r="P43" s="18">
        <f>+Enero!P43+Febrero!P43+'Marzo '!P43+'Abril '!P43+'Mayo '!P43+Junio!P43+Julio!P43+Agosto!P43+Septiembre!P43+'Octubre '!P43+Noviembre!P43+'Diciembre '!P43</f>
        <v>0</v>
      </c>
      <c r="Q43" s="18">
        <f>+Enero!Q43+Febrero!Q43+'Marzo '!Q43+'Abril '!Q43+'Mayo '!Q43+Junio!Q43+Julio!Q43+Agosto!Q43+Septiembre!Q43+'Octubre '!Q43+Noviembre!Q43+'Diciembre '!Q43</f>
        <v>0</v>
      </c>
      <c r="R43" s="18">
        <f>+Enero!R43+Febrero!R43+'Marzo '!R43+'Abril '!R43+'Mayo '!R43+Junio!R43+Julio!R43+Agosto!R43+Septiembre!R43+'Octubre '!R43+Noviembre!R43+'Diciembre '!R43</f>
        <v>0</v>
      </c>
      <c r="S43" s="18">
        <f>+Enero!S43+Febrero!S43+'Marzo '!S43+'Abril '!S43+'Mayo '!S43+Junio!S43+Julio!S43+Agosto!S43+Septiembre!S43+'Octubre '!S43+Noviembre!S43+'Diciembre '!S43</f>
        <v>0</v>
      </c>
      <c r="T43" s="18">
        <f>+Enero!T43+Febrero!T43+'Marzo '!T43+'Abril '!T43+'Mayo '!T43+Junio!T43+Julio!T43+Agosto!T43+Septiembre!T43+'Octubre '!T43+Noviembre!T43+'Diciembre '!T43</f>
        <v>0</v>
      </c>
      <c r="U43" s="18">
        <f>+Enero!U43+Febrero!U43+'Marzo '!U43+'Abril '!U43+'Mayo '!U43+Junio!U43+Julio!U43+Agosto!U43+Septiembre!U43+'Octubre '!U43+Noviembre!U43+'Diciembre '!U43</f>
        <v>0</v>
      </c>
      <c r="V43" s="18">
        <f>+Enero!V43+Febrero!V43+'Marzo '!V43+'Abril '!V43+'Mayo '!V43+Junio!V43+Julio!V43+Agosto!V43+Septiembre!V43+'Octubre '!V43+Noviembre!V43+'Diciembre '!V43</f>
        <v>0</v>
      </c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18">
        <f>+Enero!E45+Febrero!E45+'Marzo '!E45+'Abril '!E45+'Mayo '!E45+Junio!E45+Julio!E45+Agosto!E45+Septiembre!E45+'Octubre '!E45+Noviembre!E45+'Diciembre '!E45</f>
        <v>0</v>
      </c>
      <c r="F45" s="18">
        <f>+Enero!F45+Febrero!F45+'Marzo '!F45+'Abril '!F45+'Mayo '!F45+Junio!F45+Julio!F45+Agosto!F45+Septiembre!F45+'Octubre '!F45+Noviembre!F45+'Diciembre '!F45</f>
        <v>0</v>
      </c>
      <c r="G45" s="18">
        <f>+Enero!G45+Febrero!G45+'Marzo '!G45+'Abril '!G45+'Mayo '!G45+Junio!G45+Julio!G45+Agosto!G45+Septiembre!G45+'Octubre '!G45+Noviembre!G45+'Diciembre '!G45</f>
        <v>0</v>
      </c>
      <c r="H45" s="18">
        <f>+Enero!H45+Febrero!H45+'Marzo '!H45+'Abril '!H45+'Mayo '!H45+Junio!H45+Julio!H45+Agosto!H45+Septiembre!H45+'Octubre '!H45+Noviembre!H45+'Diciembre '!H45</f>
        <v>0</v>
      </c>
      <c r="I45" s="18">
        <f>+Enero!I45+Febrero!I45+'Marzo '!I45+'Abril '!I45+'Mayo '!I45+Junio!I45+Julio!I45+Agosto!I45+Septiembre!I45+'Octubre '!I45+Noviembre!I45+'Diciembre '!I45</f>
        <v>0</v>
      </c>
      <c r="J45" s="18">
        <f>+Enero!J45+Febrero!J45+'Marzo '!J45+'Abril '!J45+'Mayo '!J45+Junio!J45+Julio!J45+Agosto!J45+Septiembre!J45+'Octubre '!J45+Noviembre!J45+'Diciembre '!J45</f>
        <v>0</v>
      </c>
      <c r="K45" s="18">
        <f>+Enero!K45+Febrero!K45+'Marzo '!K45+'Abril '!K45+'Mayo '!K45+Junio!K45+Julio!K45+Agosto!K45+Septiembre!K45+'Octubre '!K45+Noviembre!K45+'Diciembre '!K45</f>
        <v>0</v>
      </c>
      <c r="L45" s="18">
        <f>+Enero!L45+Febrero!L45+'Marzo '!L45+'Abril '!L45+'Mayo '!L45+Junio!L45+Julio!L45+Agosto!L45+Septiembre!L45+'Octubre '!L45+Noviembre!L45+'Diciembre '!L45</f>
        <v>0</v>
      </c>
      <c r="M45" s="18">
        <f>+Enero!M45+Febrero!M45+'Marzo '!M45+'Abril '!M45+'Mayo '!M45+Junio!M45+Julio!M45+Agosto!M45+Septiembre!M45+'Octubre '!M45+Noviembre!M45+'Diciembre '!M45</f>
        <v>0</v>
      </c>
      <c r="N45" s="18">
        <f>+Enero!N45+Febrero!N45+'Marzo '!N45+'Abril '!N45+'Mayo '!N45+Junio!N45+Julio!N45+Agosto!N45+Septiembre!N45+'Octubre '!N45+Noviembre!N45+'Diciembre '!N45</f>
        <v>0</v>
      </c>
      <c r="O45" s="18">
        <f>+Enero!O45+Febrero!O45+'Marzo '!O45+'Abril '!O45+'Mayo '!O45+Junio!O45+Julio!O45+Agosto!O45+Septiembre!O45+'Octubre '!O45+Noviembre!O45+'Diciembre '!O45</f>
        <v>0</v>
      </c>
      <c r="P45" s="18">
        <f>+Enero!P45+Febrero!P45+'Marzo '!P45+'Abril '!P45+'Mayo '!P45+Junio!P45+Julio!P45+Agosto!P45+Septiembre!P45+'Octubre '!P45+Noviembre!P45+'Diciembre '!P45</f>
        <v>0</v>
      </c>
      <c r="Q45" s="18">
        <f>+Enero!Q45+Febrero!Q45+'Marzo '!Q45+'Abril '!Q45+'Mayo '!Q45+Junio!Q45+Julio!Q45+Agosto!Q45+Septiembre!Q45+'Octubre '!Q45+Noviembre!Q45+'Diciembre '!Q45</f>
        <v>0</v>
      </c>
      <c r="R45" s="18">
        <f>+Enero!R45+Febrero!R45+'Marzo '!R45+'Abril '!R45+'Mayo '!R45+Junio!R45+Julio!R45+Agosto!R45+Septiembre!R45+'Octubre '!R45+Noviembre!R45+'Diciembre '!R45</f>
        <v>0</v>
      </c>
      <c r="S45" s="18">
        <f>+Enero!S45+Febrero!S45+'Marzo '!S45+'Abril '!S45+'Mayo '!S45+Junio!S45+Julio!S45+Agosto!S45+Septiembre!S45+'Octubre '!S45+Noviembre!S45+'Diciembre '!S45</f>
        <v>0</v>
      </c>
      <c r="T45" s="18">
        <f>+Enero!T45+Febrero!T45+'Marzo '!T45+'Abril '!T45+'Mayo '!T45+Junio!T45+Julio!T45+Agosto!T45+Septiembre!T45+'Octubre '!T45+Noviembre!T45+'Diciembre '!T45</f>
        <v>0</v>
      </c>
      <c r="U45" s="18">
        <f>+Enero!U45+Febrero!U45+'Marzo '!U45+'Abril '!U45+'Mayo '!U45+Junio!U45+Julio!U45+Agosto!U45+Septiembre!U45+'Octubre '!U45+Noviembre!U45+'Diciembre '!U45</f>
        <v>0</v>
      </c>
      <c r="V45" s="18">
        <f>+Enero!V45+Febrero!V45+'Marzo '!V45+'Abril '!V45+'Mayo '!V45+Junio!V45+Julio!V45+Agosto!V45+Septiembre!V45+'Octubre '!V45+Noviembre!V45+'Diciembre '!V45</f>
        <v>0</v>
      </c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18">
        <f>+Enero!E46+Febrero!E46+'Marzo '!E46+'Abril '!E46+'Mayo '!E46+Junio!E46+Julio!E46+Agosto!E46+Septiembre!E46+'Octubre '!E46+Noviembre!E46+'Diciembre '!E46</f>
        <v>0</v>
      </c>
      <c r="F46" s="18">
        <f>+Enero!F46+Febrero!F46+'Marzo '!F46+'Abril '!F46+'Mayo '!F46+Junio!F46+Julio!F46+Agosto!F46+Septiembre!F46+'Octubre '!F46+Noviembre!F46+'Diciembre '!F46</f>
        <v>0</v>
      </c>
      <c r="G46" s="18">
        <f>+Enero!G46+Febrero!G46+'Marzo '!G46+'Abril '!G46+'Mayo '!G46+Junio!G46+Julio!G46+Agosto!G46+Septiembre!G46+'Octubre '!G46+Noviembre!G46+'Diciembre '!G46</f>
        <v>0</v>
      </c>
      <c r="H46" s="18">
        <f>+Enero!H46+Febrero!H46+'Marzo '!H46+'Abril '!H46+'Mayo '!H46+Junio!H46+Julio!H46+Agosto!H46+Septiembre!H46+'Octubre '!H46+Noviembre!H46+'Diciembre '!H46</f>
        <v>0</v>
      </c>
      <c r="I46" s="18">
        <f>+Enero!I46+Febrero!I46+'Marzo '!I46+'Abril '!I46+'Mayo '!I46+Junio!I46+Julio!I46+Agosto!I46+Septiembre!I46+'Octubre '!I46+Noviembre!I46+'Diciembre '!I46</f>
        <v>0</v>
      </c>
      <c r="J46" s="18">
        <f>+Enero!J46+Febrero!J46+'Marzo '!J46+'Abril '!J46+'Mayo '!J46+Junio!J46+Julio!J46+Agosto!J46+Septiembre!J46+'Octubre '!J46+Noviembre!J46+'Diciembre '!J46</f>
        <v>0</v>
      </c>
      <c r="K46" s="18">
        <f>+Enero!K46+Febrero!K46+'Marzo '!K46+'Abril '!K46+'Mayo '!K46+Junio!K46+Julio!K46+Agosto!K46+Septiembre!K46+'Octubre '!K46+Noviembre!K46+'Diciembre '!K46</f>
        <v>0</v>
      </c>
      <c r="L46" s="18">
        <f>+Enero!L46+Febrero!L46+'Marzo '!L46+'Abril '!L46+'Mayo '!L46+Junio!L46+Julio!L46+Agosto!L46+Septiembre!L46+'Octubre '!L46+Noviembre!L46+'Diciembre '!L46</f>
        <v>0</v>
      </c>
      <c r="M46" s="18">
        <f>+Enero!M46+Febrero!M46+'Marzo '!M46+'Abril '!M46+'Mayo '!M46+Junio!M46+Julio!M46+Agosto!M46+Septiembre!M46+'Octubre '!M46+Noviembre!M46+'Diciembre '!M46</f>
        <v>0</v>
      </c>
      <c r="N46" s="18">
        <f>+Enero!N46+Febrero!N46+'Marzo '!N46+'Abril '!N46+'Mayo '!N46+Junio!N46+Julio!N46+Agosto!N46+Septiembre!N46+'Octubre '!N46+Noviembre!N46+'Diciembre '!N46</f>
        <v>0</v>
      </c>
      <c r="O46" s="18">
        <f>+Enero!O46+Febrero!O46+'Marzo '!O46+'Abril '!O46+'Mayo '!O46+Junio!O46+Julio!O46+Agosto!O46+Septiembre!O46+'Octubre '!O46+Noviembre!O46+'Diciembre '!O46</f>
        <v>0</v>
      </c>
      <c r="P46" s="18">
        <f>+Enero!P46+Febrero!P46+'Marzo '!P46+'Abril '!P46+'Mayo '!P46+Junio!P46+Julio!P46+Agosto!P46+Septiembre!P46+'Octubre '!P46+Noviembre!P46+'Diciembre '!P46</f>
        <v>0</v>
      </c>
      <c r="Q46" s="18">
        <f>+Enero!Q46+Febrero!Q46+'Marzo '!Q46+'Abril '!Q46+'Mayo '!Q46+Junio!Q46+Julio!Q46+Agosto!Q46+Septiembre!Q46+'Octubre '!Q46+Noviembre!Q46+'Diciembre '!Q46</f>
        <v>0</v>
      </c>
      <c r="R46" s="18">
        <f>+Enero!R46+Febrero!R46+'Marzo '!R46+'Abril '!R46+'Mayo '!R46+Junio!R46+Julio!R46+Agosto!R46+Septiembre!R46+'Octubre '!R46+Noviembre!R46+'Diciembre '!R46</f>
        <v>0</v>
      </c>
      <c r="S46" s="18">
        <f>+Enero!S46+Febrero!S46+'Marzo '!S46+'Abril '!S46+'Mayo '!S46+Junio!S46+Julio!S46+Agosto!S46+Septiembre!S46+'Octubre '!S46+Noviembre!S46+'Diciembre '!S46</f>
        <v>0</v>
      </c>
      <c r="T46" s="18">
        <f>+Enero!T46+Febrero!T46+'Marzo '!T46+'Abril '!T46+'Mayo '!T46+Junio!T46+Julio!T46+Agosto!T46+Septiembre!T46+'Octubre '!T46+Noviembre!T46+'Diciembre '!T46</f>
        <v>0</v>
      </c>
      <c r="U46" s="18">
        <f>+Enero!U46+Febrero!U46+'Marzo '!U46+'Abril '!U46+'Mayo '!U46+Junio!U46+Julio!U46+Agosto!U46+Septiembre!U46+'Octubre '!U46+Noviembre!U46+'Diciembre '!U46</f>
        <v>0</v>
      </c>
      <c r="V46" s="18">
        <f>+Enero!V46+Febrero!V46+'Marzo '!V46+'Abril '!V46+'Mayo '!V46+Junio!V46+Julio!V46+Agosto!V46+Septiembre!V46+'Octubre '!V46+Noviembre!V46+'Diciembre '!V46</f>
        <v>0</v>
      </c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18">
        <f>+Enero!E48+Febrero!E48+'Marzo '!E48+'Abril '!E48+'Mayo '!E48+Junio!E48+Julio!E48+Agosto!E48+Septiembre!E48+'Octubre '!E48+Noviembre!E48+'Diciembre '!E48</f>
        <v>0</v>
      </c>
      <c r="F48" s="18">
        <f>+Enero!F48+Febrero!F48+'Marzo '!F48+'Abril '!F48+'Mayo '!F48+Junio!F48+Julio!F48+Agosto!F48+Septiembre!F48+'Octubre '!F48+Noviembre!F48+'Diciembre '!F48</f>
        <v>0</v>
      </c>
      <c r="G48" s="18">
        <f>+Enero!G48+Febrero!G48+'Marzo '!G48+'Abril '!G48+'Mayo '!G48+Junio!G48+Julio!G48+Agosto!G48+Septiembre!G48+'Octubre '!G48+Noviembre!G48+'Diciembre '!G48</f>
        <v>0</v>
      </c>
      <c r="H48" s="18">
        <f>+Enero!H48+Febrero!H48+'Marzo '!H48+'Abril '!H48+'Mayo '!H48+Junio!H48+Julio!H48+Agosto!H48+Septiembre!H48+'Octubre '!H48+Noviembre!H48+'Diciembre '!H48</f>
        <v>0</v>
      </c>
      <c r="I48" s="18">
        <f>+Enero!I48+Febrero!I48+'Marzo '!I48+'Abril '!I48+'Mayo '!I48+Junio!I48+Julio!I48+Agosto!I48+Septiembre!I48+'Octubre '!I48+Noviembre!I48+'Diciembre '!I48</f>
        <v>0</v>
      </c>
      <c r="J48" s="18">
        <f>+Enero!J48+Febrero!J48+'Marzo '!J48+'Abril '!J48+'Mayo '!J48+Junio!J48+Julio!J48+Agosto!J48+Septiembre!J48+'Octubre '!J48+Noviembre!J48+'Diciembre '!J48</f>
        <v>0</v>
      </c>
      <c r="K48" s="18">
        <f>+Enero!K48+Febrero!K48+'Marzo '!K48+'Abril '!K48+'Mayo '!K48+Junio!K48+Julio!K48+Agosto!K48+Septiembre!K48+'Octubre '!K48+Noviembre!K48+'Diciembre '!K48</f>
        <v>0</v>
      </c>
      <c r="L48" s="18">
        <f>+Enero!L48+Febrero!L48+'Marzo '!L48+'Abril '!L48+'Mayo '!L48+Junio!L48+Julio!L48+Agosto!L48+Septiembre!L48+'Octubre '!L48+Noviembre!L48+'Diciembre '!L48</f>
        <v>0</v>
      </c>
      <c r="M48" s="18">
        <f>+Enero!M48+Febrero!M48+'Marzo '!M48+'Abril '!M48+'Mayo '!M48+Junio!M48+Julio!M48+Agosto!M48+Septiembre!M48+'Octubre '!M48+Noviembre!M48+'Diciembre '!M48</f>
        <v>0</v>
      </c>
      <c r="N48" s="18">
        <f>+Enero!N48+Febrero!N48+'Marzo '!N48+'Abril '!N48+'Mayo '!N48+Junio!N48+Julio!N48+Agosto!N48+Septiembre!N48+'Octubre '!N48+Noviembre!N48+'Diciembre '!N48</f>
        <v>0</v>
      </c>
      <c r="O48" s="18">
        <f>+Enero!O48+Febrero!O48+'Marzo '!O48+'Abril '!O48+'Mayo '!O48+Junio!O48+Julio!O48+Agosto!O48+Septiembre!O48+'Octubre '!O48+Noviembre!O48+'Diciembre '!O48</f>
        <v>0</v>
      </c>
      <c r="P48" s="18">
        <f>+Enero!P48+Febrero!P48+'Marzo '!P48+'Abril '!P48+'Mayo '!P48+Junio!P48+Julio!P48+Agosto!P48+Septiembre!P48+'Octubre '!P48+Noviembre!P48+'Diciembre '!P48</f>
        <v>0</v>
      </c>
      <c r="Q48" s="18">
        <f>+Enero!Q48+Febrero!Q48+'Marzo '!Q48+'Abril '!Q48+'Mayo '!Q48+Junio!Q48+Julio!Q48+Agosto!Q48+Septiembre!Q48+'Octubre '!Q48+Noviembre!Q48+'Diciembre '!Q48</f>
        <v>0</v>
      </c>
      <c r="R48" s="18">
        <f>+Enero!R48+Febrero!R48+'Marzo '!R48+'Abril '!R48+'Mayo '!R48+Junio!R48+Julio!R48+Agosto!R48+Septiembre!R48+'Octubre '!R48+Noviembre!R48+'Diciembre '!R48</f>
        <v>0</v>
      </c>
      <c r="S48" s="18">
        <f>+Enero!S48+Febrero!S48+'Marzo '!S48+'Abril '!S48+'Mayo '!S48+Junio!S48+Julio!S48+Agosto!S48+Septiembre!S48+'Octubre '!S48+Noviembre!S48+'Diciembre '!S48</f>
        <v>0</v>
      </c>
      <c r="T48" s="18">
        <f>+Enero!T48+Febrero!T48+'Marzo '!T48+'Abril '!T48+'Mayo '!T48+Junio!T48+Julio!T48+Agosto!T48+Septiembre!T48+'Octubre '!T48+Noviembre!T48+'Diciembre '!T48</f>
        <v>0</v>
      </c>
      <c r="U48" s="18">
        <f>+Enero!U48+Febrero!U48+'Marzo '!U48+'Abril '!U48+'Mayo '!U48+Junio!U48+Julio!U48+Agosto!U48+Septiembre!U48+'Octubre '!U48+Noviembre!U48+'Diciembre '!U48</f>
        <v>0</v>
      </c>
      <c r="V48" s="18">
        <f>+Enero!V48+Febrero!V48+'Marzo '!V48+'Abril '!V48+'Mayo '!V48+Junio!V48+Julio!V48+Agosto!V48+Septiembre!V48+'Octubre '!V48+Noviembre!V48+'Diciembre '!V48</f>
        <v>0</v>
      </c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18">
        <f>+Enero!E49+Febrero!E49+'Marzo '!E49+'Abril '!E49+'Mayo '!E49+Junio!E49+Julio!E49+Agosto!E49+Septiembre!E49+'Octubre '!E49+Noviembre!E49+'Diciembre '!E49</f>
        <v>0</v>
      </c>
      <c r="F49" s="18">
        <f>+Enero!F49+Febrero!F49+'Marzo '!F49+'Abril '!F49+'Mayo '!F49+Junio!F49+Julio!F49+Agosto!F49+Septiembre!F49+'Octubre '!F49+Noviembre!F49+'Diciembre '!F49</f>
        <v>0</v>
      </c>
      <c r="G49" s="18">
        <f>+Enero!G49+Febrero!G49+'Marzo '!G49+'Abril '!G49+'Mayo '!G49+Junio!G49+Julio!G49+Agosto!G49+Septiembre!G49+'Octubre '!G49+Noviembre!G49+'Diciembre '!G49</f>
        <v>0</v>
      </c>
      <c r="H49" s="18">
        <f>+Enero!H49+Febrero!H49+'Marzo '!H49+'Abril '!H49+'Mayo '!H49+Junio!H49+Julio!H49+Agosto!H49+Septiembre!H49+'Octubre '!H49+Noviembre!H49+'Diciembre '!H49</f>
        <v>0</v>
      </c>
      <c r="I49" s="18">
        <f>+Enero!I49+Febrero!I49+'Marzo '!I49+'Abril '!I49+'Mayo '!I49+Junio!I49+Julio!I49+Agosto!I49+Septiembre!I49+'Octubre '!I49+Noviembre!I49+'Diciembre '!I49</f>
        <v>0</v>
      </c>
      <c r="J49" s="18">
        <f>+Enero!J49+Febrero!J49+'Marzo '!J49+'Abril '!J49+'Mayo '!J49+Junio!J49+Julio!J49+Agosto!J49+Septiembre!J49+'Octubre '!J49+Noviembre!J49+'Diciembre '!J49</f>
        <v>0</v>
      </c>
      <c r="K49" s="18">
        <f>+Enero!K49+Febrero!K49+'Marzo '!K49+'Abril '!K49+'Mayo '!K49+Junio!K49+Julio!K49+Agosto!K49+Septiembre!K49+'Octubre '!K49+Noviembre!K49+'Diciembre '!K49</f>
        <v>0</v>
      </c>
      <c r="L49" s="18">
        <f>+Enero!L49+Febrero!L49+'Marzo '!L49+'Abril '!L49+'Mayo '!L49+Junio!L49+Julio!L49+Agosto!L49+Septiembre!L49+'Octubre '!L49+Noviembre!L49+'Diciembre '!L49</f>
        <v>0</v>
      </c>
      <c r="M49" s="18">
        <f>+Enero!M49+Febrero!M49+'Marzo '!M49+'Abril '!M49+'Mayo '!M49+Junio!M49+Julio!M49+Agosto!M49+Septiembre!M49+'Octubre '!M49+Noviembre!M49+'Diciembre '!M49</f>
        <v>0</v>
      </c>
      <c r="N49" s="18">
        <f>+Enero!N49+Febrero!N49+'Marzo '!N49+'Abril '!N49+'Mayo '!N49+Junio!N49+Julio!N49+Agosto!N49+Septiembre!N49+'Octubre '!N49+Noviembre!N49+'Diciembre '!N49</f>
        <v>0</v>
      </c>
      <c r="O49" s="18">
        <f>+Enero!O49+Febrero!O49+'Marzo '!O49+'Abril '!O49+'Mayo '!O49+Junio!O49+Julio!O49+Agosto!O49+Septiembre!O49+'Octubre '!O49+Noviembre!O49+'Diciembre '!O49</f>
        <v>0</v>
      </c>
      <c r="P49" s="18">
        <f>+Enero!P49+Febrero!P49+'Marzo '!P49+'Abril '!P49+'Mayo '!P49+Junio!P49+Julio!P49+Agosto!P49+Septiembre!P49+'Octubre '!P49+Noviembre!P49+'Diciembre '!P49</f>
        <v>0</v>
      </c>
      <c r="Q49" s="18">
        <f>+Enero!Q49+Febrero!Q49+'Marzo '!Q49+'Abril '!Q49+'Mayo '!Q49+Junio!Q49+Julio!Q49+Agosto!Q49+Septiembre!Q49+'Octubre '!Q49+Noviembre!Q49+'Diciembre '!Q49</f>
        <v>0</v>
      </c>
      <c r="R49" s="18">
        <f>+Enero!R49+Febrero!R49+'Marzo '!R49+'Abril '!R49+'Mayo '!R49+Junio!R49+Julio!R49+Agosto!R49+Septiembre!R49+'Octubre '!R49+Noviembre!R49+'Diciembre '!R49</f>
        <v>0</v>
      </c>
      <c r="S49" s="18">
        <f>+Enero!S49+Febrero!S49+'Marzo '!S49+'Abril '!S49+'Mayo '!S49+Junio!S49+Julio!S49+Agosto!S49+Septiembre!S49+'Octubre '!S49+Noviembre!S49+'Diciembre '!S49</f>
        <v>0</v>
      </c>
      <c r="T49" s="18">
        <f>+Enero!T49+Febrero!T49+'Marzo '!T49+'Abril '!T49+'Mayo '!T49+Junio!T49+Julio!T49+Agosto!T49+Septiembre!T49+'Octubre '!T49+Noviembre!T49+'Diciembre '!T49</f>
        <v>0</v>
      </c>
      <c r="U49" s="18">
        <f>+Enero!U49+Febrero!U49+'Marzo '!U49+'Abril '!U49+'Mayo '!U49+Junio!U49+Julio!U49+Agosto!U49+Septiembre!U49+'Octubre '!U49+Noviembre!U49+'Diciembre '!U49</f>
        <v>0</v>
      </c>
      <c r="V49" s="18">
        <f>+Enero!V49+Febrero!V49+'Marzo '!V49+'Abril '!V49+'Mayo '!V49+Junio!V49+Julio!V49+Agosto!V49+Septiembre!V49+'Octubre '!V49+Noviembre!V49+'Diciembre '!V49</f>
        <v>0</v>
      </c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18">
        <f>+Enero!E50+Febrero!E50+'Marzo '!E50+'Abril '!E50+'Mayo '!E50+Junio!E50+Julio!E50+Agosto!E50+Septiembre!E50+'Octubre '!E50+Noviembre!E50+'Diciembre '!E50</f>
        <v>0</v>
      </c>
      <c r="F50" s="18">
        <f>+Enero!F50+Febrero!F50+'Marzo '!F50+'Abril '!F50+'Mayo '!F50+Junio!F50+Julio!F50+Agosto!F50+Septiembre!F50+'Octubre '!F50+Noviembre!F50+'Diciembre '!F50</f>
        <v>0</v>
      </c>
      <c r="G50" s="18">
        <f>+Enero!G50+Febrero!G50+'Marzo '!G50+'Abril '!G50+'Mayo '!G50+Junio!G50+Julio!G50+Agosto!G50+Septiembre!G50+'Octubre '!G50+Noviembre!G50+'Diciembre '!G50</f>
        <v>0</v>
      </c>
      <c r="H50" s="18">
        <f>+Enero!H50+Febrero!H50+'Marzo '!H50+'Abril '!H50+'Mayo '!H50+Junio!H50+Julio!H50+Agosto!H50+Septiembre!H50+'Octubre '!H50+Noviembre!H50+'Diciembre '!H50</f>
        <v>0</v>
      </c>
      <c r="I50" s="18">
        <f>+Enero!I50+Febrero!I50+'Marzo '!I50+'Abril '!I50+'Mayo '!I50+Junio!I50+Julio!I50+Agosto!I50+Septiembre!I50+'Octubre '!I50+Noviembre!I50+'Diciembre '!I50</f>
        <v>0</v>
      </c>
      <c r="J50" s="18">
        <f>+Enero!J50+Febrero!J50+'Marzo '!J50+'Abril '!J50+'Mayo '!J50+Junio!J50+Julio!J50+Agosto!J50+Septiembre!J50+'Octubre '!J50+Noviembre!J50+'Diciembre '!J50</f>
        <v>0</v>
      </c>
      <c r="K50" s="18">
        <f>+Enero!K50+Febrero!K50+'Marzo '!K50+'Abril '!K50+'Mayo '!K50+Junio!K50+Julio!K50+Agosto!K50+Septiembre!K50+'Octubre '!K50+Noviembre!K50+'Diciembre '!K50</f>
        <v>0</v>
      </c>
      <c r="L50" s="18">
        <f>+Enero!L50+Febrero!L50+'Marzo '!L50+'Abril '!L50+'Mayo '!L50+Junio!L50+Julio!L50+Agosto!L50+Septiembre!L50+'Octubre '!L50+Noviembre!L50+'Diciembre '!L50</f>
        <v>0</v>
      </c>
      <c r="M50" s="18">
        <f>+Enero!M50+Febrero!M50+'Marzo '!M50+'Abril '!M50+'Mayo '!M50+Junio!M50+Julio!M50+Agosto!M50+Septiembre!M50+'Octubre '!M50+Noviembre!M50+'Diciembre '!M50</f>
        <v>0</v>
      </c>
      <c r="N50" s="18">
        <f>+Enero!N50+Febrero!N50+'Marzo '!N50+'Abril '!N50+'Mayo '!N50+Junio!N50+Julio!N50+Agosto!N50+Septiembre!N50+'Octubre '!N50+Noviembre!N50+'Diciembre '!N50</f>
        <v>0</v>
      </c>
      <c r="O50" s="18">
        <f>+Enero!O50+Febrero!O50+'Marzo '!O50+'Abril '!O50+'Mayo '!O50+Junio!O50+Julio!O50+Agosto!O50+Septiembre!O50+'Octubre '!O50+Noviembre!O50+'Diciembre '!O50</f>
        <v>0</v>
      </c>
      <c r="P50" s="18">
        <f>+Enero!P50+Febrero!P50+'Marzo '!P50+'Abril '!P50+'Mayo '!P50+Junio!P50+Julio!P50+Agosto!P50+Septiembre!P50+'Octubre '!P50+Noviembre!P50+'Diciembre '!P50</f>
        <v>0</v>
      </c>
      <c r="Q50" s="18">
        <f>+Enero!Q50+Febrero!Q50+'Marzo '!Q50+'Abril '!Q50+'Mayo '!Q50+Junio!Q50+Julio!Q50+Agosto!Q50+Septiembre!Q50+'Octubre '!Q50+Noviembre!Q50+'Diciembre '!Q50</f>
        <v>0</v>
      </c>
      <c r="R50" s="18">
        <f>+Enero!R50+Febrero!R50+'Marzo '!R50+'Abril '!R50+'Mayo '!R50+Junio!R50+Julio!R50+Agosto!R50+Septiembre!R50+'Octubre '!R50+Noviembre!R50+'Diciembre '!R50</f>
        <v>0</v>
      </c>
      <c r="S50" s="18">
        <f>+Enero!S50+Febrero!S50+'Marzo '!S50+'Abril '!S50+'Mayo '!S50+Junio!S50+Julio!S50+Agosto!S50+Septiembre!S50+'Octubre '!S50+Noviembre!S50+'Diciembre '!S50</f>
        <v>0</v>
      </c>
      <c r="T50" s="18">
        <f>+Enero!T50+Febrero!T50+'Marzo '!T50+'Abril '!T50+'Mayo '!T50+Junio!T50+Julio!T50+Agosto!T50+Septiembre!T50+'Octubre '!T50+Noviembre!T50+'Diciembre '!T50</f>
        <v>0</v>
      </c>
      <c r="U50" s="18">
        <f>+Enero!U50+Febrero!U50+'Marzo '!U50+'Abril '!U50+'Mayo '!U50+Junio!U50+Julio!U50+Agosto!U50+Septiembre!U50+'Octubre '!U50+Noviembre!U50+'Diciembre '!U50</f>
        <v>0</v>
      </c>
      <c r="V50" s="18">
        <f>+Enero!V50+Febrero!V50+'Marzo '!V50+'Abril '!V50+'Mayo '!V50+Junio!V50+Julio!V50+Agosto!V50+Septiembre!V50+'Octubre '!V50+Noviembre!V50+'Diciembre '!V50</f>
        <v>0</v>
      </c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18">
        <f>+Enero!E51+Febrero!E51+'Marzo '!E51+'Abril '!E51+'Mayo '!E51+Junio!E51+Julio!E51+Agosto!E51+Septiembre!E51+'Octubre '!E51+Noviembre!E51+'Diciembre '!E51</f>
        <v>0</v>
      </c>
      <c r="F51" s="18">
        <f>+Enero!F51+Febrero!F51+'Marzo '!F51+'Abril '!F51+'Mayo '!F51+Junio!F51+Julio!F51+Agosto!F51+Septiembre!F51+'Octubre '!F51+Noviembre!F51+'Diciembre '!F51</f>
        <v>0</v>
      </c>
      <c r="G51" s="18">
        <f>+Enero!G51+Febrero!G51+'Marzo '!G51+'Abril '!G51+'Mayo '!G51+Junio!G51+Julio!G51+Agosto!G51+Septiembre!G51+'Octubre '!G51+Noviembre!G51+'Diciembre '!G51</f>
        <v>0</v>
      </c>
      <c r="H51" s="18">
        <f>+Enero!H51+Febrero!H51+'Marzo '!H51+'Abril '!H51+'Mayo '!H51+Junio!H51+Julio!H51+Agosto!H51+Septiembre!H51+'Octubre '!H51+Noviembre!H51+'Diciembre '!H51</f>
        <v>0</v>
      </c>
      <c r="I51" s="18">
        <f>+Enero!I51+Febrero!I51+'Marzo '!I51+'Abril '!I51+'Mayo '!I51+Junio!I51+Julio!I51+Agosto!I51+Septiembre!I51+'Octubre '!I51+Noviembre!I51+'Diciembre '!I51</f>
        <v>0</v>
      </c>
      <c r="J51" s="18">
        <f>+Enero!J51+Febrero!J51+'Marzo '!J51+'Abril '!J51+'Mayo '!J51+Junio!J51+Julio!J51+Agosto!J51+Septiembre!J51+'Octubre '!J51+Noviembre!J51+'Diciembre '!J51</f>
        <v>0</v>
      </c>
      <c r="K51" s="18">
        <f>+Enero!K51+Febrero!K51+'Marzo '!K51+'Abril '!K51+'Mayo '!K51+Junio!K51+Julio!K51+Agosto!K51+Septiembre!K51+'Octubre '!K51+Noviembre!K51+'Diciembre '!K51</f>
        <v>0</v>
      </c>
      <c r="L51" s="18">
        <f>+Enero!L51+Febrero!L51+'Marzo '!L51+'Abril '!L51+'Mayo '!L51+Junio!L51+Julio!L51+Agosto!L51+Septiembre!L51+'Octubre '!L51+Noviembre!L51+'Diciembre '!L51</f>
        <v>0</v>
      </c>
      <c r="M51" s="18">
        <f>+Enero!M51+Febrero!M51+'Marzo '!M51+'Abril '!M51+'Mayo '!M51+Junio!M51+Julio!M51+Agosto!M51+Septiembre!M51+'Octubre '!M51+Noviembre!M51+'Diciembre '!M51</f>
        <v>0</v>
      </c>
      <c r="N51" s="18">
        <f>+Enero!N51+Febrero!N51+'Marzo '!N51+'Abril '!N51+'Mayo '!N51+Junio!N51+Julio!N51+Agosto!N51+Septiembre!N51+'Octubre '!N51+Noviembre!N51+'Diciembre '!N51</f>
        <v>0</v>
      </c>
      <c r="O51" s="18">
        <f>+Enero!O51+Febrero!O51+'Marzo '!O51+'Abril '!O51+'Mayo '!O51+Junio!O51+Julio!O51+Agosto!O51+Septiembre!O51+'Octubre '!O51+Noviembre!O51+'Diciembre '!O51</f>
        <v>0</v>
      </c>
      <c r="P51" s="18">
        <f>+Enero!P51+Febrero!P51+'Marzo '!P51+'Abril '!P51+'Mayo '!P51+Junio!P51+Julio!P51+Agosto!P51+Septiembre!P51+'Octubre '!P51+Noviembre!P51+'Diciembre '!P51</f>
        <v>0</v>
      </c>
      <c r="Q51" s="18">
        <f>+Enero!Q51+Febrero!Q51+'Marzo '!Q51+'Abril '!Q51+'Mayo '!Q51+Junio!Q51+Julio!Q51+Agosto!Q51+Septiembre!Q51+'Octubre '!Q51+Noviembre!Q51+'Diciembre '!Q51</f>
        <v>0</v>
      </c>
      <c r="R51" s="18">
        <f>+Enero!R51+Febrero!R51+'Marzo '!R51+'Abril '!R51+'Mayo '!R51+Junio!R51+Julio!R51+Agosto!R51+Septiembre!R51+'Octubre '!R51+Noviembre!R51+'Diciembre '!R51</f>
        <v>0</v>
      </c>
      <c r="S51" s="18">
        <f>+Enero!S51+Febrero!S51+'Marzo '!S51+'Abril '!S51+'Mayo '!S51+Junio!S51+Julio!S51+Agosto!S51+Septiembre!S51+'Octubre '!S51+Noviembre!S51+'Diciembre '!S51</f>
        <v>0</v>
      </c>
      <c r="T51" s="18">
        <f>+Enero!T51+Febrero!T51+'Marzo '!T51+'Abril '!T51+'Mayo '!T51+Junio!T51+Julio!T51+Agosto!T51+Septiembre!T51+'Octubre '!T51+Noviembre!T51+'Diciembre '!T51</f>
        <v>0</v>
      </c>
      <c r="U51" s="18">
        <f>+Enero!U51+Febrero!U51+'Marzo '!U51+'Abril '!U51+'Mayo '!U51+Junio!U51+Julio!U51+Agosto!U51+Septiembre!U51+'Octubre '!U51+Noviembre!U51+'Diciembre '!U51</f>
        <v>0</v>
      </c>
      <c r="V51" s="18">
        <f>+Enero!V51+Febrero!V51+'Marzo '!V51+'Abril '!V51+'Mayo '!V51+Junio!V51+Julio!V51+Agosto!V51+Septiembre!V51+'Octubre '!V51+Noviembre!V51+'Diciembre '!V51</f>
        <v>0</v>
      </c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18">
        <f>+Enero!E52+Febrero!E52+'Marzo '!E52+'Abril '!E52+'Mayo '!E52+Junio!E52+Julio!E52+Agosto!E52+Septiembre!E52+'Octubre '!E52+Noviembre!E52+'Diciembre '!E52</f>
        <v>0</v>
      </c>
      <c r="F52" s="18">
        <f>+Enero!F52+Febrero!F52+'Marzo '!F52+'Abril '!F52+'Mayo '!F52+Junio!F52+Julio!F52+Agosto!F52+Septiembre!F52+'Octubre '!F52+Noviembre!F52+'Diciembre '!F52</f>
        <v>0</v>
      </c>
      <c r="G52" s="18">
        <f>+Enero!G52+Febrero!G52+'Marzo '!G52+'Abril '!G52+'Mayo '!G52+Junio!G52+Julio!G52+Agosto!G52+Septiembre!G52+'Octubre '!G52+Noviembre!G52+'Diciembre '!G52</f>
        <v>0</v>
      </c>
      <c r="H52" s="18">
        <f>+Enero!H52+Febrero!H52+'Marzo '!H52+'Abril '!H52+'Mayo '!H52+Junio!H52+Julio!H52+Agosto!H52+Septiembre!H52+'Octubre '!H52+Noviembre!H52+'Diciembre '!H52</f>
        <v>0</v>
      </c>
      <c r="I52" s="18">
        <f>+Enero!I52+Febrero!I52+'Marzo '!I52+'Abril '!I52+'Mayo '!I52+Junio!I52+Julio!I52+Agosto!I52+Septiembre!I52+'Octubre '!I52+Noviembre!I52+'Diciembre '!I52</f>
        <v>0</v>
      </c>
      <c r="J52" s="18">
        <f>+Enero!J52+Febrero!J52+'Marzo '!J52+'Abril '!J52+'Mayo '!J52+Junio!J52+Julio!J52+Agosto!J52+Septiembre!J52+'Octubre '!J52+Noviembre!J52+'Diciembre '!J52</f>
        <v>0</v>
      </c>
      <c r="K52" s="18">
        <f>+Enero!K52+Febrero!K52+'Marzo '!K52+'Abril '!K52+'Mayo '!K52+Junio!K52+Julio!K52+Agosto!K52+Septiembre!K52+'Octubre '!K52+Noviembre!K52+'Diciembre '!K52</f>
        <v>0</v>
      </c>
      <c r="L52" s="18">
        <f>+Enero!L52+Febrero!L52+'Marzo '!L52+'Abril '!L52+'Mayo '!L52+Junio!L52+Julio!L52+Agosto!L52+Septiembre!L52+'Octubre '!L52+Noviembre!L52+'Diciembre '!L52</f>
        <v>0</v>
      </c>
      <c r="M52" s="18">
        <f>+Enero!M52+Febrero!M52+'Marzo '!M52+'Abril '!M52+'Mayo '!M52+Junio!M52+Julio!M52+Agosto!M52+Septiembre!M52+'Octubre '!M52+Noviembre!M52+'Diciembre '!M52</f>
        <v>0</v>
      </c>
      <c r="N52" s="18">
        <f>+Enero!N52+Febrero!N52+'Marzo '!N52+'Abril '!N52+'Mayo '!N52+Junio!N52+Julio!N52+Agosto!N52+Septiembre!N52+'Octubre '!N52+Noviembre!N52+'Diciembre '!N52</f>
        <v>0</v>
      </c>
      <c r="O52" s="18">
        <f>+Enero!O52+Febrero!O52+'Marzo '!O52+'Abril '!O52+'Mayo '!O52+Junio!O52+Julio!O52+Agosto!O52+Septiembre!O52+'Octubre '!O52+Noviembre!O52+'Diciembre '!O52</f>
        <v>0</v>
      </c>
      <c r="P52" s="18">
        <f>+Enero!P52+Febrero!P52+'Marzo '!P52+'Abril '!P52+'Mayo '!P52+Junio!P52+Julio!P52+Agosto!P52+Septiembre!P52+'Octubre '!P52+Noviembre!P52+'Diciembre '!P52</f>
        <v>0</v>
      </c>
      <c r="Q52" s="18">
        <f>+Enero!Q52+Febrero!Q52+'Marzo '!Q52+'Abril '!Q52+'Mayo '!Q52+Junio!Q52+Julio!Q52+Agosto!Q52+Septiembre!Q52+'Octubre '!Q52+Noviembre!Q52+'Diciembre '!Q52</f>
        <v>0</v>
      </c>
      <c r="R52" s="18">
        <f>+Enero!R52+Febrero!R52+'Marzo '!R52+'Abril '!R52+'Mayo '!R52+Junio!R52+Julio!R52+Agosto!R52+Septiembre!R52+'Octubre '!R52+Noviembre!R52+'Diciembre '!R52</f>
        <v>0</v>
      </c>
      <c r="S52" s="18">
        <f>+Enero!S52+Febrero!S52+'Marzo '!S52+'Abril '!S52+'Mayo '!S52+Junio!S52+Julio!S52+Agosto!S52+Septiembre!S52+'Octubre '!S52+Noviembre!S52+'Diciembre '!S52</f>
        <v>0</v>
      </c>
      <c r="T52" s="18">
        <f>+Enero!T52+Febrero!T52+'Marzo '!T52+'Abril '!T52+'Mayo '!T52+Junio!T52+Julio!T52+Agosto!T52+Septiembre!T52+'Octubre '!T52+Noviembre!T52+'Diciembre '!T52</f>
        <v>0</v>
      </c>
      <c r="U52" s="18">
        <f>+Enero!U52+Febrero!U52+'Marzo '!U52+'Abril '!U52+'Mayo '!U52+Junio!U52+Julio!U52+Agosto!U52+Septiembre!U52+'Octubre '!U52+Noviembre!U52+'Diciembre '!U52</f>
        <v>0</v>
      </c>
      <c r="V52" s="18">
        <f>+Enero!V52+Febrero!V52+'Marzo '!V52+'Abril '!V52+'Mayo '!V52+Junio!V52+Julio!V52+Agosto!V52+Septiembre!V52+'Octubre '!V52+Noviembre!V52+'Diciembre '!V52</f>
        <v>0</v>
      </c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18">
        <f>+Enero!E53+Febrero!E53+'Marzo '!E53+'Abril '!E53+'Mayo '!E53+Junio!E53+Julio!E53+Agosto!E53+Septiembre!E53+'Octubre '!E53+Noviembre!E53+'Diciembre '!E53</f>
        <v>0</v>
      </c>
      <c r="F53" s="18">
        <f>+Enero!F53+Febrero!F53+'Marzo '!F53+'Abril '!F53+'Mayo '!F53+Junio!F53+Julio!F53+Agosto!F53+Septiembre!F53+'Octubre '!F53+Noviembre!F53+'Diciembre '!F53</f>
        <v>0</v>
      </c>
      <c r="G53" s="18">
        <f>+Enero!G53+Febrero!G53+'Marzo '!G53+'Abril '!G53+'Mayo '!G53+Junio!G53+Julio!G53+Agosto!G53+Septiembre!G53+'Octubre '!G53+Noviembre!G53+'Diciembre '!G53</f>
        <v>0</v>
      </c>
      <c r="H53" s="18">
        <f>+Enero!H53+Febrero!H53+'Marzo '!H53+'Abril '!H53+'Mayo '!H53+Junio!H53+Julio!H53+Agosto!H53+Septiembre!H53+'Octubre '!H53+Noviembre!H53+'Diciembre '!H53</f>
        <v>0</v>
      </c>
      <c r="I53" s="18">
        <f>+Enero!I53+Febrero!I53+'Marzo '!I53+'Abril '!I53+'Mayo '!I53+Junio!I53+Julio!I53+Agosto!I53+Septiembre!I53+'Octubre '!I53+Noviembre!I53+'Diciembre '!I53</f>
        <v>0</v>
      </c>
      <c r="J53" s="18">
        <f>+Enero!J53+Febrero!J53+'Marzo '!J53+'Abril '!J53+'Mayo '!J53+Junio!J53+Julio!J53+Agosto!J53+Septiembre!J53+'Octubre '!J53+Noviembre!J53+'Diciembre '!J53</f>
        <v>0</v>
      </c>
      <c r="K53" s="18">
        <f>+Enero!K53+Febrero!K53+'Marzo '!K53+'Abril '!K53+'Mayo '!K53+Junio!K53+Julio!K53+Agosto!K53+Septiembre!K53+'Octubre '!K53+Noviembre!K53+'Diciembre '!K53</f>
        <v>0</v>
      </c>
      <c r="L53" s="18">
        <f>+Enero!L53+Febrero!L53+'Marzo '!L53+'Abril '!L53+'Mayo '!L53+Junio!L53+Julio!L53+Agosto!L53+Septiembre!L53+'Octubre '!L53+Noviembre!L53+'Diciembre '!L53</f>
        <v>0</v>
      </c>
      <c r="M53" s="18">
        <f>+Enero!M53+Febrero!M53+'Marzo '!M53+'Abril '!M53+'Mayo '!M53+Junio!M53+Julio!M53+Agosto!M53+Septiembre!M53+'Octubre '!M53+Noviembre!M53+'Diciembre '!M53</f>
        <v>0</v>
      </c>
      <c r="N53" s="18">
        <f>+Enero!N53+Febrero!N53+'Marzo '!N53+'Abril '!N53+'Mayo '!N53+Junio!N53+Julio!N53+Agosto!N53+Septiembre!N53+'Octubre '!N53+Noviembre!N53+'Diciembre '!N53</f>
        <v>0</v>
      </c>
      <c r="O53" s="18">
        <f>+Enero!O53+Febrero!O53+'Marzo '!O53+'Abril '!O53+'Mayo '!O53+Junio!O53+Julio!O53+Agosto!O53+Septiembre!O53+'Octubre '!O53+Noviembre!O53+'Diciembre '!O53</f>
        <v>0</v>
      </c>
      <c r="P53" s="18">
        <f>+Enero!P53+Febrero!P53+'Marzo '!P53+'Abril '!P53+'Mayo '!P53+Junio!P53+Julio!P53+Agosto!P53+Septiembre!P53+'Octubre '!P53+Noviembre!P53+'Diciembre '!P53</f>
        <v>0</v>
      </c>
      <c r="Q53" s="18">
        <f>+Enero!Q53+Febrero!Q53+'Marzo '!Q53+'Abril '!Q53+'Mayo '!Q53+Junio!Q53+Julio!Q53+Agosto!Q53+Septiembre!Q53+'Octubre '!Q53+Noviembre!Q53+'Diciembre '!Q53</f>
        <v>0</v>
      </c>
      <c r="R53" s="18">
        <f>+Enero!R53+Febrero!R53+'Marzo '!R53+'Abril '!R53+'Mayo '!R53+Junio!R53+Julio!R53+Agosto!R53+Septiembre!R53+'Octubre '!R53+Noviembre!R53+'Diciembre '!R53</f>
        <v>0</v>
      </c>
      <c r="S53" s="18">
        <f>+Enero!S53+Febrero!S53+'Marzo '!S53+'Abril '!S53+'Mayo '!S53+Junio!S53+Julio!S53+Agosto!S53+Septiembre!S53+'Octubre '!S53+Noviembre!S53+'Diciembre '!S53</f>
        <v>0</v>
      </c>
      <c r="T53" s="18">
        <f>+Enero!T53+Febrero!T53+'Marzo '!T53+'Abril '!T53+'Mayo '!T53+Junio!T53+Julio!T53+Agosto!T53+Septiembre!T53+'Octubre '!T53+Noviembre!T53+'Diciembre '!T53</f>
        <v>0</v>
      </c>
      <c r="U53" s="18">
        <f>+Enero!U53+Febrero!U53+'Marzo '!U53+'Abril '!U53+'Mayo '!U53+Junio!U53+Julio!U53+Agosto!U53+Septiembre!U53+'Octubre '!U53+Noviembre!U53+'Diciembre '!U53</f>
        <v>0</v>
      </c>
      <c r="V53" s="18">
        <f>+Enero!V53+Febrero!V53+'Marzo '!V53+'Abril '!V53+'Mayo '!V53+Junio!V53+Julio!V53+Agosto!V53+Septiembre!V53+'Octubre '!V53+Noviembre!V53+'Diciembre '!V53</f>
        <v>0</v>
      </c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8">
        <f>+Enero!D57+Febrero!D57+'Marzo '!D57+'Abril '!D57+'Mayo '!D57+Junio!D57+Julio!D57+Agosto!D57+Septiembre!D57+'Octubre '!D57+Noviembre!D57+'Diciembre '!D57</f>
        <v>0</v>
      </c>
      <c r="E57" s="18">
        <f>+Enero!E57+Febrero!E57+'Marzo '!E57+'Abril '!E57+'Mayo '!E57+Junio!E57+Julio!E57+Agosto!E57+Septiembre!E57+'Octubre '!E57+Noviembre!E57+'Diciembre '!E57</f>
        <v>0</v>
      </c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8">
        <f>+Enero!D58+Febrero!D58+'Marzo '!D58+'Abril '!D58+'Mayo '!D58+Junio!D58+Julio!D58+Agosto!D58+Septiembre!D58+'Octubre '!D58+Noviembre!D58+'Diciembre '!D58</f>
        <v>0</v>
      </c>
      <c r="E58" s="18">
        <f>+Enero!E58+Febrero!E58+'Marzo '!E58+'Abril '!E58+'Mayo '!E58+Junio!E58+Julio!E58+Agosto!E58+Septiembre!E58+'Octubre '!E58+Noviembre!E58+'Diciembre '!E58</f>
        <v>0</v>
      </c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8">
        <f>+Enero!D59+Febrero!D59+'Marzo '!D59+'Abril '!D59+'Mayo '!D59+Junio!D59+Julio!D59+Agosto!D59+Septiembre!D59+'Octubre '!D59+Noviembre!D59+'Diciembre '!D59</f>
        <v>0</v>
      </c>
      <c r="E59" s="18">
        <f>+Enero!E59+Febrero!E59+'Marzo '!E59+'Abril '!E59+'Mayo '!E59+Junio!E59+Julio!E59+Agosto!E59+Septiembre!E59+'Octubre '!E59+Noviembre!E59+'Diciembre '!E59</f>
        <v>0</v>
      </c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8">
        <f>+Enero!D60+Febrero!D60+'Marzo '!D60+'Abril '!D60+'Mayo '!D60+Junio!D60+Julio!D60+Agosto!D60+Septiembre!D60+'Octubre '!D60+Noviembre!D60+'Diciembre '!D60</f>
        <v>0</v>
      </c>
      <c r="E60" s="18">
        <f>+Enero!E60+Febrero!E60+'Marzo '!E60+'Abril '!E60+'Mayo '!E60+Junio!E60+Julio!E60+Agosto!E60+Septiembre!E60+'Octubre '!E60+Noviembre!E60+'Diciembre '!E60</f>
        <v>0</v>
      </c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8">
        <f>+Enero!D61+Febrero!D61+'Marzo '!D61+'Abril '!D61+'Mayo '!D61+Junio!D61+Julio!D61+Agosto!D61+Septiembre!D61+'Octubre '!D61+Noviembre!D61+'Diciembre '!D61</f>
        <v>0</v>
      </c>
      <c r="E61" s="18">
        <f>+Enero!E61+Febrero!E61+'Marzo '!E61+'Abril '!E61+'Mayo '!E61+Junio!E61+Julio!E61+Agosto!E61+Septiembre!E61+'Octubre '!E61+Noviembre!E61+'Diciembre '!E61</f>
        <v>0</v>
      </c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8">
        <f>+Enero!D62+Febrero!D62+'Marzo '!D62+'Abril '!D62+'Mayo '!D62+Junio!D62+Julio!D62+Agosto!D62+Septiembre!D62+'Octubre '!D62+Noviembre!D62+'Diciembre '!D62</f>
        <v>0</v>
      </c>
      <c r="E62" s="18">
        <f>+Enero!E62+Febrero!E62+'Marzo '!E62+'Abril '!E62+'Mayo '!E62+Junio!E62+Julio!E62+Agosto!E62+Septiembre!E62+'Octubre '!E62+Noviembre!E62+'Diciembre '!E62</f>
        <v>0</v>
      </c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8">
        <f>+Enero!D63+Febrero!D63+'Marzo '!D63+'Abril '!D63+'Mayo '!D63+Junio!D63+Julio!D63+Agosto!D63+Septiembre!D63+'Octubre '!D63+Noviembre!D63+'Diciembre '!D63</f>
        <v>0</v>
      </c>
      <c r="E63" s="18">
        <f>+Enero!E63+Febrero!E63+'Marzo '!E63+'Abril '!E63+'Mayo '!E63+Junio!E63+Julio!E63+Agosto!E63+Septiembre!E63+'Octubre '!E63+Noviembre!E63+'Diciembre '!E63</f>
        <v>0</v>
      </c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8">
        <f>+Enero!D64+Febrero!D64+'Marzo '!D64+'Abril '!D64+'Mayo '!D64+Junio!D64+Julio!D64+Agosto!D64+Septiembre!D64+'Octubre '!D64+Noviembre!D64+'Diciembre '!D64</f>
        <v>0</v>
      </c>
      <c r="E64" s="18">
        <f>+Enero!E64+Febrero!E64+'Marzo '!E64+'Abril '!E64+'Mayo '!E64+Junio!E64+Julio!E64+Agosto!E64+Septiembre!E64+'Octubre '!E64+Noviembre!E64+'Diciembre '!E64</f>
        <v>0</v>
      </c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4" ht="15.75" customHeight="1" x14ac:dyDescent="0.15">
      <c r="A65" s="316" t="s">
        <v>89</v>
      </c>
      <c r="B65" s="317"/>
      <c r="C65" s="318"/>
      <c r="D65" s="18">
        <f>+Enero!D65+Febrero!D65+'Marzo '!D65+'Abril '!D65+'Mayo '!D65+Junio!D65+Julio!D65+Agosto!D65+Septiembre!D65+'Octubre '!D65+Noviembre!D65+'Diciembre '!D65</f>
        <v>0</v>
      </c>
      <c r="E65" s="18">
        <f>+Enero!E65+Febrero!E65+'Marzo '!E65+'Abril '!E65+'Mayo '!E65+Junio!E65+Julio!E65+Agosto!E65+Septiembre!E65+'Octubre '!E65+Noviembre!E65+'Diciembre '!E65</f>
        <v>0</v>
      </c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4" ht="15.75" customHeight="1" x14ac:dyDescent="0.15">
      <c r="A66" s="316" t="s">
        <v>90</v>
      </c>
      <c r="B66" s="317"/>
      <c r="C66" s="318"/>
      <c r="D66" s="18">
        <f>+Enero!D66+Febrero!D66+'Marzo '!D66+'Abril '!D66+'Mayo '!D66+Junio!D66+Julio!D66+Agosto!D66+Septiembre!D66+'Octubre '!D66+Noviembre!D66+'Diciembre '!D66</f>
        <v>0</v>
      </c>
      <c r="E66" s="18">
        <f>+Enero!E66+Febrero!E66+'Marzo '!E66+'Abril '!E66+'Mayo '!E66+Junio!E66+Julio!E66+Agosto!E66+Septiembre!E66+'Octubre '!E66+Noviembre!E66+'Diciembre '!E66</f>
        <v>0</v>
      </c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4" ht="15.75" customHeight="1" x14ac:dyDescent="0.15">
      <c r="A67" s="385" t="s">
        <v>91</v>
      </c>
      <c r="B67" s="386"/>
      <c r="C67" s="387"/>
      <c r="D67" s="18">
        <f>+Enero!D67+Febrero!D67+'Marzo '!D67+'Abril '!D67+'Mayo '!D67+Junio!D67+Julio!D67+Agosto!D67+Septiembre!D67+'Octubre '!D67+Noviembre!D67+'Diciembre '!D67</f>
        <v>0</v>
      </c>
      <c r="E67" s="18">
        <f>+Enero!E67+Febrero!E67+'Marzo '!E67+'Abril '!E67+'Mayo '!E67+Junio!E67+Julio!E67+Agosto!E67+Septiembre!E67+'Octubre '!E67+Noviembre!E67+'Diciembre '!E67</f>
        <v>0</v>
      </c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4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4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4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4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18">
        <f>+Enero!E71+Febrero!E71+'Marzo '!E71+'Abril '!E71+'Mayo '!E71+Junio!E71+Julio!E71+Agosto!E71+Septiembre!E71+'Octubre '!E71+Noviembre!E71+'Diciembre '!E71</f>
        <v>0</v>
      </c>
      <c r="F71" s="18">
        <f>+Enero!F71+Febrero!F71+'Marzo '!F71+'Abril '!F71+'Mayo '!F71+Junio!F71+Julio!F71+Agosto!F71+Septiembre!F71+'Octubre '!F71+Noviembre!F71+'Diciembre '!F71</f>
        <v>0</v>
      </c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4" ht="15.75" customHeight="1" x14ac:dyDescent="0.15">
      <c r="A72" s="398"/>
      <c r="B72" s="401" t="s">
        <v>97</v>
      </c>
      <c r="C72" s="402"/>
      <c r="D72" s="35">
        <f>+SUM(E72:F72)</f>
        <v>0</v>
      </c>
      <c r="E72" s="18">
        <f>+Enero!E72+Febrero!E72+'Marzo '!E72+'Abril '!E72+'Mayo '!E72+Junio!E72+Julio!E72+Agosto!E72+Septiembre!E72+'Octubre '!E72+Noviembre!E72+'Diciembre '!E72</f>
        <v>0</v>
      </c>
      <c r="F72" s="18">
        <f>+Enero!F72+Febrero!F72+'Marzo '!F72+'Abril '!F72+'Mayo '!F72+Junio!F72+Julio!F72+Agosto!F72+Septiembre!F72+'Octubre '!F72+Noviembre!F72+'Diciembre '!F72</f>
        <v>0</v>
      </c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4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4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  <c r="BK74" s="228"/>
      <c r="BL74" s="3"/>
    </row>
    <row r="75" spans="1:64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24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  <c r="BK75" s="228"/>
      <c r="BL75" s="3"/>
    </row>
    <row r="76" spans="1:64" ht="15.75" customHeight="1" x14ac:dyDescent="0.15">
      <c r="A76" s="383" t="s">
        <v>103</v>
      </c>
      <c r="B76" s="384"/>
      <c r="C76" s="384"/>
      <c r="D76" s="17">
        <f>+SUM(E76:M76)</f>
        <v>1398</v>
      </c>
      <c r="E76" s="18">
        <f>+Enero!E76+Febrero!E76+'Marzo '!E76+'Abril '!E76+'Mayo '!E76+Junio!E76+Julio!E76+Agosto!E76+Septiembre!E76+'Octubre '!E76+Noviembre!E76+'Diciembre '!E76</f>
        <v>95</v>
      </c>
      <c r="F76" s="18">
        <f>+Enero!F76+Febrero!F76+'Marzo '!F76+'Abril '!F76+'Mayo '!F76+Junio!F76+Julio!F76+Agosto!F76+Septiembre!F76+'Octubre '!F76+Noviembre!F76+'Diciembre '!F76</f>
        <v>49</v>
      </c>
      <c r="G76" s="18">
        <f>+Enero!G76+Febrero!G76+'Marzo '!G76+'Abril '!G76+'Mayo '!G76+Junio!G76+Julio!G76+Agosto!G76+Septiembre!G76+'Octubre '!G76+Noviembre!G76+'Diciembre '!G76</f>
        <v>35</v>
      </c>
      <c r="H76" s="18">
        <f>+Enero!H76+Febrero!H76+'Marzo '!H76+'Abril '!H76+'Mayo '!H76+Junio!H76+Julio!H76+Agosto!H76+Septiembre!H76+'Octubre '!H76+Noviembre!H76+'Diciembre '!H76</f>
        <v>67</v>
      </c>
      <c r="I76" s="18">
        <f>+Enero!I76+Febrero!I76+'Marzo '!I76+'Abril '!I76+'Mayo '!I76+Junio!I76+Julio!I76+Agosto!I76+Septiembre!I76+'Octubre '!I76+Noviembre!I76+'Diciembre '!I76</f>
        <v>207</v>
      </c>
      <c r="J76" s="18">
        <f>+Enero!J76+Febrero!J76+'Marzo '!J76+'Abril '!J76+'Mayo '!J76+Junio!J76+Julio!J76+Agosto!J76+Septiembre!J76+'Octubre '!J76+Noviembre!J76+'Diciembre '!J76</f>
        <v>155</v>
      </c>
      <c r="K76" s="18">
        <f>+Enero!K76+Febrero!K76+'Marzo '!K76+'Abril '!K76+'Mayo '!K76+Junio!K76+Julio!K76+Agosto!K76+Septiembre!K76+'Octubre '!K76+Noviembre!K76+'Diciembre '!K76</f>
        <v>543</v>
      </c>
      <c r="L76" s="18">
        <f>+Enero!L76+Febrero!L76+'Marzo '!L76+'Abril '!L76+'Mayo '!L76+Junio!L76+Julio!L76+Agosto!L76+Septiembre!L76+'Octubre '!L76+Noviembre!L76+'Diciembre '!L76</f>
        <v>118</v>
      </c>
      <c r="M76" s="18">
        <f>+Enero!M76+Febrero!M76+'Marzo '!M76+'Abril '!M76+'Mayo '!M76+Junio!M76+Julio!M76+Agosto!M76+Septiembre!M76+'Octubre '!M76+Noviembre!M76+'Diciembre '!M76</f>
        <v>129</v>
      </c>
      <c r="N76" s="18">
        <f>+Enero!N76+Febrero!N76+'Marzo '!N76+'Abril '!N76+'Mayo '!N76+Junio!N76+Julio!N76+Agosto!N76+Septiembre!N76+'Octubre '!N76+Noviembre!N76+'Diciembre '!N76</f>
        <v>1398</v>
      </c>
      <c r="O76" s="18">
        <f>+Enero!O76+Febrero!O76+'Marzo '!O76+'Abril '!O76+'Mayo '!O76+Junio!O76+Julio!O76+Agosto!O76+Septiembre!O76+'Octubre '!O76+Noviembre!O76+'Diciembre '!O76</f>
        <v>25</v>
      </c>
      <c r="P76" s="18">
        <f>+Enero!P76+Febrero!P76+'Marzo '!P76+'Abril '!P76+'Mayo '!P76+Junio!P76+Julio!P76+Agosto!P76+Septiembre!P76+'Octubre '!P76+Noviembre!P76+'Diciembre '!P76</f>
        <v>0</v>
      </c>
      <c r="Q76" s="18">
        <f>+Enero!Q76+Febrero!Q76+'Marzo '!Q76+'Abril '!Q76+'Mayo '!Q76+Junio!Q76+Julio!Q76+Agosto!Q76+Septiembre!Q76+'Octubre '!Q76+Noviembre!Q76+'Diciembre '!Q76</f>
        <v>290</v>
      </c>
      <c r="R76" s="18">
        <f>+Enero!R76+Febrero!R76+'Marzo '!R76+'Abril '!R76+'Mayo '!R76+Junio!R76+Julio!R76+Agosto!R76+Septiembre!R76+'Octubre '!R76+Noviembre!R76+'Diciembre '!R76</f>
        <v>318</v>
      </c>
      <c r="S76" s="18">
        <f>+Enero!S76+Febrero!S76+'Marzo '!S76+'Abril '!S76+'Mayo '!S76+Junio!S76+Julio!S76+Agosto!S76+Septiembre!S76+'Octubre '!S76+Noviembre!S76+'Diciembre '!S76</f>
        <v>3</v>
      </c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 t="shared" ref="BB76:BB105" si="36"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IF($D76&lt;&gt;($R76+$Q76),1,0)</f>
        <v>1</v>
      </c>
      <c r="BE76" s="48">
        <f t="shared" ref="BE76:BE105" si="37">IF($K76&lt;$O76,1,0)</f>
        <v>0</v>
      </c>
      <c r="BF76" s="48">
        <f t="shared" ref="BF76:BF105" si="38">IF($D76&lt;$N76,1,0)</f>
        <v>0</v>
      </c>
      <c r="BG76" s="48">
        <f t="shared" ref="BG76:BG105" si="39">IF($D76=0,"",IF($N76="",IF($D76="","",1),0))</f>
        <v>0</v>
      </c>
      <c r="BH76" s="48">
        <f>IF($D76&lt;$S76,1,0)</f>
        <v>0</v>
      </c>
    </row>
    <row r="77" spans="1:64" ht="15.75" customHeight="1" x14ac:dyDescent="0.15">
      <c r="A77" s="379" t="s">
        <v>104</v>
      </c>
      <c r="B77" s="379"/>
      <c r="C77" s="379"/>
      <c r="D77" s="27">
        <f>+SUM(E77:M77)</f>
        <v>712</v>
      </c>
      <c r="E77" s="18">
        <f>+Enero!E77+Febrero!E77+'Marzo '!E77+'Abril '!E77+'Mayo '!E77+Junio!E77+Julio!E77+Agosto!E77+Septiembre!E77+'Octubre '!E77+Noviembre!E77+'Diciembre '!E77</f>
        <v>71</v>
      </c>
      <c r="F77" s="18">
        <f>+Enero!F77+Febrero!F77+'Marzo '!F77+'Abril '!F77+'Mayo '!F77+Junio!F77+Julio!F77+Agosto!F77+Septiembre!F77+'Octubre '!F77+Noviembre!F77+'Diciembre '!F77</f>
        <v>30</v>
      </c>
      <c r="G77" s="18">
        <f>+Enero!G77+Febrero!G77+'Marzo '!G77+'Abril '!G77+'Mayo '!G77+Junio!G77+Julio!G77+Agosto!G77+Septiembre!G77+'Octubre '!G77+Noviembre!G77+'Diciembre '!G77</f>
        <v>28</v>
      </c>
      <c r="H77" s="18">
        <f>+Enero!H77+Febrero!H77+'Marzo '!H77+'Abril '!H77+'Mayo '!H77+Junio!H77+Julio!H77+Agosto!H77+Septiembre!H77+'Octubre '!H77+Noviembre!H77+'Diciembre '!H77</f>
        <v>12</v>
      </c>
      <c r="I77" s="18">
        <f>+Enero!I77+Febrero!I77+'Marzo '!I77+'Abril '!I77+'Mayo '!I77+Junio!I77+Julio!I77+Agosto!I77+Septiembre!I77+'Octubre '!I77+Noviembre!I77+'Diciembre '!I77</f>
        <v>127</v>
      </c>
      <c r="J77" s="18">
        <f>+Enero!J77+Febrero!J77+'Marzo '!J77+'Abril '!J77+'Mayo '!J77+Junio!J77+Julio!J77+Agosto!J77+Septiembre!J77+'Octubre '!J77+Noviembre!J77+'Diciembre '!J77</f>
        <v>48</v>
      </c>
      <c r="K77" s="18">
        <f>+Enero!K77+Febrero!K77+'Marzo '!K77+'Abril '!K77+'Mayo '!K77+Junio!K77+Julio!K77+Agosto!K77+Septiembre!K77+'Octubre '!K77+Noviembre!K77+'Diciembre '!K77</f>
        <v>326</v>
      </c>
      <c r="L77" s="18">
        <f>+Enero!L77+Febrero!L77+'Marzo '!L77+'Abril '!L77+'Mayo '!L77+Junio!L77+Julio!L77+Agosto!L77+Septiembre!L77+'Octubre '!L77+Noviembre!L77+'Diciembre '!L77</f>
        <v>66</v>
      </c>
      <c r="M77" s="18">
        <f>+Enero!M77+Febrero!M77+'Marzo '!M77+'Abril '!M77+'Mayo '!M77+Junio!M77+Julio!M77+Agosto!M77+Septiembre!M77+'Octubre '!M77+Noviembre!M77+'Diciembre '!M77</f>
        <v>4</v>
      </c>
      <c r="N77" s="18">
        <f>+Enero!N77+Febrero!N77+'Marzo '!N77+'Abril '!N77+'Mayo '!N77+Junio!N77+Julio!N77+Agosto!N77+Septiembre!N77+'Octubre '!N77+Noviembre!N77+'Diciembre '!N77</f>
        <v>711</v>
      </c>
      <c r="O77" s="18">
        <f>+Enero!O77+Febrero!O77+'Marzo '!O77+'Abril '!O77+'Mayo '!O77+Junio!O77+Julio!O77+Agosto!O77+Septiembre!O77+'Octubre '!O77+Noviembre!O77+'Diciembre '!O77</f>
        <v>7</v>
      </c>
      <c r="P77" s="18">
        <f>+Enero!P77+Febrero!P77+'Marzo '!P77+'Abril '!P77+'Mayo '!P77+Junio!P77+Julio!P77+Agosto!P77+Septiembre!P77+'Octubre '!P77+Noviembre!P77+'Diciembre '!P77</f>
        <v>0</v>
      </c>
      <c r="Q77" s="18">
        <f>+Enero!Q77+Febrero!Q77+'Marzo '!Q77+'Abril '!Q77+'Mayo '!Q77+Junio!Q77+Julio!Q77+Agosto!Q77+Septiembre!Q77+'Octubre '!Q77+Noviembre!Q77+'Diciembre '!Q77</f>
        <v>152</v>
      </c>
      <c r="R77" s="18">
        <f>+Enero!R77+Febrero!R77+'Marzo '!R77+'Abril '!R77+'Mayo '!R77+Junio!R77+Julio!R77+Agosto!R77+Septiembre!R77+'Octubre '!R77+Noviembre!R77+'Diciembre '!R77</f>
        <v>164</v>
      </c>
      <c r="S77" s="18">
        <f>+Enero!S77+Febrero!S77+'Marzo '!S77+'Abril '!S77+'Mayo '!S77+Junio!S77+Julio!S77+Agosto!S77+Septiembre!S77+'Octubre '!S77+Noviembre!S77+'Diciembre '!S77</f>
        <v>1</v>
      </c>
      <c r="T77" s="234" t="str">
        <f t="shared" ref="T77:T104" si="40">+AY77&amp;" "&amp;AZ77&amp;" "&amp;BA77&amp;" "&amp;BB77&amp;" "&amp;BC77</f>
        <v xml:space="preserve">    </v>
      </c>
      <c r="AW77" s="227"/>
      <c r="AX77" s="3"/>
      <c r="AY77" s="25" t="str">
        <f t="shared" ref="AY77:AY105" si="41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si="36"/>
        <v/>
      </c>
      <c r="BC77" s="25" t="str">
        <f t="shared" ref="BC77:BC105" si="42">IF($D77&lt;$S77," Las actividades de usuarios en situacion de discapacidad NO puede ser mayoral total.","")</f>
        <v/>
      </c>
      <c r="BD77" s="48">
        <f t="shared" ref="BD77:BD105" si="43">IF($D77&lt;&gt;($R77+$Q77),1,0)</f>
        <v>1</v>
      </c>
      <c r="BE77" s="48">
        <f t="shared" si="37"/>
        <v>0</v>
      </c>
      <c r="BF77" s="48">
        <f t="shared" si="38"/>
        <v>0</v>
      </c>
      <c r="BG77" s="48">
        <f t="shared" si="39"/>
        <v>0</v>
      </c>
      <c r="BH77" s="48">
        <f t="shared" ref="BH77:BH105" si="44">IF($D77&lt;$S77,1,0)</f>
        <v>0</v>
      </c>
    </row>
    <row r="78" spans="1:64" ht="20.25" customHeight="1" x14ac:dyDescent="0.15">
      <c r="A78" s="313" t="s">
        <v>105</v>
      </c>
      <c r="B78" s="314"/>
      <c r="C78" s="315"/>
      <c r="D78" s="27">
        <f>+SUM(E78:M78)</f>
        <v>3430</v>
      </c>
      <c r="E78" s="18">
        <f>+Enero!E78+Febrero!E78+'Marzo '!E78+'Abril '!E78+'Mayo '!E78+Junio!E78+Julio!E78+Agosto!E78+Septiembre!E78+'Octubre '!E78+Noviembre!E78+'Diciembre '!E78</f>
        <v>560</v>
      </c>
      <c r="F78" s="18">
        <f>+Enero!F78+Febrero!F78+'Marzo '!F78+'Abril '!F78+'Mayo '!F78+Junio!F78+Julio!F78+Agosto!F78+Septiembre!F78+'Octubre '!F78+Noviembre!F78+'Diciembre '!F78</f>
        <v>175</v>
      </c>
      <c r="G78" s="18">
        <f>+Enero!G78+Febrero!G78+'Marzo '!G78+'Abril '!G78+'Mayo '!G78+Junio!G78+Julio!G78+Agosto!G78+Septiembre!G78+'Octubre '!G78+Noviembre!G78+'Diciembre '!G78</f>
        <v>143</v>
      </c>
      <c r="H78" s="18">
        <f>+Enero!H78+Febrero!H78+'Marzo '!H78+'Abril '!H78+'Mayo '!H78+Junio!H78+Julio!H78+Agosto!H78+Septiembre!H78+'Octubre '!H78+Noviembre!H78+'Diciembre '!H78</f>
        <v>30</v>
      </c>
      <c r="I78" s="18">
        <f>+Enero!I78+Febrero!I78+'Marzo '!I78+'Abril '!I78+'Mayo '!I78+Junio!I78+Julio!I78+Agosto!I78+Septiembre!I78+'Octubre '!I78+Noviembre!I78+'Diciembre '!I78</f>
        <v>324</v>
      </c>
      <c r="J78" s="18">
        <f>+Enero!J78+Febrero!J78+'Marzo '!J78+'Abril '!J78+'Mayo '!J78+Junio!J78+Julio!J78+Agosto!J78+Septiembre!J78+'Octubre '!J78+Noviembre!J78+'Diciembre '!J78</f>
        <v>136</v>
      </c>
      <c r="K78" s="18">
        <f>+Enero!K78+Febrero!K78+'Marzo '!K78+'Abril '!K78+'Mayo '!K78+Junio!K78+Julio!K78+Agosto!K78+Septiembre!K78+'Octubre '!K78+Noviembre!K78+'Diciembre '!K78</f>
        <v>1808</v>
      </c>
      <c r="L78" s="18">
        <f>+Enero!L78+Febrero!L78+'Marzo '!L78+'Abril '!L78+'Mayo '!L78+Junio!L78+Julio!L78+Agosto!L78+Septiembre!L78+'Octubre '!L78+Noviembre!L78+'Diciembre '!L78</f>
        <v>252</v>
      </c>
      <c r="M78" s="18">
        <f>+Enero!M78+Febrero!M78+'Marzo '!M78+'Abril '!M78+'Mayo '!M78+Junio!M78+Julio!M78+Agosto!M78+Septiembre!M78+'Octubre '!M78+Noviembre!M78+'Diciembre '!M78</f>
        <v>2</v>
      </c>
      <c r="N78" s="18">
        <f>+Enero!N78+Febrero!N78+'Marzo '!N78+'Abril '!N78+'Mayo '!N78+Junio!N78+Julio!N78+Agosto!N78+Septiembre!N78+'Octubre '!N78+Noviembre!N78+'Diciembre '!N78</f>
        <v>3403</v>
      </c>
      <c r="O78" s="18">
        <f>+Enero!O78+Febrero!O78+'Marzo '!O78+'Abril '!O78+'Mayo '!O78+Junio!O78+Julio!O78+Agosto!O78+Septiembre!O78+'Octubre '!O78+Noviembre!O78+'Diciembre '!O78</f>
        <v>26</v>
      </c>
      <c r="P78" s="18">
        <f>+Enero!P78+Febrero!P78+'Marzo '!P78+'Abril '!P78+'Mayo '!P78+Junio!P78+Julio!P78+Agosto!P78+Septiembre!P78+'Octubre '!P78+Noviembre!P78+'Diciembre '!P78</f>
        <v>0</v>
      </c>
      <c r="Q78" s="18">
        <f>+Enero!Q78+Febrero!Q78+'Marzo '!Q78+'Abril '!Q78+'Mayo '!Q78+Junio!Q78+Julio!Q78+Agosto!Q78+Septiembre!Q78+'Octubre '!Q78+Noviembre!Q78+'Diciembre '!Q78</f>
        <v>704</v>
      </c>
      <c r="R78" s="18">
        <f>+Enero!R78+Febrero!R78+'Marzo '!R78+'Abril '!R78+'Mayo '!R78+Junio!R78+Julio!R78+Agosto!R78+Septiembre!R78+'Octubre '!R78+Noviembre!R78+'Diciembre '!R78</f>
        <v>664</v>
      </c>
      <c r="S78" s="18">
        <f>+Enero!S78+Febrero!S78+'Marzo '!S78+'Abril '!S78+'Mayo '!S78+Junio!S78+Julio!S78+Agosto!S78+Septiembre!S78+'Octubre '!S78+Noviembre!S78+'Diciembre '!S78</f>
        <v>0</v>
      </c>
      <c r="T78" s="234" t="str">
        <f t="shared" si="40"/>
        <v xml:space="preserve">    </v>
      </c>
      <c r="AW78" s="227"/>
      <c r="AX78" s="3"/>
      <c r="AY78" s="25" t="str">
        <f t="shared" si="41"/>
        <v/>
      </c>
      <c r="AZ78" s="57" t="str">
        <f t="shared" si="34"/>
        <v/>
      </c>
      <c r="BA78" s="57" t="str">
        <f t="shared" si="35"/>
        <v/>
      </c>
      <c r="BB78" s="25" t="str">
        <f t="shared" si="36"/>
        <v/>
      </c>
      <c r="BC78" s="25" t="str">
        <f t="shared" si="42"/>
        <v/>
      </c>
      <c r="BD78" s="48">
        <f t="shared" si="43"/>
        <v>1</v>
      </c>
      <c r="BE78" s="48">
        <f t="shared" si="37"/>
        <v>0</v>
      </c>
      <c r="BF78" s="48">
        <f t="shared" si="38"/>
        <v>0</v>
      </c>
      <c r="BG78" s="48">
        <f t="shared" si="39"/>
        <v>0</v>
      </c>
      <c r="BH78" s="48">
        <f t="shared" si="44"/>
        <v>0</v>
      </c>
    </row>
    <row r="79" spans="1:64" ht="15" customHeight="1" x14ac:dyDescent="0.15">
      <c r="A79" s="379" t="s">
        <v>106</v>
      </c>
      <c r="B79" s="379"/>
      <c r="C79" s="379"/>
      <c r="D79" s="27">
        <f>+SUM(E79:M79)</f>
        <v>0</v>
      </c>
      <c r="E79" s="18">
        <f>+Enero!E79+Febrero!E79+'Marzo '!E79+'Abril '!E79+'Mayo '!E79+Junio!E79+Julio!E79+Agosto!E79+Septiembre!E79+'Octubre '!E79+Noviembre!E79+'Diciembre '!E79</f>
        <v>0</v>
      </c>
      <c r="F79" s="18">
        <f>+Enero!F79+Febrero!F79+'Marzo '!F79+'Abril '!F79+'Mayo '!F79+Junio!F79+Julio!F79+Agosto!F79+Septiembre!F79+'Octubre '!F79+Noviembre!F79+'Diciembre '!F79</f>
        <v>0</v>
      </c>
      <c r="G79" s="18">
        <f>+Enero!G79+Febrero!G79+'Marzo '!G79+'Abril '!G79+'Mayo '!G79+Junio!G79+Julio!G79+Agosto!G79+Septiembre!G79+'Octubre '!G79+Noviembre!G79+'Diciembre '!G79</f>
        <v>0</v>
      </c>
      <c r="H79" s="18">
        <f>+Enero!H79+Febrero!H79+'Marzo '!H79+'Abril '!H79+'Mayo '!H79+Junio!H79+Julio!H79+Agosto!H79+Septiembre!H79+'Octubre '!H79+Noviembre!H79+'Diciembre '!H79</f>
        <v>0</v>
      </c>
      <c r="I79" s="18">
        <f>+Enero!I79+Febrero!I79+'Marzo '!I79+'Abril '!I79+'Mayo '!I79+Junio!I79+Julio!I79+Agosto!I79+Septiembre!I79+'Octubre '!I79+Noviembre!I79+'Diciembre '!I79</f>
        <v>0</v>
      </c>
      <c r="J79" s="18">
        <f>+Enero!J79+Febrero!J79+'Marzo '!J79+'Abril '!J79+'Mayo '!J79+Junio!J79+Julio!J79+Agosto!J79+Septiembre!J79+'Octubre '!J79+Noviembre!J79+'Diciembre '!J79</f>
        <v>0</v>
      </c>
      <c r="K79" s="18">
        <f>+Enero!K79+Febrero!K79+'Marzo '!K79+'Abril '!K79+'Mayo '!K79+Junio!K79+Julio!K79+Agosto!K79+Septiembre!K79+'Octubre '!K79+Noviembre!K79+'Diciembre '!K79</f>
        <v>0</v>
      </c>
      <c r="L79" s="18">
        <f>+Enero!L79+Febrero!L79+'Marzo '!L79+'Abril '!L79+'Mayo '!L79+Junio!L79+Julio!L79+Agosto!L79+Septiembre!L79+'Octubre '!L79+Noviembre!L79+'Diciembre '!L79</f>
        <v>0</v>
      </c>
      <c r="M79" s="18">
        <f>+Enero!M79+Febrero!M79+'Marzo '!M79+'Abril '!M79+'Mayo '!M79+Junio!M79+Julio!M79+Agosto!M79+Septiembre!M79+'Octubre '!M79+Noviembre!M79+'Diciembre '!M79</f>
        <v>0</v>
      </c>
      <c r="N79" s="18">
        <f>+Enero!N79+Febrero!N79+'Marzo '!N79+'Abril '!N79+'Mayo '!N79+Junio!N79+Julio!N79+Agosto!N79+Septiembre!N79+'Octubre '!N79+Noviembre!N79+'Diciembre '!N79</f>
        <v>0</v>
      </c>
      <c r="O79" s="18">
        <f>+Enero!O79+Febrero!O79+'Marzo '!O79+'Abril '!O79+'Mayo '!O79+Junio!O79+Julio!O79+Agosto!O79+Septiembre!O79+'Octubre '!O79+Noviembre!O79+'Diciembre '!O79</f>
        <v>0</v>
      </c>
      <c r="P79" s="18">
        <f>+Enero!P79+Febrero!P79+'Marzo '!P79+'Abril '!P79+'Mayo '!P79+Junio!P79+Julio!P79+Agosto!P79+Septiembre!P79+'Octubre '!P79+Noviembre!P79+'Diciembre '!P79</f>
        <v>0</v>
      </c>
      <c r="Q79" s="18">
        <f>+Enero!Q79+Febrero!Q79+'Marzo '!Q79+'Abril '!Q79+'Mayo '!Q79+Junio!Q79+Julio!Q79+Agosto!Q79+Septiembre!Q79+'Octubre '!Q79+Noviembre!Q79+'Diciembre '!Q79</f>
        <v>0</v>
      </c>
      <c r="R79" s="18">
        <f>+Enero!R79+Febrero!R79+'Marzo '!R79+'Abril '!R79+'Mayo '!R79+Junio!R79+Julio!R79+Agosto!R79+Septiembre!R79+'Octubre '!R79+Noviembre!R79+'Diciembre '!R79</f>
        <v>0</v>
      </c>
      <c r="S79" s="18">
        <f>+Enero!S79+Febrero!S79+'Marzo '!S79+'Abril '!S79+'Mayo '!S79+Junio!S79+Julio!S79+Agosto!S79+Septiembre!S79+'Octubre '!S79+Noviembre!S79+'Diciembre '!S79</f>
        <v>0</v>
      </c>
      <c r="T79" s="234" t="str">
        <f t="shared" si="40"/>
        <v xml:space="preserve">    </v>
      </c>
      <c r="AW79" s="227"/>
      <c r="AX79" s="3"/>
      <c r="AY79" s="25" t="str">
        <f t="shared" si="41"/>
        <v/>
      </c>
      <c r="AZ79" s="57" t="str">
        <f t="shared" si="34"/>
        <v/>
      </c>
      <c r="BA79" s="57" t="str">
        <f t="shared" si="35"/>
        <v/>
      </c>
      <c r="BB79" s="25" t="str">
        <f t="shared" si="36"/>
        <v/>
      </c>
      <c r="BC79" s="25" t="str">
        <f t="shared" si="42"/>
        <v/>
      </c>
      <c r="BD79" s="48">
        <f t="shared" si="43"/>
        <v>0</v>
      </c>
      <c r="BE79" s="48">
        <f t="shared" si="37"/>
        <v>0</v>
      </c>
      <c r="BF79" s="48">
        <f t="shared" si="38"/>
        <v>0</v>
      </c>
      <c r="BG79" s="48" t="str">
        <f t="shared" si="39"/>
        <v/>
      </c>
      <c r="BH79" s="48">
        <f t="shared" si="44"/>
        <v>0</v>
      </c>
    </row>
    <row r="80" spans="1:64" ht="15.75" customHeight="1" x14ac:dyDescent="0.15">
      <c r="A80" s="379" t="s">
        <v>107</v>
      </c>
      <c r="B80" s="379"/>
      <c r="C80" s="379"/>
      <c r="D80" s="27">
        <f t="shared" ref="D80:D85" si="45">+SUM(H80:M80)</f>
        <v>2611</v>
      </c>
      <c r="E80" s="18">
        <f>+Enero!E80+Febrero!E80+'Marzo '!E80+'Abril '!E80+'Mayo '!E80+Junio!E80+Julio!E80+Agosto!E80+Septiembre!E80+'Octubre '!E80+Noviembre!E80+'Diciembre '!E80</f>
        <v>0</v>
      </c>
      <c r="F80" s="18">
        <f>+Enero!F80+Febrero!F80+'Marzo '!F80+'Abril '!F80+'Mayo '!F80+Junio!F80+Julio!F80+Agosto!F80+Septiembre!F80+'Octubre '!F80+Noviembre!F80+'Diciembre '!F80</f>
        <v>0</v>
      </c>
      <c r="G80" s="18">
        <f>+Enero!G80+Febrero!G80+'Marzo '!G80+'Abril '!G80+'Mayo '!G80+Junio!G80+Julio!G80+Agosto!G80+Septiembre!G80+'Octubre '!G80+Noviembre!G80+'Diciembre '!G80</f>
        <v>0</v>
      </c>
      <c r="H80" s="18">
        <f>+Enero!H80+Febrero!H80+'Marzo '!H80+'Abril '!H80+'Mayo '!H80+Junio!H80+Julio!H80+Agosto!H80+Septiembre!H80+'Octubre '!H80+Noviembre!H80+'Diciembre '!H80</f>
        <v>2</v>
      </c>
      <c r="I80" s="18">
        <f>+Enero!I80+Febrero!I80+'Marzo '!I80+'Abril '!I80+'Mayo '!I80+Junio!I80+Julio!I80+Agosto!I80+Septiembre!I80+'Octubre '!I80+Noviembre!I80+'Diciembre '!I80</f>
        <v>57</v>
      </c>
      <c r="J80" s="18">
        <f>+Enero!J80+Febrero!J80+'Marzo '!J80+'Abril '!J80+'Mayo '!J80+Junio!J80+Julio!J80+Agosto!J80+Septiembre!J80+'Octubre '!J80+Noviembre!J80+'Diciembre '!J80</f>
        <v>118</v>
      </c>
      <c r="K80" s="18">
        <f>+Enero!K80+Febrero!K80+'Marzo '!K80+'Abril '!K80+'Mayo '!K80+Junio!K80+Julio!K80+Agosto!K80+Septiembre!K80+'Octubre '!K80+Noviembre!K80+'Diciembre '!K80</f>
        <v>2122</v>
      </c>
      <c r="L80" s="18">
        <f>+Enero!L80+Febrero!L80+'Marzo '!L80+'Abril '!L80+'Mayo '!L80+Junio!L80+Julio!L80+Agosto!L80+Septiembre!L80+'Octubre '!L80+Noviembre!L80+'Diciembre '!L80</f>
        <v>261</v>
      </c>
      <c r="M80" s="18">
        <f>+Enero!M80+Febrero!M80+'Marzo '!M80+'Abril '!M80+'Mayo '!M80+Junio!M80+Julio!M80+Agosto!M80+Septiembre!M80+'Octubre '!M80+Noviembre!M80+'Diciembre '!M80</f>
        <v>51</v>
      </c>
      <c r="N80" s="18">
        <f>+Enero!N80+Febrero!N80+'Marzo '!N80+'Abril '!N80+'Mayo '!N80+Junio!N80+Julio!N80+Agosto!N80+Septiembre!N80+'Octubre '!N80+Noviembre!N80+'Diciembre '!N80</f>
        <v>2611</v>
      </c>
      <c r="O80" s="18">
        <f>+Enero!O80+Febrero!O80+'Marzo '!O80+'Abril '!O80+'Mayo '!O80+Junio!O80+Julio!O80+Agosto!O80+Septiembre!O80+'Octubre '!O80+Noviembre!O80+'Diciembre '!O80</f>
        <v>59</v>
      </c>
      <c r="P80" s="18">
        <f>+Enero!P80+Febrero!P80+'Marzo '!P80+'Abril '!P80+'Mayo '!P80+Junio!P80+Julio!P80+Agosto!P80+Septiembre!P80+'Octubre '!P80+Noviembre!P80+'Diciembre '!P80</f>
        <v>0</v>
      </c>
      <c r="Q80" s="18">
        <f>+Enero!Q80+Febrero!Q80+'Marzo '!Q80+'Abril '!Q80+'Mayo '!Q80+Junio!Q80+Julio!Q80+Agosto!Q80+Septiembre!Q80+'Octubre '!Q80+Noviembre!Q80+'Diciembre '!Q80</f>
        <v>75</v>
      </c>
      <c r="R80" s="18">
        <f>+Enero!R80+Febrero!R80+'Marzo '!R80+'Abril '!R80+'Mayo '!R80+Junio!R80+Julio!R80+Agosto!R80+Septiembre!R80+'Octubre '!R80+Noviembre!R80+'Diciembre '!R80</f>
        <v>102</v>
      </c>
      <c r="S80" s="18">
        <f>+Enero!S80+Febrero!S80+'Marzo '!S80+'Abril '!S80+'Mayo '!S80+Junio!S80+Julio!S80+Agosto!S80+Septiembre!S80+'Octubre '!S80+Noviembre!S80+'Diciembre '!S80</f>
        <v>0</v>
      </c>
      <c r="T80" s="234" t="str">
        <f t="shared" si="40"/>
        <v xml:space="preserve">    </v>
      </c>
      <c r="AW80" s="227"/>
      <c r="AX80" s="3"/>
      <c r="AY80" s="25" t="str">
        <f t="shared" si="41"/>
        <v/>
      </c>
      <c r="AZ80" s="57" t="str">
        <f t="shared" si="34"/>
        <v/>
      </c>
      <c r="BA80" s="57" t="str">
        <f t="shared" si="35"/>
        <v/>
      </c>
      <c r="BB80" s="25" t="str">
        <f t="shared" si="36"/>
        <v/>
      </c>
      <c r="BC80" s="25" t="str">
        <f t="shared" si="42"/>
        <v/>
      </c>
      <c r="BD80" s="48">
        <f t="shared" si="43"/>
        <v>1</v>
      </c>
      <c r="BE80" s="48">
        <f t="shared" si="37"/>
        <v>0</v>
      </c>
      <c r="BF80" s="48">
        <f t="shared" si="38"/>
        <v>0</v>
      </c>
      <c r="BG80" s="48">
        <f t="shared" si="39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242</v>
      </c>
      <c r="E81" s="18">
        <f>+Enero!E81+Febrero!E81+'Marzo '!E81+'Abril '!E81+'Mayo '!E81+Junio!E81+Julio!E81+Agosto!E81+Septiembre!E81+'Octubre '!E81+Noviembre!E81+'Diciembre '!E81</f>
        <v>0</v>
      </c>
      <c r="F81" s="18">
        <f>+Enero!F81+Febrero!F81+'Marzo '!F81+'Abril '!F81+'Mayo '!F81+Junio!F81+Julio!F81+Agosto!F81+Septiembre!F81+'Octubre '!F81+Noviembre!F81+'Diciembre '!F81</f>
        <v>0</v>
      </c>
      <c r="G81" s="18">
        <f>+Enero!G81+Febrero!G81+'Marzo '!G81+'Abril '!G81+'Mayo '!G81+Junio!G81+Julio!G81+Agosto!G81+Septiembre!G81+'Octubre '!G81+Noviembre!G81+'Diciembre '!G81</f>
        <v>0</v>
      </c>
      <c r="H81" s="18">
        <f>+Enero!H81+Febrero!H81+'Marzo '!H81+'Abril '!H81+'Mayo '!H81+Junio!H81+Julio!H81+Agosto!H81+Septiembre!H81+'Octubre '!H81+Noviembre!H81+'Diciembre '!H81</f>
        <v>11</v>
      </c>
      <c r="I81" s="18">
        <f>+Enero!I81+Febrero!I81+'Marzo '!I81+'Abril '!I81+'Mayo '!I81+Junio!I81+Julio!I81+Agosto!I81+Septiembre!I81+'Octubre '!I81+Noviembre!I81+'Diciembre '!I81</f>
        <v>87</v>
      </c>
      <c r="J81" s="18">
        <f>+Enero!J81+Febrero!J81+'Marzo '!J81+'Abril '!J81+'Mayo '!J81+Junio!J81+Julio!J81+Agosto!J81+Septiembre!J81+'Octubre '!J81+Noviembre!J81+'Diciembre '!J81</f>
        <v>29</v>
      </c>
      <c r="K81" s="18">
        <f>+Enero!K81+Febrero!K81+'Marzo '!K81+'Abril '!K81+'Mayo '!K81+Junio!K81+Julio!K81+Agosto!K81+Septiembre!K81+'Octubre '!K81+Noviembre!K81+'Diciembre '!K81</f>
        <v>89</v>
      </c>
      <c r="L81" s="18">
        <f>+Enero!L81+Febrero!L81+'Marzo '!L81+'Abril '!L81+'Mayo '!L81+Junio!L81+Julio!L81+Agosto!L81+Septiembre!L81+'Octubre '!L81+Noviembre!L81+'Diciembre '!L81</f>
        <v>6</v>
      </c>
      <c r="M81" s="18">
        <f>+Enero!M81+Febrero!M81+'Marzo '!M81+'Abril '!M81+'Mayo '!M81+Junio!M81+Julio!M81+Agosto!M81+Septiembre!M81+'Octubre '!M81+Noviembre!M81+'Diciembre '!M81</f>
        <v>20</v>
      </c>
      <c r="N81" s="18">
        <f>+Enero!N81+Febrero!N81+'Marzo '!N81+'Abril '!N81+'Mayo '!N81+Junio!N81+Julio!N81+Agosto!N81+Septiembre!N81+'Octubre '!N81+Noviembre!N81+'Diciembre '!N81</f>
        <v>242</v>
      </c>
      <c r="O81" s="18">
        <f>+Enero!O81+Febrero!O81+'Marzo '!O81+'Abril '!O81+'Mayo '!O81+Junio!O81+Julio!O81+Agosto!O81+Septiembre!O81+'Octubre '!O81+Noviembre!O81+'Diciembre '!O81</f>
        <v>9</v>
      </c>
      <c r="P81" s="18">
        <f>+Enero!P81+Febrero!P81+'Marzo '!P81+'Abril '!P81+'Mayo '!P81+Junio!P81+Julio!P81+Agosto!P81+Septiembre!P81+'Octubre '!P81+Noviembre!P81+'Diciembre '!P81</f>
        <v>0</v>
      </c>
      <c r="Q81" s="18">
        <f>+Enero!Q81+Febrero!Q81+'Marzo '!Q81+'Abril '!Q81+'Mayo '!Q81+Junio!Q81+Julio!Q81+Agosto!Q81+Septiembre!Q81+'Octubre '!Q81+Noviembre!Q81+'Diciembre '!Q81</f>
        <v>54</v>
      </c>
      <c r="R81" s="18">
        <f>+Enero!R81+Febrero!R81+'Marzo '!R81+'Abril '!R81+'Mayo '!R81+Junio!R81+Julio!R81+Agosto!R81+Septiembre!R81+'Octubre '!R81+Noviembre!R81+'Diciembre '!R81</f>
        <v>73</v>
      </c>
      <c r="S81" s="18">
        <f>+Enero!S81+Febrero!S81+'Marzo '!S81+'Abril '!S81+'Mayo '!S81+Junio!S81+Julio!S81+Agosto!S81+Septiembre!S81+'Octubre '!S81+Noviembre!S81+'Diciembre '!S81</f>
        <v>0</v>
      </c>
      <c r="T81" s="234" t="str">
        <f t="shared" si="40"/>
        <v xml:space="preserve">    </v>
      </c>
      <c r="AW81" s="227"/>
      <c r="AX81" s="3"/>
      <c r="AY81" s="25" t="str">
        <f t="shared" si="41"/>
        <v/>
      </c>
      <c r="AZ81" s="57" t="str">
        <f t="shared" si="34"/>
        <v/>
      </c>
      <c r="BA81" s="57" t="str">
        <f t="shared" si="35"/>
        <v/>
      </c>
      <c r="BB81" s="25" t="str">
        <f t="shared" si="36"/>
        <v/>
      </c>
      <c r="BC81" s="25" t="str">
        <f t="shared" si="42"/>
        <v/>
      </c>
      <c r="BD81" s="48">
        <f t="shared" si="43"/>
        <v>1</v>
      </c>
      <c r="BE81" s="48">
        <f t="shared" si="37"/>
        <v>0</v>
      </c>
      <c r="BF81" s="48">
        <f t="shared" si="38"/>
        <v>0</v>
      </c>
      <c r="BG81" s="48">
        <f t="shared" si="39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196</v>
      </c>
      <c r="E82" s="18">
        <f>+Enero!E82+Febrero!E82+'Marzo '!E82+'Abril '!E82+'Mayo '!E82+Junio!E82+Julio!E82+Agosto!E82+Septiembre!E82+'Octubre '!E82+Noviembre!E82+'Diciembre '!E82</f>
        <v>0</v>
      </c>
      <c r="F82" s="18">
        <f>+Enero!F82+Febrero!F82+'Marzo '!F82+'Abril '!F82+'Mayo '!F82+Junio!F82+Julio!F82+Agosto!F82+Septiembre!F82+'Octubre '!F82+Noviembre!F82+'Diciembre '!F82</f>
        <v>0</v>
      </c>
      <c r="G82" s="18">
        <f>+Enero!G82+Febrero!G82+'Marzo '!G82+'Abril '!G82+'Mayo '!G82+Junio!G82+Julio!G82+Agosto!G82+Septiembre!G82+'Octubre '!G82+Noviembre!G82+'Diciembre '!G82</f>
        <v>0</v>
      </c>
      <c r="H82" s="18">
        <f>+Enero!H82+Febrero!H82+'Marzo '!H82+'Abril '!H82+'Mayo '!H82+Junio!H82+Julio!H82+Agosto!H82+Septiembre!H82+'Octubre '!H82+Noviembre!H82+'Diciembre '!H82</f>
        <v>4</v>
      </c>
      <c r="I82" s="18">
        <f>+Enero!I82+Febrero!I82+'Marzo '!I82+'Abril '!I82+'Mayo '!I82+Junio!I82+Julio!I82+Agosto!I82+Septiembre!I82+'Octubre '!I82+Noviembre!I82+'Diciembre '!I82</f>
        <v>12</v>
      </c>
      <c r="J82" s="18">
        <f>+Enero!J82+Febrero!J82+'Marzo '!J82+'Abril '!J82+'Mayo '!J82+Junio!J82+Julio!J82+Agosto!J82+Septiembre!J82+'Octubre '!J82+Noviembre!J82+'Diciembre '!J82</f>
        <v>39</v>
      </c>
      <c r="K82" s="18">
        <f>+Enero!K82+Febrero!K82+'Marzo '!K82+'Abril '!K82+'Mayo '!K82+Junio!K82+Julio!K82+Agosto!K82+Septiembre!K82+'Octubre '!K82+Noviembre!K82+'Diciembre '!K82</f>
        <v>100</v>
      </c>
      <c r="L82" s="18">
        <f>+Enero!L82+Febrero!L82+'Marzo '!L82+'Abril '!L82+'Mayo '!L82+Junio!L82+Julio!L82+Agosto!L82+Septiembre!L82+'Octubre '!L82+Noviembre!L82+'Diciembre '!L82</f>
        <v>3</v>
      </c>
      <c r="M82" s="18">
        <f>+Enero!M82+Febrero!M82+'Marzo '!M82+'Abril '!M82+'Mayo '!M82+Junio!M82+Julio!M82+Agosto!M82+Septiembre!M82+'Octubre '!M82+Noviembre!M82+'Diciembre '!M82</f>
        <v>38</v>
      </c>
      <c r="N82" s="18">
        <f>+Enero!N82+Febrero!N82+'Marzo '!N82+'Abril '!N82+'Mayo '!N82+Junio!N82+Julio!N82+Agosto!N82+Septiembre!N82+'Octubre '!N82+Noviembre!N82+'Diciembre '!N82</f>
        <v>179</v>
      </c>
      <c r="O82" s="18">
        <f>+Enero!O82+Febrero!O82+'Marzo '!O82+'Abril '!O82+'Mayo '!O82+Junio!O82+Julio!O82+Agosto!O82+Septiembre!O82+'Octubre '!O82+Noviembre!O82+'Diciembre '!O82</f>
        <v>3</v>
      </c>
      <c r="P82" s="18">
        <f>+Enero!P82+Febrero!P82+'Marzo '!P82+'Abril '!P82+'Mayo '!P82+Junio!P82+Julio!P82+Agosto!P82+Septiembre!P82+'Octubre '!P82+Noviembre!P82+'Diciembre '!P82</f>
        <v>0</v>
      </c>
      <c r="Q82" s="18">
        <f>+Enero!Q82+Febrero!Q82+'Marzo '!Q82+'Abril '!Q82+'Mayo '!Q82+Junio!Q82+Julio!Q82+Agosto!Q82+Septiembre!Q82+'Octubre '!Q82+Noviembre!Q82+'Diciembre '!Q82</f>
        <v>26</v>
      </c>
      <c r="R82" s="18">
        <f>+Enero!R82+Febrero!R82+'Marzo '!R82+'Abril '!R82+'Mayo '!R82+Junio!R82+Julio!R82+Agosto!R82+Septiembre!R82+'Octubre '!R82+Noviembre!R82+'Diciembre '!R82</f>
        <v>29</v>
      </c>
      <c r="S82" s="18">
        <f>+Enero!S82+Febrero!S82+'Marzo '!S82+'Abril '!S82+'Mayo '!S82+Junio!S82+Julio!S82+Agosto!S82+Septiembre!S82+'Octubre '!S82+Noviembre!S82+'Diciembre '!S82</f>
        <v>0</v>
      </c>
      <c r="T82" s="234" t="str">
        <f t="shared" si="40"/>
        <v xml:space="preserve">    </v>
      </c>
      <c r="AW82" s="227"/>
      <c r="AX82" s="3"/>
      <c r="AY82" s="25" t="str">
        <f t="shared" si="41"/>
        <v/>
      </c>
      <c r="AZ82" s="57" t="str">
        <f t="shared" si="34"/>
        <v/>
      </c>
      <c r="BA82" s="57" t="str">
        <f t="shared" si="35"/>
        <v/>
      </c>
      <c r="BB82" s="25" t="str">
        <f t="shared" si="36"/>
        <v/>
      </c>
      <c r="BC82" s="25" t="str">
        <f t="shared" si="42"/>
        <v/>
      </c>
      <c r="BD82" s="48">
        <f t="shared" si="43"/>
        <v>1</v>
      </c>
      <c r="BE82" s="48">
        <f t="shared" si="37"/>
        <v>0</v>
      </c>
      <c r="BF82" s="48">
        <f t="shared" si="38"/>
        <v>0</v>
      </c>
      <c r="BG82" s="48">
        <f t="shared" si="39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191</v>
      </c>
      <c r="E83" s="18">
        <f>+Enero!E83+Febrero!E83+'Marzo '!E83+'Abril '!E83+'Mayo '!E83+Junio!E83+Julio!E83+Agosto!E83+Septiembre!E83+'Octubre '!E83+Noviembre!E83+'Diciembre '!E83</f>
        <v>0</v>
      </c>
      <c r="F83" s="18">
        <f>+Enero!F83+Febrero!F83+'Marzo '!F83+'Abril '!F83+'Mayo '!F83+Junio!F83+Julio!F83+Agosto!F83+Septiembre!F83+'Octubre '!F83+Noviembre!F83+'Diciembre '!F83</f>
        <v>0</v>
      </c>
      <c r="G83" s="18">
        <f>+Enero!G83+Febrero!G83+'Marzo '!G83+'Abril '!G83+'Mayo '!G83+Junio!G83+Julio!G83+Agosto!G83+Septiembre!G83+'Octubre '!G83+Noviembre!G83+'Diciembre '!G83</f>
        <v>0</v>
      </c>
      <c r="H83" s="18">
        <f>+Enero!H83+Febrero!H83+'Marzo '!H83+'Abril '!H83+'Mayo '!H83+Junio!H83+Julio!H83+Agosto!H83+Septiembre!H83+'Octubre '!H83+Noviembre!H83+'Diciembre '!H83</f>
        <v>23</v>
      </c>
      <c r="I83" s="18">
        <f>+Enero!I83+Febrero!I83+'Marzo '!I83+'Abril '!I83+'Mayo '!I83+Junio!I83+Julio!I83+Agosto!I83+Septiembre!I83+'Octubre '!I83+Noviembre!I83+'Diciembre '!I83</f>
        <v>38</v>
      </c>
      <c r="J83" s="18">
        <f>+Enero!J83+Febrero!J83+'Marzo '!J83+'Abril '!J83+'Mayo '!J83+Junio!J83+Julio!J83+Agosto!J83+Septiembre!J83+'Octubre '!J83+Noviembre!J83+'Diciembre '!J83</f>
        <v>42</v>
      </c>
      <c r="K83" s="18">
        <f>+Enero!K83+Febrero!K83+'Marzo '!K83+'Abril '!K83+'Mayo '!K83+Junio!K83+Julio!K83+Agosto!K83+Septiembre!K83+'Octubre '!K83+Noviembre!K83+'Diciembre '!K83</f>
        <v>68</v>
      </c>
      <c r="L83" s="18">
        <f>+Enero!L83+Febrero!L83+'Marzo '!L83+'Abril '!L83+'Mayo '!L83+Junio!L83+Julio!L83+Agosto!L83+Septiembre!L83+'Octubre '!L83+Noviembre!L83+'Diciembre '!L83</f>
        <v>1</v>
      </c>
      <c r="M83" s="18">
        <f>+Enero!M83+Febrero!M83+'Marzo '!M83+'Abril '!M83+'Mayo '!M83+Junio!M83+Julio!M83+Agosto!M83+Septiembre!M83+'Octubre '!M83+Noviembre!M83+'Diciembre '!M83</f>
        <v>19</v>
      </c>
      <c r="N83" s="18">
        <f>+Enero!N83+Febrero!N83+'Marzo '!N83+'Abril '!N83+'Mayo '!N83+Junio!N83+Julio!N83+Agosto!N83+Septiembre!N83+'Octubre '!N83+Noviembre!N83+'Diciembre '!N83</f>
        <v>191</v>
      </c>
      <c r="O83" s="18">
        <f>+Enero!O83+Febrero!O83+'Marzo '!O83+'Abril '!O83+'Mayo '!O83+Junio!O83+Julio!O83+Agosto!O83+Septiembre!O83+'Octubre '!O83+Noviembre!O83+'Diciembre '!O83</f>
        <v>4</v>
      </c>
      <c r="P83" s="18">
        <f>+Enero!P83+Febrero!P83+'Marzo '!P83+'Abril '!P83+'Mayo '!P83+Junio!P83+Julio!P83+Agosto!P83+Septiembre!P83+'Octubre '!P83+Noviembre!P83+'Diciembre '!P83</f>
        <v>0</v>
      </c>
      <c r="Q83" s="18">
        <f>+Enero!Q83+Febrero!Q83+'Marzo '!Q83+'Abril '!Q83+'Mayo '!Q83+Junio!Q83+Julio!Q83+Agosto!Q83+Septiembre!Q83+'Octubre '!Q83+Noviembre!Q83+'Diciembre '!Q83</f>
        <v>42</v>
      </c>
      <c r="R83" s="18">
        <f>+Enero!R83+Febrero!R83+'Marzo '!R83+'Abril '!R83+'Mayo '!R83+Junio!R83+Julio!R83+Agosto!R83+Septiembre!R83+'Octubre '!R83+Noviembre!R83+'Diciembre '!R83</f>
        <v>61</v>
      </c>
      <c r="S83" s="18">
        <f>+Enero!S83+Febrero!S83+'Marzo '!S83+'Abril '!S83+'Mayo '!S83+Junio!S83+Julio!S83+Agosto!S83+Septiembre!S83+'Octubre '!S83+Noviembre!S83+'Diciembre '!S83</f>
        <v>0</v>
      </c>
      <c r="T83" s="234" t="str">
        <f t="shared" si="40"/>
        <v xml:space="preserve">    </v>
      </c>
      <c r="AW83" s="227"/>
      <c r="AX83" s="3"/>
      <c r="AY83" s="25" t="str">
        <f t="shared" si="41"/>
        <v/>
      </c>
      <c r="AZ83" s="57" t="str">
        <f t="shared" si="34"/>
        <v/>
      </c>
      <c r="BA83" s="57" t="str">
        <f t="shared" si="35"/>
        <v/>
      </c>
      <c r="BB83" s="25" t="str">
        <f t="shared" si="36"/>
        <v/>
      </c>
      <c r="BC83" s="25" t="str">
        <f t="shared" si="42"/>
        <v/>
      </c>
      <c r="BD83" s="48">
        <f t="shared" si="43"/>
        <v>1</v>
      </c>
      <c r="BE83" s="48">
        <f t="shared" si="37"/>
        <v>0</v>
      </c>
      <c r="BF83" s="48">
        <f t="shared" si="38"/>
        <v>0</v>
      </c>
      <c r="BG83" s="48">
        <f t="shared" si="39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18">
        <f>+Enero!E84+Febrero!E84+'Marzo '!E84+'Abril '!E84+'Mayo '!E84+Junio!E84+Julio!E84+Agosto!E84+Septiembre!E84+'Octubre '!E84+Noviembre!E84+'Diciembre '!E84</f>
        <v>0</v>
      </c>
      <c r="F84" s="18">
        <f>+Enero!F84+Febrero!F84+'Marzo '!F84+'Abril '!F84+'Mayo '!F84+Junio!F84+Julio!F84+Agosto!F84+Septiembre!F84+'Octubre '!F84+Noviembre!F84+'Diciembre '!F84</f>
        <v>0</v>
      </c>
      <c r="G84" s="18">
        <f>+Enero!G84+Febrero!G84+'Marzo '!G84+'Abril '!G84+'Mayo '!G84+Junio!G84+Julio!G84+Agosto!G84+Septiembre!G84+'Octubre '!G84+Noviembre!G84+'Diciembre '!G84</f>
        <v>0</v>
      </c>
      <c r="H84" s="18">
        <f>+Enero!H84+Febrero!H84+'Marzo '!H84+'Abril '!H84+'Mayo '!H84+Junio!H84+Julio!H84+Agosto!H84+Septiembre!H84+'Octubre '!H84+Noviembre!H84+'Diciembre '!H84</f>
        <v>0</v>
      </c>
      <c r="I84" s="18">
        <f>+Enero!I84+Febrero!I84+'Marzo '!I84+'Abril '!I84+'Mayo '!I84+Junio!I84+Julio!I84+Agosto!I84+Septiembre!I84+'Octubre '!I84+Noviembre!I84+'Diciembre '!I84</f>
        <v>0</v>
      </c>
      <c r="J84" s="18">
        <f>+Enero!J84+Febrero!J84+'Marzo '!J84+'Abril '!J84+'Mayo '!J84+Junio!J84+Julio!J84+Agosto!J84+Septiembre!J84+'Octubre '!J84+Noviembre!J84+'Diciembre '!J84</f>
        <v>0</v>
      </c>
      <c r="K84" s="18">
        <f>+Enero!K84+Febrero!K84+'Marzo '!K84+'Abril '!K84+'Mayo '!K84+Junio!K84+Julio!K84+Agosto!K84+Septiembre!K84+'Octubre '!K84+Noviembre!K84+'Diciembre '!K84</f>
        <v>0</v>
      </c>
      <c r="L84" s="18">
        <f>+Enero!L84+Febrero!L84+'Marzo '!L84+'Abril '!L84+'Mayo '!L84+Junio!L84+Julio!L84+Agosto!L84+Septiembre!L84+'Octubre '!L84+Noviembre!L84+'Diciembre '!L84</f>
        <v>0</v>
      </c>
      <c r="M84" s="18">
        <f>+Enero!M84+Febrero!M84+'Marzo '!M84+'Abril '!M84+'Mayo '!M84+Junio!M84+Julio!M84+Agosto!M84+Septiembre!M84+'Octubre '!M84+Noviembre!M84+'Diciembre '!M84</f>
        <v>0</v>
      </c>
      <c r="N84" s="18">
        <f>+Enero!N84+Febrero!N84+'Marzo '!N84+'Abril '!N84+'Mayo '!N84+Junio!N84+Julio!N84+Agosto!N84+Septiembre!N84+'Octubre '!N84+Noviembre!N84+'Diciembre '!N84</f>
        <v>0</v>
      </c>
      <c r="O84" s="18">
        <f>+Enero!O84+Febrero!O84+'Marzo '!O84+'Abril '!O84+'Mayo '!O84+Junio!O84+Julio!O84+Agosto!O84+Septiembre!O84+'Octubre '!O84+Noviembre!O84+'Diciembre '!O84</f>
        <v>0</v>
      </c>
      <c r="P84" s="18">
        <f>+Enero!P84+Febrero!P84+'Marzo '!P84+'Abril '!P84+'Mayo '!P84+Junio!P84+Julio!P84+Agosto!P84+Septiembre!P84+'Octubre '!P84+Noviembre!P84+'Diciembre '!P84</f>
        <v>0</v>
      </c>
      <c r="Q84" s="18">
        <f>+Enero!Q84+Febrero!Q84+'Marzo '!Q84+'Abril '!Q84+'Mayo '!Q84+Junio!Q84+Julio!Q84+Agosto!Q84+Septiembre!Q84+'Octubre '!Q84+Noviembre!Q84+'Diciembre '!Q84</f>
        <v>0</v>
      </c>
      <c r="R84" s="18">
        <f>+Enero!R84+Febrero!R84+'Marzo '!R84+'Abril '!R84+'Mayo '!R84+Junio!R84+Julio!R84+Agosto!R84+Septiembre!R84+'Octubre '!R84+Noviembre!R84+'Diciembre '!R84</f>
        <v>0</v>
      </c>
      <c r="S84" s="18">
        <f>+Enero!S84+Febrero!S84+'Marzo '!S84+'Abril '!S84+'Mayo '!S84+Junio!S84+Julio!S84+Agosto!S84+Septiembre!S84+'Octubre '!S84+Noviembre!S84+'Diciembre '!S84</f>
        <v>0</v>
      </c>
      <c r="T84" s="234" t="str">
        <f t="shared" si="40"/>
        <v xml:space="preserve">    </v>
      </c>
      <c r="AW84" s="227"/>
      <c r="AX84" s="3"/>
      <c r="AY84" s="25" t="str">
        <f t="shared" si="41"/>
        <v/>
      </c>
      <c r="AZ84" s="57" t="str">
        <f t="shared" si="34"/>
        <v/>
      </c>
      <c r="BA84" s="57" t="str">
        <f t="shared" si="35"/>
        <v/>
      </c>
      <c r="BB84" s="25" t="str">
        <f t="shared" si="36"/>
        <v/>
      </c>
      <c r="BC84" s="25" t="str">
        <f t="shared" si="42"/>
        <v/>
      </c>
      <c r="BD84" s="48">
        <f t="shared" si="43"/>
        <v>0</v>
      </c>
      <c r="BE84" s="48">
        <f t="shared" si="37"/>
        <v>0</v>
      </c>
      <c r="BF84" s="48">
        <f t="shared" si="38"/>
        <v>0</v>
      </c>
      <c r="BG84" s="48" t="str">
        <f t="shared" si="39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18">
        <f>+Enero!E85+Febrero!E85+'Marzo '!E85+'Abril '!E85+'Mayo '!E85+Junio!E85+Julio!E85+Agosto!E85+Septiembre!E85+'Octubre '!E85+Noviembre!E85+'Diciembre '!E85</f>
        <v>0</v>
      </c>
      <c r="F85" s="18">
        <f>+Enero!F85+Febrero!F85+'Marzo '!F85+'Abril '!F85+'Mayo '!F85+Junio!F85+Julio!F85+Agosto!F85+Septiembre!F85+'Octubre '!F85+Noviembre!F85+'Diciembre '!F85</f>
        <v>0</v>
      </c>
      <c r="G85" s="18">
        <f>+Enero!G85+Febrero!G85+'Marzo '!G85+'Abril '!G85+'Mayo '!G85+Junio!G85+Julio!G85+Agosto!G85+Septiembre!G85+'Octubre '!G85+Noviembre!G85+'Diciembre '!G85</f>
        <v>0</v>
      </c>
      <c r="H85" s="18">
        <f>+Enero!H85+Febrero!H85+'Marzo '!H85+'Abril '!H85+'Mayo '!H85+Junio!H85+Julio!H85+Agosto!H85+Septiembre!H85+'Octubre '!H85+Noviembre!H85+'Diciembre '!H85</f>
        <v>0</v>
      </c>
      <c r="I85" s="18">
        <f>+Enero!I85+Febrero!I85+'Marzo '!I85+'Abril '!I85+'Mayo '!I85+Junio!I85+Julio!I85+Agosto!I85+Septiembre!I85+'Octubre '!I85+Noviembre!I85+'Diciembre '!I85</f>
        <v>0</v>
      </c>
      <c r="J85" s="18">
        <f>+Enero!J85+Febrero!J85+'Marzo '!J85+'Abril '!J85+'Mayo '!J85+Junio!J85+Julio!J85+Agosto!J85+Septiembre!J85+'Octubre '!J85+Noviembre!J85+'Diciembre '!J85</f>
        <v>0</v>
      </c>
      <c r="K85" s="18">
        <f>+Enero!K85+Febrero!K85+'Marzo '!K85+'Abril '!K85+'Mayo '!K85+Junio!K85+Julio!K85+Agosto!K85+Septiembre!K85+'Octubre '!K85+Noviembre!K85+'Diciembre '!K85</f>
        <v>0</v>
      </c>
      <c r="L85" s="18">
        <f>+Enero!L85+Febrero!L85+'Marzo '!L85+'Abril '!L85+'Mayo '!L85+Junio!L85+Julio!L85+Agosto!L85+Septiembre!L85+'Octubre '!L85+Noviembre!L85+'Diciembre '!L85</f>
        <v>0</v>
      </c>
      <c r="M85" s="18">
        <f>+Enero!M85+Febrero!M85+'Marzo '!M85+'Abril '!M85+'Mayo '!M85+Junio!M85+Julio!M85+Agosto!M85+Septiembre!M85+'Octubre '!M85+Noviembre!M85+'Diciembre '!M85</f>
        <v>0</v>
      </c>
      <c r="N85" s="18">
        <f>+Enero!N85+Febrero!N85+'Marzo '!N85+'Abril '!N85+'Mayo '!N85+Junio!N85+Julio!N85+Agosto!N85+Septiembre!N85+'Octubre '!N85+Noviembre!N85+'Diciembre '!N85</f>
        <v>0</v>
      </c>
      <c r="O85" s="18">
        <f>+Enero!O85+Febrero!O85+'Marzo '!O85+'Abril '!O85+'Mayo '!O85+Junio!O85+Julio!O85+Agosto!O85+Septiembre!O85+'Octubre '!O85+Noviembre!O85+'Diciembre '!O85</f>
        <v>0</v>
      </c>
      <c r="P85" s="18">
        <f>+Enero!P85+Febrero!P85+'Marzo '!P85+'Abril '!P85+'Mayo '!P85+Junio!P85+Julio!P85+Agosto!P85+Septiembre!P85+'Octubre '!P85+Noviembre!P85+'Diciembre '!P85</f>
        <v>0</v>
      </c>
      <c r="Q85" s="18">
        <f>+Enero!Q85+Febrero!Q85+'Marzo '!Q85+'Abril '!Q85+'Mayo '!Q85+Junio!Q85+Julio!Q85+Agosto!Q85+Septiembre!Q85+'Octubre '!Q85+Noviembre!Q85+'Diciembre '!Q85</f>
        <v>0</v>
      </c>
      <c r="R85" s="18">
        <f>+Enero!R85+Febrero!R85+'Marzo '!R85+'Abril '!R85+'Mayo '!R85+Junio!R85+Julio!R85+Agosto!R85+Septiembre!R85+'Octubre '!R85+Noviembre!R85+'Diciembre '!R85</f>
        <v>0</v>
      </c>
      <c r="S85" s="18">
        <f>+Enero!S85+Febrero!S85+'Marzo '!S85+'Abril '!S85+'Mayo '!S85+Junio!S85+Julio!S85+Agosto!S85+Septiembre!S85+'Octubre '!S85+Noviembre!S85+'Diciembre '!S85</f>
        <v>0</v>
      </c>
      <c r="T85" s="234" t="str">
        <f t="shared" si="40"/>
        <v xml:space="preserve">    </v>
      </c>
      <c r="AW85" s="227"/>
      <c r="AX85" s="3"/>
      <c r="AY85" s="25" t="str">
        <f t="shared" si="41"/>
        <v/>
      </c>
      <c r="AZ85" s="57" t="str">
        <f t="shared" si="34"/>
        <v/>
      </c>
      <c r="BA85" s="57" t="str">
        <f t="shared" si="35"/>
        <v/>
      </c>
      <c r="BB85" s="25" t="str">
        <f t="shared" si="36"/>
        <v/>
      </c>
      <c r="BC85" s="25" t="str">
        <f t="shared" si="42"/>
        <v/>
      </c>
      <c r="BD85" s="48">
        <f t="shared" si="43"/>
        <v>0</v>
      </c>
      <c r="BE85" s="48">
        <f t="shared" si="37"/>
        <v>0</v>
      </c>
      <c r="BF85" s="48">
        <f t="shared" si="38"/>
        <v>0</v>
      </c>
      <c r="BG85" s="48" t="str">
        <f t="shared" si="39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18">
        <f>+Enero!E86+Febrero!E86+'Marzo '!E86+'Abril '!E86+'Mayo '!E86+Junio!E86+Julio!E86+Agosto!E86+Septiembre!E86+'Octubre '!E86+Noviembre!E86+'Diciembre '!E86</f>
        <v>0</v>
      </c>
      <c r="F86" s="18">
        <f>+Enero!F86+Febrero!F86+'Marzo '!F86+'Abril '!F86+'Mayo '!F86+Junio!F86+Julio!F86+Agosto!F86+Septiembre!F86+'Octubre '!F86+Noviembre!F86+'Diciembre '!F86</f>
        <v>0</v>
      </c>
      <c r="G86" s="18">
        <f>+Enero!G86+Febrero!G86+'Marzo '!G86+'Abril '!G86+'Mayo '!G86+Junio!G86+Julio!G86+Agosto!G86+Septiembre!G86+'Octubre '!G86+Noviembre!G86+'Diciembre '!G86</f>
        <v>0</v>
      </c>
      <c r="H86" s="18">
        <f>+Enero!H86+Febrero!H86+'Marzo '!H86+'Abril '!H86+'Mayo '!H86+Junio!H86+Julio!H86+Agosto!H86+Septiembre!H86+'Octubre '!H86+Noviembre!H86+'Diciembre '!H86</f>
        <v>0</v>
      </c>
      <c r="I86" s="18">
        <f>+Enero!I86+Febrero!I86+'Marzo '!I86+'Abril '!I86+'Mayo '!I86+Junio!I86+Julio!I86+Agosto!I86+Septiembre!I86+'Octubre '!I86+Noviembre!I86+'Diciembre '!I86</f>
        <v>0</v>
      </c>
      <c r="J86" s="18">
        <f>+Enero!J86+Febrero!J86+'Marzo '!J86+'Abril '!J86+'Mayo '!J86+Junio!J86+Julio!J86+Agosto!J86+Septiembre!J86+'Octubre '!J86+Noviembre!J86+'Diciembre '!J86</f>
        <v>0</v>
      </c>
      <c r="K86" s="18">
        <f>+Enero!K86+Febrero!K86+'Marzo '!K86+'Abril '!K86+'Mayo '!K86+Junio!K86+Julio!K86+Agosto!K86+Septiembre!K86+'Octubre '!K86+Noviembre!K86+'Diciembre '!K86</f>
        <v>0</v>
      </c>
      <c r="L86" s="18">
        <f>+Enero!L86+Febrero!L86+'Marzo '!L86+'Abril '!L86+'Mayo '!L86+Junio!L86+Julio!L86+Agosto!L86+Septiembre!L86+'Octubre '!L86+Noviembre!L86+'Diciembre '!L86</f>
        <v>0</v>
      </c>
      <c r="M86" s="18">
        <f>+Enero!M86+Febrero!M86+'Marzo '!M86+'Abril '!M86+'Mayo '!M86+Junio!M86+Julio!M86+Agosto!M86+Septiembre!M86+'Octubre '!M86+Noviembre!M86+'Diciembre '!M86</f>
        <v>0</v>
      </c>
      <c r="N86" s="18">
        <f>+Enero!N86+Febrero!N86+'Marzo '!N86+'Abril '!N86+'Mayo '!N86+Junio!N86+Julio!N86+Agosto!N86+Septiembre!N86+'Octubre '!N86+Noviembre!N86+'Diciembre '!N86</f>
        <v>0</v>
      </c>
      <c r="O86" s="18">
        <f>+Enero!O86+Febrero!O86+'Marzo '!O86+'Abril '!O86+'Mayo '!O86+Junio!O86+Julio!O86+Agosto!O86+Septiembre!O86+'Octubre '!O86+Noviembre!O86+'Diciembre '!O86</f>
        <v>0</v>
      </c>
      <c r="P86" s="18">
        <f>+Enero!P86+Febrero!P86+'Marzo '!P86+'Abril '!P86+'Mayo '!P86+Junio!P86+Julio!P86+Agosto!P86+Septiembre!P86+'Octubre '!P86+Noviembre!P86+'Diciembre '!P86</f>
        <v>0</v>
      </c>
      <c r="Q86" s="18">
        <f>+Enero!Q86+Febrero!Q86+'Marzo '!Q86+'Abril '!Q86+'Mayo '!Q86+Junio!Q86+Julio!Q86+Agosto!Q86+Septiembre!Q86+'Octubre '!Q86+Noviembre!Q86+'Diciembre '!Q86</f>
        <v>0</v>
      </c>
      <c r="R86" s="18">
        <f>+Enero!R86+Febrero!R86+'Marzo '!R86+'Abril '!R86+'Mayo '!R86+Junio!R86+Julio!R86+Agosto!R86+Septiembre!R86+'Octubre '!R86+Noviembre!R86+'Diciembre '!R86</f>
        <v>0</v>
      </c>
      <c r="S86" s="18">
        <f>+Enero!S86+Febrero!S86+'Marzo '!S86+'Abril '!S86+'Mayo '!S86+Junio!S86+Julio!S86+Agosto!S86+Septiembre!S86+'Octubre '!S86+Noviembre!S86+'Diciembre '!S86</f>
        <v>0</v>
      </c>
      <c r="T86" s="234" t="str">
        <f t="shared" si="40"/>
        <v xml:space="preserve">    </v>
      </c>
      <c r="AW86" s="227"/>
      <c r="AX86" s="3"/>
      <c r="AY86" s="25" t="str">
        <f t="shared" si="41"/>
        <v/>
      </c>
      <c r="AZ86" s="57" t="str">
        <f t="shared" si="34"/>
        <v/>
      </c>
      <c r="BA86" s="57" t="str">
        <f t="shared" si="35"/>
        <v/>
      </c>
      <c r="BB86" s="25" t="str">
        <f t="shared" si="36"/>
        <v/>
      </c>
      <c r="BC86" s="25" t="str">
        <f t="shared" si="42"/>
        <v/>
      </c>
      <c r="BD86" s="48">
        <f t="shared" si="43"/>
        <v>0</v>
      </c>
      <c r="BE86" s="48">
        <f t="shared" si="37"/>
        <v>0</v>
      </c>
      <c r="BF86" s="48">
        <f t="shared" si="38"/>
        <v>0</v>
      </c>
      <c r="BG86" s="48" t="str">
        <f t="shared" si="39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201</v>
      </c>
      <c r="E87" s="18">
        <f>+Enero!E87+Febrero!E87+'Marzo '!E87+'Abril '!E87+'Mayo '!E87+Junio!E87+Julio!E87+Agosto!E87+Septiembre!E87+'Octubre '!E87+Noviembre!E87+'Diciembre '!E87</f>
        <v>0</v>
      </c>
      <c r="F87" s="18">
        <f>+Enero!F87+Febrero!F87+'Marzo '!F87+'Abril '!F87+'Mayo '!F87+Junio!F87+Julio!F87+Agosto!F87+Septiembre!F87+'Octubre '!F87+Noviembre!F87+'Diciembre '!F87</f>
        <v>0</v>
      </c>
      <c r="G87" s="18">
        <f>+Enero!G87+Febrero!G87+'Marzo '!G87+'Abril '!G87+'Mayo '!G87+Junio!G87+Julio!G87+Agosto!G87+Septiembre!G87+'Octubre '!G87+Noviembre!G87+'Diciembre '!G87</f>
        <v>0</v>
      </c>
      <c r="H87" s="18">
        <f>+Enero!H87+Febrero!H87+'Marzo '!H87+'Abril '!H87+'Mayo '!H87+Junio!H87+Julio!H87+Agosto!H87+Septiembre!H87+'Octubre '!H87+Noviembre!H87+'Diciembre '!H87</f>
        <v>1</v>
      </c>
      <c r="I87" s="18">
        <f>+Enero!I87+Febrero!I87+'Marzo '!I87+'Abril '!I87+'Mayo '!I87+Junio!I87+Julio!I87+Agosto!I87+Septiembre!I87+'Octubre '!I87+Noviembre!I87+'Diciembre '!I87</f>
        <v>11</v>
      </c>
      <c r="J87" s="18">
        <f>+Enero!J87+Febrero!J87+'Marzo '!J87+'Abril '!J87+'Mayo '!J87+Junio!J87+Julio!J87+Agosto!J87+Septiembre!J87+'Octubre '!J87+Noviembre!J87+'Diciembre '!J87</f>
        <v>13</v>
      </c>
      <c r="K87" s="18">
        <f>+Enero!K87+Febrero!K87+'Marzo '!K87+'Abril '!K87+'Mayo '!K87+Junio!K87+Julio!K87+Agosto!K87+Septiembre!K87+'Octubre '!K87+Noviembre!K87+'Diciembre '!K87</f>
        <v>162</v>
      </c>
      <c r="L87" s="18">
        <f>+Enero!L87+Febrero!L87+'Marzo '!L87+'Abril '!L87+'Mayo '!L87+Junio!L87+Julio!L87+Agosto!L87+Septiembre!L87+'Octubre '!L87+Noviembre!L87+'Diciembre '!L87</f>
        <v>13</v>
      </c>
      <c r="M87" s="18">
        <f>+Enero!M87+Febrero!M87+'Marzo '!M87+'Abril '!M87+'Mayo '!M87+Junio!M87+Julio!M87+Agosto!M87+Septiembre!M87+'Octubre '!M87+Noviembre!M87+'Diciembre '!M87</f>
        <v>1</v>
      </c>
      <c r="N87" s="18">
        <f>+Enero!N87+Febrero!N87+'Marzo '!N87+'Abril '!N87+'Mayo '!N87+Junio!N87+Julio!N87+Agosto!N87+Septiembre!N87+'Octubre '!N87+Noviembre!N87+'Diciembre '!N87</f>
        <v>201</v>
      </c>
      <c r="O87" s="18">
        <f>+Enero!O87+Febrero!O87+'Marzo '!O87+'Abril '!O87+'Mayo '!O87+Junio!O87+Julio!O87+Agosto!O87+Septiembre!O87+'Octubre '!O87+Noviembre!O87+'Diciembre '!O87</f>
        <v>3</v>
      </c>
      <c r="P87" s="18">
        <f>+Enero!P87+Febrero!P87+'Marzo '!P87+'Abril '!P87+'Mayo '!P87+Junio!P87+Julio!P87+Agosto!P87+Septiembre!P87+'Octubre '!P87+Noviembre!P87+'Diciembre '!P87</f>
        <v>0</v>
      </c>
      <c r="Q87" s="18">
        <f>+Enero!Q87+Febrero!Q87+'Marzo '!Q87+'Abril '!Q87+'Mayo '!Q87+Junio!Q87+Julio!Q87+Agosto!Q87+Septiembre!Q87+'Octubre '!Q87+Noviembre!Q87+'Diciembre '!Q87</f>
        <v>13</v>
      </c>
      <c r="R87" s="18">
        <f>+Enero!R87+Febrero!R87+'Marzo '!R87+'Abril '!R87+'Mayo '!R87+Junio!R87+Julio!R87+Agosto!R87+Septiembre!R87+'Octubre '!R87+Noviembre!R87+'Diciembre '!R87</f>
        <v>12</v>
      </c>
      <c r="S87" s="18">
        <f>+Enero!S87+Febrero!S87+'Marzo '!S87+'Abril '!S87+'Mayo '!S87+Junio!S87+Julio!S87+Agosto!S87+Septiembre!S87+'Octubre '!S87+Noviembre!S87+'Diciembre '!S87</f>
        <v>0</v>
      </c>
      <c r="T87" s="234" t="str">
        <f t="shared" si="40"/>
        <v xml:space="preserve">    </v>
      </c>
      <c r="AW87" s="227"/>
      <c r="AX87" s="3"/>
      <c r="AY87" s="25" t="str">
        <f t="shared" si="41"/>
        <v/>
      </c>
      <c r="AZ87" s="57" t="str">
        <f t="shared" si="34"/>
        <v/>
      </c>
      <c r="BA87" s="57" t="str">
        <f t="shared" si="35"/>
        <v/>
      </c>
      <c r="BB87" s="25" t="str">
        <f t="shared" si="36"/>
        <v/>
      </c>
      <c r="BC87" s="25" t="str">
        <f t="shared" si="42"/>
        <v/>
      </c>
      <c r="BD87" s="48">
        <f t="shared" si="43"/>
        <v>1</v>
      </c>
      <c r="BE87" s="48">
        <f t="shared" si="37"/>
        <v>0</v>
      </c>
      <c r="BF87" s="48">
        <f t="shared" si="38"/>
        <v>0</v>
      </c>
      <c r="BG87" s="48">
        <f t="shared" si="39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18">
        <f>+Enero!E88+Febrero!E88+'Marzo '!E88+'Abril '!E88+'Mayo '!E88+Junio!E88+Julio!E88+Agosto!E88+Septiembre!E88+'Octubre '!E88+Noviembre!E88+'Diciembre '!E88</f>
        <v>0</v>
      </c>
      <c r="F88" s="18">
        <f>+Enero!F88+Febrero!F88+'Marzo '!F88+'Abril '!F88+'Mayo '!F88+Junio!F88+Julio!F88+Agosto!F88+Septiembre!F88+'Octubre '!F88+Noviembre!F88+'Diciembre '!F88</f>
        <v>0</v>
      </c>
      <c r="G88" s="18">
        <f>+Enero!G88+Febrero!G88+'Marzo '!G88+'Abril '!G88+'Mayo '!G88+Junio!G88+Julio!G88+Agosto!G88+Septiembre!G88+'Octubre '!G88+Noviembre!G88+'Diciembre '!G88</f>
        <v>0</v>
      </c>
      <c r="H88" s="18">
        <f>+Enero!H88+Febrero!H88+'Marzo '!H88+'Abril '!H88+'Mayo '!H88+Junio!H88+Julio!H88+Agosto!H88+Septiembre!H88+'Octubre '!H88+Noviembre!H88+'Diciembre '!H88</f>
        <v>0</v>
      </c>
      <c r="I88" s="18">
        <f>+Enero!I88+Febrero!I88+'Marzo '!I88+'Abril '!I88+'Mayo '!I88+Junio!I88+Julio!I88+Agosto!I88+Septiembre!I88+'Octubre '!I88+Noviembre!I88+'Diciembre '!I88</f>
        <v>0</v>
      </c>
      <c r="J88" s="18">
        <f>+Enero!J88+Febrero!J88+'Marzo '!J88+'Abril '!J88+'Mayo '!J88+Junio!J88+Julio!J88+Agosto!J88+Septiembre!J88+'Octubre '!J88+Noviembre!J88+'Diciembre '!J88</f>
        <v>0</v>
      </c>
      <c r="K88" s="18">
        <f>+Enero!K88+Febrero!K88+'Marzo '!K88+'Abril '!K88+'Mayo '!K88+Junio!K88+Julio!K88+Agosto!K88+Septiembre!K88+'Octubre '!K88+Noviembre!K88+'Diciembre '!K88</f>
        <v>0</v>
      </c>
      <c r="L88" s="18">
        <f>+Enero!L88+Febrero!L88+'Marzo '!L88+'Abril '!L88+'Mayo '!L88+Junio!L88+Julio!L88+Agosto!L88+Septiembre!L88+'Octubre '!L88+Noviembre!L88+'Diciembre '!L88</f>
        <v>0</v>
      </c>
      <c r="M88" s="18">
        <f>+Enero!M88+Febrero!M88+'Marzo '!M88+'Abril '!M88+'Mayo '!M88+Junio!M88+Julio!M88+Agosto!M88+Septiembre!M88+'Octubre '!M88+Noviembre!M88+'Diciembre '!M88</f>
        <v>0</v>
      </c>
      <c r="N88" s="18">
        <f>+Enero!N88+Febrero!N88+'Marzo '!N88+'Abril '!N88+'Mayo '!N88+Junio!N88+Julio!N88+Agosto!N88+Septiembre!N88+'Octubre '!N88+Noviembre!N88+'Diciembre '!N88</f>
        <v>0</v>
      </c>
      <c r="O88" s="18">
        <f>+Enero!O88+Febrero!O88+'Marzo '!O88+'Abril '!O88+'Mayo '!O88+Junio!O88+Julio!O88+Agosto!O88+Septiembre!O88+'Octubre '!O88+Noviembre!O88+'Diciembre '!O88</f>
        <v>0</v>
      </c>
      <c r="P88" s="18">
        <f>+Enero!P88+Febrero!P88+'Marzo '!P88+'Abril '!P88+'Mayo '!P88+Junio!P88+Julio!P88+Agosto!P88+Septiembre!P88+'Octubre '!P88+Noviembre!P88+'Diciembre '!P88</f>
        <v>0</v>
      </c>
      <c r="Q88" s="18">
        <f>+Enero!Q88+Febrero!Q88+'Marzo '!Q88+'Abril '!Q88+'Mayo '!Q88+Junio!Q88+Julio!Q88+Agosto!Q88+Septiembre!Q88+'Octubre '!Q88+Noviembre!Q88+'Diciembre '!Q88</f>
        <v>0</v>
      </c>
      <c r="R88" s="18">
        <f>+Enero!R88+Febrero!R88+'Marzo '!R88+'Abril '!R88+'Mayo '!R88+Junio!R88+Julio!R88+Agosto!R88+Septiembre!R88+'Octubre '!R88+Noviembre!R88+'Diciembre '!R88</f>
        <v>0</v>
      </c>
      <c r="S88" s="18">
        <f>+Enero!S88+Febrero!S88+'Marzo '!S88+'Abril '!S88+'Mayo '!S88+Junio!S88+Julio!S88+Agosto!S88+Septiembre!S88+'Octubre '!S88+Noviembre!S88+'Diciembre '!S88</f>
        <v>0</v>
      </c>
      <c r="T88" s="234" t="str">
        <f t="shared" si="40"/>
        <v xml:space="preserve">    </v>
      </c>
      <c r="AW88" s="227"/>
      <c r="AX88" s="3"/>
      <c r="AY88" s="25" t="str">
        <f t="shared" si="41"/>
        <v/>
      </c>
      <c r="AZ88" s="57" t="str">
        <f t="shared" si="34"/>
        <v/>
      </c>
      <c r="BA88" s="57" t="str">
        <f t="shared" si="35"/>
        <v/>
      </c>
      <c r="BB88" s="25" t="str">
        <f t="shared" si="36"/>
        <v/>
      </c>
      <c r="BC88" s="25" t="str">
        <f t="shared" si="42"/>
        <v/>
      </c>
      <c r="BD88" s="48">
        <f t="shared" si="43"/>
        <v>0</v>
      </c>
      <c r="BE88" s="48">
        <f t="shared" si="37"/>
        <v>0</v>
      </c>
      <c r="BF88" s="48">
        <f t="shared" si="38"/>
        <v>0</v>
      </c>
      <c r="BG88" s="48" t="str">
        <f t="shared" si="39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18">
        <f>+Enero!E89+Febrero!E89+'Marzo '!E89+'Abril '!E89+'Mayo '!E89+Junio!E89+Julio!E89+Agosto!E89+Septiembre!E89+'Octubre '!E89+Noviembre!E89+'Diciembre '!E89</f>
        <v>0</v>
      </c>
      <c r="F89" s="18">
        <f>+Enero!F89+Febrero!F89+'Marzo '!F89+'Abril '!F89+'Mayo '!F89+Junio!F89+Julio!F89+Agosto!F89+Septiembre!F89+'Octubre '!F89+Noviembre!F89+'Diciembre '!F89</f>
        <v>0</v>
      </c>
      <c r="G89" s="18">
        <f>+Enero!G89+Febrero!G89+'Marzo '!G89+'Abril '!G89+'Mayo '!G89+Junio!G89+Julio!G89+Agosto!G89+Septiembre!G89+'Octubre '!G89+Noviembre!G89+'Diciembre '!G89</f>
        <v>0</v>
      </c>
      <c r="H89" s="18">
        <f>+Enero!H89+Febrero!H89+'Marzo '!H89+'Abril '!H89+'Mayo '!H89+Junio!H89+Julio!H89+Agosto!H89+Septiembre!H89+'Octubre '!H89+Noviembre!H89+'Diciembre '!H89</f>
        <v>0</v>
      </c>
      <c r="I89" s="18">
        <f>+Enero!I89+Febrero!I89+'Marzo '!I89+'Abril '!I89+'Mayo '!I89+Junio!I89+Julio!I89+Agosto!I89+Septiembre!I89+'Octubre '!I89+Noviembre!I89+'Diciembre '!I89</f>
        <v>0</v>
      </c>
      <c r="J89" s="18">
        <f>+Enero!J89+Febrero!J89+'Marzo '!J89+'Abril '!J89+'Mayo '!J89+Junio!J89+Julio!J89+Agosto!J89+Septiembre!J89+'Octubre '!J89+Noviembre!J89+'Diciembre '!J89</f>
        <v>0</v>
      </c>
      <c r="K89" s="18">
        <f>+Enero!K89+Febrero!K89+'Marzo '!K89+'Abril '!K89+'Mayo '!K89+Junio!K89+Julio!K89+Agosto!K89+Septiembre!K89+'Octubre '!K89+Noviembre!K89+'Diciembre '!K89</f>
        <v>0</v>
      </c>
      <c r="L89" s="18">
        <f>+Enero!L89+Febrero!L89+'Marzo '!L89+'Abril '!L89+'Mayo '!L89+Junio!L89+Julio!L89+Agosto!L89+Septiembre!L89+'Octubre '!L89+Noviembre!L89+'Diciembre '!L89</f>
        <v>0</v>
      </c>
      <c r="M89" s="18">
        <f>+Enero!M89+Febrero!M89+'Marzo '!M89+'Abril '!M89+'Mayo '!M89+Junio!M89+Julio!M89+Agosto!M89+Septiembre!M89+'Octubre '!M89+Noviembre!M89+'Diciembre '!M89</f>
        <v>0</v>
      </c>
      <c r="N89" s="18">
        <f>+Enero!N89+Febrero!N89+'Marzo '!N89+'Abril '!N89+'Mayo '!N89+Junio!N89+Julio!N89+Agosto!N89+Septiembre!N89+'Octubre '!N89+Noviembre!N89+'Diciembre '!N89</f>
        <v>0</v>
      </c>
      <c r="O89" s="18">
        <f>+Enero!O89+Febrero!O89+'Marzo '!O89+'Abril '!O89+'Mayo '!O89+Junio!O89+Julio!O89+Agosto!O89+Septiembre!O89+'Octubre '!O89+Noviembre!O89+'Diciembre '!O89</f>
        <v>0</v>
      </c>
      <c r="P89" s="18">
        <f>+Enero!P89+Febrero!P89+'Marzo '!P89+'Abril '!P89+'Mayo '!P89+Junio!P89+Julio!P89+Agosto!P89+Septiembre!P89+'Octubre '!P89+Noviembre!P89+'Diciembre '!P89</f>
        <v>0</v>
      </c>
      <c r="Q89" s="18">
        <f>+Enero!Q89+Febrero!Q89+'Marzo '!Q89+'Abril '!Q89+'Mayo '!Q89+Junio!Q89+Julio!Q89+Agosto!Q89+Septiembre!Q89+'Octubre '!Q89+Noviembre!Q89+'Diciembre '!Q89</f>
        <v>0</v>
      </c>
      <c r="R89" s="18">
        <f>+Enero!R89+Febrero!R89+'Marzo '!R89+'Abril '!R89+'Mayo '!R89+Junio!R89+Julio!R89+Agosto!R89+Septiembre!R89+'Octubre '!R89+Noviembre!R89+'Diciembre '!R89</f>
        <v>0</v>
      </c>
      <c r="S89" s="18">
        <f>+Enero!S89+Febrero!S89+'Marzo '!S89+'Abril '!S89+'Mayo '!S89+Junio!S89+Julio!S89+Agosto!S89+Septiembre!S89+'Octubre '!S89+Noviembre!S89+'Diciembre '!S89</f>
        <v>0</v>
      </c>
      <c r="T89" s="234" t="str">
        <f t="shared" si="40"/>
        <v xml:space="preserve">    </v>
      </c>
      <c r="AW89" s="227"/>
      <c r="AX89" s="3"/>
      <c r="AY89" s="25" t="str">
        <f t="shared" si="41"/>
        <v/>
      </c>
      <c r="AZ89" s="57" t="str">
        <f t="shared" si="34"/>
        <v/>
      </c>
      <c r="BA89" s="57" t="str">
        <f t="shared" si="35"/>
        <v/>
      </c>
      <c r="BB89" s="25" t="str">
        <f t="shared" si="36"/>
        <v/>
      </c>
      <c r="BC89" s="25" t="str">
        <f t="shared" si="42"/>
        <v/>
      </c>
      <c r="BD89" s="48">
        <f t="shared" si="43"/>
        <v>0</v>
      </c>
      <c r="BE89" s="48">
        <f t="shared" si="37"/>
        <v>0</v>
      </c>
      <c r="BF89" s="48">
        <f t="shared" si="38"/>
        <v>0</v>
      </c>
      <c r="BG89" s="48" t="str">
        <f t="shared" si="39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1743</v>
      </c>
      <c r="E90" s="18">
        <f>+Enero!E90+Febrero!E90+'Marzo '!E90+'Abril '!E90+'Mayo '!E90+Junio!E90+Julio!E90+Agosto!E90+Septiembre!E90+'Octubre '!E90+Noviembre!E90+'Diciembre '!E90</f>
        <v>0</v>
      </c>
      <c r="F90" s="18">
        <f>+Enero!F90+Febrero!F90+'Marzo '!F90+'Abril '!F90+'Mayo '!F90+Junio!F90+Julio!F90+Agosto!F90+Septiembre!F90+'Octubre '!F90+Noviembre!F90+'Diciembre '!F90</f>
        <v>0</v>
      </c>
      <c r="G90" s="18">
        <f>+Enero!G90+Febrero!G90+'Marzo '!G90+'Abril '!G90+'Mayo '!G90+Junio!G90+Julio!G90+Agosto!G90+Septiembre!G90+'Octubre '!G90+Noviembre!G90+'Diciembre '!G90</f>
        <v>0</v>
      </c>
      <c r="H90" s="18">
        <f>+Enero!H90+Febrero!H90+'Marzo '!H90+'Abril '!H90+'Mayo '!H90+Junio!H90+Julio!H90+Agosto!H90+Septiembre!H90+'Octubre '!H90+Noviembre!H90+'Diciembre '!H90</f>
        <v>88</v>
      </c>
      <c r="I90" s="18">
        <f>+Enero!I90+Febrero!I90+'Marzo '!I90+'Abril '!I90+'Mayo '!I90+Junio!I90+Julio!I90+Agosto!I90+Septiembre!I90+'Octubre '!I90+Noviembre!I90+'Diciembre '!I90</f>
        <v>619</v>
      </c>
      <c r="J90" s="18">
        <f>+Enero!J90+Febrero!J90+'Marzo '!J90+'Abril '!J90+'Mayo '!J90+Junio!J90+Julio!J90+Agosto!J90+Septiembre!J90+'Octubre '!J90+Noviembre!J90+'Diciembre '!J90</f>
        <v>962</v>
      </c>
      <c r="K90" s="18">
        <f>+Enero!K90+Febrero!K90+'Marzo '!K90+'Abril '!K90+'Mayo '!K90+Junio!K90+Julio!K90+Agosto!K90+Septiembre!K90+'Octubre '!K90+Noviembre!K90+'Diciembre '!K90</f>
        <v>74</v>
      </c>
      <c r="L90" s="18">
        <f>+Enero!L90+Febrero!L90+'Marzo '!L90+'Abril '!L90+'Mayo '!L90+Junio!L90+Julio!L90+Agosto!L90+Septiembre!L90+'Octubre '!L90+Noviembre!L90+'Diciembre '!L90</f>
        <v>0</v>
      </c>
      <c r="M90" s="18">
        <f>+Enero!M90+Febrero!M90+'Marzo '!M90+'Abril '!M90+'Mayo '!M90+Junio!M90+Julio!M90+Agosto!M90+Septiembre!M90+'Octubre '!M90+Noviembre!M90+'Diciembre '!M90</f>
        <v>0</v>
      </c>
      <c r="N90" s="18">
        <f>+Enero!N90+Febrero!N90+'Marzo '!N90+'Abril '!N90+'Mayo '!N90+Junio!N90+Julio!N90+Agosto!N90+Septiembre!N90+'Octubre '!N90+Noviembre!N90+'Diciembre '!N90</f>
        <v>1743</v>
      </c>
      <c r="O90" s="18">
        <f>+Enero!O90+Febrero!O90+'Marzo '!O90+'Abril '!O90+'Mayo '!O90+Junio!O90+Julio!O90+Agosto!O90+Septiembre!O90+'Octubre '!O90+Noviembre!O90+'Diciembre '!O90</f>
        <v>0</v>
      </c>
      <c r="P90" s="18">
        <f>+Enero!P90+Febrero!P90+'Marzo '!P90+'Abril '!P90+'Mayo '!P90+Junio!P90+Julio!P90+Agosto!P90+Septiembre!P90+'Octubre '!P90+Noviembre!P90+'Diciembre '!P90</f>
        <v>0</v>
      </c>
      <c r="Q90" s="18">
        <f>+Enero!Q90+Febrero!Q90+'Marzo '!Q90+'Abril '!Q90+'Mayo '!Q90+Junio!Q90+Julio!Q90+Agosto!Q90+Septiembre!Q90+'Octubre '!Q90+Noviembre!Q90+'Diciembre '!Q90</f>
        <v>764</v>
      </c>
      <c r="R90" s="18">
        <f>+Enero!R90+Febrero!R90+'Marzo '!R90+'Abril '!R90+'Mayo '!R90+Junio!R90+Julio!R90+Agosto!R90+Septiembre!R90+'Octubre '!R90+Noviembre!R90+'Diciembre '!R90</f>
        <v>905</v>
      </c>
      <c r="S90" s="18">
        <f>+Enero!S90+Febrero!S90+'Marzo '!S90+'Abril '!S90+'Mayo '!S90+Junio!S90+Julio!S90+Agosto!S90+Septiembre!S90+'Octubre '!S90+Noviembre!S90+'Diciembre '!S90</f>
        <v>0</v>
      </c>
      <c r="T90" s="234" t="str">
        <f t="shared" si="40"/>
        <v xml:space="preserve">    </v>
      </c>
      <c r="AW90" s="227"/>
      <c r="AX90" s="3"/>
      <c r="AY90" s="25" t="str">
        <f t="shared" si="41"/>
        <v/>
      </c>
      <c r="AZ90" s="57" t="str">
        <f t="shared" si="34"/>
        <v/>
      </c>
      <c r="BA90" s="57" t="str">
        <f t="shared" si="35"/>
        <v/>
      </c>
      <c r="BB90" s="25" t="str">
        <f t="shared" si="36"/>
        <v/>
      </c>
      <c r="BC90" s="25" t="str">
        <f t="shared" si="42"/>
        <v/>
      </c>
      <c r="BD90" s="48">
        <f t="shared" si="43"/>
        <v>1</v>
      </c>
      <c r="BE90" s="48">
        <f t="shared" si="37"/>
        <v>0</v>
      </c>
      <c r="BF90" s="48">
        <f t="shared" si="38"/>
        <v>0</v>
      </c>
      <c r="BG90" s="48">
        <f t="shared" si="39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58</v>
      </c>
      <c r="E91" s="18">
        <f>+Enero!E91+Febrero!E91+'Marzo '!E91+'Abril '!E91+'Mayo '!E91+Junio!E91+Julio!E91+Agosto!E91+Septiembre!E91+'Octubre '!E91+Noviembre!E91+'Diciembre '!E91</f>
        <v>0</v>
      </c>
      <c r="F91" s="18">
        <f>+Enero!F91+Febrero!F91+'Marzo '!F91+'Abril '!F91+'Mayo '!F91+Junio!F91+Julio!F91+Agosto!F91+Septiembre!F91+'Octubre '!F91+Noviembre!F91+'Diciembre '!F91</f>
        <v>0</v>
      </c>
      <c r="G91" s="18">
        <f>+Enero!G91+Febrero!G91+'Marzo '!G91+'Abril '!G91+'Mayo '!G91+Junio!G91+Julio!G91+Agosto!G91+Septiembre!G91+'Octubre '!G91+Noviembre!G91+'Diciembre '!G91</f>
        <v>0</v>
      </c>
      <c r="H91" s="18">
        <f>+Enero!H91+Febrero!H91+'Marzo '!H91+'Abril '!H91+'Mayo '!H91+Junio!H91+Julio!H91+Agosto!H91+Septiembre!H91+'Octubre '!H91+Noviembre!H91+'Diciembre '!H91</f>
        <v>4</v>
      </c>
      <c r="I91" s="18">
        <f>+Enero!I91+Febrero!I91+'Marzo '!I91+'Abril '!I91+'Mayo '!I91+Junio!I91+Julio!I91+Agosto!I91+Septiembre!I91+'Octubre '!I91+Noviembre!I91+'Diciembre '!I91</f>
        <v>34</v>
      </c>
      <c r="J91" s="18">
        <f>+Enero!J91+Febrero!J91+'Marzo '!J91+'Abril '!J91+'Mayo '!J91+Junio!J91+Julio!J91+Agosto!J91+Septiembre!J91+'Octubre '!J91+Noviembre!J91+'Diciembre '!J91</f>
        <v>20</v>
      </c>
      <c r="K91" s="18">
        <f>+Enero!K91+Febrero!K91+'Marzo '!K91+'Abril '!K91+'Mayo '!K91+Junio!K91+Julio!K91+Agosto!K91+Septiembre!K91+'Octubre '!K91+Noviembre!K91+'Diciembre '!K91</f>
        <v>0</v>
      </c>
      <c r="L91" s="18">
        <f>+Enero!L91+Febrero!L91+'Marzo '!L91+'Abril '!L91+'Mayo '!L91+Junio!L91+Julio!L91+Agosto!L91+Septiembre!L91+'Octubre '!L91+Noviembre!L91+'Diciembre '!L91</f>
        <v>0</v>
      </c>
      <c r="M91" s="18">
        <f>+Enero!M91+Febrero!M91+'Marzo '!M91+'Abril '!M91+'Mayo '!M91+Junio!M91+Julio!M91+Agosto!M91+Septiembre!M91+'Octubre '!M91+Noviembre!M91+'Diciembre '!M91</f>
        <v>0</v>
      </c>
      <c r="N91" s="18">
        <f>+Enero!N91+Febrero!N91+'Marzo '!N91+'Abril '!N91+'Mayo '!N91+Junio!N91+Julio!N91+Agosto!N91+Septiembre!N91+'Octubre '!N91+Noviembre!N91+'Diciembre '!N91</f>
        <v>58</v>
      </c>
      <c r="O91" s="18">
        <f>+Enero!O91+Febrero!O91+'Marzo '!O91+'Abril '!O91+'Mayo '!O91+Junio!O91+Julio!O91+Agosto!O91+Septiembre!O91+'Octubre '!O91+Noviembre!O91+'Diciembre '!O91</f>
        <v>0</v>
      </c>
      <c r="P91" s="18">
        <f>+Enero!P91+Febrero!P91+'Marzo '!P91+'Abril '!P91+'Mayo '!P91+Junio!P91+Julio!P91+Agosto!P91+Septiembre!P91+'Octubre '!P91+Noviembre!P91+'Diciembre '!P91</f>
        <v>0</v>
      </c>
      <c r="Q91" s="18">
        <f>+Enero!Q91+Febrero!Q91+'Marzo '!Q91+'Abril '!Q91+'Mayo '!Q91+Junio!Q91+Julio!Q91+Agosto!Q91+Septiembre!Q91+'Octubre '!Q91+Noviembre!Q91+'Diciembre '!Q91</f>
        <v>29</v>
      </c>
      <c r="R91" s="18">
        <f>+Enero!R91+Febrero!R91+'Marzo '!R91+'Abril '!R91+'Mayo '!R91+Junio!R91+Julio!R91+Agosto!R91+Septiembre!R91+'Octubre '!R91+Noviembre!R91+'Diciembre '!R91</f>
        <v>29</v>
      </c>
      <c r="S91" s="18">
        <f>+Enero!S91+Febrero!S91+'Marzo '!S91+'Abril '!S91+'Mayo '!S91+Junio!S91+Julio!S91+Agosto!S91+Septiembre!S91+'Octubre '!S91+Noviembre!S91+'Diciembre '!S91</f>
        <v>0</v>
      </c>
      <c r="T91" s="234" t="str">
        <f t="shared" si="40"/>
        <v xml:space="preserve">    </v>
      </c>
      <c r="AW91" s="227"/>
      <c r="AX91" s="3"/>
      <c r="AY91" s="25" t="str">
        <f t="shared" si="41"/>
        <v/>
      </c>
      <c r="AZ91" s="57" t="str">
        <f t="shared" si="34"/>
        <v/>
      </c>
      <c r="BA91" s="57" t="str">
        <f t="shared" si="35"/>
        <v/>
      </c>
      <c r="BB91" s="25" t="str">
        <f t="shared" si="36"/>
        <v/>
      </c>
      <c r="BC91" s="25" t="str">
        <f t="shared" si="42"/>
        <v/>
      </c>
      <c r="BD91" s="48">
        <f t="shared" si="43"/>
        <v>0</v>
      </c>
      <c r="BE91" s="48">
        <f t="shared" si="37"/>
        <v>0</v>
      </c>
      <c r="BF91" s="48">
        <f t="shared" si="38"/>
        <v>0</v>
      </c>
      <c r="BG91" s="48">
        <f t="shared" si="39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11</v>
      </c>
      <c r="E92" s="18">
        <f>+Enero!E92+Febrero!E92+'Marzo '!E92+'Abril '!E92+'Mayo '!E92+Junio!E92+Julio!E92+Agosto!E92+Septiembre!E92+'Octubre '!E92+Noviembre!E92+'Diciembre '!E92</f>
        <v>0</v>
      </c>
      <c r="F92" s="18">
        <f>+Enero!F92+Febrero!F92+'Marzo '!F92+'Abril '!F92+'Mayo '!F92+Junio!F92+Julio!F92+Agosto!F92+Septiembre!F92+'Octubre '!F92+Noviembre!F92+'Diciembre '!F92</f>
        <v>0</v>
      </c>
      <c r="G92" s="18">
        <f>+Enero!G92+Febrero!G92+'Marzo '!G92+'Abril '!G92+'Mayo '!G92+Junio!G92+Julio!G92+Agosto!G92+Septiembre!G92+'Octubre '!G92+Noviembre!G92+'Diciembre '!G92</f>
        <v>0</v>
      </c>
      <c r="H92" s="18">
        <f>+Enero!H92+Febrero!H92+'Marzo '!H92+'Abril '!H92+'Mayo '!H92+Junio!H92+Julio!H92+Agosto!H92+Septiembre!H92+'Octubre '!H92+Noviembre!H92+'Diciembre '!H92</f>
        <v>1</v>
      </c>
      <c r="I92" s="18">
        <f>+Enero!I92+Febrero!I92+'Marzo '!I92+'Abril '!I92+'Mayo '!I92+Junio!I92+Julio!I92+Agosto!I92+Septiembre!I92+'Octubre '!I92+Noviembre!I92+'Diciembre '!I92</f>
        <v>6</v>
      </c>
      <c r="J92" s="18">
        <f>+Enero!J92+Febrero!J92+'Marzo '!J92+'Abril '!J92+'Mayo '!J92+Junio!J92+Julio!J92+Agosto!J92+Septiembre!J92+'Octubre '!J92+Noviembre!J92+'Diciembre '!J92</f>
        <v>4</v>
      </c>
      <c r="K92" s="18">
        <f>+Enero!K92+Febrero!K92+'Marzo '!K92+'Abril '!K92+'Mayo '!K92+Junio!K92+Julio!K92+Agosto!K92+Septiembre!K92+'Octubre '!K92+Noviembre!K92+'Diciembre '!K92</f>
        <v>0</v>
      </c>
      <c r="L92" s="18">
        <f>+Enero!L92+Febrero!L92+'Marzo '!L92+'Abril '!L92+'Mayo '!L92+Junio!L92+Julio!L92+Agosto!L92+Septiembre!L92+'Octubre '!L92+Noviembre!L92+'Diciembre '!L92</f>
        <v>0</v>
      </c>
      <c r="M92" s="18">
        <f>+Enero!M92+Febrero!M92+'Marzo '!M92+'Abril '!M92+'Mayo '!M92+Junio!M92+Julio!M92+Agosto!M92+Septiembre!M92+'Octubre '!M92+Noviembre!M92+'Diciembre '!M92</f>
        <v>0</v>
      </c>
      <c r="N92" s="18">
        <f>+Enero!N92+Febrero!N92+'Marzo '!N92+'Abril '!N92+'Mayo '!N92+Junio!N92+Julio!N92+Agosto!N92+Septiembre!N92+'Octubre '!N92+Noviembre!N92+'Diciembre '!N92</f>
        <v>11</v>
      </c>
      <c r="O92" s="18">
        <f>+Enero!O92+Febrero!O92+'Marzo '!O92+'Abril '!O92+'Mayo '!O92+Junio!O92+Julio!O92+Agosto!O92+Septiembre!O92+'Octubre '!O92+Noviembre!O92+'Diciembre '!O92</f>
        <v>0</v>
      </c>
      <c r="P92" s="18">
        <f>+Enero!P92+Febrero!P92+'Marzo '!P92+'Abril '!P92+'Mayo '!P92+Junio!P92+Julio!P92+Agosto!P92+Septiembre!P92+'Octubre '!P92+Noviembre!P92+'Diciembre '!P92</f>
        <v>0</v>
      </c>
      <c r="Q92" s="18">
        <f>+Enero!Q92+Febrero!Q92+'Marzo '!Q92+'Abril '!Q92+'Mayo '!Q92+Junio!Q92+Julio!Q92+Agosto!Q92+Septiembre!Q92+'Octubre '!Q92+Noviembre!Q92+'Diciembre '!Q92</f>
        <v>5</v>
      </c>
      <c r="R92" s="18">
        <f>+Enero!R92+Febrero!R92+'Marzo '!R92+'Abril '!R92+'Mayo '!R92+Junio!R92+Julio!R92+Agosto!R92+Septiembre!R92+'Octubre '!R92+Noviembre!R92+'Diciembre '!R92</f>
        <v>6</v>
      </c>
      <c r="S92" s="18">
        <f>+Enero!S92+Febrero!S92+'Marzo '!S92+'Abril '!S92+'Mayo '!S92+Junio!S92+Julio!S92+Agosto!S92+Septiembre!S92+'Octubre '!S92+Noviembre!S92+'Diciembre '!S92</f>
        <v>0</v>
      </c>
      <c r="T92" s="234" t="str">
        <f t="shared" si="40"/>
        <v xml:space="preserve">    </v>
      </c>
      <c r="AW92" s="227"/>
      <c r="AX92" s="3"/>
      <c r="AY92" s="25" t="str">
        <f t="shared" si="41"/>
        <v/>
      </c>
      <c r="AZ92" s="57" t="str">
        <f t="shared" si="34"/>
        <v/>
      </c>
      <c r="BA92" s="57" t="str">
        <f t="shared" si="35"/>
        <v/>
      </c>
      <c r="BB92" s="25" t="str">
        <f t="shared" si="36"/>
        <v/>
      </c>
      <c r="BC92" s="25" t="str">
        <f t="shared" si="42"/>
        <v/>
      </c>
      <c r="BD92" s="48">
        <f t="shared" si="43"/>
        <v>0</v>
      </c>
      <c r="BE92" s="48">
        <f t="shared" si="37"/>
        <v>0</v>
      </c>
      <c r="BF92" s="48">
        <f t="shared" si="38"/>
        <v>0</v>
      </c>
      <c r="BG92" s="48">
        <f t="shared" si="39"/>
        <v>0</v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18">
        <f>+Enero!E93+Febrero!E93+'Marzo '!E93+'Abril '!E93+'Mayo '!E93+Junio!E93+Julio!E93+Agosto!E93+Septiembre!E93+'Octubre '!E93+Noviembre!E93+'Diciembre '!E93</f>
        <v>0</v>
      </c>
      <c r="F93" s="18">
        <f>+Enero!F93+Febrero!F93+'Marzo '!F93+'Abril '!F93+'Mayo '!F93+Junio!F93+Julio!F93+Agosto!F93+Septiembre!F93+'Octubre '!F93+Noviembre!F93+'Diciembre '!F93</f>
        <v>0</v>
      </c>
      <c r="G93" s="18">
        <f>+Enero!G93+Febrero!G93+'Marzo '!G93+'Abril '!G93+'Mayo '!G93+Junio!G93+Julio!G93+Agosto!G93+Septiembre!G93+'Octubre '!G93+Noviembre!G93+'Diciembre '!G93</f>
        <v>0</v>
      </c>
      <c r="H93" s="18">
        <f>+Enero!H93+Febrero!H93+'Marzo '!H93+'Abril '!H93+'Mayo '!H93+Junio!H93+Julio!H93+Agosto!H93+Septiembre!H93+'Octubre '!H93+Noviembre!H93+'Diciembre '!H93</f>
        <v>0</v>
      </c>
      <c r="I93" s="18">
        <f>+Enero!I93+Febrero!I93+'Marzo '!I93+'Abril '!I93+'Mayo '!I93+Junio!I93+Julio!I93+Agosto!I93+Septiembre!I93+'Octubre '!I93+Noviembre!I93+'Diciembre '!I93</f>
        <v>0</v>
      </c>
      <c r="J93" s="18">
        <f>+Enero!J93+Febrero!J93+'Marzo '!J93+'Abril '!J93+'Mayo '!J93+Junio!J93+Julio!J93+Agosto!J93+Septiembre!J93+'Octubre '!J93+Noviembre!J93+'Diciembre '!J93</f>
        <v>0</v>
      </c>
      <c r="K93" s="18">
        <f>+Enero!K93+Febrero!K93+'Marzo '!K93+'Abril '!K93+'Mayo '!K93+Junio!K93+Julio!K93+Agosto!K93+Septiembre!K93+'Octubre '!K93+Noviembre!K93+'Diciembre '!K93</f>
        <v>0</v>
      </c>
      <c r="L93" s="18">
        <f>+Enero!L93+Febrero!L93+'Marzo '!L93+'Abril '!L93+'Mayo '!L93+Junio!L93+Julio!L93+Agosto!L93+Septiembre!L93+'Octubre '!L93+Noviembre!L93+'Diciembre '!L93</f>
        <v>0</v>
      </c>
      <c r="M93" s="18">
        <f>+Enero!M93+Febrero!M93+'Marzo '!M93+'Abril '!M93+'Mayo '!M93+Junio!M93+Julio!M93+Agosto!M93+Septiembre!M93+'Octubre '!M93+Noviembre!M93+'Diciembre '!M93</f>
        <v>0</v>
      </c>
      <c r="N93" s="18">
        <f>+Enero!N93+Febrero!N93+'Marzo '!N93+'Abril '!N93+'Mayo '!N93+Junio!N93+Julio!N93+Agosto!N93+Septiembre!N93+'Octubre '!N93+Noviembre!N93+'Diciembre '!N93</f>
        <v>0</v>
      </c>
      <c r="O93" s="18">
        <f>+Enero!O93+Febrero!O93+'Marzo '!O93+'Abril '!O93+'Mayo '!O93+Junio!O93+Julio!O93+Agosto!O93+Septiembre!O93+'Octubre '!O93+Noviembre!O93+'Diciembre '!O93</f>
        <v>0</v>
      </c>
      <c r="P93" s="18">
        <f>+Enero!P93+Febrero!P93+'Marzo '!P93+'Abril '!P93+'Mayo '!P93+Junio!P93+Julio!P93+Agosto!P93+Septiembre!P93+'Octubre '!P93+Noviembre!P93+'Diciembre '!P93</f>
        <v>0</v>
      </c>
      <c r="Q93" s="18">
        <f>+Enero!Q93+Febrero!Q93+'Marzo '!Q93+'Abril '!Q93+'Mayo '!Q93+Junio!Q93+Julio!Q93+Agosto!Q93+Septiembre!Q93+'Octubre '!Q93+Noviembre!Q93+'Diciembre '!Q93</f>
        <v>0</v>
      </c>
      <c r="R93" s="18">
        <f>+Enero!R93+Febrero!R93+'Marzo '!R93+'Abril '!R93+'Mayo '!R93+Junio!R93+Julio!R93+Agosto!R93+Septiembre!R93+'Octubre '!R93+Noviembre!R93+'Diciembre '!R93</f>
        <v>0</v>
      </c>
      <c r="S93" s="18">
        <f>+Enero!S93+Febrero!S93+'Marzo '!S93+'Abril '!S93+'Mayo '!S93+Junio!S93+Julio!S93+Agosto!S93+Septiembre!S93+'Octubre '!S93+Noviembre!S93+'Diciembre '!S93</f>
        <v>0</v>
      </c>
      <c r="T93" s="234" t="str">
        <f t="shared" si="40"/>
        <v xml:space="preserve">    </v>
      </c>
      <c r="AW93" s="227"/>
      <c r="AX93" s="3"/>
      <c r="AY93" s="25" t="str">
        <f t="shared" si="41"/>
        <v/>
      </c>
      <c r="AZ93" s="57" t="str">
        <f t="shared" si="34"/>
        <v/>
      </c>
      <c r="BA93" s="57" t="str">
        <f t="shared" si="35"/>
        <v/>
      </c>
      <c r="BB93" s="25" t="str">
        <f t="shared" si="36"/>
        <v/>
      </c>
      <c r="BC93" s="25" t="str">
        <f t="shared" si="42"/>
        <v/>
      </c>
      <c r="BD93" s="48">
        <f t="shared" si="43"/>
        <v>0</v>
      </c>
      <c r="BE93" s="48">
        <f t="shared" si="37"/>
        <v>0</v>
      </c>
      <c r="BF93" s="48">
        <f t="shared" si="38"/>
        <v>0</v>
      </c>
      <c r="BG93" s="48" t="str">
        <f t="shared" si="39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98</v>
      </c>
      <c r="E94" s="18">
        <f>+Enero!E94+Febrero!E94+'Marzo '!E94+'Abril '!E94+'Mayo '!E94+Junio!E94+Julio!E94+Agosto!E94+Septiembre!E94+'Octubre '!E94+Noviembre!E94+'Diciembre '!E94</f>
        <v>0</v>
      </c>
      <c r="F94" s="18">
        <f>+Enero!F94+Febrero!F94+'Marzo '!F94+'Abril '!F94+'Mayo '!F94+Junio!F94+Julio!F94+Agosto!F94+Septiembre!F94+'Octubre '!F94+Noviembre!F94+'Diciembre '!F94</f>
        <v>0</v>
      </c>
      <c r="G94" s="18">
        <f>+Enero!G94+Febrero!G94+'Marzo '!G94+'Abril '!G94+'Mayo '!G94+Junio!G94+Julio!G94+Agosto!G94+Septiembre!G94+'Octubre '!G94+Noviembre!G94+'Diciembre '!G94</f>
        <v>0</v>
      </c>
      <c r="H94" s="18">
        <f>+Enero!H94+Febrero!H94+'Marzo '!H94+'Abril '!H94+'Mayo '!H94+Junio!H94+Julio!H94+Agosto!H94+Septiembre!H94+'Octubre '!H94+Noviembre!H94+'Diciembre '!H94</f>
        <v>0</v>
      </c>
      <c r="I94" s="18">
        <f>+Enero!I94+Febrero!I94+'Marzo '!I94+'Abril '!I94+'Mayo '!I94+Junio!I94+Julio!I94+Agosto!I94+Septiembre!I94+'Octubre '!I94+Noviembre!I94+'Diciembre '!I94</f>
        <v>0</v>
      </c>
      <c r="J94" s="18">
        <f>+Enero!J94+Febrero!J94+'Marzo '!J94+'Abril '!J94+'Mayo '!J94+Junio!J94+Julio!J94+Agosto!J94+Septiembre!J94+'Octubre '!J94+Noviembre!J94+'Diciembre '!J94</f>
        <v>0</v>
      </c>
      <c r="K94" s="18">
        <f>+Enero!K94+Febrero!K94+'Marzo '!K94+'Abril '!K94+'Mayo '!K94+Junio!K94+Julio!K94+Agosto!K94+Septiembre!K94+'Octubre '!K94+Noviembre!K94+'Diciembre '!K94</f>
        <v>31</v>
      </c>
      <c r="L94" s="18">
        <f>+Enero!L94+Febrero!L94+'Marzo '!L94+'Abril '!L94+'Mayo '!L94+Junio!L94+Julio!L94+Agosto!L94+Septiembre!L94+'Octubre '!L94+Noviembre!L94+'Diciembre '!L94</f>
        <v>36</v>
      </c>
      <c r="M94" s="18">
        <f>+Enero!M94+Febrero!M94+'Marzo '!M94+'Abril '!M94+'Mayo '!M94+Junio!M94+Julio!M94+Agosto!M94+Septiembre!M94+'Octubre '!M94+Noviembre!M94+'Diciembre '!M94</f>
        <v>31</v>
      </c>
      <c r="N94" s="18">
        <f>+Enero!N94+Febrero!N94+'Marzo '!N94+'Abril '!N94+'Mayo '!N94+Junio!N94+Julio!N94+Agosto!N94+Septiembre!N94+'Octubre '!N94+Noviembre!N94+'Diciembre '!N94</f>
        <v>98</v>
      </c>
      <c r="O94" s="18">
        <f>+Enero!O94+Febrero!O94+'Marzo '!O94+'Abril '!O94+'Mayo '!O94+Junio!O94+Julio!O94+Agosto!O94+Septiembre!O94+'Octubre '!O94+Noviembre!O94+'Diciembre '!O94</f>
        <v>0</v>
      </c>
      <c r="P94" s="18">
        <f>+Enero!P94+Febrero!P94+'Marzo '!P94+'Abril '!P94+'Mayo '!P94+Junio!P94+Julio!P94+Agosto!P94+Septiembre!P94+'Octubre '!P94+Noviembre!P94+'Diciembre '!P94</f>
        <v>0</v>
      </c>
      <c r="Q94" s="18">
        <f>+Enero!Q94+Febrero!Q94+'Marzo '!Q94+'Abril '!Q94+'Mayo '!Q94+Junio!Q94+Julio!Q94+Agosto!Q94+Septiembre!Q94+'Octubre '!Q94+Noviembre!Q94+'Diciembre '!Q94</f>
        <v>0</v>
      </c>
      <c r="R94" s="18">
        <f>+Enero!R94+Febrero!R94+'Marzo '!R94+'Abril '!R94+'Mayo '!R94+Junio!R94+Julio!R94+Agosto!R94+Septiembre!R94+'Octubre '!R94+Noviembre!R94+'Diciembre '!R94</f>
        <v>0</v>
      </c>
      <c r="S94" s="18">
        <f>+Enero!S94+Febrero!S94+'Marzo '!S94+'Abril '!S94+'Mayo '!S94+Junio!S94+Julio!S94+Agosto!S94+Septiembre!S94+'Octubre '!S94+Noviembre!S94+'Diciembre '!S94</f>
        <v>0</v>
      </c>
      <c r="T94" s="234" t="str">
        <f t="shared" si="40"/>
        <v xml:space="preserve">    </v>
      </c>
      <c r="AW94" s="227"/>
      <c r="AX94" s="3"/>
      <c r="AY94" s="25" t="str">
        <f t="shared" si="41"/>
        <v/>
      </c>
      <c r="AZ94" s="57" t="str">
        <f t="shared" si="34"/>
        <v/>
      </c>
      <c r="BA94" s="57" t="str">
        <f t="shared" si="35"/>
        <v/>
      </c>
      <c r="BB94" s="25" t="str">
        <f t="shared" si="36"/>
        <v/>
      </c>
      <c r="BC94" s="25" t="str">
        <f t="shared" si="42"/>
        <v/>
      </c>
      <c r="BD94" s="48">
        <f t="shared" si="43"/>
        <v>1</v>
      </c>
      <c r="BE94" s="48">
        <f t="shared" si="37"/>
        <v>0</v>
      </c>
      <c r="BF94" s="48">
        <f t="shared" si="38"/>
        <v>0</v>
      </c>
      <c r="BG94" s="48">
        <f t="shared" si="39"/>
        <v>0</v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188</v>
      </c>
      <c r="E95" s="18">
        <f>+Enero!E95+Febrero!E95+'Marzo '!E95+'Abril '!E95+'Mayo '!E95+Junio!E95+Julio!E95+Agosto!E95+Septiembre!E95+'Octubre '!E95+Noviembre!E95+'Diciembre '!E95</f>
        <v>0</v>
      </c>
      <c r="F95" s="18">
        <f>+Enero!F95+Febrero!F95+'Marzo '!F95+'Abril '!F95+'Mayo '!F95+Junio!F95+Julio!F95+Agosto!F95+Septiembre!F95+'Octubre '!F95+Noviembre!F95+'Diciembre '!F95</f>
        <v>0</v>
      </c>
      <c r="G95" s="18">
        <f>+Enero!G95+Febrero!G95+'Marzo '!G95+'Abril '!G95+'Mayo '!G95+Junio!G95+Julio!G95+Agosto!G95+Septiembre!G95+'Octubre '!G95+Noviembre!G95+'Diciembre '!G95</f>
        <v>0</v>
      </c>
      <c r="H95" s="18">
        <f>+Enero!H95+Febrero!H95+'Marzo '!H95+'Abril '!H95+'Mayo '!H95+Junio!H95+Julio!H95+Agosto!H95+Septiembre!H95+'Octubre '!H95+Noviembre!H95+'Diciembre '!H95</f>
        <v>0</v>
      </c>
      <c r="I95" s="18">
        <f>+Enero!I95+Febrero!I95+'Marzo '!I95+'Abril '!I95+'Mayo '!I95+Junio!I95+Julio!I95+Agosto!I95+Septiembre!I95+'Octubre '!I95+Noviembre!I95+'Diciembre '!I95</f>
        <v>0</v>
      </c>
      <c r="J95" s="18">
        <f>+Enero!J95+Febrero!J95+'Marzo '!J95+'Abril '!J95+'Mayo '!J95+Junio!J95+Julio!J95+Agosto!J95+Septiembre!J95+'Octubre '!J95+Noviembre!J95+'Diciembre '!J95</f>
        <v>0</v>
      </c>
      <c r="K95" s="18">
        <f>+Enero!K95+Febrero!K95+'Marzo '!K95+'Abril '!K95+'Mayo '!K95+Junio!K95+Julio!K95+Agosto!K95+Septiembre!K95+'Octubre '!K95+Noviembre!K95+'Diciembre '!K95</f>
        <v>38</v>
      </c>
      <c r="L95" s="18">
        <f>+Enero!L95+Febrero!L95+'Marzo '!L95+'Abril '!L95+'Mayo '!L95+Junio!L95+Julio!L95+Agosto!L95+Septiembre!L95+'Octubre '!L95+Noviembre!L95+'Diciembre '!L95</f>
        <v>99</v>
      </c>
      <c r="M95" s="18">
        <f>+Enero!M95+Febrero!M95+'Marzo '!M95+'Abril '!M95+'Mayo '!M95+Junio!M95+Julio!M95+Agosto!M95+Septiembre!M95+'Octubre '!M95+Noviembre!M95+'Diciembre '!M95</f>
        <v>51</v>
      </c>
      <c r="N95" s="18">
        <f>+Enero!N95+Febrero!N95+'Marzo '!N95+'Abril '!N95+'Mayo '!N95+Junio!N95+Julio!N95+Agosto!N95+Septiembre!N95+'Octubre '!N95+Noviembre!N95+'Diciembre '!N95</f>
        <v>188</v>
      </c>
      <c r="O95" s="18">
        <f>+Enero!O95+Febrero!O95+'Marzo '!O95+'Abril '!O95+'Mayo '!O95+Junio!O95+Julio!O95+Agosto!O95+Septiembre!O95+'Octubre '!O95+Noviembre!O95+'Diciembre '!O95</f>
        <v>0</v>
      </c>
      <c r="P95" s="18">
        <f>+Enero!P95+Febrero!P95+'Marzo '!P95+'Abril '!P95+'Mayo '!P95+Junio!P95+Julio!P95+Agosto!P95+Septiembre!P95+'Octubre '!P95+Noviembre!P95+'Diciembre '!P95</f>
        <v>0</v>
      </c>
      <c r="Q95" s="18">
        <f>+Enero!Q95+Febrero!Q95+'Marzo '!Q95+'Abril '!Q95+'Mayo '!Q95+Junio!Q95+Julio!Q95+Agosto!Q95+Septiembre!Q95+'Octubre '!Q95+Noviembre!Q95+'Diciembre '!Q95</f>
        <v>0</v>
      </c>
      <c r="R95" s="18">
        <f>+Enero!R95+Febrero!R95+'Marzo '!R95+'Abril '!R95+'Mayo '!R95+Junio!R95+Julio!R95+Agosto!R95+Septiembre!R95+'Octubre '!R95+Noviembre!R95+'Diciembre '!R95</f>
        <v>0</v>
      </c>
      <c r="S95" s="18">
        <f>+Enero!S95+Febrero!S95+'Marzo '!S95+'Abril '!S95+'Mayo '!S95+Junio!S95+Julio!S95+Agosto!S95+Septiembre!S95+'Octubre '!S95+Noviembre!S95+'Diciembre '!S95</f>
        <v>0</v>
      </c>
      <c r="T95" s="234" t="str">
        <f t="shared" si="40"/>
        <v xml:space="preserve">    </v>
      </c>
      <c r="AW95" s="227"/>
      <c r="AX95" s="3"/>
      <c r="AY95" s="25" t="str">
        <f t="shared" si="41"/>
        <v/>
      </c>
      <c r="AZ95" s="57" t="str">
        <f t="shared" si="34"/>
        <v/>
      </c>
      <c r="BA95" s="57" t="str">
        <f t="shared" si="35"/>
        <v/>
      </c>
      <c r="BB95" s="25" t="str">
        <f t="shared" si="36"/>
        <v/>
      </c>
      <c r="BC95" s="25" t="str">
        <f t="shared" si="42"/>
        <v/>
      </c>
      <c r="BD95" s="48">
        <f t="shared" si="43"/>
        <v>1</v>
      </c>
      <c r="BE95" s="48">
        <f t="shared" si="37"/>
        <v>0</v>
      </c>
      <c r="BF95" s="48">
        <f t="shared" si="38"/>
        <v>0</v>
      </c>
      <c r="BG95" s="48">
        <f t="shared" si="39"/>
        <v>0</v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173</v>
      </c>
      <c r="E96" s="18">
        <f>+Enero!E96+Febrero!E96+'Marzo '!E96+'Abril '!E96+'Mayo '!E96+Junio!E96+Julio!E96+Agosto!E96+Septiembre!E96+'Octubre '!E96+Noviembre!E96+'Diciembre '!E96</f>
        <v>0</v>
      </c>
      <c r="F96" s="18">
        <f>+Enero!F96+Febrero!F96+'Marzo '!F96+'Abril '!F96+'Mayo '!F96+Junio!F96+Julio!F96+Agosto!F96+Septiembre!F96+'Octubre '!F96+Noviembre!F96+'Diciembre '!F96</f>
        <v>0</v>
      </c>
      <c r="G96" s="18">
        <f>+Enero!G96+Febrero!G96+'Marzo '!G96+'Abril '!G96+'Mayo '!G96+Junio!G96+Julio!G96+Agosto!G96+Septiembre!G96+'Octubre '!G96+Noviembre!G96+'Diciembre '!G96</f>
        <v>0</v>
      </c>
      <c r="H96" s="18">
        <f>+Enero!H96+Febrero!H96+'Marzo '!H96+'Abril '!H96+'Mayo '!H96+Junio!H96+Julio!H96+Agosto!H96+Septiembre!H96+'Octubre '!H96+Noviembre!H96+'Diciembre '!H96</f>
        <v>0</v>
      </c>
      <c r="I96" s="18">
        <f>+Enero!I96+Febrero!I96+'Marzo '!I96+'Abril '!I96+'Mayo '!I96+Junio!I96+Julio!I96+Agosto!I96+Septiembre!I96+'Octubre '!I96+Noviembre!I96+'Diciembre '!I96</f>
        <v>0</v>
      </c>
      <c r="J96" s="18">
        <f>+Enero!J96+Febrero!J96+'Marzo '!J96+'Abril '!J96+'Mayo '!J96+Junio!J96+Julio!J96+Agosto!J96+Septiembre!J96+'Octubre '!J96+Noviembre!J96+'Diciembre '!J96</f>
        <v>5</v>
      </c>
      <c r="K96" s="18">
        <f>+Enero!K96+Febrero!K96+'Marzo '!K96+'Abril '!K96+'Mayo '!K96+Junio!K96+Julio!K96+Agosto!K96+Septiembre!K96+'Octubre '!K96+Noviembre!K96+'Diciembre '!K96</f>
        <v>74</v>
      </c>
      <c r="L96" s="18">
        <f>+Enero!L96+Febrero!L96+'Marzo '!L96+'Abril '!L96+'Mayo '!L96+Junio!L96+Julio!L96+Agosto!L96+Septiembre!L96+'Octubre '!L96+Noviembre!L96+'Diciembre '!L96</f>
        <v>69</v>
      </c>
      <c r="M96" s="18">
        <f>+Enero!M96+Febrero!M96+'Marzo '!M96+'Abril '!M96+'Mayo '!M96+Junio!M96+Julio!M96+Agosto!M96+Septiembre!M96+'Octubre '!M96+Noviembre!M96+'Diciembre '!M96</f>
        <v>25</v>
      </c>
      <c r="N96" s="18">
        <f>+Enero!N96+Febrero!N96+'Marzo '!N96+'Abril '!N96+'Mayo '!N96+Junio!N96+Julio!N96+Agosto!N96+Septiembre!N96+'Octubre '!N96+Noviembre!N96+'Diciembre '!N96</f>
        <v>173</v>
      </c>
      <c r="O96" s="18">
        <f>+Enero!O96+Febrero!O96+'Marzo '!O96+'Abril '!O96+'Mayo '!O96+Junio!O96+Julio!O96+Agosto!O96+Septiembre!O96+'Octubre '!O96+Noviembre!O96+'Diciembre '!O96</f>
        <v>0</v>
      </c>
      <c r="P96" s="18">
        <f>+Enero!P96+Febrero!P96+'Marzo '!P96+'Abril '!P96+'Mayo '!P96+Junio!P96+Julio!P96+Agosto!P96+Septiembre!P96+'Octubre '!P96+Noviembre!P96+'Diciembre '!P96</f>
        <v>0</v>
      </c>
      <c r="Q96" s="18">
        <f>+Enero!Q96+Febrero!Q96+'Marzo '!Q96+'Abril '!Q96+'Mayo '!Q96+Junio!Q96+Julio!Q96+Agosto!Q96+Septiembre!Q96+'Octubre '!Q96+Noviembre!Q96+'Diciembre '!Q96</f>
        <v>3</v>
      </c>
      <c r="R96" s="18">
        <f>+Enero!R96+Febrero!R96+'Marzo '!R96+'Abril '!R96+'Mayo '!R96+Junio!R96+Julio!R96+Agosto!R96+Septiembre!R96+'Octubre '!R96+Noviembre!R96+'Diciembre '!R96</f>
        <v>2</v>
      </c>
      <c r="S96" s="18">
        <f>+Enero!S96+Febrero!S96+'Marzo '!S96+'Abril '!S96+'Mayo '!S96+Junio!S96+Julio!S96+Agosto!S96+Septiembre!S96+'Octubre '!S96+Noviembre!S96+'Diciembre '!S96</f>
        <v>0</v>
      </c>
      <c r="T96" s="234" t="str">
        <f t="shared" si="40"/>
        <v xml:space="preserve">    </v>
      </c>
      <c r="AW96" s="227"/>
      <c r="AX96" s="3"/>
      <c r="AY96" s="25" t="str">
        <f t="shared" si="41"/>
        <v/>
      </c>
      <c r="AZ96" s="57" t="str">
        <f t="shared" si="34"/>
        <v/>
      </c>
      <c r="BA96" s="57" t="str">
        <f t="shared" si="35"/>
        <v/>
      </c>
      <c r="BB96" s="25" t="str">
        <f t="shared" si="36"/>
        <v/>
      </c>
      <c r="BC96" s="25" t="str">
        <f t="shared" si="42"/>
        <v/>
      </c>
      <c r="BD96" s="48">
        <f t="shared" si="43"/>
        <v>1</v>
      </c>
      <c r="BE96" s="48">
        <f t="shared" si="37"/>
        <v>0</v>
      </c>
      <c r="BF96" s="48">
        <f t="shared" si="38"/>
        <v>0</v>
      </c>
      <c r="BG96" s="48">
        <f t="shared" si="39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18">
        <f>+Enero!E97+Febrero!E97+'Marzo '!E97+'Abril '!E97+'Mayo '!E97+Junio!E97+Julio!E97+Agosto!E97+Septiembre!E97+'Octubre '!E97+Noviembre!E97+'Diciembre '!E97</f>
        <v>0</v>
      </c>
      <c r="F97" s="18">
        <f>+Enero!F97+Febrero!F97+'Marzo '!F97+'Abril '!F97+'Mayo '!F97+Junio!F97+Julio!F97+Agosto!F97+Septiembre!F97+'Octubre '!F97+Noviembre!F97+'Diciembre '!F97</f>
        <v>0</v>
      </c>
      <c r="G97" s="18">
        <f>+Enero!G97+Febrero!G97+'Marzo '!G97+'Abril '!G97+'Mayo '!G97+Junio!G97+Julio!G97+Agosto!G97+Septiembre!G97+'Octubre '!G97+Noviembre!G97+'Diciembre '!G97</f>
        <v>0</v>
      </c>
      <c r="H97" s="18">
        <f>+Enero!H97+Febrero!H97+'Marzo '!H97+'Abril '!H97+'Mayo '!H97+Junio!H97+Julio!H97+Agosto!H97+Septiembre!H97+'Octubre '!H97+Noviembre!H97+'Diciembre '!H97</f>
        <v>0</v>
      </c>
      <c r="I97" s="18">
        <f>+Enero!I97+Febrero!I97+'Marzo '!I97+'Abril '!I97+'Mayo '!I97+Junio!I97+Julio!I97+Agosto!I97+Septiembre!I97+'Octubre '!I97+Noviembre!I97+'Diciembre '!I97</f>
        <v>0</v>
      </c>
      <c r="J97" s="18">
        <f>+Enero!J97+Febrero!J97+'Marzo '!J97+'Abril '!J97+'Mayo '!J97+Junio!J97+Julio!J97+Agosto!J97+Septiembre!J97+'Octubre '!J97+Noviembre!J97+'Diciembre '!J97</f>
        <v>0</v>
      </c>
      <c r="K97" s="18">
        <f>+Enero!K97+Febrero!K97+'Marzo '!K97+'Abril '!K97+'Mayo '!K97+Junio!K97+Julio!K97+Agosto!K97+Septiembre!K97+'Octubre '!K97+Noviembre!K97+'Diciembre '!K97</f>
        <v>0</v>
      </c>
      <c r="L97" s="18">
        <f>+Enero!L97+Febrero!L97+'Marzo '!L97+'Abril '!L97+'Mayo '!L97+Junio!L97+Julio!L97+Agosto!L97+Septiembre!L97+'Octubre '!L97+Noviembre!L97+'Diciembre '!L97</f>
        <v>0</v>
      </c>
      <c r="M97" s="18">
        <f>+Enero!M97+Febrero!M97+'Marzo '!M97+'Abril '!M97+'Mayo '!M97+Junio!M97+Julio!M97+Agosto!M97+Septiembre!M97+'Octubre '!M97+Noviembre!M97+'Diciembre '!M97</f>
        <v>0</v>
      </c>
      <c r="N97" s="18">
        <f>+Enero!N97+Febrero!N97+'Marzo '!N97+'Abril '!N97+'Mayo '!N97+Junio!N97+Julio!N97+Agosto!N97+Septiembre!N97+'Octubre '!N97+Noviembre!N97+'Diciembre '!N97</f>
        <v>0</v>
      </c>
      <c r="O97" s="18">
        <f>+Enero!O97+Febrero!O97+'Marzo '!O97+'Abril '!O97+'Mayo '!O97+Junio!O97+Julio!O97+Agosto!O97+Septiembre!O97+'Octubre '!O97+Noviembre!O97+'Diciembre '!O97</f>
        <v>0</v>
      </c>
      <c r="P97" s="18">
        <f>+Enero!P97+Febrero!P97+'Marzo '!P97+'Abril '!P97+'Mayo '!P97+Junio!P97+Julio!P97+Agosto!P97+Septiembre!P97+'Octubre '!P97+Noviembre!P97+'Diciembre '!P97</f>
        <v>0</v>
      </c>
      <c r="Q97" s="18">
        <f>+Enero!Q97+Febrero!Q97+'Marzo '!Q97+'Abril '!Q97+'Mayo '!Q97+Junio!Q97+Julio!Q97+Agosto!Q97+Septiembre!Q97+'Octubre '!Q97+Noviembre!Q97+'Diciembre '!Q97</f>
        <v>0</v>
      </c>
      <c r="R97" s="18">
        <f>+Enero!R97+Febrero!R97+'Marzo '!R97+'Abril '!R97+'Mayo '!R97+Junio!R97+Julio!R97+Agosto!R97+Septiembre!R97+'Octubre '!R97+Noviembre!R97+'Diciembre '!R97</f>
        <v>0</v>
      </c>
      <c r="S97" s="18">
        <f>+Enero!S97+Febrero!S97+'Marzo '!S97+'Abril '!S97+'Mayo '!S97+Junio!S97+Julio!S97+Agosto!S97+Septiembre!S97+'Octubre '!S97+Noviembre!S97+'Diciembre '!S97</f>
        <v>0</v>
      </c>
      <c r="T97" s="234" t="str">
        <f t="shared" si="40"/>
        <v xml:space="preserve">    </v>
      </c>
      <c r="AW97" s="227"/>
      <c r="AX97" s="3"/>
      <c r="AY97" s="25" t="str">
        <f t="shared" si="41"/>
        <v/>
      </c>
      <c r="AZ97" s="57" t="str">
        <f t="shared" si="34"/>
        <v/>
      </c>
      <c r="BA97" s="57" t="str">
        <f t="shared" si="35"/>
        <v/>
      </c>
      <c r="BB97" s="25" t="str">
        <f t="shared" si="36"/>
        <v/>
      </c>
      <c r="BC97" s="25" t="str">
        <f t="shared" si="42"/>
        <v/>
      </c>
      <c r="BD97" s="48">
        <f t="shared" si="43"/>
        <v>0</v>
      </c>
      <c r="BE97" s="48">
        <f t="shared" si="37"/>
        <v>0</v>
      </c>
      <c r="BF97" s="48">
        <f t="shared" si="38"/>
        <v>0</v>
      </c>
      <c r="BG97" s="48" t="str">
        <f t="shared" si="39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40</v>
      </c>
      <c r="E98" s="18">
        <f>+Enero!E98+Febrero!E98+'Marzo '!E98+'Abril '!E98+'Mayo '!E98+Junio!E98+Julio!E98+Agosto!E98+Septiembre!E98+'Octubre '!E98+Noviembre!E98+'Diciembre '!E98</f>
        <v>0</v>
      </c>
      <c r="F98" s="18">
        <f>+Enero!F98+Febrero!F98+'Marzo '!F98+'Abril '!F98+'Mayo '!F98+Junio!F98+Julio!F98+Agosto!F98+Septiembre!F98+'Octubre '!F98+Noviembre!F98+'Diciembre '!F98</f>
        <v>0</v>
      </c>
      <c r="G98" s="18">
        <f>+Enero!G98+Febrero!G98+'Marzo '!G98+'Abril '!G98+'Mayo '!G98+Junio!G98+Julio!G98+Agosto!G98+Septiembre!G98+'Octubre '!G98+Noviembre!G98+'Diciembre '!G98</f>
        <v>0</v>
      </c>
      <c r="H98" s="18">
        <f>+Enero!H98+Febrero!H98+'Marzo '!H98+'Abril '!H98+'Mayo '!H98+Junio!H98+Julio!H98+Agosto!H98+Septiembre!H98+'Octubre '!H98+Noviembre!H98+'Diciembre '!H98</f>
        <v>0</v>
      </c>
      <c r="I98" s="18">
        <f>+Enero!I98+Febrero!I98+'Marzo '!I98+'Abril '!I98+'Mayo '!I98+Junio!I98+Julio!I98+Agosto!I98+Septiembre!I98+'Octubre '!I98+Noviembre!I98+'Diciembre '!I98</f>
        <v>0</v>
      </c>
      <c r="J98" s="18">
        <f>+Enero!J98+Febrero!J98+'Marzo '!J98+'Abril '!J98+'Mayo '!J98+Junio!J98+Julio!J98+Agosto!J98+Septiembre!J98+'Octubre '!J98+Noviembre!J98+'Diciembre '!J98</f>
        <v>1</v>
      </c>
      <c r="K98" s="18">
        <f>+Enero!K98+Febrero!K98+'Marzo '!K98+'Abril '!K98+'Mayo '!K98+Junio!K98+Julio!K98+Agosto!K98+Septiembre!K98+'Octubre '!K98+Noviembre!K98+'Diciembre '!K98</f>
        <v>18</v>
      </c>
      <c r="L98" s="18">
        <f>+Enero!L98+Febrero!L98+'Marzo '!L98+'Abril '!L98+'Mayo '!L98+Junio!L98+Julio!L98+Agosto!L98+Septiembre!L98+'Octubre '!L98+Noviembre!L98+'Diciembre '!L98</f>
        <v>20</v>
      </c>
      <c r="M98" s="18">
        <f>+Enero!M98+Febrero!M98+'Marzo '!M98+'Abril '!M98+'Mayo '!M98+Junio!M98+Julio!M98+Agosto!M98+Septiembre!M98+'Octubre '!M98+Noviembre!M98+'Diciembre '!M98</f>
        <v>1</v>
      </c>
      <c r="N98" s="18">
        <f>+Enero!N98+Febrero!N98+'Marzo '!N98+'Abril '!N98+'Mayo '!N98+Junio!N98+Julio!N98+Agosto!N98+Septiembre!N98+'Octubre '!N98+Noviembre!N98+'Diciembre '!N98</f>
        <v>40</v>
      </c>
      <c r="O98" s="18">
        <f>+Enero!O98+Febrero!O98+'Marzo '!O98+'Abril '!O98+'Mayo '!O98+Junio!O98+Julio!O98+Agosto!O98+Septiembre!O98+'Octubre '!O98+Noviembre!O98+'Diciembre '!O98</f>
        <v>0</v>
      </c>
      <c r="P98" s="18">
        <f>+Enero!P98+Febrero!P98+'Marzo '!P98+'Abril '!P98+'Mayo '!P98+Junio!P98+Julio!P98+Agosto!P98+Septiembre!P98+'Octubre '!P98+Noviembre!P98+'Diciembre '!P98</f>
        <v>0</v>
      </c>
      <c r="Q98" s="18">
        <f>+Enero!Q98+Febrero!Q98+'Marzo '!Q98+'Abril '!Q98+'Mayo '!Q98+Junio!Q98+Julio!Q98+Agosto!Q98+Septiembre!Q98+'Octubre '!Q98+Noviembre!Q98+'Diciembre '!Q98</f>
        <v>0</v>
      </c>
      <c r="R98" s="18">
        <f>+Enero!R98+Febrero!R98+'Marzo '!R98+'Abril '!R98+'Mayo '!R98+Junio!R98+Julio!R98+Agosto!R98+Septiembre!R98+'Octubre '!R98+Noviembre!R98+'Diciembre '!R98</f>
        <v>1</v>
      </c>
      <c r="S98" s="18">
        <f>+Enero!S98+Febrero!S98+'Marzo '!S98+'Abril '!S98+'Mayo '!S98+Junio!S98+Julio!S98+Agosto!S98+Septiembre!S98+'Octubre '!S98+Noviembre!S98+'Diciembre '!S98</f>
        <v>0</v>
      </c>
      <c r="T98" s="234" t="str">
        <f t="shared" si="40"/>
        <v xml:space="preserve">    </v>
      </c>
      <c r="AW98" s="227"/>
      <c r="AX98" s="3"/>
      <c r="AY98" s="25" t="str">
        <f t="shared" si="41"/>
        <v/>
      </c>
      <c r="AZ98" s="57" t="str">
        <f t="shared" si="34"/>
        <v/>
      </c>
      <c r="BA98" s="57" t="str">
        <f t="shared" si="35"/>
        <v/>
      </c>
      <c r="BB98" s="25" t="str">
        <f t="shared" si="36"/>
        <v/>
      </c>
      <c r="BC98" s="25" t="str">
        <f t="shared" si="42"/>
        <v/>
      </c>
      <c r="BD98" s="48">
        <f t="shared" si="43"/>
        <v>1</v>
      </c>
      <c r="BE98" s="48">
        <f t="shared" si="37"/>
        <v>0</v>
      </c>
      <c r="BF98" s="48">
        <f t="shared" si="38"/>
        <v>0</v>
      </c>
      <c r="BG98" s="48">
        <f t="shared" si="39"/>
        <v>0</v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162</v>
      </c>
      <c r="E99" s="18">
        <f>+Enero!E99+Febrero!E99+'Marzo '!E99+'Abril '!E99+'Mayo '!E99+Junio!E99+Julio!E99+Agosto!E99+Septiembre!E99+'Octubre '!E99+Noviembre!E99+'Diciembre '!E99</f>
        <v>0</v>
      </c>
      <c r="F99" s="18">
        <f>+Enero!F99+Febrero!F99+'Marzo '!F99+'Abril '!F99+'Mayo '!F99+Junio!F99+Julio!F99+Agosto!F99+Septiembre!F99+'Octubre '!F99+Noviembre!F99+'Diciembre '!F99</f>
        <v>0</v>
      </c>
      <c r="G99" s="18">
        <f>+Enero!G99+Febrero!G99+'Marzo '!G99+'Abril '!G99+'Mayo '!G99+Junio!G99+Julio!G99+Agosto!G99+Septiembre!G99+'Octubre '!G99+Noviembre!G99+'Diciembre '!G99</f>
        <v>1</v>
      </c>
      <c r="H99" s="18">
        <f>+Enero!H99+Febrero!H99+'Marzo '!H99+'Abril '!H99+'Mayo '!H99+Junio!H99+Julio!H99+Agosto!H99+Septiembre!H99+'Octubre '!H99+Noviembre!H99+'Diciembre '!H99</f>
        <v>0</v>
      </c>
      <c r="I99" s="18">
        <f>+Enero!I99+Febrero!I99+'Marzo '!I99+'Abril '!I99+'Mayo '!I99+Junio!I99+Julio!I99+Agosto!I99+Septiembre!I99+'Octubre '!I99+Noviembre!I99+'Diciembre '!I99</f>
        <v>7</v>
      </c>
      <c r="J99" s="18">
        <f>+Enero!J99+Febrero!J99+'Marzo '!J99+'Abril '!J99+'Mayo '!J99+Junio!J99+Julio!J99+Agosto!J99+Septiembre!J99+'Octubre '!J99+Noviembre!J99+'Diciembre '!J99</f>
        <v>41</v>
      </c>
      <c r="K99" s="18">
        <f>+Enero!K99+Febrero!K99+'Marzo '!K99+'Abril '!K99+'Mayo '!K99+Junio!K99+Julio!K99+Agosto!K99+Septiembre!K99+'Octubre '!K99+Noviembre!K99+'Diciembre '!K99</f>
        <v>89</v>
      </c>
      <c r="L99" s="18">
        <f>+Enero!L99+Febrero!L99+'Marzo '!L99+'Abril '!L99+'Mayo '!L99+Junio!L99+Julio!L99+Agosto!L99+Septiembre!L99+'Octubre '!L99+Noviembre!L99+'Diciembre '!L99</f>
        <v>24</v>
      </c>
      <c r="M99" s="18">
        <f>+Enero!M99+Febrero!M99+'Marzo '!M99+'Abril '!M99+'Mayo '!M99+Junio!M99+Julio!M99+Agosto!M99+Septiembre!M99+'Octubre '!M99+Noviembre!M99+'Diciembre '!M99</f>
        <v>0</v>
      </c>
      <c r="N99" s="18">
        <f>+Enero!N99+Febrero!N99+'Marzo '!N99+'Abril '!N99+'Mayo '!N99+Junio!N99+Julio!N99+Agosto!N99+Septiembre!N99+'Octubre '!N99+Noviembre!N99+'Diciembre '!N99</f>
        <v>162</v>
      </c>
      <c r="O99" s="18">
        <f>+Enero!O99+Febrero!O99+'Marzo '!O99+'Abril '!O99+'Mayo '!O99+Junio!O99+Julio!O99+Agosto!O99+Septiembre!O99+'Octubre '!O99+Noviembre!O99+'Diciembre '!O99</f>
        <v>1</v>
      </c>
      <c r="P99" s="18">
        <f>+Enero!P99+Febrero!P99+'Marzo '!P99+'Abril '!P99+'Mayo '!P99+Junio!P99+Julio!P99+Agosto!P99+Septiembre!P99+'Octubre '!P99+Noviembre!P99+'Diciembre '!P99</f>
        <v>0</v>
      </c>
      <c r="Q99" s="18">
        <f>+Enero!Q99+Febrero!Q99+'Marzo '!Q99+'Abril '!Q99+'Mayo '!Q99+Junio!Q99+Julio!Q99+Agosto!Q99+Septiembre!Q99+'Octubre '!Q99+Noviembre!Q99+'Diciembre '!Q99</f>
        <v>24</v>
      </c>
      <c r="R99" s="18">
        <f>+Enero!R99+Febrero!R99+'Marzo '!R99+'Abril '!R99+'Mayo '!R99+Junio!R99+Julio!R99+Agosto!R99+Septiembre!R99+'Octubre '!R99+Noviembre!R99+'Diciembre '!R99</f>
        <v>25</v>
      </c>
      <c r="S99" s="18">
        <f>+Enero!S99+Febrero!S99+'Marzo '!S99+'Abril '!S99+'Mayo '!S99+Junio!S99+Julio!S99+Agosto!S99+Septiembre!S99+'Octubre '!S99+Noviembre!S99+'Diciembre '!S99</f>
        <v>0</v>
      </c>
      <c r="T99" s="234" t="str">
        <f t="shared" si="40"/>
        <v xml:space="preserve">    </v>
      </c>
      <c r="AW99" s="227"/>
      <c r="AX99" s="3"/>
      <c r="AY99" s="25" t="str">
        <f t="shared" si="41"/>
        <v/>
      </c>
      <c r="AZ99" s="57" t="str">
        <f t="shared" si="34"/>
        <v/>
      </c>
      <c r="BA99" s="57" t="str">
        <f t="shared" si="35"/>
        <v/>
      </c>
      <c r="BB99" s="25" t="str">
        <f t="shared" si="36"/>
        <v/>
      </c>
      <c r="BC99" s="25" t="str">
        <f t="shared" si="42"/>
        <v/>
      </c>
      <c r="BD99" s="48">
        <f t="shared" si="43"/>
        <v>1</v>
      </c>
      <c r="BE99" s="48">
        <f t="shared" si="37"/>
        <v>0</v>
      </c>
      <c r="BF99" s="48">
        <f t="shared" si="38"/>
        <v>0</v>
      </c>
      <c r="BG99" s="48">
        <f t="shared" si="39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236</v>
      </c>
      <c r="E100" s="18">
        <f>+Enero!E100+Febrero!E100+'Marzo '!E100+'Abril '!E100+'Mayo '!E100+Junio!E100+Julio!E100+Agosto!E100+Septiembre!E100+'Octubre '!E100+Noviembre!E100+'Diciembre '!E100</f>
        <v>9</v>
      </c>
      <c r="F100" s="18">
        <f>+Enero!F100+Febrero!F100+'Marzo '!F100+'Abril '!F100+'Mayo '!F100+Junio!F100+Julio!F100+Agosto!F100+Septiembre!F100+'Octubre '!F100+Noviembre!F100+'Diciembre '!F100</f>
        <v>4</v>
      </c>
      <c r="G100" s="18">
        <f>+Enero!G100+Febrero!G100+'Marzo '!G100+'Abril '!G100+'Mayo '!G100+Junio!G100+Julio!G100+Agosto!G100+Septiembre!G100+'Octubre '!G100+Noviembre!G100+'Diciembre '!G100</f>
        <v>3</v>
      </c>
      <c r="H100" s="18">
        <f>+Enero!H100+Febrero!H100+'Marzo '!H100+'Abril '!H100+'Mayo '!H100+Junio!H100+Julio!H100+Agosto!H100+Septiembre!H100+'Octubre '!H100+Noviembre!H100+'Diciembre '!H100</f>
        <v>3</v>
      </c>
      <c r="I100" s="18">
        <f>+Enero!I100+Febrero!I100+'Marzo '!I100+'Abril '!I100+'Mayo '!I100+Junio!I100+Julio!I100+Agosto!I100+Septiembre!I100+'Octubre '!I100+Noviembre!I100+'Diciembre '!I100</f>
        <v>32</v>
      </c>
      <c r="J100" s="18">
        <f>+Enero!J100+Febrero!J100+'Marzo '!J100+'Abril '!J100+'Mayo '!J100+Junio!J100+Julio!J100+Agosto!J100+Septiembre!J100+'Octubre '!J100+Noviembre!J100+'Diciembre '!J100</f>
        <v>81</v>
      </c>
      <c r="K100" s="18">
        <f>+Enero!K100+Febrero!K100+'Marzo '!K100+'Abril '!K100+'Mayo '!K100+Junio!K100+Julio!K100+Agosto!K100+Septiembre!K100+'Octubre '!K100+Noviembre!K100+'Diciembre '!K100</f>
        <v>95</v>
      </c>
      <c r="L100" s="18">
        <f>+Enero!L100+Febrero!L100+'Marzo '!L100+'Abril '!L100+'Mayo '!L100+Junio!L100+Julio!L100+Agosto!L100+Septiembre!L100+'Octubre '!L100+Noviembre!L100+'Diciembre '!L100</f>
        <v>9</v>
      </c>
      <c r="M100" s="18">
        <f>+Enero!M100+Febrero!M100+'Marzo '!M100+'Abril '!M100+'Mayo '!M100+Junio!M100+Julio!M100+Agosto!M100+Septiembre!M100+'Octubre '!M100+Noviembre!M100+'Diciembre '!M100</f>
        <v>0</v>
      </c>
      <c r="N100" s="18">
        <f>+Enero!N100+Febrero!N100+'Marzo '!N100+'Abril '!N100+'Mayo '!N100+Junio!N100+Julio!N100+Agosto!N100+Septiembre!N100+'Octubre '!N100+Noviembre!N100+'Diciembre '!N100</f>
        <v>231</v>
      </c>
      <c r="O100" s="18">
        <f>+Enero!O100+Febrero!O100+'Marzo '!O100+'Abril '!O100+'Mayo '!O100+Junio!O100+Julio!O100+Agosto!O100+Septiembre!O100+'Octubre '!O100+Noviembre!O100+'Diciembre '!O100</f>
        <v>1</v>
      </c>
      <c r="P100" s="18">
        <f>+Enero!P100+Febrero!P100+'Marzo '!P100+'Abril '!P100+'Mayo '!P100+Junio!P100+Julio!P100+Agosto!P100+Septiembre!P100+'Octubre '!P100+Noviembre!P100+'Diciembre '!P100</f>
        <v>0</v>
      </c>
      <c r="Q100" s="18">
        <f>+Enero!Q100+Febrero!Q100+'Marzo '!Q100+'Abril '!Q100+'Mayo '!Q100+Junio!Q100+Julio!Q100+Agosto!Q100+Septiembre!Q100+'Octubre '!Q100+Noviembre!Q100+'Diciembre '!Q100</f>
        <v>69</v>
      </c>
      <c r="R100" s="18">
        <f>+Enero!R100+Febrero!R100+'Marzo '!R100+'Abril '!R100+'Mayo '!R100+Junio!R100+Julio!R100+Agosto!R100+Septiembre!R100+'Octubre '!R100+Noviembre!R100+'Diciembre '!R100</f>
        <v>63</v>
      </c>
      <c r="S100" s="18">
        <f>+Enero!S100+Febrero!S100+'Marzo '!S100+'Abril '!S100+'Mayo '!S100+Junio!S100+Julio!S100+Agosto!S100+Septiembre!S100+'Octubre '!S100+Noviembre!S100+'Diciembre '!S100</f>
        <v>0</v>
      </c>
      <c r="T100" s="234" t="str">
        <f t="shared" si="40"/>
        <v xml:space="preserve">    </v>
      </c>
      <c r="AW100" s="227"/>
      <c r="AX100" s="3"/>
      <c r="AY100" s="25" t="str">
        <f t="shared" si="41"/>
        <v/>
      </c>
      <c r="AZ100" s="57" t="str">
        <f t="shared" si="34"/>
        <v/>
      </c>
      <c r="BA100" s="57" t="str">
        <f t="shared" si="35"/>
        <v/>
      </c>
      <c r="BB100" s="25" t="str">
        <f t="shared" si="36"/>
        <v/>
      </c>
      <c r="BC100" s="25" t="str">
        <f t="shared" si="42"/>
        <v/>
      </c>
      <c r="BD100" s="48">
        <f t="shared" si="43"/>
        <v>1</v>
      </c>
      <c r="BE100" s="48">
        <f t="shared" si="37"/>
        <v>0</v>
      </c>
      <c r="BF100" s="48">
        <f t="shared" si="38"/>
        <v>0</v>
      </c>
      <c r="BG100" s="48">
        <f t="shared" si="39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421</v>
      </c>
      <c r="E101" s="18">
        <f>+Enero!E101+Febrero!E101+'Marzo '!E101+'Abril '!E101+'Mayo '!E101+Junio!E101+Julio!E101+Agosto!E101+Septiembre!E101+'Octubre '!E101+Noviembre!E101+'Diciembre '!E101</f>
        <v>9</v>
      </c>
      <c r="F101" s="18">
        <f>+Enero!F101+Febrero!F101+'Marzo '!F101+'Abril '!F101+'Mayo '!F101+Junio!F101+Julio!F101+Agosto!F101+Septiembre!F101+'Octubre '!F101+Noviembre!F101+'Diciembre '!F101</f>
        <v>2</v>
      </c>
      <c r="G101" s="18">
        <f>+Enero!G101+Febrero!G101+'Marzo '!G101+'Abril '!G101+'Mayo '!G101+Junio!G101+Julio!G101+Agosto!G101+Septiembre!G101+'Octubre '!G101+Noviembre!G101+'Diciembre '!G101</f>
        <v>10</v>
      </c>
      <c r="H101" s="18">
        <f>+Enero!H101+Febrero!H101+'Marzo '!H101+'Abril '!H101+'Mayo '!H101+Junio!H101+Julio!H101+Agosto!H101+Septiembre!H101+'Octubre '!H101+Noviembre!H101+'Diciembre '!H101</f>
        <v>7</v>
      </c>
      <c r="I101" s="18">
        <f>+Enero!I101+Febrero!I101+'Marzo '!I101+'Abril '!I101+'Mayo '!I101+Junio!I101+Julio!I101+Agosto!I101+Septiembre!I101+'Octubre '!I101+Noviembre!I101+'Diciembre '!I101</f>
        <v>26</v>
      </c>
      <c r="J101" s="18">
        <f>+Enero!J101+Febrero!J101+'Marzo '!J101+'Abril '!J101+'Mayo '!J101+Junio!J101+Julio!J101+Agosto!J101+Septiembre!J101+'Octubre '!J101+Noviembre!J101+'Diciembre '!J101</f>
        <v>83</v>
      </c>
      <c r="K101" s="18">
        <f>+Enero!K101+Febrero!K101+'Marzo '!K101+'Abril '!K101+'Mayo '!K101+Junio!K101+Julio!K101+Agosto!K101+Septiembre!K101+'Octubre '!K101+Noviembre!K101+'Diciembre '!K101</f>
        <v>229</v>
      </c>
      <c r="L101" s="18">
        <f>+Enero!L101+Febrero!L101+'Marzo '!L101+'Abril '!L101+'Mayo '!L101+Junio!L101+Julio!L101+Agosto!L101+Septiembre!L101+'Octubre '!L101+Noviembre!L101+'Diciembre '!L101</f>
        <v>53</v>
      </c>
      <c r="M101" s="18">
        <f>+Enero!M101+Febrero!M101+'Marzo '!M101+'Abril '!M101+'Mayo '!M101+Junio!M101+Julio!M101+Agosto!M101+Septiembre!M101+'Octubre '!M101+Noviembre!M101+'Diciembre '!M101</f>
        <v>2</v>
      </c>
      <c r="N101" s="18">
        <f>+Enero!N101+Febrero!N101+'Marzo '!N101+'Abril '!N101+'Mayo '!N101+Junio!N101+Julio!N101+Agosto!N101+Septiembre!N101+'Octubre '!N101+Noviembre!N101+'Diciembre '!N101</f>
        <v>421</v>
      </c>
      <c r="O101" s="18">
        <f>+Enero!O101+Febrero!O101+'Marzo '!O101+'Abril '!O101+'Mayo '!O101+Junio!O101+Julio!O101+Agosto!O101+Septiembre!O101+'Octubre '!O101+Noviembre!O101+'Diciembre '!O101</f>
        <v>0</v>
      </c>
      <c r="P101" s="18">
        <f>+Enero!P101+Febrero!P101+'Marzo '!P101+'Abril '!P101+'Mayo '!P101+Junio!P101+Julio!P101+Agosto!P101+Septiembre!P101+'Octubre '!P101+Noviembre!P101+'Diciembre '!P101</f>
        <v>0</v>
      </c>
      <c r="Q101" s="18">
        <f>+Enero!Q101+Febrero!Q101+'Marzo '!Q101+'Abril '!Q101+'Mayo '!Q101+Junio!Q101+Julio!Q101+Agosto!Q101+Septiembre!Q101+'Octubre '!Q101+Noviembre!Q101+'Diciembre '!Q101</f>
        <v>70</v>
      </c>
      <c r="R101" s="18">
        <f>+Enero!R101+Febrero!R101+'Marzo '!R101+'Abril '!R101+'Mayo '!R101+Junio!R101+Julio!R101+Agosto!R101+Septiembre!R101+'Octubre '!R101+Noviembre!R101+'Diciembre '!R101</f>
        <v>67</v>
      </c>
      <c r="S101" s="18">
        <f>+Enero!S101+Febrero!S101+'Marzo '!S101+'Abril '!S101+'Mayo '!S101+Junio!S101+Julio!S101+Agosto!S101+Septiembre!S101+'Octubre '!S101+Noviembre!S101+'Diciembre '!S101</f>
        <v>0</v>
      </c>
      <c r="T101" s="234" t="str">
        <f t="shared" si="40"/>
        <v xml:space="preserve">    </v>
      </c>
      <c r="AW101" s="227"/>
      <c r="AX101" s="3"/>
      <c r="AY101" s="25" t="str">
        <f t="shared" si="41"/>
        <v/>
      </c>
      <c r="AZ101" s="57" t="str">
        <f t="shared" si="34"/>
        <v/>
      </c>
      <c r="BA101" s="57" t="str">
        <f t="shared" si="35"/>
        <v/>
      </c>
      <c r="BB101" s="25" t="str">
        <f t="shared" si="36"/>
        <v/>
      </c>
      <c r="BC101" s="25" t="str">
        <f t="shared" si="42"/>
        <v/>
      </c>
      <c r="BD101" s="48">
        <f t="shared" si="43"/>
        <v>1</v>
      </c>
      <c r="BE101" s="48">
        <f t="shared" si="37"/>
        <v>0</v>
      </c>
      <c r="BF101" s="48">
        <f t="shared" si="38"/>
        <v>0</v>
      </c>
      <c r="BG101" s="48">
        <f t="shared" si="39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158</v>
      </c>
      <c r="E102" s="18">
        <f>+Enero!E102+Febrero!E102+'Marzo '!E102+'Abril '!E102+'Mayo '!E102+Junio!E102+Julio!E102+Agosto!E102+Septiembre!E102+'Octubre '!E102+Noviembre!E102+'Diciembre '!E102</f>
        <v>30</v>
      </c>
      <c r="F102" s="18">
        <f>+Enero!F102+Febrero!F102+'Marzo '!F102+'Abril '!F102+'Mayo '!F102+Junio!F102+Julio!F102+Agosto!F102+Septiembre!F102+'Octubre '!F102+Noviembre!F102+'Diciembre '!F102</f>
        <v>10</v>
      </c>
      <c r="G102" s="18">
        <f>+Enero!G102+Febrero!G102+'Marzo '!G102+'Abril '!G102+'Mayo '!G102+Junio!G102+Julio!G102+Agosto!G102+Septiembre!G102+'Octubre '!G102+Noviembre!G102+'Diciembre '!G102</f>
        <v>15</v>
      </c>
      <c r="H102" s="18">
        <f>+Enero!H102+Febrero!H102+'Marzo '!H102+'Abril '!H102+'Mayo '!H102+Junio!H102+Julio!H102+Agosto!H102+Septiembre!H102+'Octubre '!H102+Noviembre!H102+'Diciembre '!H102</f>
        <v>7</v>
      </c>
      <c r="I102" s="18">
        <f>+Enero!I102+Febrero!I102+'Marzo '!I102+'Abril '!I102+'Mayo '!I102+Junio!I102+Julio!I102+Agosto!I102+Septiembre!I102+'Octubre '!I102+Noviembre!I102+'Diciembre '!I102</f>
        <v>40</v>
      </c>
      <c r="J102" s="18">
        <f>+Enero!J102+Febrero!J102+'Marzo '!J102+'Abril '!J102+'Mayo '!J102+Junio!J102+Julio!J102+Agosto!J102+Septiembre!J102+'Octubre '!J102+Noviembre!J102+'Diciembre '!J102</f>
        <v>7</v>
      </c>
      <c r="K102" s="18">
        <f>+Enero!K102+Febrero!K102+'Marzo '!K102+'Abril '!K102+'Mayo '!K102+Junio!K102+Julio!K102+Agosto!K102+Septiembre!K102+'Octubre '!K102+Noviembre!K102+'Diciembre '!K102</f>
        <v>43</v>
      </c>
      <c r="L102" s="18">
        <f>+Enero!L102+Febrero!L102+'Marzo '!L102+'Abril '!L102+'Mayo '!L102+Junio!L102+Julio!L102+Agosto!L102+Septiembre!L102+'Octubre '!L102+Noviembre!L102+'Diciembre '!L102</f>
        <v>6</v>
      </c>
      <c r="M102" s="18">
        <f>+Enero!M102+Febrero!M102+'Marzo '!M102+'Abril '!M102+'Mayo '!M102+Junio!M102+Julio!M102+Agosto!M102+Septiembre!M102+'Octubre '!M102+Noviembre!M102+'Diciembre '!M102</f>
        <v>0</v>
      </c>
      <c r="N102" s="18">
        <f>+Enero!N102+Febrero!N102+'Marzo '!N102+'Abril '!N102+'Mayo '!N102+Junio!N102+Julio!N102+Agosto!N102+Septiembre!N102+'Octubre '!N102+Noviembre!N102+'Diciembre '!N102</f>
        <v>156</v>
      </c>
      <c r="O102" s="18">
        <f>+Enero!O102+Febrero!O102+'Marzo '!O102+'Abril '!O102+'Mayo '!O102+Junio!O102+Julio!O102+Agosto!O102+Septiembre!O102+'Octubre '!O102+Noviembre!O102+'Diciembre '!O102</f>
        <v>0</v>
      </c>
      <c r="P102" s="18">
        <f>+Enero!P102+Febrero!P102+'Marzo '!P102+'Abril '!P102+'Mayo '!P102+Junio!P102+Julio!P102+Agosto!P102+Septiembre!P102+'Octubre '!P102+Noviembre!P102+'Diciembre '!P102</f>
        <v>0</v>
      </c>
      <c r="Q102" s="18">
        <f>+Enero!Q102+Febrero!Q102+'Marzo '!Q102+'Abril '!Q102+'Mayo '!Q102+Junio!Q102+Julio!Q102+Agosto!Q102+Septiembre!Q102+'Octubre '!Q102+Noviembre!Q102+'Diciembre '!Q102</f>
        <v>74</v>
      </c>
      <c r="R102" s="18">
        <f>+Enero!R102+Febrero!R102+'Marzo '!R102+'Abril '!R102+'Mayo '!R102+Junio!R102+Julio!R102+Agosto!R102+Septiembre!R102+'Octubre '!R102+Noviembre!R102+'Diciembre '!R102</f>
        <v>35</v>
      </c>
      <c r="S102" s="18">
        <f>+Enero!S102+Febrero!S102+'Marzo '!S102+'Abril '!S102+'Mayo '!S102+Junio!S102+Julio!S102+Agosto!S102+Septiembre!S102+'Octubre '!S102+Noviembre!S102+'Diciembre '!S102</f>
        <v>1</v>
      </c>
      <c r="T102" s="234" t="str">
        <f t="shared" si="40"/>
        <v xml:space="preserve">    </v>
      </c>
      <c r="AW102" s="227"/>
      <c r="AX102" s="3"/>
      <c r="AY102" s="25" t="str">
        <f t="shared" si="41"/>
        <v/>
      </c>
      <c r="AZ102" s="57" t="str">
        <f t="shared" si="34"/>
        <v/>
      </c>
      <c r="BA102" s="57" t="str">
        <f t="shared" si="35"/>
        <v/>
      </c>
      <c r="BB102" s="25" t="str">
        <f t="shared" si="36"/>
        <v/>
      </c>
      <c r="BC102" s="25" t="str">
        <f t="shared" si="42"/>
        <v/>
      </c>
      <c r="BD102" s="48">
        <f t="shared" si="43"/>
        <v>1</v>
      </c>
      <c r="BE102" s="48">
        <f t="shared" si="37"/>
        <v>0</v>
      </c>
      <c r="BF102" s="48">
        <f t="shared" si="38"/>
        <v>0</v>
      </c>
      <c r="BG102" s="48">
        <f t="shared" si="39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18">
        <f>+Enero!E103+Febrero!E103+'Marzo '!E103+'Abril '!E103+'Mayo '!E103+Junio!E103+Julio!E103+Agosto!E103+Septiembre!E103+'Octubre '!E103+Noviembre!E103+'Diciembre '!E103</f>
        <v>0</v>
      </c>
      <c r="F103" s="18">
        <f>+Enero!F103+Febrero!F103+'Marzo '!F103+'Abril '!F103+'Mayo '!F103+Junio!F103+Julio!F103+Agosto!F103+Septiembre!F103+'Octubre '!F103+Noviembre!F103+'Diciembre '!F103</f>
        <v>0</v>
      </c>
      <c r="G103" s="18">
        <f>+Enero!G103+Febrero!G103+'Marzo '!G103+'Abril '!G103+'Mayo '!G103+Junio!G103+Julio!G103+Agosto!G103+Septiembre!G103+'Octubre '!G103+Noviembre!G103+'Diciembre '!G103</f>
        <v>0</v>
      </c>
      <c r="H103" s="18">
        <f>+Enero!H103+Febrero!H103+'Marzo '!H103+'Abril '!H103+'Mayo '!H103+Junio!H103+Julio!H103+Agosto!H103+Septiembre!H103+'Octubre '!H103+Noviembre!H103+'Diciembre '!H103</f>
        <v>0</v>
      </c>
      <c r="I103" s="18">
        <f>+Enero!I103+Febrero!I103+'Marzo '!I103+'Abril '!I103+'Mayo '!I103+Junio!I103+Julio!I103+Agosto!I103+Septiembre!I103+'Octubre '!I103+Noviembre!I103+'Diciembre '!I103</f>
        <v>0</v>
      </c>
      <c r="J103" s="18">
        <f>+Enero!J103+Febrero!J103+'Marzo '!J103+'Abril '!J103+'Mayo '!J103+Junio!J103+Julio!J103+Agosto!J103+Septiembre!J103+'Octubre '!J103+Noviembre!J103+'Diciembre '!J103</f>
        <v>0</v>
      </c>
      <c r="K103" s="18">
        <f>+Enero!K103+Febrero!K103+'Marzo '!K103+'Abril '!K103+'Mayo '!K103+Junio!K103+Julio!K103+Agosto!K103+Septiembre!K103+'Octubre '!K103+Noviembre!K103+'Diciembre '!K103</f>
        <v>0</v>
      </c>
      <c r="L103" s="18">
        <f>+Enero!L103+Febrero!L103+'Marzo '!L103+'Abril '!L103+'Mayo '!L103+Junio!L103+Julio!L103+Agosto!L103+Septiembre!L103+'Octubre '!L103+Noviembre!L103+'Diciembre '!L103</f>
        <v>0</v>
      </c>
      <c r="M103" s="18">
        <f>+Enero!M103+Febrero!M103+'Marzo '!M103+'Abril '!M103+'Mayo '!M103+Junio!M103+Julio!M103+Agosto!M103+Septiembre!M103+'Octubre '!M103+Noviembre!M103+'Diciembre '!M103</f>
        <v>0</v>
      </c>
      <c r="N103" s="18">
        <f>+Enero!N103+Febrero!N103+'Marzo '!N103+'Abril '!N103+'Mayo '!N103+Junio!N103+Julio!N103+Agosto!N103+Septiembre!N103+'Octubre '!N103+Noviembre!N103+'Diciembre '!N103</f>
        <v>0</v>
      </c>
      <c r="O103" s="18">
        <f>+Enero!O103+Febrero!O103+'Marzo '!O103+'Abril '!O103+'Mayo '!O103+Junio!O103+Julio!O103+Agosto!O103+Septiembre!O103+'Octubre '!O103+Noviembre!O103+'Diciembre '!O103</f>
        <v>0</v>
      </c>
      <c r="P103" s="18">
        <f>+Enero!P103+Febrero!P103+'Marzo '!P103+'Abril '!P103+'Mayo '!P103+Junio!P103+Julio!P103+Agosto!P103+Septiembre!P103+'Octubre '!P103+Noviembre!P103+'Diciembre '!P103</f>
        <v>0</v>
      </c>
      <c r="Q103" s="18">
        <f>+Enero!Q103+Febrero!Q103+'Marzo '!Q103+'Abril '!Q103+'Mayo '!Q103+Junio!Q103+Julio!Q103+Agosto!Q103+Septiembre!Q103+'Octubre '!Q103+Noviembre!Q103+'Diciembre '!Q103</f>
        <v>0</v>
      </c>
      <c r="R103" s="18">
        <f>+Enero!R103+Febrero!R103+'Marzo '!R103+'Abril '!R103+'Mayo '!R103+Junio!R103+Julio!R103+Agosto!R103+Septiembre!R103+'Octubre '!R103+Noviembre!R103+'Diciembre '!R103</f>
        <v>0</v>
      </c>
      <c r="S103" s="18">
        <f>+Enero!S103+Febrero!S103+'Marzo '!S103+'Abril '!S103+'Mayo '!S103+Junio!S103+Julio!S103+Agosto!S103+Septiembre!S103+'Octubre '!S103+Noviembre!S103+'Diciembre '!S103</f>
        <v>0</v>
      </c>
      <c r="T103" s="234" t="str">
        <f t="shared" si="40"/>
        <v xml:space="preserve">    </v>
      </c>
      <c r="AW103" s="227"/>
      <c r="AX103" s="3"/>
      <c r="AY103" s="25" t="str">
        <f t="shared" si="41"/>
        <v/>
      </c>
      <c r="AZ103" s="57" t="str">
        <f t="shared" si="34"/>
        <v/>
      </c>
      <c r="BA103" s="57" t="str">
        <f t="shared" si="35"/>
        <v/>
      </c>
      <c r="BB103" s="25" t="str">
        <f t="shared" si="36"/>
        <v/>
      </c>
      <c r="BC103" s="25" t="str">
        <f t="shared" si="42"/>
        <v/>
      </c>
      <c r="BD103" s="48">
        <f t="shared" si="43"/>
        <v>0</v>
      </c>
      <c r="BE103" s="48">
        <f t="shared" si="37"/>
        <v>0</v>
      </c>
      <c r="BF103" s="48">
        <f t="shared" si="38"/>
        <v>0</v>
      </c>
      <c r="BG103" s="48" t="str">
        <f t="shared" si="39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18">
        <f>+Enero!E104+Febrero!E104+'Marzo '!E104+'Abril '!E104+'Mayo '!E104+Junio!E104+Julio!E104+Agosto!E104+Septiembre!E104+'Octubre '!E104+Noviembre!E104+'Diciembre '!E104</f>
        <v>0</v>
      </c>
      <c r="F104" s="18">
        <f>+Enero!F104+Febrero!F104+'Marzo '!F104+'Abril '!F104+'Mayo '!F104+Junio!F104+Julio!F104+Agosto!F104+Septiembre!F104+'Octubre '!F104+Noviembre!F104+'Diciembre '!F104</f>
        <v>0</v>
      </c>
      <c r="G104" s="18">
        <f>+Enero!G104+Febrero!G104+'Marzo '!G104+'Abril '!G104+'Mayo '!G104+Junio!G104+Julio!G104+Agosto!G104+Septiembre!G104+'Octubre '!G104+Noviembre!G104+'Diciembre '!G104</f>
        <v>0</v>
      </c>
      <c r="H104" s="18">
        <f>+Enero!H104+Febrero!H104+'Marzo '!H104+'Abril '!H104+'Mayo '!H104+Junio!H104+Julio!H104+Agosto!H104+Septiembre!H104+'Octubre '!H104+Noviembre!H104+'Diciembre '!H104</f>
        <v>0</v>
      </c>
      <c r="I104" s="18">
        <f>+Enero!I104+Febrero!I104+'Marzo '!I104+'Abril '!I104+'Mayo '!I104+Junio!I104+Julio!I104+Agosto!I104+Septiembre!I104+'Octubre '!I104+Noviembre!I104+'Diciembre '!I104</f>
        <v>0</v>
      </c>
      <c r="J104" s="18">
        <f>+Enero!J104+Febrero!J104+'Marzo '!J104+'Abril '!J104+'Mayo '!J104+Junio!J104+Julio!J104+Agosto!J104+Septiembre!J104+'Octubre '!J104+Noviembre!J104+'Diciembre '!J104</f>
        <v>0</v>
      </c>
      <c r="K104" s="18">
        <f>+Enero!K104+Febrero!K104+'Marzo '!K104+'Abril '!K104+'Mayo '!K104+Junio!K104+Julio!K104+Agosto!K104+Septiembre!K104+'Octubre '!K104+Noviembre!K104+'Diciembre '!K104</f>
        <v>0</v>
      </c>
      <c r="L104" s="18">
        <f>+Enero!L104+Febrero!L104+'Marzo '!L104+'Abril '!L104+'Mayo '!L104+Junio!L104+Julio!L104+Agosto!L104+Septiembre!L104+'Octubre '!L104+Noviembre!L104+'Diciembre '!L104</f>
        <v>0</v>
      </c>
      <c r="M104" s="18">
        <f>+Enero!M104+Febrero!M104+'Marzo '!M104+'Abril '!M104+'Mayo '!M104+Junio!M104+Julio!M104+Agosto!M104+Septiembre!M104+'Octubre '!M104+Noviembre!M104+'Diciembre '!M104</f>
        <v>0</v>
      </c>
      <c r="N104" s="18">
        <f>+Enero!N104+Febrero!N104+'Marzo '!N104+'Abril '!N104+'Mayo '!N104+Junio!N104+Julio!N104+Agosto!N104+Septiembre!N104+'Octubre '!N104+Noviembre!N104+'Diciembre '!N104</f>
        <v>0</v>
      </c>
      <c r="O104" s="18">
        <f>+Enero!O104+Febrero!O104+'Marzo '!O104+'Abril '!O104+'Mayo '!O104+Junio!O104+Julio!O104+Agosto!O104+Septiembre!O104+'Octubre '!O104+Noviembre!O104+'Diciembre '!O104</f>
        <v>0</v>
      </c>
      <c r="P104" s="18">
        <f>+Enero!P104+Febrero!P104+'Marzo '!P104+'Abril '!P104+'Mayo '!P104+Junio!P104+Julio!P104+Agosto!P104+Septiembre!P104+'Octubre '!P104+Noviembre!P104+'Diciembre '!P104</f>
        <v>0</v>
      </c>
      <c r="Q104" s="18">
        <f>+Enero!Q104+Febrero!Q104+'Marzo '!Q104+'Abril '!Q104+'Mayo '!Q104+Junio!Q104+Julio!Q104+Agosto!Q104+Septiembre!Q104+'Octubre '!Q104+Noviembre!Q104+'Diciembre '!Q104</f>
        <v>0</v>
      </c>
      <c r="R104" s="18">
        <f>+Enero!R104+Febrero!R104+'Marzo '!R104+'Abril '!R104+'Mayo '!R104+Junio!R104+Julio!R104+Agosto!R104+Septiembre!R104+'Octubre '!R104+Noviembre!R104+'Diciembre '!R104</f>
        <v>0</v>
      </c>
      <c r="S104" s="18">
        <f>+Enero!S104+Febrero!S104+'Marzo '!S104+'Abril '!S104+'Mayo '!S104+Junio!S104+Julio!S104+Agosto!S104+Septiembre!S104+'Octubre '!S104+Noviembre!S104+'Diciembre '!S104</f>
        <v>0</v>
      </c>
      <c r="T104" s="234" t="str">
        <f t="shared" si="40"/>
        <v xml:space="preserve">    </v>
      </c>
      <c r="AW104" s="227"/>
      <c r="AX104" s="3"/>
      <c r="AY104" s="25" t="str">
        <f t="shared" si="41"/>
        <v/>
      </c>
      <c r="AZ104" s="57" t="str">
        <f t="shared" si="34"/>
        <v/>
      </c>
      <c r="BA104" s="57" t="str">
        <f t="shared" si="35"/>
        <v/>
      </c>
      <c r="BB104" s="25" t="str">
        <f t="shared" si="36"/>
        <v/>
      </c>
      <c r="BC104" s="25" t="str">
        <f t="shared" si="42"/>
        <v/>
      </c>
      <c r="BD104" s="48">
        <f t="shared" si="43"/>
        <v>0</v>
      </c>
      <c r="BE104" s="48">
        <f t="shared" si="37"/>
        <v>0</v>
      </c>
      <c r="BF104" s="48">
        <f t="shared" si="38"/>
        <v>0</v>
      </c>
      <c r="BG104" s="48" t="str">
        <f t="shared" si="39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12269</v>
      </c>
      <c r="E105" s="90">
        <f>+SUM(E76:E79,E88:E93,E99:E104)</f>
        <v>774</v>
      </c>
      <c r="F105" s="91">
        <f>+SUM(F76:F79,F90:F93,F99:F104)</f>
        <v>270</v>
      </c>
      <c r="G105" s="91">
        <f>+SUM(G76:G79,G87,G90:G93,G99:G104)</f>
        <v>235</v>
      </c>
      <c r="H105" s="91">
        <f>+SUM(H76:H85,H87,H90:H95,H99:H104)</f>
        <v>260</v>
      </c>
      <c r="I105" s="91">
        <f>+SUM(I76:I85,I87:I95,I99:I104)</f>
        <v>1627</v>
      </c>
      <c r="J105" s="91">
        <f>+SUM(J76:J87,J90:J104)</f>
        <v>1784</v>
      </c>
      <c r="K105" s="91">
        <f>+SUM(K76:K87,K90:K104)</f>
        <v>5909</v>
      </c>
      <c r="L105" s="91">
        <f>+SUM(L76:L87,L94:L104)</f>
        <v>1036</v>
      </c>
      <c r="M105" s="107">
        <f>+SUM(M76:M87,M94:M104)</f>
        <v>374</v>
      </c>
      <c r="N105" s="91">
        <f t="shared" ref="N105:S105" si="47">+SUM(N76:N104)</f>
        <v>12217</v>
      </c>
      <c r="O105" s="88">
        <f t="shared" si="47"/>
        <v>138</v>
      </c>
      <c r="P105" s="107">
        <f t="shared" si="47"/>
        <v>0</v>
      </c>
      <c r="Q105" s="89">
        <f t="shared" si="47"/>
        <v>2394</v>
      </c>
      <c r="R105" s="92">
        <f t="shared" si="47"/>
        <v>2556</v>
      </c>
      <c r="S105" s="75">
        <f t="shared" si="47"/>
        <v>5</v>
      </c>
      <c r="T105" s="234"/>
      <c r="AW105" s="227"/>
      <c r="AX105" s="3"/>
      <c r="AY105" s="25" t="str">
        <f t="shared" si="41"/>
        <v/>
      </c>
      <c r="AZ105" s="57" t="str">
        <f t="shared" si="34"/>
        <v/>
      </c>
      <c r="BA105" s="57" t="str">
        <f t="shared" si="35"/>
        <v/>
      </c>
      <c r="BB105" s="25" t="str">
        <f t="shared" si="36"/>
        <v/>
      </c>
      <c r="BC105" s="25" t="str">
        <f t="shared" si="42"/>
        <v/>
      </c>
      <c r="BD105" s="48">
        <f t="shared" si="43"/>
        <v>1</v>
      </c>
      <c r="BE105" s="48">
        <f t="shared" si="37"/>
        <v>0</v>
      </c>
      <c r="BF105" s="48">
        <f t="shared" si="38"/>
        <v>0</v>
      </c>
      <c r="BG105" s="48">
        <f t="shared" si="39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25" t="s">
        <v>10</v>
      </c>
      <c r="F108" s="225" t="s">
        <v>11</v>
      </c>
      <c r="G108" s="225" t="s">
        <v>12</v>
      </c>
      <c r="H108" s="225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24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18">
        <f>+Enero!E109+Febrero!E109+'Marzo '!E109+'Abril '!E109+'Mayo '!E109+Junio!E109+Julio!E109+Agosto!E109+Septiembre!E109+'Octubre '!E109+Noviembre!E109+'Diciembre '!E109</f>
        <v>0</v>
      </c>
      <c r="F109" s="18">
        <f>+Enero!F109+Febrero!F109+'Marzo '!F109+'Abril '!F109+'Mayo '!F109+Junio!F109+Julio!F109+Agosto!F109+Septiembre!F109+'Octubre '!F109+Noviembre!F109+'Diciembre '!F109</f>
        <v>0</v>
      </c>
      <c r="G109" s="18">
        <f>+Enero!G109+Febrero!G109+'Marzo '!G109+'Abril '!G109+'Mayo '!G109+Junio!G109+Julio!G109+Agosto!G109+Septiembre!G109+'Octubre '!G109+Noviembre!G109+'Diciembre '!G109</f>
        <v>0</v>
      </c>
      <c r="H109" s="18">
        <f>+Enero!H109+Febrero!H109+'Marzo '!H109+'Abril '!H109+'Mayo '!H109+Junio!H109+Julio!H109+Agosto!H109+Septiembre!H109+'Octubre '!H109+Noviembre!H109+'Diciembre '!H109</f>
        <v>0</v>
      </c>
      <c r="I109" s="18">
        <f>+Enero!I109+Febrero!I109+'Marzo '!I109+'Abril '!I109+'Mayo '!I109+Junio!I109+Julio!I109+Agosto!I109+Septiembre!I109+'Octubre '!I109+Noviembre!I109+'Diciembre '!I109</f>
        <v>0</v>
      </c>
      <c r="J109" s="18">
        <f>+Enero!J109+Febrero!J109+'Marzo '!J109+'Abril '!J109+'Mayo '!J109+Junio!J109+Julio!J109+Agosto!J109+Septiembre!J109+'Octubre '!J109+Noviembre!J109+'Diciembre '!J109</f>
        <v>0</v>
      </c>
      <c r="K109" s="18">
        <f>+Enero!K109+Febrero!K109+'Marzo '!K109+'Abril '!K109+'Mayo '!K109+Junio!K109+Julio!K109+Agosto!K109+Septiembre!K109+'Octubre '!K109+Noviembre!K109+'Diciembre '!K109</f>
        <v>0</v>
      </c>
      <c r="L109" s="18">
        <f>+Enero!L109+Febrero!L109+'Marzo '!L109+'Abril '!L109+'Mayo '!L109+Junio!L109+Julio!L109+Agosto!L109+Septiembre!L109+'Octubre '!L109+Noviembre!L109+'Diciembre '!L109</f>
        <v>0</v>
      </c>
      <c r="M109" s="18">
        <f>+Enero!M109+Febrero!M109+'Marzo '!M109+'Abril '!M109+'Mayo '!M109+Junio!M109+Julio!M109+Agosto!M109+Septiembre!M109+'Octubre '!M109+Noviembre!M109+'Diciembre '!M109</f>
        <v>0</v>
      </c>
      <c r="N109" s="18">
        <f>+Enero!N109+Febrero!N109+'Marzo '!N109+'Abril '!N109+'Mayo '!N109+Junio!N109+Julio!N109+Agosto!N109+Septiembre!N109+'Octubre '!N109+Noviembre!N109+'Diciembre '!N109</f>
        <v>0</v>
      </c>
      <c r="O109" s="18">
        <f>+Enero!O109+Febrero!O109+'Marzo '!O109+'Abril '!O109+'Mayo '!O109+Junio!O109+Julio!O109+Agosto!O109+Septiembre!O109+'Octubre '!O109+Noviembre!O109+'Diciembre '!O109</f>
        <v>0</v>
      </c>
      <c r="P109" s="18">
        <f>+Enero!P109+Febrero!P109+'Marzo '!P109+'Abril '!P109+'Mayo '!P109+Junio!P109+Julio!P109+Agosto!P109+Septiembre!P109+'Octubre '!P109+Noviembre!P109+'Diciembre '!P109</f>
        <v>0</v>
      </c>
      <c r="Q109" s="18">
        <f>+Enero!Q109+Febrero!Q109+'Marzo '!Q109+'Abril '!Q109+'Mayo '!Q109+Junio!Q109+Julio!Q109+Agosto!Q109+Septiembre!Q109+'Octubre '!Q109+Noviembre!Q109+'Diciembre '!Q109</f>
        <v>0</v>
      </c>
      <c r="R109" s="18">
        <f>+Enero!R109+Febrero!R109+'Marzo '!R109+'Abril '!R109+'Mayo '!R109+Junio!R109+Julio!R109+Agosto!R109+Septiembre!R109+'Octubre '!R109+Noviembre!R109+'Diciembre '!R109</f>
        <v>0</v>
      </c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18">
        <f>+Enero!E110+Febrero!E110+'Marzo '!E110+'Abril '!E110+'Mayo '!E110+Junio!E110+Julio!E110+Agosto!E110+Septiembre!E110+'Octubre '!E110+Noviembre!E110+'Diciembre '!E110</f>
        <v>0</v>
      </c>
      <c r="F110" s="18">
        <f>+Enero!F110+Febrero!F110+'Marzo '!F110+'Abril '!F110+'Mayo '!F110+Junio!F110+Julio!F110+Agosto!F110+Septiembre!F110+'Octubre '!F110+Noviembre!F110+'Diciembre '!F110</f>
        <v>0</v>
      </c>
      <c r="G110" s="18">
        <f>+Enero!G110+Febrero!G110+'Marzo '!G110+'Abril '!G110+'Mayo '!G110+Junio!G110+Julio!G110+Agosto!G110+Septiembre!G110+'Octubre '!G110+Noviembre!G110+'Diciembre '!G110</f>
        <v>0</v>
      </c>
      <c r="H110" s="18">
        <f>+Enero!H110+Febrero!H110+'Marzo '!H110+'Abril '!H110+'Mayo '!H110+Junio!H110+Julio!H110+Agosto!H110+Septiembre!H110+'Octubre '!H110+Noviembre!H110+'Diciembre '!H110</f>
        <v>0</v>
      </c>
      <c r="I110" s="18">
        <f>+Enero!I110+Febrero!I110+'Marzo '!I110+'Abril '!I110+'Mayo '!I110+Junio!I110+Julio!I110+Agosto!I110+Septiembre!I110+'Octubre '!I110+Noviembre!I110+'Diciembre '!I110</f>
        <v>0</v>
      </c>
      <c r="J110" s="18">
        <f>+Enero!J110+Febrero!J110+'Marzo '!J110+'Abril '!J110+'Mayo '!J110+Junio!J110+Julio!J110+Agosto!J110+Septiembre!J110+'Octubre '!J110+Noviembre!J110+'Diciembre '!J110</f>
        <v>0</v>
      </c>
      <c r="K110" s="18">
        <f>+Enero!K110+Febrero!K110+'Marzo '!K110+'Abril '!K110+'Mayo '!K110+Junio!K110+Julio!K110+Agosto!K110+Septiembre!K110+'Octubre '!K110+Noviembre!K110+'Diciembre '!K110</f>
        <v>0</v>
      </c>
      <c r="L110" s="18">
        <f>+Enero!L110+Febrero!L110+'Marzo '!L110+'Abril '!L110+'Mayo '!L110+Junio!L110+Julio!L110+Agosto!L110+Septiembre!L110+'Octubre '!L110+Noviembre!L110+'Diciembre '!L110</f>
        <v>0</v>
      </c>
      <c r="M110" s="18">
        <f>+Enero!M110+Febrero!M110+'Marzo '!M110+'Abril '!M110+'Mayo '!M110+Junio!M110+Julio!M110+Agosto!M110+Septiembre!M110+'Octubre '!M110+Noviembre!M110+'Diciembre '!M110</f>
        <v>0</v>
      </c>
      <c r="N110" s="18">
        <f>+Enero!N110+Febrero!N110+'Marzo '!N110+'Abril '!N110+'Mayo '!N110+Junio!N110+Julio!N110+Agosto!N110+Septiembre!N110+'Octubre '!N110+Noviembre!N110+'Diciembre '!N110</f>
        <v>0</v>
      </c>
      <c r="O110" s="18">
        <f>+Enero!O110+Febrero!O110+'Marzo '!O110+'Abril '!O110+'Mayo '!O110+Junio!O110+Julio!O110+Agosto!O110+Septiembre!O110+'Octubre '!O110+Noviembre!O110+'Diciembre '!O110</f>
        <v>0</v>
      </c>
      <c r="P110" s="18">
        <f>+Enero!P110+Febrero!P110+'Marzo '!P110+'Abril '!P110+'Mayo '!P110+Junio!P110+Julio!P110+Agosto!P110+Septiembre!P110+'Octubre '!P110+Noviembre!P110+'Diciembre '!P110</f>
        <v>0</v>
      </c>
      <c r="Q110" s="18">
        <f>+Enero!Q110+Febrero!Q110+'Marzo '!Q110+'Abril '!Q110+'Mayo '!Q110+Junio!Q110+Julio!Q110+Agosto!Q110+Septiembre!Q110+'Octubre '!Q110+Noviembre!Q110+'Diciembre '!Q110</f>
        <v>0</v>
      </c>
      <c r="R110" s="18">
        <f>+Enero!R110+Febrero!R110+'Marzo '!R110+'Abril '!R110+'Mayo '!R110+Junio!R110+Julio!R110+Agosto!R110+Septiembre!R110+'Octubre '!R110+Noviembre!R110+'Diciembre '!R110</f>
        <v>0</v>
      </c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18">
        <f>+Enero!E111+Febrero!E111+'Marzo '!E111+'Abril '!E111+'Mayo '!E111+Junio!E111+Julio!E111+Agosto!E111+Septiembre!E111+'Octubre '!E111+Noviembre!E111+'Diciembre '!E111</f>
        <v>0</v>
      </c>
      <c r="F111" s="18">
        <f>+Enero!F111+Febrero!F111+'Marzo '!F111+'Abril '!F111+'Mayo '!F111+Junio!F111+Julio!F111+Agosto!F111+Septiembre!F111+'Octubre '!F111+Noviembre!F111+'Diciembre '!F111</f>
        <v>0</v>
      </c>
      <c r="G111" s="18">
        <f>+Enero!G111+Febrero!G111+'Marzo '!G111+'Abril '!G111+'Mayo '!G111+Junio!G111+Julio!G111+Agosto!G111+Septiembre!G111+'Octubre '!G111+Noviembre!G111+'Diciembre '!G111</f>
        <v>0</v>
      </c>
      <c r="H111" s="18">
        <f>+Enero!H111+Febrero!H111+'Marzo '!H111+'Abril '!H111+'Mayo '!H111+Junio!H111+Julio!H111+Agosto!H111+Septiembre!H111+'Octubre '!H111+Noviembre!H111+'Diciembre '!H111</f>
        <v>0</v>
      </c>
      <c r="I111" s="18">
        <f>+Enero!I111+Febrero!I111+'Marzo '!I111+'Abril '!I111+'Mayo '!I111+Junio!I111+Julio!I111+Agosto!I111+Septiembre!I111+'Octubre '!I111+Noviembre!I111+'Diciembre '!I111</f>
        <v>0</v>
      </c>
      <c r="J111" s="18">
        <f>+Enero!J111+Febrero!J111+'Marzo '!J111+'Abril '!J111+'Mayo '!J111+Junio!J111+Julio!J111+Agosto!J111+Septiembre!J111+'Octubre '!J111+Noviembre!J111+'Diciembre '!J111</f>
        <v>0</v>
      </c>
      <c r="K111" s="18">
        <f>+Enero!K111+Febrero!K111+'Marzo '!K111+'Abril '!K111+'Mayo '!K111+Junio!K111+Julio!K111+Agosto!K111+Septiembre!K111+'Octubre '!K111+Noviembre!K111+'Diciembre '!K111</f>
        <v>0</v>
      </c>
      <c r="L111" s="18">
        <f>+Enero!L111+Febrero!L111+'Marzo '!L111+'Abril '!L111+'Mayo '!L111+Junio!L111+Julio!L111+Agosto!L111+Septiembre!L111+'Octubre '!L111+Noviembre!L111+'Diciembre '!L111</f>
        <v>0</v>
      </c>
      <c r="M111" s="18">
        <f>+Enero!M111+Febrero!M111+'Marzo '!M111+'Abril '!M111+'Mayo '!M111+Junio!M111+Julio!M111+Agosto!M111+Septiembre!M111+'Octubre '!M111+Noviembre!M111+'Diciembre '!M111</f>
        <v>0</v>
      </c>
      <c r="N111" s="18">
        <f>+Enero!N111+Febrero!N111+'Marzo '!N111+'Abril '!N111+'Mayo '!N111+Junio!N111+Julio!N111+Agosto!N111+Septiembre!N111+'Octubre '!N111+Noviembre!N111+'Diciembre '!N111</f>
        <v>0</v>
      </c>
      <c r="O111" s="18">
        <f>+Enero!O111+Febrero!O111+'Marzo '!O111+'Abril '!O111+'Mayo '!O111+Junio!O111+Julio!O111+Agosto!O111+Septiembre!O111+'Octubre '!O111+Noviembre!O111+'Diciembre '!O111</f>
        <v>0</v>
      </c>
      <c r="P111" s="18">
        <f>+Enero!P111+Febrero!P111+'Marzo '!P111+'Abril '!P111+'Mayo '!P111+Junio!P111+Julio!P111+Agosto!P111+Septiembre!P111+'Octubre '!P111+Noviembre!P111+'Diciembre '!P111</f>
        <v>0</v>
      </c>
      <c r="Q111" s="18">
        <f>+Enero!Q111+Febrero!Q111+'Marzo '!Q111+'Abril '!Q111+'Mayo '!Q111+Junio!Q111+Julio!Q111+Agosto!Q111+Septiembre!Q111+'Octubre '!Q111+Noviembre!Q111+'Diciembre '!Q111</f>
        <v>0</v>
      </c>
      <c r="R111" s="18">
        <f>+Enero!R111+Febrero!R111+'Marzo '!R111+'Abril '!R111+'Mayo '!R111+Junio!R111+Julio!R111+Agosto!R111+Septiembre!R111+'Octubre '!R111+Noviembre!R111+'Diciembre '!R111</f>
        <v>0</v>
      </c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18">
        <f>+Enero!E112+Febrero!E112+'Marzo '!E112+'Abril '!E112+'Mayo '!E112+Junio!E112+Julio!E112+Agosto!E112+Septiembre!E112+'Octubre '!E112+Noviembre!E112+'Diciembre '!E112</f>
        <v>0</v>
      </c>
      <c r="F112" s="18">
        <f>+Enero!F112+Febrero!F112+'Marzo '!F112+'Abril '!F112+'Mayo '!F112+Junio!F112+Julio!F112+Agosto!F112+Septiembre!F112+'Octubre '!F112+Noviembre!F112+'Diciembre '!F112</f>
        <v>0</v>
      </c>
      <c r="G112" s="18">
        <f>+Enero!G112+Febrero!G112+'Marzo '!G112+'Abril '!G112+'Mayo '!G112+Junio!G112+Julio!G112+Agosto!G112+Septiembre!G112+'Octubre '!G112+Noviembre!G112+'Diciembre '!G112</f>
        <v>0</v>
      </c>
      <c r="H112" s="18">
        <f>+Enero!H112+Febrero!H112+'Marzo '!H112+'Abril '!H112+'Mayo '!H112+Junio!H112+Julio!H112+Agosto!H112+Septiembre!H112+'Octubre '!H112+Noviembre!H112+'Diciembre '!H112</f>
        <v>0</v>
      </c>
      <c r="I112" s="18">
        <f>+Enero!I112+Febrero!I112+'Marzo '!I112+'Abril '!I112+'Mayo '!I112+Junio!I112+Julio!I112+Agosto!I112+Septiembre!I112+'Octubre '!I112+Noviembre!I112+'Diciembre '!I112</f>
        <v>0</v>
      </c>
      <c r="J112" s="18">
        <f>+Enero!J112+Febrero!J112+'Marzo '!J112+'Abril '!J112+'Mayo '!J112+Junio!J112+Julio!J112+Agosto!J112+Septiembre!J112+'Octubre '!J112+Noviembre!J112+'Diciembre '!J112</f>
        <v>0</v>
      </c>
      <c r="K112" s="18">
        <f>+Enero!K112+Febrero!K112+'Marzo '!K112+'Abril '!K112+'Mayo '!K112+Junio!K112+Julio!K112+Agosto!K112+Septiembre!K112+'Octubre '!K112+Noviembre!K112+'Diciembre '!K112</f>
        <v>0</v>
      </c>
      <c r="L112" s="18">
        <f>+Enero!L112+Febrero!L112+'Marzo '!L112+'Abril '!L112+'Mayo '!L112+Junio!L112+Julio!L112+Agosto!L112+Septiembre!L112+'Octubre '!L112+Noviembre!L112+'Diciembre '!L112</f>
        <v>0</v>
      </c>
      <c r="M112" s="18">
        <f>+Enero!M112+Febrero!M112+'Marzo '!M112+'Abril '!M112+'Mayo '!M112+Junio!M112+Julio!M112+Agosto!M112+Septiembre!M112+'Octubre '!M112+Noviembre!M112+'Diciembre '!M112</f>
        <v>0</v>
      </c>
      <c r="N112" s="18">
        <f>+Enero!N112+Febrero!N112+'Marzo '!N112+'Abril '!N112+'Mayo '!N112+Junio!N112+Julio!N112+Agosto!N112+Septiembre!N112+'Octubre '!N112+Noviembre!N112+'Diciembre '!N112</f>
        <v>0</v>
      </c>
      <c r="O112" s="18">
        <f>+Enero!O112+Febrero!O112+'Marzo '!O112+'Abril '!O112+'Mayo '!O112+Junio!O112+Julio!O112+Agosto!O112+Septiembre!O112+'Octubre '!O112+Noviembre!O112+'Diciembre '!O112</f>
        <v>0</v>
      </c>
      <c r="P112" s="18">
        <f>+Enero!P112+Febrero!P112+'Marzo '!P112+'Abril '!P112+'Mayo '!P112+Junio!P112+Julio!P112+Agosto!P112+Septiembre!P112+'Octubre '!P112+Noviembre!P112+'Diciembre '!P112</f>
        <v>0</v>
      </c>
      <c r="Q112" s="18">
        <f>+Enero!Q112+Febrero!Q112+'Marzo '!Q112+'Abril '!Q112+'Mayo '!Q112+Junio!Q112+Julio!Q112+Agosto!Q112+Septiembre!Q112+'Octubre '!Q112+Noviembre!Q112+'Diciembre '!Q112</f>
        <v>0</v>
      </c>
      <c r="R112" s="18">
        <f>+Enero!R112+Febrero!R112+'Marzo '!R112+'Abril '!R112+'Mayo '!R112+Junio!R112+Julio!R112+Agosto!R112+Septiembre!R112+'Octubre '!R112+Noviembre!R112+'Diciembre '!R112</f>
        <v>0</v>
      </c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8">
        <f>+Enero!E113+Febrero!E113+'Marzo '!E113+'Abril '!E113+'Mayo '!E113+Junio!E113+Julio!E113+Agosto!E113+Septiembre!E113+'Octubre '!E113+Noviembre!E113+'Diciembre '!E113</f>
        <v>0</v>
      </c>
      <c r="F113" s="18">
        <f>+Enero!F113+Febrero!F113+'Marzo '!F113+'Abril '!F113+'Mayo '!F113+Junio!F113+Julio!F113+Agosto!F113+Septiembre!F113+'Octubre '!F113+Noviembre!F113+'Diciembre '!F113</f>
        <v>0</v>
      </c>
      <c r="G113" s="18">
        <f>+Enero!G113+Febrero!G113+'Marzo '!G113+'Abril '!G113+'Mayo '!G113+Junio!G113+Julio!G113+Agosto!G113+Septiembre!G113+'Octubre '!G113+Noviembre!G113+'Diciembre '!G113</f>
        <v>0</v>
      </c>
      <c r="H113" s="18">
        <f>+Enero!H113+Febrero!H113+'Marzo '!H113+'Abril '!H113+'Mayo '!H113+Junio!H113+Julio!H113+Agosto!H113+Septiembre!H113+'Octubre '!H113+Noviembre!H113+'Diciembre '!H113</f>
        <v>0</v>
      </c>
      <c r="I113" s="18">
        <f>+Enero!I113+Febrero!I113+'Marzo '!I113+'Abril '!I113+'Mayo '!I113+Junio!I113+Julio!I113+Agosto!I113+Septiembre!I113+'Octubre '!I113+Noviembre!I113+'Diciembre '!I113</f>
        <v>0</v>
      </c>
      <c r="J113" s="18">
        <f>+Enero!J113+Febrero!J113+'Marzo '!J113+'Abril '!J113+'Mayo '!J113+Junio!J113+Julio!J113+Agosto!J113+Septiembre!J113+'Octubre '!J113+Noviembre!J113+'Diciembre '!J113</f>
        <v>0</v>
      </c>
      <c r="K113" s="18">
        <f>+Enero!K113+Febrero!K113+'Marzo '!K113+'Abril '!K113+'Mayo '!K113+Junio!K113+Julio!K113+Agosto!K113+Septiembre!K113+'Octubre '!K113+Noviembre!K113+'Diciembre '!K113</f>
        <v>0</v>
      </c>
      <c r="L113" s="18">
        <f>+Enero!L113+Febrero!L113+'Marzo '!L113+'Abril '!L113+'Mayo '!L113+Junio!L113+Julio!L113+Agosto!L113+Septiembre!L113+'Octubre '!L113+Noviembre!L113+'Diciembre '!L113</f>
        <v>0</v>
      </c>
      <c r="M113" s="18">
        <f>+Enero!M113+Febrero!M113+'Marzo '!M113+'Abril '!M113+'Mayo '!M113+Junio!M113+Julio!M113+Agosto!M113+Septiembre!M113+'Octubre '!M113+Noviembre!M113+'Diciembre '!M113</f>
        <v>0</v>
      </c>
      <c r="N113" s="18">
        <f>+Enero!N113+Febrero!N113+'Marzo '!N113+'Abril '!N113+'Mayo '!N113+Junio!N113+Julio!N113+Agosto!N113+Septiembre!N113+'Octubre '!N113+Noviembre!N113+'Diciembre '!N113</f>
        <v>0</v>
      </c>
      <c r="O113" s="18">
        <f>+Enero!O113+Febrero!O113+'Marzo '!O113+'Abril '!O113+'Mayo '!O113+Junio!O113+Julio!O113+Agosto!O113+Septiembre!O113+'Octubre '!O113+Noviembre!O113+'Diciembre '!O113</f>
        <v>0</v>
      </c>
      <c r="P113" s="18">
        <f>+Enero!P113+Febrero!P113+'Marzo '!P113+'Abril '!P113+'Mayo '!P113+Junio!P113+Julio!P113+Agosto!P113+Septiembre!P113+'Octubre '!P113+Noviembre!P113+'Diciembre '!P113</f>
        <v>0</v>
      </c>
      <c r="Q113" s="18">
        <f>+Enero!Q113+Febrero!Q113+'Marzo '!Q113+'Abril '!Q113+'Mayo '!Q113+Junio!Q113+Julio!Q113+Agosto!Q113+Septiembre!Q113+'Octubre '!Q113+Noviembre!Q113+'Diciembre '!Q113</f>
        <v>0</v>
      </c>
      <c r="R113" s="18">
        <f>+Enero!R113+Febrero!R113+'Marzo '!R113+'Abril '!R113+'Mayo '!R113+Junio!R113+Julio!R113+Agosto!R113+Septiembre!R113+'Octubre '!R113+Noviembre!R113+'Diciembre '!R113</f>
        <v>0</v>
      </c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8">
        <f>+Enero!E114+Febrero!E114+'Marzo '!E114+'Abril '!E114+'Mayo '!E114+Junio!E114+Julio!E114+Agosto!E114+Septiembre!E114+'Octubre '!E114+Noviembre!E114+'Diciembre '!E114</f>
        <v>0</v>
      </c>
      <c r="F114" s="18">
        <f>+Enero!F114+Febrero!F114+'Marzo '!F114+'Abril '!F114+'Mayo '!F114+Junio!F114+Julio!F114+Agosto!F114+Septiembre!F114+'Octubre '!F114+Noviembre!F114+'Diciembre '!F114</f>
        <v>0</v>
      </c>
      <c r="G114" s="18">
        <f>+Enero!G114+Febrero!G114+'Marzo '!G114+'Abril '!G114+'Mayo '!G114+Junio!G114+Julio!G114+Agosto!G114+Septiembre!G114+'Octubre '!G114+Noviembre!G114+'Diciembre '!G114</f>
        <v>0</v>
      </c>
      <c r="H114" s="18">
        <f>+Enero!H114+Febrero!H114+'Marzo '!H114+'Abril '!H114+'Mayo '!H114+Junio!H114+Julio!H114+Agosto!H114+Septiembre!H114+'Octubre '!H114+Noviembre!H114+'Diciembre '!H114</f>
        <v>0</v>
      </c>
      <c r="I114" s="18">
        <f>+Enero!I114+Febrero!I114+'Marzo '!I114+'Abril '!I114+'Mayo '!I114+Junio!I114+Julio!I114+Agosto!I114+Septiembre!I114+'Octubre '!I114+Noviembre!I114+'Diciembre '!I114</f>
        <v>0</v>
      </c>
      <c r="J114" s="18">
        <f>+Enero!J114+Febrero!J114+'Marzo '!J114+'Abril '!J114+'Mayo '!J114+Junio!J114+Julio!J114+Agosto!J114+Septiembre!J114+'Octubre '!J114+Noviembre!J114+'Diciembre '!J114</f>
        <v>0</v>
      </c>
      <c r="K114" s="18">
        <f>+Enero!K114+Febrero!K114+'Marzo '!K114+'Abril '!K114+'Mayo '!K114+Junio!K114+Julio!K114+Agosto!K114+Septiembre!K114+'Octubre '!K114+Noviembre!K114+'Diciembre '!K114</f>
        <v>0</v>
      </c>
      <c r="L114" s="18">
        <f>+Enero!L114+Febrero!L114+'Marzo '!L114+'Abril '!L114+'Mayo '!L114+Junio!L114+Julio!L114+Agosto!L114+Septiembre!L114+'Octubre '!L114+Noviembre!L114+'Diciembre '!L114</f>
        <v>0</v>
      </c>
      <c r="M114" s="18">
        <f>+Enero!M114+Febrero!M114+'Marzo '!M114+'Abril '!M114+'Mayo '!M114+Junio!M114+Julio!M114+Agosto!M114+Septiembre!M114+'Octubre '!M114+Noviembre!M114+'Diciembre '!M114</f>
        <v>0</v>
      </c>
      <c r="N114" s="18">
        <f>+Enero!N114+Febrero!N114+'Marzo '!N114+'Abril '!N114+'Mayo '!N114+Junio!N114+Julio!N114+Agosto!N114+Septiembre!N114+'Octubre '!N114+Noviembre!N114+'Diciembre '!N114</f>
        <v>0</v>
      </c>
      <c r="O114" s="18">
        <f>+Enero!O114+Febrero!O114+'Marzo '!O114+'Abril '!O114+'Mayo '!O114+Junio!O114+Julio!O114+Agosto!O114+Septiembre!O114+'Octubre '!O114+Noviembre!O114+'Diciembre '!O114</f>
        <v>0</v>
      </c>
      <c r="P114" s="18">
        <f>+Enero!P114+Febrero!P114+'Marzo '!P114+'Abril '!P114+'Mayo '!P114+Junio!P114+Julio!P114+Agosto!P114+Septiembre!P114+'Octubre '!P114+Noviembre!P114+'Diciembre '!P114</f>
        <v>0</v>
      </c>
      <c r="Q114" s="18">
        <f>+Enero!Q114+Febrero!Q114+'Marzo '!Q114+'Abril '!Q114+'Mayo '!Q114+Junio!Q114+Julio!Q114+Agosto!Q114+Septiembre!Q114+'Octubre '!Q114+Noviembre!Q114+'Diciembre '!Q114</f>
        <v>0</v>
      </c>
      <c r="R114" s="18">
        <f>+Enero!R114+Febrero!R114+'Marzo '!R114+'Abril '!R114+'Mayo '!R114+Junio!R114+Julio!R114+Agosto!R114+Septiembre!R114+'Octubre '!R114+Noviembre!R114+'Diciembre '!R114</f>
        <v>0</v>
      </c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8">
        <f>+Enero!E115+Febrero!E115+'Marzo '!E115+'Abril '!E115+'Mayo '!E115+Junio!E115+Julio!E115+Agosto!E115+Septiembre!E115+'Octubre '!E115+Noviembre!E115+'Diciembre '!E115</f>
        <v>0</v>
      </c>
      <c r="F115" s="18">
        <f>+Enero!F115+Febrero!F115+'Marzo '!F115+'Abril '!F115+'Mayo '!F115+Junio!F115+Julio!F115+Agosto!F115+Septiembre!F115+'Octubre '!F115+Noviembre!F115+'Diciembre '!F115</f>
        <v>0</v>
      </c>
      <c r="G115" s="18">
        <f>+Enero!G115+Febrero!G115+'Marzo '!G115+'Abril '!G115+'Mayo '!G115+Junio!G115+Julio!G115+Agosto!G115+Septiembre!G115+'Octubre '!G115+Noviembre!G115+'Diciembre '!G115</f>
        <v>0</v>
      </c>
      <c r="H115" s="18">
        <f>+Enero!H115+Febrero!H115+'Marzo '!H115+'Abril '!H115+'Mayo '!H115+Junio!H115+Julio!H115+Agosto!H115+Septiembre!H115+'Octubre '!H115+Noviembre!H115+'Diciembre '!H115</f>
        <v>0</v>
      </c>
      <c r="I115" s="18">
        <f>+Enero!I115+Febrero!I115+'Marzo '!I115+'Abril '!I115+'Mayo '!I115+Junio!I115+Julio!I115+Agosto!I115+Septiembre!I115+'Octubre '!I115+Noviembre!I115+'Diciembre '!I115</f>
        <v>0</v>
      </c>
      <c r="J115" s="18">
        <f>+Enero!J115+Febrero!J115+'Marzo '!J115+'Abril '!J115+'Mayo '!J115+Junio!J115+Julio!J115+Agosto!J115+Septiembre!J115+'Octubre '!J115+Noviembre!J115+'Diciembre '!J115</f>
        <v>0</v>
      </c>
      <c r="K115" s="18">
        <f>+Enero!K115+Febrero!K115+'Marzo '!K115+'Abril '!K115+'Mayo '!K115+Junio!K115+Julio!K115+Agosto!K115+Septiembre!K115+'Octubre '!K115+Noviembre!K115+'Diciembre '!K115</f>
        <v>0</v>
      </c>
      <c r="L115" s="18">
        <f>+Enero!L115+Febrero!L115+'Marzo '!L115+'Abril '!L115+'Mayo '!L115+Junio!L115+Julio!L115+Agosto!L115+Septiembre!L115+'Octubre '!L115+Noviembre!L115+'Diciembre '!L115</f>
        <v>0</v>
      </c>
      <c r="M115" s="18">
        <f>+Enero!M115+Febrero!M115+'Marzo '!M115+'Abril '!M115+'Mayo '!M115+Junio!M115+Julio!M115+Agosto!M115+Septiembre!M115+'Octubre '!M115+Noviembre!M115+'Diciembre '!M115</f>
        <v>0</v>
      </c>
      <c r="N115" s="18">
        <f>+Enero!N115+Febrero!N115+'Marzo '!N115+'Abril '!N115+'Mayo '!N115+Junio!N115+Julio!N115+Agosto!N115+Septiembre!N115+'Octubre '!N115+Noviembre!N115+'Diciembre '!N115</f>
        <v>0</v>
      </c>
      <c r="O115" s="18">
        <f>+Enero!O115+Febrero!O115+'Marzo '!O115+'Abril '!O115+'Mayo '!O115+Junio!O115+Julio!O115+Agosto!O115+Septiembre!O115+'Octubre '!O115+Noviembre!O115+'Diciembre '!O115</f>
        <v>0</v>
      </c>
      <c r="P115" s="18">
        <f>+Enero!P115+Febrero!P115+'Marzo '!P115+'Abril '!P115+'Mayo '!P115+Junio!P115+Julio!P115+Agosto!P115+Septiembre!P115+'Octubre '!P115+Noviembre!P115+'Diciembre '!P115</f>
        <v>0</v>
      </c>
      <c r="Q115" s="18">
        <f>+Enero!Q115+Febrero!Q115+'Marzo '!Q115+'Abril '!Q115+'Mayo '!Q115+Junio!Q115+Julio!Q115+Agosto!Q115+Septiembre!Q115+'Octubre '!Q115+Noviembre!Q115+'Diciembre '!Q115</f>
        <v>0</v>
      </c>
      <c r="R115" s="18">
        <f>+Enero!R115+Febrero!R115+'Marzo '!R115+'Abril '!R115+'Mayo '!R115+Junio!R115+Julio!R115+Agosto!R115+Septiembre!R115+'Octubre '!R115+Noviembre!R115+'Diciembre '!R115</f>
        <v>0</v>
      </c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23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26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708</v>
      </c>
      <c r="E148" s="18">
        <f>+Enero!E148+Febrero!E148+'Marzo '!E148+'Abril '!E148+'Mayo '!E148+Junio!E148+Julio!E148+Agosto!E148+Septiembre!E148+'Octubre '!E148+Noviembre!E148+'Diciembre '!E148</f>
        <v>71</v>
      </c>
      <c r="F148" s="18">
        <f>+Enero!F148+Febrero!F148+'Marzo '!F148+'Abril '!F148+'Mayo '!F148+Junio!F148+Julio!F148+Agosto!F148+Septiembre!F148+'Octubre '!F148+Noviembre!F148+'Diciembre '!F148</f>
        <v>29</v>
      </c>
      <c r="G148" s="18">
        <f>+Enero!G148+Febrero!G148+'Marzo '!G148+'Abril '!G148+'Mayo '!G148+Junio!G148+Julio!G148+Agosto!G148+Septiembre!G148+'Octubre '!G148+Noviembre!G148+'Diciembre '!G148</f>
        <v>28</v>
      </c>
      <c r="H148" s="18">
        <f>+Enero!H148+Febrero!H148+'Marzo '!H148+'Abril '!H148+'Mayo '!H148+Junio!H148+Julio!H148+Agosto!H148+Septiembre!H148+'Octubre '!H148+Noviembre!H148+'Diciembre '!H148</f>
        <v>12</v>
      </c>
      <c r="I148" s="18">
        <f>+Enero!I148+Febrero!I148+'Marzo '!I148+'Abril '!I148+'Mayo '!I148+Junio!I148+Julio!I148+Agosto!I148+Septiembre!I148+'Octubre '!I148+Noviembre!I148+'Diciembre '!I148</f>
        <v>126</v>
      </c>
      <c r="J148" s="18">
        <f>+Enero!J148+Febrero!J148+'Marzo '!J148+'Abril '!J148+'Mayo '!J148+Junio!J148+Julio!J148+Agosto!J148+Septiembre!J148+'Octubre '!J148+Noviembre!J148+'Diciembre '!J148</f>
        <v>47</v>
      </c>
      <c r="K148" s="18">
        <f>+Enero!K148+Febrero!K148+'Marzo '!K148+'Abril '!K148+'Mayo '!K148+Junio!K148+Julio!K148+Agosto!K148+Septiembre!K148+'Octubre '!K148+Noviembre!K148+'Diciembre '!K148</f>
        <v>326</v>
      </c>
      <c r="L148" s="18">
        <f>+Enero!L148+Febrero!L148+'Marzo '!L148+'Abril '!L148+'Mayo '!L148+Junio!L148+Julio!L148+Agosto!L148+Septiembre!L148+'Octubre '!L148+Noviembre!L148+'Diciembre '!L148</f>
        <v>65</v>
      </c>
      <c r="M148" s="18">
        <f>+Enero!M148+Febrero!M148+'Marzo '!M148+'Abril '!M148+'Mayo '!M148+Junio!M148+Julio!M148+Agosto!M148+Septiembre!M148+'Octubre '!M148+Noviembre!M148+'Diciembre '!M148</f>
        <v>4</v>
      </c>
      <c r="N148" s="18">
        <f>+Enero!N148+Febrero!N148+'Marzo '!N148+'Abril '!N148+'Mayo '!N148+Junio!N148+Julio!N148+Agosto!N148+Septiembre!N148+'Octubre '!N148+Noviembre!N148+'Diciembre '!N148</f>
        <v>319</v>
      </c>
      <c r="O148" s="18">
        <f>+Enero!O148+Febrero!O148+'Marzo '!O148+'Abril '!O148+'Mayo '!O148+Junio!O148+Julio!O148+Agosto!O148+Septiembre!O148+'Octubre '!O148+Noviembre!O148+'Diciembre '!O148</f>
        <v>389</v>
      </c>
      <c r="P148" s="18">
        <f>+Enero!P148+Febrero!P148+'Marzo '!P148+'Abril '!P148+'Mayo '!P148+Junio!P148+Julio!P148+Agosto!P148+Septiembre!P148+'Octubre '!P148+Noviembre!P148+'Diciembre '!P148</f>
        <v>15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7416</v>
      </c>
      <c r="E149" s="18">
        <f>+Enero!E149+Febrero!E149+'Marzo '!E149+'Abril '!E149+'Mayo '!E149+Junio!E149+Julio!E149+Agosto!E149+Septiembre!E149+'Octubre '!E149+Noviembre!E149+'Diciembre '!E149</f>
        <v>630</v>
      </c>
      <c r="F149" s="18">
        <f>+Enero!F149+Febrero!F149+'Marzo '!F149+'Abril '!F149+'Mayo '!F149+Junio!F149+Julio!F149+Agosto!F149+Septiembre!F149+'Octubre '!F149+Noviembre!F149+'Diciembre '!F149</f>
        <v>226</v>
      </c>
      <c r="G149" s="18">
        <f>+Enero!G149+Febrero!G149+'Marzo '!G149+'Abril '!G149+'Mayo '!G149+Junio!G149+Julio!G149+Agosto!G149+Septiembre!G149+'Octubre '!G149+Noviembre!G149+'Diciembre '!G149</f>
        <v>172</v>
      </c>
      <c r="H149" s="18">
        <f>+Enero!H149+Febrero!H149+'Marzo '!H149+'Abril '!H149+'Mayo '!H149+Junio!H149+Julio!H149+Agosto!H149+Septiembre!H149+'Octubre '!H149+Noviembre!H149+'Diciembre '!H149</f>
        <v>226</v>
      </c>
      <c r="I149" s="18">
        <f>+Enero!I149+Febrero!I149+'Marzo '!I149+'Abril '!I149+'Mayo '!I149+Junio!I149+Julio!I149+Agosto!I149+Septiembre!I149+'Octubre '!I149+Noviembre!I149+'Diciembre '!I149</f>
        <v>900</v>
      </c>
      <c r="J149" s="18">
        <f>+Enero!J149+Febrero!J149+'Marzo '!J149+'Abril '!J149+'Mayo '!J149+Junio!J149+Julio!J149+Agosto!J149+Septiembre!J149+'Octubre '!J149+Noviembre!J149+'Diciembre '!J149</f>
        <v>989</v>
      </c>
      <c r="K149" s="18">
        <f>+Enero!K149+Febrero!K149+'Marzo '!K149+'Abril '!K149+'Mayo '!K149+Junio!K149+Julio!K149+Agosto!K149+Septiembre!K149+'Octubre '!K149+Noviembre!K149+'Diciembre '!K149</f>
        <v>3326</v>
      </c>
      <c r="L149" s="18">
        <f>+Enero!L149+Febrero!L149+'Marzo '!L149+'Abril '!L149+'Mayo '!L149+Junio!L149+Julio!L149+Agosto!L149+Septiembre!L149+'Octubre '!L149+Noviembre!L149+'Diciembre '!L149</f>
        <v>637</v>
      </c>
      <c r="M149" s="18">
        <f>+Enero!M149+Febrero!M149+'Marzo '!M149+'Abril '!M149+'Mayo '!M149+Junio!M149+Julio!M149+Agosto!M149+Septiembre!M149+'Octubre '!M149+Noviembre!M149+'Diciembre '!M149</f>
        <v>310</v>
      </c>
      <c r="N149" s="18">
        <f>+Enero!N149+Febrero!N149+'Marzo '!N149+'Abril '!N149+'Mayo '!N149+Junio!N149+Julio!N149+Agosto!N149+Septiembre!N149+'Octubre '!N149+Noviembre!N149+'Diciembre '!N149</f>
        <v>2582</v>
      </c>
      <c r="O149" s="18">
        <f>+Enero!O149+Febrero!O149+'Marzo '!O149+'Abril '!O149+'Mayo '!O149+Junio!O149+Julio!O149+Agosto!O149+Septiembre!O149+'Octubre '!O149+Noviembre!O149+'Diciembre '!O149</f>
        <v>4834</v>
      </c>
      <c r="P149" s="18">
        <f>+Enero!P149+Febrero!P149+'Marzo '!P149+'Abril '!P149+'Mayo '!P149+Junio!P149+Julio!P149+Agosto!P149+Septiembre!P149+'Octubre '!P149+Noviembre!P149+'Diciembre '!P149</f>
        <v>108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129</v>
      </c>
      <c r="E150" s="18">
        <f>+Enero!E150+Febrero!E150+'Marzo '!E150+'Abril '!E150+'Mayo '!E150+Junio!E150+Julio!E150+Agosto!E150+Septiembre!E150+'Octubre '!E150+Noviembre!E150+'Diciembre '!E150</f>
        <v>0</v>
      </c>
      <c r="F150" s="18">
        <f>+Enero!F150+Febrero!F150+'Marzo '!F150+'Abril '!F150+'Mayo '!F150+Junio!F150+Julio!F150+Agosto!F150+Septiembre!F150+'Octubre '!F150+Noviembre!F150+'Diciembre '!F150</f>
        <v>0</v>
      </c>
      <c r="G150" s="18">
        <f>+Enero!G150+Febrero!G150+'Marzo '!G150+'Abril '!G150+'Mayo '!G150+Junio!G150+Julio!G150+Agosto!G150+Septiembre!G150+'Octubre '!G150+Noviembre!G150+'Diciembre '!G150</f>
        <v>3</v>
      </c>
      <c r="H150" s="18">
        <f>+Enero!H150+Febrero!H150+'Marzo '!H150+'Abril '!H150+'Mayo '!H150+Junio!H150+Julio!H150+Agosto!H150+Septiembre!H150+'Octubre '!H150+Noviembre!H150+'Diciembre '!H150</f>
        <v>0</v>
      </c>
      <c r="I150" s="18">
        <f>+Enero!I150+Febrero!I150+'Marzo '!I150+'Abril '!I150+'Mayo '!I150+Junio!I150+Julio!I150+Agosto!I150+Septiembre!I150+'Octubre '!I150+Noviembre!I150+'Diciembre '!I150</f>
        <v>9</v>
      </c>
      <c r="J150" s="18">
        <f>+Enero!J150+Febrero!J150+'Marzo '!J150+'Abril '!J150+'Mayo '!J150+Junio!J150+Julio!J150+Agosto!J150+Septiembre!J150+'Octubre '!J150+Noviembre!J150+'Diciembre '!J150</f>
        <v>26</v>
      </c>
      <c r="K150" s="18">
        <f>+Enero!K150+Febrero!K150+'Marzo '!K150+'Abril '!K150+'Mayo '!K150+Junio!K150+Julio!K150+Agosto!K150+Septiembre!K150+'Octubre '!K150+Noviembre!K150+'Diciembre '!K150</f>
        <v>88</v>
      </c>
      <c r="L150" s="18">
        <f>+Enero!L150+Febrero!L150+'Marzo '!L150+'Abril '!L150+'Mayo '!L150+Junio!L150+Julio!L150+Agosto!L150+Septiembre!L150+'Octubre '!L150+Noviembre!L150+'Diciembre '!L150</f>
        <v>3</v>
      </c>
      <c r="M150" s="18">
        <f>+Enero!M150+Febrero!M150+'Marzo '!M150+'Abril '!M150+'Mayo '!M150+Junio!M150+Julio!M150+Agosto!M150+Septiembre!M150+'Octubre '!M150+Noviembre!M150+'Diciembre '!M150</f>
        <v>0</v>
      </c>
      <c r="N150" s="18">
        <f>+Enero!N150+Febrero!N150+'Marzo '!N150+'Abril '!N150+'Mayo '!N150+Junio!N150+Julio!N150+Agosto!N150+Septiembre!N150+'Octubre '!N150+Noviembre!N150+'Diciembre '!N150</f>
        <v>46</v>
      </c>
      <c r="O150" s="18">
        <f>+Enero!O150+Febrero!O150+'Marzo '!O150+'Abril '!O150+'Mayo '!O150+Junio!O150+Julio!O150+Agosto!O150+Septiembre!O150+'Octubre '!O150+Noviembre!O150+'Diciembre '!O150</f>
        <v>83</v>
      </c>
      <c r="P150" s="18">
        <f>+Enero!P150+Febrero!P150+'Marzo '!P150+'Abril '!P150+'Mayo '!P150+Junio!P150+Julio!P150+Agosto!P150+Septiembre!P150+'Octubre '!P150+Noviembre!P150+'Diciembre '!P150</f>
        <v>4</v>
      </c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3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4">+SUM(E151:M151)</f>
        <v>214</v>
      </c>
      <c r="E151" s="18">
        <f>+Enero!E151+Febrero!E151+'Marzo '!E151+'Abril '!E151+'Mayo '!E151+Junio!E151+Julio!E151+Agosto!E151+Septiembre!E151+'Octubre '!E151+Noviembre!E151+'Diciembre '!E151</f>
        <v>0</v>
      </c>
      <c r="F151" s="18">
        <f>+Enero!F151+Febrero!F151+'Marzo '!F151+'Abril '!F151+'Mayo '!F151+Junio!F151+Julio!F151+Agosto!F151+Septiembre!F151+'Octubre '!F151+Noviembre!F151+'Diciembre '!F151</f>
        <v>0</v>
      </c>
      <c r="G151" s="18">
        <f>+Enero!G151+Febrero!G151+'Marzo '!G151+'Abril '!G151+'Mayo '!G151+Junio!G151+Julio!G151+Agosto!G151+Septiembre!G151+'Octubre '!G151+Noviembre!G151+'Diciembre '!G151</f>
        <v>3</v>
      </c>
      <c r="H151" s="18">
        <f>+Enero!H151+Febrero!H151+'Marzo '!H151+'Abril '!H151+'Mayo '!H151+Junio!H151+Julio!H151+Agosto!H151+Septiembre!H151+'Octubre '!H151+Noviembre!H151+'Diciembre '!H151</f>
        <v>0</v>
      </c>
      <c r="I151" s="18">
        <f>+Enero!I151+Febrero!I151+'Marzo '!I151+'Abril '!I151+'Mayo '!I151+Junio!I151+Julio!I151+Agosto!I151+Septiembre!I151+'Octubre '!I151+Noviembre!I151+'Diciembre '!I151</f>
        <v>11</v>
      </c>
      <c r="J151" s="18">
        <f>+Enero!J151+Febrero!J151+'Marzo '!J151+'Abril '!J151+'Mayo '!J151+Junio!J151+Julio!J151+Agosto!J151+Septiembre!J151+'Octubre '!J151+Noviembre!J151+'Diciembre '!J151</f>
        <v>51</v>
      </c>
      <c r="K151" s="18">
        <f>+Enero!K151+Febrero!K151+'Marzo '!K151+'Abril '!K151+'Mayo '!K151+Junio!K151+Julio!K151+Agosto!K151+Septiembre!K151+'Octubre '!K151+Noviembre!K151+'Diciembre '!K151</f>
        <v>146</v>
      </c>
      <c r="L151" s="18">
        <f>+Enero!L151+Febrero!L151+'Marzo '!L151+'Abril '!L151+'Mayo '!L151+Junio!L151+Julio!L151+Agosto!L151+Septiembre!L151+'Octubre '!L151+Noviembre!L151+'Diciembre '!L151</f>
        <v>3</v>
      </c>
      <c r="M151" s="18">
        <f>+Enero!M151+Febrero!M151+'Marzo '!M151+'Abril '!M151+'Mayo '!M151+Junio!M151+Julio!M151+Agosto!M151+Septiembre!M151+'Octubre '!M151+Noviembre!M151+'Diciembre '!M151</f>
        <v>0</v>
      </c>
      <c r="N151" s="18">
        <f>+Enero!N151+Febrero!N151+'Marzo '!N151+'Abril '!N151+'Mayo '!N151+Junio!N151+Julio!N151+Agosto!N151+Septiembre!N151+'Octubre '!N151+Noviembre!N151+'Diciembre '!N151</f>
        <v>61</v>
      </c>
      <c r="O151" s="18">
        <f>+Enero!O151+Febrero!O151+'Marzo '!O151+'Abril '!O151+'Mayo '!O151+Junio!O151+Julio!O151+Agosto!O151+Septiembre!O151+'Octubre '!O151+Noviembre!O151+'Diciembre '!O151</f>
        <v>153</v>
      </c>
      <c r="P151" s="18">
        <f>+Enero!P151+Febrero!P151+'Marzo '!P151+'Abril '!P151+'Mayo '!P151+Junio!P151+Julio!P151+Agosto!P151+Septiembre!P151+'Octubre '!P151+Noviembre!P151+'Diciembre '!P151</f>
        <v>1</v>
      </c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3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4"/>
        <v>130</v>
      </c>
      <c r="E152" s="18">
        <f>+Enero!E152+Febrero!E152+'Marzo '!E152+'Abril '!E152+'Mayo '!E152+Junio!E152+Julio!E152+Agosto!E152+Septiembre!E152+'Octubre '!E152+Noviembre!E152+'Diciembre '!E152</f>
        <v>0</v>
      </c>
      <c r="F152" s="18">
        <f>+Enero!F152+Febrero!F152+'Marzo '!F152+'Abril '!F152+'Mayo '!F152+Junio!F152+Julio!F152+Agosto!F152+Septiembre!F152+'Octubre '!F152+Noviembre!F152+'Diciembre '!F152</f>
        <v>0</v>
      </c>
      <c r="G152" s="18">
        <f>+Enero!G152+Febrero!G152+'Marzo '!G152+'Abril '!G152+'Mayo '!G152+Junio!G152+Julio!G152+Agosto!G152+Septiembre!G152+'Octubre '!G152+Noviembre!G152+'Diciembre '!G152</f>
        <v>3</v>
      </c>
      <c r="H152" s="18">
        <f>+Enero!H152+Febrero!H152+'Marzo '!H152+'Abril '!H152+'Mayo '!H152+Junio!H152+Julio!H152+Agosto!H152+Septiembre!H152+'Octubre '!H152+Noviembre!H152+'Diciembre '!H152</f>
        <v>0</v>
      </c>
      <c r="I152" s="18">
        <f>+Enero!I152+Febrero!I152+'Marzo '!I152+'Abril '!I152+'Mayo '!I152+Junio!I152+Julio!I152+Agosto!I152+Septiembre!I152+'Octubre '!I152+Noviembre!I152+'Diciembre '!I152</f>
        <v>9</v>
      </c>
      <c r="J152" s="18">
        <f>+Enero!J152+Febrero!J152+'Marzo '!J152+'Abril '!J152+'Mayo '!J152+Junio!J152+Julio!J152+Agosto!J152+Septiembre!J152+'Octubre '!J152+Noviembre!J152+'Diciembre '!J152</f>
        <v>27</v>
      </c>
      <c r="K152" s="18">
        <f>+Enero!K152+Febrero!K152+'Marzo '!K152+'Abril '!K152+'Mayo '!K152+Junio!K152+Julio!K152+Agosto!K152+Septiembre!K152+'Octubre '!K152+Noviembre!K152+'Diciembre '!K152</f>
        <v>88</v>
      </c>
      <c r="L152" s="18">
        <f>+Enero!L152+Febrero!L152+'Marzo '!L152+'Abril '!L152+'Mayo '!L152+Junio!L152+Julio!L152+Agosto!L152+Septiembre!L152+'Octubre '!L152+Noviembre!L152+'Diciembre '!L152</f>
        <v>3</v>
      </c>
      <c r="M152" s="18">
        <f>+Enero!M152+Febrero!M152+'Marzo '!M152+'Abril '!M152+'Mayo '!M152+Junio!M152+Julio!M152+Agosto!M152+Septiembre!M152+'Octubre '!M152+Noviembre!M152+'Diciembre '!M152</f>
        <v>0</v>
      </c>
      <c r="N152" s="18">
        <f>+Enero!N152+Febrero!N152+'Marzo '!N152+'Abril '!N152+'Mayo '!N152+Junio!N152+Julio!N152+Agosto!N152+Septiembre!N152+'Octubre '!N152+Noviembre!N152+'Diciembre '!N152</f>
        <v>47</v>
      </c>
      <c r="O152" s="18">
        <f>+Enero!O152+Febrero!O152+'Marzo '!O152+'Abril '!O152+'Mayo '!O152+Junio!O152+Julio!O152+Agosto!O152+Septiembre!O152+'Octubre '!O152+Noviembre!O152+'Diciembre '!O152</f>
        <v>83</v>
      </c>
      <c r="P152" s="18">
        <f>+Enero!P152+Febrero!P152+'Marzo '!P152+'Abril '!P152+'Mayo '!P152+Junio!P152+Julio!P152+Agosto!P152+Septiembre!P152+'Octubre '!P152+Noviembre!P152+'Diciembre '!P152</f>
        <v>4</v>
      </c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3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4"/>
        <v>66</v>
      </c>
      <c r="E153" s="18">
        <f>+Enero!E153+Febrero!E153+'Marzo '!E153+'Abril '!E153+'Mayo '!E153+Junio!E153+Julio!E153+Agosto!E153+Septiembre!E153+'Octubre '!E153+Noviembre!E153+'Diciembre '!E153</f>
        <v>0</v>
      </c>
      <c r="F153" s="18">
        <f>+Enero!F153+Febrero!F153+'Marzo '!F153+'Abril '!F153+'Mayo '!F153+Junio!F153+Julio!F153+Agosto!F153+Septiembre!F153+'Octubre '!F153+Noviembre!F153+'Diciembre '!F153</f>
        <v>0</v>
      </c>
      <c r="G153" s="18">
        <f>+Enero!G153+Febrero!G153+'Marzo '!G153+'Abril '!G153+'Mayo '!G153+Junio!G153+Julio!G153+Agosto!G153+Septiembre!G153+'Octubre '!G153+Noviembre!G153+'Diciembre '!G153</f>
        <v>2</v>
      </c>
      <c r="H153" s="18">
        <f>+Enero!H153+Febrero!H153+'Marzo '!H153+'Abril '!H153+'Mayo '!H153+Junio!H153+Julio!H153+Agosto!H153+Septiembre!H153+'Octubre '!H153+Noviembre!H153+'Diciembre '!H153</f>
        <v>0</v>
      </c>
      <c r="I153" s="18">
        <f>+Enero!I153+Febrero!I153+'Marzo '!I153+'Abril '!I153+'Mayo '!I153+Junio!I153+Julio!I153+Agosto!I153+Septiembre!I153+'Octubre '!I153+Noviembre!I153+'Diciembre '!I153</f>
        <v>4</v>
      </c>
      <c r="J153" s="18">
        <f>+Enero!J153+Febrero!J153+'Marzo '!J153+'Abril '!J153+'Mayo '!J153+Junio!J153+Julio!J153+Agosto!J153+Septiembre!J153+'Octubre '!J153+Noviembre!J153+'Diciembre '!J153</f>
        <v>11</v>
      </c>
      <c r="K153" s="18">
        <f>+Enero!K153+Febrero!K153+'Marzo '!K153+'Abril '!K153+'Mayo '!K153+Junio!K153+Julio!K153+Agosto!K153+Septiembre!K153+'Octubre '!K153+Noviembre!K153+'Diciembre '!K153</f>
        <v>47</v>
      </c>
      <c r="L153" s="18">
        <f>+Enero!L153+Febrero!L153+'Marzo '!L153+'Abril '!L153+'Mayo '!L153+Junio!L153+Julio!L153+Agosto!L153+Septiembre!L153+'Octubre '!L153+Noviembre!L153+'Diciembre '!L153</f>
        <v>2</v>
      </c>
      <c r="M153" s="18">
        <f>+Enero!M153+Febrero!M153+'Marzo '!M153+'Abril '!M153+'Mayo '!M153+Junio!M153+Julio!M153+Agosto!M153+Septiembre!M153+'Octubre '!M153+Noviembre!M153+'Diciembre '!M153</f>
        <v>0</v>
      </c>
      <c r="N153" s="18">
        <f>+Enero!N153+Febrero!N153+'Marzo '!N153+'Abril '!N153+'Mayo '!N153+Junio!N153+Julio!N153+Agosto!N153+Septiembre!N153+'Octubre '!N153+Noviembre!N153+'Diciembre '!N153</f>
        <v>17</v>
      </c>
      <c r="O153" s="18">
        <f>+Enero!O153+Febrero!O153+'Marzo '!O153+'Abril '!O153+'Mayo '!O153+Junio!O153+Julio!O153+Agosto!O153+Septiembre!O153+'Octubre '!O153+Noviembre!O153+'Diciembre '!O153</f>
        <v>49</v>
      </c>
      <c r="P153" s="18">
        <f>+Enero!P153+Febrero!P153+'Marzo '!P153+'Abril '!P153+'Mayo '!P153+Junio!P153+Julio!P153+Agosto!P153+Septiembre!P153+'Octubre '!P153+Noviembre!P153+'Diciembre '!P153</f>
        <v>1</v>
      </c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3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4"/>
        <v>261</v>
      </c>
      <c r="E154" s="18">
        <f>+Enero!E154+Febrero!E154+'Marzo '!E154+'Abril '!E154+'Mayo '!E154+Junio!E154+Julio!E154+Agosto!E154+Septiembre!E154+'Octubre '!E154+Noviembre!E154+'Diciembre '!E154</f>
        <v>31</v>
      </c>
      <c r="F154" s="18">
        <f>+Enero!F154+Febrero!F154+'Marzo '!F154+'Abril '!F154+'Mayo '!F154+Junio!F154+Julio!F154+Agosto!F154+Septiembre!F154+'Octubre '!F154+Noviembre!F154+'Diciembre '!F154</f>
        <v>5</v>
      </c>
      <c r="G154" s="18">
        <f>+Enero!G154+Febrero!G154+'Marzo '!G154+'Abril '!G154+'Mayo '!G154+Junio!G154+Julio!G154+Agosto!G154+Septiembre!G154+'Octubre '!G154+Noviembre!G154+'Diciembre '!G154</f>
        <v>12</v>
      </c>
      <c r="H154" s="18">
        <f>+Enero!H154+Febrero!H154+'Marzo '!H154+'Abril '!H154+'Mayo '!H154+Junio!H154+Julio!H154+Agosto!H154+Septiembre!H154+'Octubre '!H154+Noviembre!H154+'Diciembre '!H154</f>
        <v>3</v>
      </c>
      <c r="I154" s="18">
        <f>+Enero!I154+Febrero!I154+'Marzo '!I154+'Abril '!I154+'Mayo '!I154+Junio!I154+Julio!I154+Agosto!I154+Septiembre!I154+'Octubre '!I154+Noviembre!I154+'Diciembre '!I154</f>
        <v>24</v>
      </c>
      <c r="J154" s="18">
        <f>+Enero!J154+Febrero!J154+'Marzo '!J154+'Abril '!J154+'Mayo '!J154+Junio!J154+Julio!J154+Agosto!J154+Septiembre!J154+'Octubre '!J154+Noviembre!J154+'Diciembre '!J154</f>
        <v>32</v>
      </c>
      <c r="K154" s="18">
        <f>+Enero!K154+Febrero!K154+'Marzo '!K154+'Abril '!K154+'Mayo '!K154+Junio!K154+Julio!K154+Agosto!K154+Septiembre!K154+'Octubre '!K154+Noviembre!K154+'Diciembre '!K154</f>
        <v>137</v>
      </c>
      <c r="L154" s="18">
        <f>+Enero!L154+Febrero!L154+'Marzo '!L154+'Abril '!L154+'Mayo '!L154+Junio!L154+Julio!L154+Agosto!L154+Septiembre!L154+'Octubre '!L154+Noviembre!L154+'Diciembre '!L154</f>
        <v>17</v>
      </c>
      <c r="M154" s="18">
        <f>+Enero!M154+Febrero!M154+'Marzo '!M154+'Abril '!M154+'Mayo '!M154+Junio!M154+Julio!M154+Agosto!M154+Septiembre!M154+'Octubre '!M154+Noviembre!M154+'Diciembre '!M154</f>
        <v>0</v>
      </c>
      <c r="N154" s="18">
        <f>+Enero!N154+Febrero!N154+'Marzo '!N154+'Abril '!N154+'Mayo '!N154+Junio!N154+Julio!N154+Agosto!N154+Septiembre!N154+'Octubre '!N154+Noviembre!N154+'Diciembre '!N154</f>
        <v>150</v>
      </c>
      <c r="O154" s="18">
        <f>+Enero!O154+Febrero!O154+'Marzo '!O154+'Abril '!O154+'Mayo '!O154+Junio!O154+Julio!O154+Agosto!O154+Septiembre!O154+'Octubre '!O154+Noviembre!O154+'Diciembre '!O154</f>
        <v>111</v>
      </c>
      <c r="P154" s="18">
        <f>+Enero!P154+Febrero!P154+'Marzo '!P154+'Abril '!P154+'Mayo '!P154+Junio!P154+Julio!P154+Agosto!P154+Septiembre!P154+'Octubre '!P154+Noviembre!P154+'Diciembre '!P154</f>
        <v>1</v>
      </c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3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4"/>
        <v>496</v>
      </c>
      <c r="E155" s="18">
        <f>+Enero!E155+Febrero!E155+'Marzo '!E155+'Abril '!E155+'Mayo '!E155+Junio!E155+Julio!E155+Agosto!E155+Septiembre!E155+'Octubre '!E155+Noviembre!E155+'Diciembre '!E155</f>
        <v>38</v>
      </c>
      <c r="F155" s="18">
        <f>+Enero!F155+Febrero!F155+'Marzo '!F155+'Abril '!F155+'Mayo '!F155+Junio!F155+Julio!F155+Agosto!F155+Septiembre!F155+'Octubre '!F155+Noviembre!F155+'Diciembre '!F155</f>
        <v>10</v>
      </c>
      <c r="G155" s="18">
        <f>+Enero!G155+Febrero!G155+'Marzo '!G155+'Abril '!G155+'Mayo '!G155+Junio!G155+Julio!G155+Agosto!G155+Septiembre!G155+'Octubre '!G155+Noviembre!G155+'Diciembre '!G155</f>
        <v>15</v>
      </c>
      <c r="H155" s="18">
        <f>+Enero!H155+Febrero!H155+'Marzo '!H155+'Abril '!H155+'Mayo '!H155+Junio!H155+Julio!H155+Agosto!H155+Septiembre!H155+'Octubre '!H155+Noviembre!H155+'Diciembre '!H155</f>
        <v>7</v>
      </c>
      <c r="I155" s="18">
        <f>+Enero!I155+Febrero!I155+'Marzo '!I155+'Abril '!I155+'Mayo '!I155+Junio!I155+Julio!I155+Agosto!I155+Septiembre!I155+'Octubre '!I155+Noviembre!I155+'Diciembre '!I155</f>
        <v>55</v>
      </c>
      <c r="J155" s="18">
        <f>+Enero!J155+Febrero!J155+'Marzo '!J155+'Abril '!J155+'Mayo '!J155+Junio!J155+Julio!J155+Agosto!J155+Septiembre!J155+'Octubre '!J155+Noviembre!J155+'Diciembre '!J155</f>
        <v>81</v>
      </c>
      <c r="K155" s="18">
        <f>+Enero!K155+Febrero!K155+'Marzo '!K155+'Abril '!K155+'Mayo '!K155+Junio!K155+Julio!K155+Agosto!K155+Septiembre!K155+'Octubre '!K155+Noviembre!K155+'Diciembre '!K155</f>
        <v>236</v>
      </c>
      <c r="L155" s="18">
        <f>+Enero!L155+Febrero!L155+'Marzo '!L155+'Abril '!L155+'Mayo '!L155+Junio!L155+Julio!L155+Agosto!L155+Septiembre!L155+'Octubre '!L155+Noviembre!L155+'Diciembre '!L155</f>
        <v>54</v>
      </c>
      <c r="M155" s="18">
        <f>+Enero!M155+Febrero!M155+'Marzo '!M155+'Abril '!M155+'Mayo '!M155+Junio!M155+Julio!M155+Agosto!M155+Septiembre!M155+'Octubre '!M155+Noviembre!M155+'Diciembre '!M155</f>
        <v>0</v>
      </c>
      <c r="N155" s="18">
        <f>+Enero!N155+Febrero!N155+'Marzo '!N155+'Abril '!N155+'Mayo '!N155+Junio!N155+Julio!N155+Agosto!N155+Septiembre!N155+'Octubre '!N155+Noviembre!N155+'Diciembre '!N155</f>
        <v>250</v>
      </c>
      <c r="O155" s="18">
        <f>+Enero!O155+Febrero!O155+'Marzo '!O155+'Abril '!O155+'Mayo '!O155+Junio!O155+Julio!O155+Agosto!O155+Septiembre!O155+'Octubre '!O155+Noviembre!O155+'Diciembre '!O155</f>
        <v>246</v>
      </c>
      <c r="P155" s="18">
        <f>+Enero!P155+Febrero!P155+'Marzo '!P155+'Abril '!P155+'Mayo '!P155+Junio!P155+Julio!P155+Agosto!P155+Septiembre!P155+'Octubre '!P155+Noviembre!P155+'Diciembre '!P155</f>
        <v>0</v>
      </c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3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4"/>
        <v>257</v>
      </c>
      <c r="E156" s="18">
        <f>+Enero!E156+Febrero!E156+'Marzo '!E156+'Abril '!E156+'Mayo '!E156+Junio!E156+Julio!E156+Agosto!E156+Septiembre!E156+'Octubre '!E156+Noviembre!E156+'Diciembre '!E156</f>
        <v>30</v>
      </c>
      <c r="F156" s="18">
        <f>+Enero!F156+Febrero!F156+'Marzo '!F156+'Abril '!F156+'Mayo '!F156+Junio!F156+Julio!F156+Agosto!F156+Septiembre!F156+'Octubre '!F156+Noviembre!F156+'Diciembre '!F156</f>
        <v>5</v>
      </c>
      <c r="G156" s="18">
        <f>+Enero!G156+Febrero!G156+'Marzo '!G156+'Abril '!G156+'Mayo '!G156+Junio!G156+Julio!G156+Agosto!G156+Septiembre!G156+'Octubre '!G156+Noviembre!G156+'Diciembre '!G156</f>
        <v>13</v>
      </c>
      <c r="H156" s="18">
        <f>+Enero!H156+Febrero!H156+'Marzo '!H156+'Abril '!H156+'Mayo '!H156+Junio!H156+Julio!H156+Agosto!H156+Septiembre!H156+'Octubre '!H156+Noviembre!H156+'Diciembre '!H156</f>
        <v>3</v>
      </c>
      <c r="I156" s="18">
        <f>+Enero!I156+Febrero!I156+'Marzo '!I156+'Abril '!I156+'Mayo '!I156+Junio!I156+Julio!I156+Agosto!I156+Septiembre!I156+'Octubre '!I156+Noviembre!I156+'Diciembre '!I156</f>
        <v>23</v>
      </c>
      <c r="J156" s="18">
        <f>+Enero!J156+Febrero!J156+'Marzo '!J156+'Abril '!J156+'Mayo '!J156+Junio!J156+Julio!J156+Agosto!J156+Septiembre!J156+'Octubre '!J156+Noviembre!J156+'Diciembre '!J156</f>
        <v>31</v>
      </c>
      <c r="K156" s="18">
        <f>+Enero!K156+Febrero!K156+'Marzo '!K156+'Abril '!K156+'Mayo '!K156+Junio!K156+Julio!K156+Agosto!K156+Septiembre!K156+'Octubre '!K156+Noviembre!K156+'Diciembre '!K156</f>
        <v>135</v>
      </c>
      <c r="L156" s="18">
        <f>+Enero!L156+Febrero!L156+'Marzo '!L156+'Abril '!L156+'Mayo '!L156+Junio!L156+Julio!L156+Agosto!L156+Septiembre!L156+'Octubre '!L156+Noviembre!L156+'Diciembre '!L156</f>
        <v>17</v>
      </c>
      <c r="M156" s="18">
        <f>+Enero!M156+Febrero!M156+'Marzo '!M156+'Abril '!M156+'Mayo '!M156+Junio!M156+Julio!M156+Agosto!M156+Septiembre!M156+'Octubre '!M156+Noviembre!M156+'Diciembre '!M156</f>
        <v>0</v>
      </c>
      <c r="N156" s="18">
        <f>+Enero!N156+Febrero!N156+'Marzo '!N156+'Abril '!N156+'Mayo '!N156+Junio!N156+Julio!N156+Agosto!N156+Septiembre!N156+'Octubre '!N156+Noviembre!N156+'Diciembre '!N156</f>
        <v>153</v>
      </c>
      <c r="O156" s="18">
        <f>+Enero!O156+Febrero!O156+'Marzo '!O156+'Abril '!O156+'Mayo '!O156+Junio!O156+Julio!O156+Agosto!O156+Septiembre!O156+'Octubre '!O156+Noviembre!O156+'Diciembre '!O156</f>
        <v>104</v>
      </c>
      <c r="P156" s="18">
        <f>+Enero!P156+Febrero!P156+'Marzo '!P156+'Abril '!P156+'Mayo '!P156+Junio!P156+Julio!P156+Agosto!P156+Septiembre!P156+'Octubre '!P156+Noviembre!P156+'Diciembre '!P156</f>
        <v>3</v>
      </c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3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4"/>
        <v>146</v>
      </c>
      <c r="E157" s="18">
        <f>+Enero!E157+Febrero!E157+'Marzo '!E157+'Abril '!E157+'Mayo '!E157+Junio!E157+Julio!E157+Agosto!E157+Septiembre!E157+'Octubre '!E157+Noviembre!E157+'Diciembre '!E157</f>
        <v>19</v>
      </c>
      <c r="F157" s="18">
        <f>+Enero!F157+Febrero!F157+'Marzo '!F157+'Abril '!F157+'Mayo '!F157+Junio!F157+Julio!F157+Agosto!F157+Septiembre!F157+'Octubre '!F157+Noviembre!F157+'Diciembre '!F157</f>
        <v>4</v>
      </c>
      <c r="G157" s="18">
        <f>+Enero!G157+Febrero!G157+'Marzo '!G157+'Abril '!G157+'Mayo '!G157+Junio!G157+Julio!G157+Agosto!G157+Septiembre!G157+'Octubre '!G157+Noviembre!G157+'Diciembre '!G157</f>
        <v>8</v>
      </c>
      <c r="H157" s="18">
        <f>+Enero!H157+Febrero!H157+'Marzo '!H157+'Abril '!H157+'Mayo '!H157+Junio!H157+Julio!H157+Agosto!H157+Septiembre!H157+'Octubre '!H157+Noviembre!H157+'Diciembre '!H157</f>
        <v>1</v>
      </c>
      <c r="I157" s="18">
        <f>+Enero!I157+Febrero!I157+'Marzo '!I157+'Abril '!I157+'Mayo '!I157+Junio!I157+Julio!I157+Agosto!I157+Septiembre!I157+'Octubre '!I157+Noviembre!I157+'Diciembre '!I157</f>
        <v>15</v>
      </c>
      <c r="J157" s="18">
        <f>+Enero!J157+Febrero!J157+'Marzo '!J157+'Abril '!J157+'Mayo '!J157+Junio!J157+Julio!J157+Agosto!J157+Septiembre!J157+'Octubre '!J157+Noviembre!J157+'Diciembre '!J157</f>
        <v>27</v>
      </c>
      <c r="K157" s="18">
        <f>+Enero!K157+Febrero!K157+'Marzo '!K157+'Abril '!K157+'Mayo '!K157+Junio!K157+Julio!K157+Agosto!K157+Septiembre!K157+'Octubre '!K157+Noviembre!K157+'Diciembre '!K157</f>
        <v>62</v>
      </c>
      <c r="L157" s="18">
        <f>+Enero!L157+Febrero!L157+'Marzo '!L157+'Abril '!L157+'Mayo '!L157+Junio!L157+Julio!L157+Agosto!L157+Septiembre!L157+'Octubre '!L157+Noviembre!L157+'Diciembre '!L157</f>
        <v>10</v>
      </c>
      <c r="M157" s="18">
        <f>+Enero!M157+Febrero!M157+'Marzo '!M157+'Abril '!M157+'Mayo '!M157+Junio!M157+Julio!M157+Agosto!M157+Septiembre!M157+'Octubre '!M157+Noviembre!M157+'Diciembre '!M157</f>
        <v>0</v>
      </c>
      <c r="N157" s="18">
        <f>+Enero!N157+Febrero!N157+'Marzo '!N157+'Abril '!N157+'Mayo '!N157+Junio!N157+Julio!N157+Agosto!N157+Septiembre!N157+'Octubre '!N157+Noviembre!N157+'Diciembre '!N157</f>
        <v>76</v>
      </c>
      <c r="O157" s="18">
        <f>+Enero!O157+Febrero!O157+'Marzo '!O157+'Abril '!O157+'Mayo '!O157+Junio!O157+Julio!O157+Agosto!O157+Septiembre!O157+'Octubre '!O157+Noviembre!O157+'Diciembre '!O157</f>
        <v>70</v>
      </c>
      <c r="P157" s="18">
        <f>+Enero!P157+Febrero!P157+'Marzo '!P157+'Abril '!P157+'Mayo '!P157+Junio!P157+Julio!P157+Agosto!P157+Septiembre!P157+'Octubre '!P157+Noviembre!P157+'Diciembre '!P157</f>
        <v>1</v>
      </c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3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4"/>
        <v>612</v>
      </c>
      <c r="E158" s="18">
        <f>+Enero!E158+Febrero!E158+'Marzo '!E158+'Abril '!E158+'Mayo '!E158+Junio!E158+Julio!E158+Agosto!E158+Septiembre!E158+'Octubre '!E158+Noviembre!E158+'Diciembre '!E158</f>
        <v>0</v>
      </c>
      <c r="F158" s="18">
        <f>+Enero!F158+Febrero!F158+'Marzo '!F158+'Abril '!F158+'Mayo '!F158+Junio!F158+Julio!F158+Agosto!F158+Septiembre!F158+'Octubre '!F158+Noviembre!F158+'Diciembre '!F158</f>
        <v>2</v>
      </c>
      <c r="G158" s="18">
        <f>+Enero!G158+Febrero!G158+'Marzo '!G158+'Abril '!G158+'Mayo '!G158+Junio!G158+Julio!G158+Agosto!G158+Septiembre!G158+'Octubre '!G158+Noviembre!G158+'Diciembre '!G158</f>
        <v>0</v>
      </c>
      <c r="H158" s="18">
        <f>+Enero!H158+Febrero!H158+'Marzo '!H158+'Abril '!H158+'Mayo '!H158+Junio!H158+Julio!H158+Agosto!H158+Septiembre!H158+'Octubre '!H158+Noviembre!H158+'Diciembre '!H158</f>
        <v>38</v>
      </c>
      <c r="I158" s="18">
        <f>+Enero!I158+Febrero!I158+'Marzo '!I158+'Abril '!I158+'Mayo '!I158+Junio!I158+Julio!I158+Agosto!I158+Septiembre!I158+'Octubre '!I158+Noviembre!I158+'Diciembre '!I158</f>
        <v>85</v>
      </c>
      <c r="J158" s="18">
        <f>+Enero!J158+Febrero!J158+'Marzo '!J158+'Abril '!J158+'Mayo '!J158+Junio!J158+Julio!J158+Agosto!J158+Septiembre!J158+'Octubre '!J158+Noviembre!J158+'Diciembre '!J158</f>
        <v>122</v>
      </c>
      <c r="K158" s="18">
        <f>+Enero!K158+Febrero!K158+'Marzo '!K158+'Abril '!K158+'Mayo '!K158+Junio!K158+Julio!K158+Agosto!K158+Septiembre!K158+'Octubre '!K158+Noviembre!K158+'Diciembre '!K158</f>
        <v>294</v>
      </c>
      <c r="L158" s="18">
        <f>+Enero!L158+Febrero!L158+'Marzo '!L158+'Abril '!L158+'Mayo '!L158+Junio!L158+Julio!L158+Agosto!L158+Septiembre!L158+'Octubre '!L158+Noviembre!L158+'Diciembre '!L158</f>
        <v>10</v>
      </c>
      <c r="M158" s="18">
        <f>+Enero!M158+Febrero!M158+'Marzo '!M158+'Abril '!M158+'Mayo '!M158+Junio!M158+Julio!M158+Agosto!M158+Septiembre!M158+'Octubre '!M158+Noviembre!M158+'Diciembre '!M158</f>
        <v>61</v>
      </c>
      <c r="N158" s="18">
        <f>+Enero!N158+Febrero!N158+'Marzo '!N158+'Abril '!N158+'Mayo '!N158+Junio!N158+Julio!N158+Agosto!N158+Septiembre!N158+'Octubre '!N158+Noviembre!N158+'Diciembre '!N158</f>
        <v>179</v>
      </c>
      <c r="O158" s="18">
        <f>+Enero!O158+Febrero!O158+'Marzo '!O158+'Abril '!O158+'Mayo '!O158+Junio!O158+Julio!O158+Agosto!O158+Septiembre!O158+'Octubre '!O158+Noviembre!O158+'Diciembre '!O158</f>
        <v>433</v>
      </c>
      <c r="P158" s="18">
        <f>+Enero!P158+Febrero!P158+'Marzo '!P158+'Abril '!P158+'Mayo '!P158+Junio!P158+Julio!P158+Agosto!P158+Septiembre!P158+'Octubre '!P158+Noviembre!P158+'Diciembre '!P158</f>
        <v>14</v>
      </c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3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4"/>
        <v>1506</v>
      </c>
      <c r="E159" s="18">
        <f>+Enero!E159+Febrero!E159+'Marzo '!E159+'Abril '!E159+'Mayo '!E159+Junio!E159+Julio!E159+Agosto!E159+Septiembre!E159+'Octubre '!E159+Noviembre!E159+'Diciembre '!E159</f>
        <v>0</v>
      </c>
      <c r="F159" s="18">
        <f>+Enero!F159+Febrero!F159+'Marzo '!F159+'Abril '!F159+'Mayo '!F159+Junio!F159+Julio!F159+Agosto!F159+Septiembre!F159+'Octubre '!F159+Noviembre!F159+'Diciembre '!F159</f>
        <v>0</v>
      </c>
      <c r="G159" s="18">
        <f>+Enero!G159+Febrero!G159+'Marzo '!G159+'Abril '!G159+'Mayo '!G159+Junio!G159+Julio!G159+Agosto!G159+Septiembre!G159+'Octubre '!G159+Noviembre!G159+'Diciembre '!G159</f>
        <v>0</v>
      </c>
      <c r="H159" s="18">
        <f>+Enero!H159+Febrero!H159+'Marzo '!H159+'Abril '!H159+'Mayo '!H159+Junio!H159+Julio!H159+Agosto!H159+Septiembre!H159+'Octubre '!H159+Noviembre!H159+'Diciembre '!H159</f>
        <v>114</v>
      </c>
      <c r="I159" s="18">
        <f>+Enero!I159+Febrero!I159+'Marzo '!I159+'Abril '!I159+'Mayo '!I159+Junio!I159+Julio!I159+Agosto!I159+Septiembre!I159+'Octubre '!I159+Noviembre!I159+'Diciembre '!I159</f>
        <v>200</v>
      </c>
      <c r="J159" s="18">
        <f>+Enero!J159+Febrero!J159+'Marzo '!J159+'Abril '!J159+'Mayo '!J159+Junio!J159+Julio!J159+Agosto!J159+Septiembre!J159+'Octubre '!J159+Noviembre!J159+'Diciembre '!J159</f>
        <v>261</v>
      </c>
      <c r="K159" s="18">
        <f>+Enero!K159+Febrero!K159+'Marzo '!K159+'Abril '!K159+'Mayo '!K159+Junio!K159+Julio!K159+Agosto!K159+Septiembre!K159+'Octubre '!K159+Noviembre!K159+'Diciembre '!K159</f>
        <v>684</v>
      </c>
      <c r="L159" s="18">
        <f>+Enero!L159+Febrero!L159+'Marzo '!L159+'Abril '!L159+'Mayo '!L159+Junio!L159+Julio!L159+Agosto!L159+Septiembre!L159+'Octubre '!L159+Noviembre!L159+'Diciembre '!L159</f>
        <v>19</v>
      </c>
      <c r="M159" s="18">
        <f>+Enero!M159+Febrero!M159+'Marzo '!M159+'Abril '!M159+'Mayo '!M159+Junio!M159+Julio!M159+Agosto!M159+Septiembre!M159+'Octubre '!M159+Noviembre!M159+'Diciembre '!M159</f>
        <v>228</v>
      </c>
      <c r="N159" s="18">
        <f>+Enero!N159+Febrero!N159+'Marzo '!N159+'Abril '!N159+'Mayo '!N159+Junio!N159+Julio!N159+Agosto!N159+Septiembre!N159+'Octubre '!N159+Noviembre!N159+'Diciembre '!N159</f>
        <v>394</v>
      </c>
      <c r="O159" s="18">
        <f>+Enero!O159+Febrero!O159+'Marzo '!O159+'Abril '!O159+'Mayo '!O159+Junio!O159+Julio!O159+Agosto!O159+Septiembre!O159+'Octubre '!O159+Noviembre!O159+'Diciembre '!O159</f>
        <v>1112</v>
      </c>
      <c r="P159" s="18">
        <f>+Enero!P159+Febrero!P159+'Marzo '!P159+'Abril '!P159+'Mayo '!P159+Junio!P159+Julio!P159+Agosto!P159+Septiembre!P159+'Octubre '!P159+Noviembre!P159+'Diciembre '!P159</f>
        <v>38</v>
      </c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3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4"/>
        <v>616</v>
      </c>
      <c r="E160" s="18">
        <f>+Enero!E160+Febrero!E160+'Marzo '!E160+'Abril '!E160+'Mayo '!E160+Junio!E160+Julio!E160+Agosto!E160+Septiembre!E160+'Octubre '!E160+Noviembre!E160+'Diciembre '!E160</f>
        <v>0</v>
      </c>
      <c r="F160" s="18">
        <f>+Enero!F160+Febrero!F160+'Marzo '!F160+'Abril '!F160+'Mayo '!F160+Junio!F160+Julio!F160+Agosto!F160+Septiembre!F160+'Octubre '!F160+Noviembre!F160+'Diciembre '!F160</f>
        <v>2</v>
      </c>
      <c r="G160" s="18">
        <f>+Enero!G160+Febrero!G160+'Marzo '!G160+'Abril '!G160+'Mayo '!G160+Junio!G160+Julio!G160+Agosto!G160+Septiembre!G160+'Octubre '!G160+Noviembre!G160+'Diciembre '!G160</f>
        <v>0</v>
      </c>
      <c r="H160" s="18">
        <f>+Enero!H160+Febrero!H160+'Marzo '!H160+'Abril '!H160+'Mayo '!H160+Junio!H160+Julio!H160+Agosto!H160+Septiembre!H160+'Octubre '!H160+Noviembre!H160+'Diciembre '!H160</f>
        <v>43</v>
      </c>
      <c r="I160" s="18">
        <f>+Enero!I160+Febrero!I160+'Marzo '!I160+'Abril '!I160+'Mayo '!I160+Junio!I160+Julio!I160+Agosto!I160+Septiembre!I160+'Octubre '!I160+Noviembre!I160+'Diciembre '!I160</f>
        <v>78</v>
      </c>
      <c r="J160" s="18">
        <f>+Enero!J160+Febrero!J160+'Marzo '!J160+'Abril '!J160+'Mayo '!J160+Junio!J160+Julio!J160+Agosto!J160+Septiembre!J160+'Octubre '!J160+Noviembre!J160+'Diciembre '!J160</f>
        <v>113</v>
      </c>
      <c r="K160" s="18">
        <f>+Enero!K160+Febrero!K160+'Marzo '!K160+'Abril '!K160+'Mayo '!K160+Junio!K160+Julio!K160+Agosto!K160+Septiembre!K160+'Octubre '!K160+Noviembre!K160+'Diciembre '!K160</f>
        <v>297</v>
      </c>
      <c r="L160" s="18">
        <f>+Enero!L160+Febrero!L160+'Marzo '!L160+'Abril '!L160+'Mayo '!L160+Junio!L160+Julio!L160+Agosto!L160+Septiembre!L160+'Octubre '!L160+Noviembre!L160+'Diciembre '!L160</f>
        <v>10</v>
      </c>
      <c r="M160" s="18">
        <f>+Enero!M160+Febrero!M160+'Marzo '!M160+'Abril '!M160+'Mayo '!M160+Junio!M160+Julio!M160+Agosto!M160+Septiembre!M160+'Octubre '!M160+Noviembre!M160+'Diciembre '!M160</f>
        <v>73</v>
      </c>
      <c r="N160" s="18">
        <f>+Enero!N160+Febrero!N160+'Marzo '!N160+'Abril '!N160+'Mayo '!N160+Junio!N160+Julio!N160+Agosto!N160+Septiembre!N160+'Octubre '!N160+Noviembre!N160+'Diciembre '!N160</f>
        <v>178</v>
      </c>
      <c r="O160" s="18">
        <f>+Enero!O160+Febrero!O160+'Marzo '!O160+'Abril '!O160+'Mayo '!O160+Junio!O160+Julio!O160+Agosto!O160+Septiembre!O160+'Octubre '!O160+Noviembre!O160+'Diciembre '!O160</f>
        <v>438</v>
      </c>
      <c r="P160" s="18">
        <f>+Enero!P160+Febrero!P160+'Marzo '!P160+'Abril '!P160+'Mayo '!P160+Junio!P160+Julio!P160+Agosto!P160+Septiembre!P160+'Octubre '!P160+Noviembre!P160+'Diciembre '!P160</f>
        <v>14</v>
      </c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3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4"/>
        <v>511</v>
      </c>
      <c r="E161" s="18">
        <f>+Enero!E161+Febrero!E161+'Marzo '!E161+'Abril '!E161+'Mayo '!E161+Junio!E161+Julio!E161+Agosto!E161+Septiembre!E161+'Octubre '!E161+Noviembre!E161+'Diciembre '!E161</f>
        <v>0</v>
      </c>
      <c r="F161" s="18">
        <f>+Enero!F161+Febrero!F161+'Marzo '!F161+'Abril '!F161+'Mayo '!F161+Junio!F161+Julio!F161+Agosto!F161+Septiembre!F161+'Octubre '!F161+Noviembre!F161+'Diciembre '!F161</f>
        <v>1</v>
      </c>
      <c r="G161" s="18">
        <f>+Enero!G161+Febrero!G161+'Marzo '!G161+'Abril '!G161+'Mayo '!G161+Junio!G161+Julio!G161+Agosto!G161+Septiembre!G161+'Octubre '!G161+Noviembre!G161+'Diciembre '!G161</f>
        <v>0</v>
      </c>
      <c r="H161" s="18">
        <f>+Enero!H161+Febrero!H161+'Marzo '!H161+'Abril '!H161+'Mayo '!H161+Junio!H161+Julio!H161+Agosto!H161+Septiembre!H161+'Octubre '!H161+Noviembre!H161+'Diciembre '!H161</f>
        <v>30</v>
      </c>
      <c r="I161" s="18">
        <f>+Enero!I161+Febrero!I161+'Marzo '!I161+'Abril '!I161+'Mayo '!I161+Junio!I161+Julio!I161+Agosto!I161+Septiembre!I161+'Octubre '!I161+Noviembre!I161+'Diciembre '!I161</f>
        <v>68</v>
      </c>
      <c r="J161" s="18">
        <f>+Enero!J161+Febrero!J161+'Marzo '!J161+'Abril '!J161+'Mayo '!J161+Junio!J161+Julio!J161+Agosto!J161+Septiembre!J161+'Octubre '!J161+Noviembre!J161+'Diciembre '!J161</f>
        <v>88</v>
      </c>
      <c r="K161" s="18">
        <f>+Enero!K161+Febrero!K161+'Marzo '!K161+'Abril '!K161+'Mayo '!K161+Junio!K161+Julio!K161+Agosto!K161+Septiembre!K161+'Octubre '!K161+Noviembre!K161+'Diciembre '!K161</f>
        <v>242</v>
      </c>
      <c r="L161" s="18">
        <f>+Enero!L161+Febrero!L161+'Marzo '!L161+'Abril '!L161+'Mayo '!L161+Junio!L161+Julio!L161+Agosto!L161+Septiembre!L161+'Octubre '!L161+Noviembre!L161+'Diciembre '!L161</f>
        <v>9</v>
      </c>
      <c r="M161" s="18">
        <f>+Enero!M161+Febrero!M161+'Marzo '!M161+'Abril '!M161+'Mayo '!M161+Junio!M161+Julio!M161+Agosto!M161+Septiembre!M161+'Octubre '!M161+Noviembre!M161+'Diciembre '!M161</f>
        <v>73</v>
      </c>
      <c r="N161" s="18">
        <f>+Enero!N161+Febrero!N161+'Marzo '!N161+'Abril '!N161+'Mayo '!N161+Junio!N161+Julio!N161+Agosto!N161+Septiembre!N161+'Octubre '!N161+Noviembre!N161+'Diciembre '!N161</f>
        <v>150</v>
      </c>
      <c r="O161" s="18">
        <f>+Enero!O161+Febrero!O161+'Marzo '!O161+'Abril '!O161+'Mayo '!O161+Junio!O161+Julio!O161+Agosto!O161+Septiembre!O161+'Octubre '!O161+Noviembre!O161+'Diciembre '!O161</f>
        <v>361</v>
      </c>
      <c r="P161" s="18">
        <f>+Enero!P161+Febrero!P161+'Marzo '!P161+'Abril '!P161+'Mayo '!P161+Junio!P161+Julio!P161+Agosto!P161+Septiembre!P161+'Octubre '!P161+Noviembre!P161+'Diciembre '!P161</f>
        <v>14</v>
      </c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3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233</v>
      </c>
      <c r="E162" s="18">
        <f>+Enero!E162+Febrero!E162+'Marzo '!E162+'Abril '!E162+'Mayo '!E162+Junio!E162+Julio!E162+Agosto!E162+Septiembre!E162+'Octubre '!E162+Noviembre!E162+'Diciembre '!E162</f>
        <v>92</v>
      </c>
      <c r="F162" s="18">
        <f>+Enero!F162+Febrero!F162+'Marzo '!F162+'Abril '!F162+'Mayo '!F162+Junio!F162+Julio!F162+Agosto!F162+Septiembre!F162+'Octubre '!F162+Noviembre!F162+'Diciembre '!F162</f>
        <v>39</v>
      </c>
      <c r="G162" s="18">
        <f>+Enero!G162+Febrero!G162+'Marzo '!G162+'Abril '!G162+'Mayo '!G162+Junio!G162+Julio!G162+Agosto!G162+Septiembre!G162+'Octubre '!G162+Noviembre!G162+'Diciembre '!G162</f>
        <v>20</v>
      </c>
      <c r="H162" s="18">
        <f>+Enero!H162+Febrero!H162+'Marzo '!H162+'Abril '!H162+'Mayo '!H162+Junio!H162+Julio!H162+Agosto!H162+Septiembre!H162+'Octubre '!H162+Noviembre!H162+'Diciembre '!H162</f>
        <v>6</v>
      </c>
      <c r="I162" s="18">
        <f>+Enero!I162+Febrero!I162+'Marzo '!I162+'Abril '!I162+'Mayo '!I162+Junio!I162+Julio!I162+Agosto!I162+Septiembre!I162+'Octubre '!I162+Noviembre!I162+'Diciembre '!I162</f>
        <v>49</v>
      </c>
      <c r="J162" s="18">
        <f>+Enero!J162+Febrero!J162+'Marzo '!J162+'Abril '!J162+'Mayo '!J162+Junio!J162+Julio!J162+Agosto!J162+Septiembre!J162+'Octubre '!J162+Noviembre!J162+'Diciembre '!J162</f>
        <v>27</v>
      </c>
      <c r="K162" s="18">
        <f>+Enero!K162+Febrero!K162+'Marzo '!K162+'Abril '!K162+'Mayo '!K162+Junio!K162+Julio!K162+Agosto!K162+Septiembre!K162+'Octubre '!K162+Noviembre!K162+'Diciembre '!K162</f>
        <v>0</v>
      </c>
      <c r="L162" s="18">
        <f>+Enero!L162+Febrero!L162+'Marzo '!L162+'Abril '!L162+'Mayo '!L162+Junio!L162+Julio!L162+Agosto!L162+Septiembre!L162+'Octubre '!L162+Noviembre!L162+'Diciembre '!L162</f>
        <v>0</v>
      </c>
      <c r="M162" s="18">
        <f>+Enero!M162+Febrero!M162+'Marzo '!M162+'Abril '!M162+'Mayo '!M162+Junio!M162+Julio!M162+Agosto!M162+Septiembre!M162+'Octubre '!M162+Noviembre!M162+'Diciembre '!M162</f>
        <v>0</v>
      </c>
      <c r="N162" s="18">
        <f>+Enero!N162+Febrero!N162+'Marzo '!N162+'Abril '!N162+'Mayo '!N162+Junio!N162+Julio!N162+Agosto!N162+Septiembre!N162+'Octubre '!N162+Noviembre!N162+'Diciembre '!N162</f>
        <v>138</v>
      </c>
      <c r="O162" s="18">
        <f>+Enero!O162+Febrero!O162+'Marzo '!O162+'Abril '!O162+'Mayo '!O162+Junio!O162+Julio!O162+Agosto!O162+Septiembre!O162+'Octubre '!O162+Noviembre!O162+'Diciembre '!O162</f>
        <v>95</v>
      </c>
      <c r="P162" s="18">
        <f>+Enero!P162+Febrero!P162+'Marzo '!P162+'Abril '!P162+'Mayo '!P162+Junio!P162+Julio!P162+Agosto!P162+Septiembre!P162+'Octubre '!P162+Noviembre!P162+'Diciembre '!P162</f>
        <v>0</v>
      </c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3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1354</v>
      </c>
      <c r="E163" s="18">
        <f>+Enero!E163+Febrero!E163+'Marzo '!E163+'Abril '!E163+'Mayo '!E163+Junio!E163+Julio!E163+Agosto!E163+Septiembre!E163+'Octubre '!E163+Noviembre!E163+'Diciembre '!E163</f>
        <v>592</v>
      </c>
      <c r="F163" s="18">
        <f>+Enero!F163+Febrero!F163+'Marzo '!F163+'Abril '!F163+'Mayo '!F163+Junio!F163+Julio!F163+Agosto!F163+Septiembre!F163+'Octubre '!F163+Noviembre!F163+'Diciembre '!F163</f>
        <v>215</v>
      </c>
      <c r="G163" s="18">
        <f>+Enero!G163+Febrero!G163+'Marzo '!G163+'Abril '!G163+'Mayo '!G163+Junio!G163+Julio!G163+Agosto!G163+Septiembre!G163+'Octubre '!G163+Noviembre!G163+'Diciembre '!G163</f>
        <v>152</v>
      </c>
      <c r="H163" s="18">
        <f>+Enero!H163+Febrero!H163+'Marzo '!H163+'Abril '!H163+'Mayo '!H163+Junio!H163+Julio!H163+Agosto!H163+Septiembre!H163+'Octubre '!H163+Noviembre!H163+'Diciembre '!H163</f>
        <v>31</v>
      </c>
      <c r="I163" s="18">
        <f>+Enero!I163+Febrero!I163+'Marzo '!I163+'Abril '!I163+'Mayo '!I163+Junio!I163+Julio!I163+Agosto!I163+Septiembre!I163+'Octubre '!I163+Noviembre!I163+'Diciembre '!I163</f>
        <v>275</v>
      </c>
      <c r="J163" s="18">
        <f>+Enero!J163+Febrero!J163+'Marzo '!J163+'Abril '!J163+'Mayo '!J163+Junio!J163+Julio!J163+Agosto!J163+Septiembre!J163+'Octubre '!J163+Noviembre!J163+'Diciembre '!J163</f>
        <v>89</v>
      </c>
      <c r="K163" s="18">
        <f>+Enero!K163+Febrero!K163+'Marzo '!K163+'Abril '!K163+'Mayo '!K163+Junio!K163+Julio!K163+Agosto!K163+Septiembre!K163+'Octubre '!K163+Noviembre!K163+'Diciembre '!K163</f>
        <v>0</v>
      </c>
      <c r="L163" s="18">
        <f>+Enero!L163+Febrero!L163+'Marzo '!L163+'Abril '!L163+'Mayo '!L163+Junio!L163+Julio!L163+Agosto!L163+Septiembre!L163+'Octubre '!L163+Noviembre!L163+'Diciembre '!L163</f>
        <v>0</v>
      </c>
      <c r="M163" s="18">
        <f>+Enero!M163+Febrero!M163+'Marzo '!M163+'Abril '!M163+'Mayo '!M163+Junio!M163+Julio!M163+Agosto!M163+Septiembre!M163+'Octubre '!M163+Noviembre!M163+'Diciembre '!M163</f>
        <v>0</v>
      </c>
      <c r="N163" s="18">
        <f>+Enero!N163+Febrero!N163+'Marzo '!N163+'Abril '!N163+'Mayo '!N163+Junio!N163+Julio!N163+Agosto!N163+Septiembre!N163+'Octubre '!N163+Noviembre!N163+'Diciembre '!N163</f>
        <v>721</v>
      </c>
      <c r="O163" s="18">
        <f>+Enero!O163+Febrero!O163+'Marzo '!O163+'Abril '!O163+'Mayo '!O163+Junio!O163+Julio!O163+Agosto!O163+Septiembre!O163+'Octubre '!O163+Noviembre!O163+'Diciembre '!O163</f>
        <v>633</v>
      </c>
      <c r="P163" s="18">
        <f>+Enero!P163+Febrero!P163+'Marzo '!P163+'Abril '!P163+'Mayo '!P163+Junio!P163+Julio!P163+Agosto!P163+Septiembre!P163+'Octubre '!P163+Noviembre!P163+'Diciembre '!P163</f>
        <v>0</v>
      </c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3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268</v>
      </c>
      <c r="E164" s="18">
        <f>+Enero!E164+Febrero!E164+'Marzo '!E164+'Abril '!E164+'Mayo '!E164+Junio!E164+Julio!E164+Agosto!E164+Septiembre!E164+'Octubre '!E164+Noviembre!E164+'Diciembre '!E164</f>
        <v>98</v>
      </c>
      <c r="F164" s="18">
        <f>+Enero!F164+Febrero!F164+'Marzo '!F164+'Abril '!F164+'Mayo '!F164+Junio!F164+Julio!F164+Agosto!F164+Septiembre!F164+'Octubre '!F164+Noviembre!F164+'Diciembre '!F164</f>
        <v>47</v>
      </c>
      <c r="G164" s="18">
        <f>+Enero!G164+Febrero!G164+'Marzo '!G164+'Abril '!G164+'Mayo '!G164+Junio!G164+Julio!G164+Agosto!G164+Septiembre!G164+'Octubre '!G164+Noviembre!G164+'Diciembre '!G164</f>
        <v>29</v>
      </c>
      <c r="H164" s="18">
        <f>+Enero!H164+Febrero!H164+'Marzo '!H164+'Abril '!H164+'Mayo '!H164+Junio!H164+Julio!H164+Agosto!H164+Septiembre!H164+'Octubre '!H164+Noviembre!H164+'Diciembre '!H164</f>
        <v>8</v>
      </c>
      <c r="I164" s="18">
        <f>+Enero!I164+Febrero!I164+'Marzo '!I164+'Abril '!I164+'Mayo '!I164+Junio!I164+Julio!I164+Agosto!I164+Septiembre!I164+'Octubre '!I164+Noviembre!I164+'Diciembre '!I164</f>
        <v>74</v>
      </c>
      <c r="J164" s="18">
        <f>+Enero!J164+Febrero!J164+'Marzo '!J164+'Abril '!J164+'Mayo '!J164+Junio!J164+Julio!J164+Agosto!J164+Septiembre!J164+'Octubre '!J164+Noviembre!J164+'Diciembre '!J164</f>
        <v>12</v>
      </c>
      <c r="K164" s="18">
        <f>+Enero!K164+Febrero!K164+'Marzo '!K164+'Abril '!K164+'Mayo '!K164+Junio!K164+Julio!K164+Agosto!K164+Septiembre!K164+'Octubre '!K164+Noviembre!K164+'Diciembre '!K164</f>
        <v>0</v>
      </c>
      <c r="L164" s="18">
        <f>+Enero!L164+Febrero!L164+'Marzo '!L164+'Abril '!L164+'Mayo '!L164+Junio!L164+Julio!L164+Agosto!L164+Septiembre!L164+'Octubre '!L164+Noviembre!L164+'Diciembre '!L164</f>
        <v>0</v>
      </c>
      <c r="M164" s="18">
        <f>+Enero!M164+Febrero!M164+'Marzo '!M164+'Abril '!M164+'Mayo '!M164+Junio!M164+Julio!M164+Agosto!M164+Septiembre!M164+'Octubre '!M164+Noviembre!M164+'Diciembre '!M164</f>
        <v>0</v>
      </c>
      <c r="N164" s="18">
        <f>+Enero!N164+Febrero!N164+'Marzo '!N164+'Abril '!N164+'Mayo '!N164+Junio!N164+Julio!N164+Agosto!N164+Septiembre!N164+'Octubre '!N164+Noviembre!N164+'Diciembre '!N164</f>
        <v>166</v>
      </c>
      <c r="O164" s="18">
        <f>+Enero!O164+Febrero!O164+'Marzo '!O164+'Abril '!O164+'Mayo '!O164+Junio!O164+Julio!O164+Agosto!O164+Septiembre!O164+'Octubre '!O164+Noviembre!O164+'Diciembre '!O164</f>
        <v>102</v>
      </c>
      <c r="P164" s="18">
        <f>+Enero!P164+Febrero!P164+'Marzo '!P164+'Abril '!P164+'Mayo '!P164+Junio!P164+Julio!P164+Agosto!P164+Septiembre!P164+'Octubre '!P164+Noviembre!P164+'Diciembre '!P164</f>
        <v>0</v>
      </c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3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138</v>
      </c>
      <c r="E165" s="18">
        <f>+Enero!E165+Febrero!E165+'Marzo '!E165+'Abril '!E165+'Mayo '!E165+Junio!E165+Julio!E165+Agosto!E165+Septiembre!E165+'Octubre '!E165+Noviembre!E165+'Diciembre '!E165</f>
        <v>48</v>
      </c>
      <c r="F165" s="18">
        <f>+Enero!F165+Febrero!F165+'Marzo '!F165+'Abril '!F165+'Mayo '!F165+Junio!F165+Julio!F165+Agosto!F165+Septiembre!F165+'Octubre '!F165+Noviembre!F165+'Diciembre '!F165</f>
        <v>32</v>
      </c>
      <c r="G165" s="18">
        <f>+Enero!G165+Febrero!G165+'Marzo '!G165+'Abril '!G165+'Mayo '!G165+Junio!G165+Julio!G165+Agosto!G165+Septiembre!G165+'Octubre '!G165+Noviembre!G165+'Diciembre '!G165</f>
        <v>24</v>
      </c>
      <c r="H165" s="18">
        <f>+Enero!H165+Febrero!H165+'Marzo '!H165+'Abril '!H165+'Mayo '!H165+Junio!H165+Julio!H165+Agosto!H165+Septiembre!H165+'Octubre '!H165+Noviembre!H165+'Diciembre '!H165</f>
        <v>1</v>
      </c>
      <c r="I165" s="18">
        <f>+Enero!I165+Febrero!I165+'Marzo '!I165+'Abril '!I165+'Mayo '!I165+Junio!I165+Julio!I165+Agosto!I165+Septiembre!I165+'Octubre '!I165+Noviembre!I165+'Diciembre '!I165</f>
        <v>26</v>
      </c>
      <c r="J165" s="18">
        <f>+Enero!J165+Febrero!J165+'Marzo '!J165+'Abril '!J165+'Mayo '!J165+Junio!J165+Julio!J165+Agosto!J165+Septiembre!J165+'Octubre '!J165+Noviembre!J165+'Diciembre '!J165</f>
        <v>7</v>
      </c>
      <c r="K165" s="18">
        <f>+Enero!K165+Febrero!K165+'Marzo '!K165+'Abril '!K165+'Mayo '!K165+Junio!K165+Julio!K165+Agosto!K165+Septiembre!K165+'Octubre '!K165+Noviembre!K165+'Diciembre '!K165</f>
        <v>0</v>
      </c>
      <c r="L165" s="18">
        <f>+Enero!L165+Febrero!L165+'Marzo '!L165+'Abril '!L165+'Mayo '!L165+Junio!L165+Julio!L165+Agosto!L165+Septiembre!L165+'Octubre '!L165+Noviembre!L165+'Diciembre '!L165</f>
        <v>0</v>
      </c>
      <c r="M165" s="18">
        <f>+Enero!M165+Febrero!M165+'Marzo '!M165+'Abril '!M165+'Mayo '!M165+Junio!M165+Julio!M165+Agosto!M165+Septiembre!M165+'Octubre '!M165+Noviembre!M165+'Diciembre '!M165</f>
        <v>0</v>
      </c>
      <c r="N165" s="18">
        <f>+Enero!N165+Febrero!N165+'Marzo '!N165+'Abril '!N165+'Mayo '!N165+Junio!N165+Julio!N165+Agosto!N165+Septiembre!N165+'Octubre '!N165+Noviembre!N165+'Diciembre '!N165</f>
        <v>83</v>
      </c>
      <c r="O165" s="18">
        <f>+Enero!O165+Febrero!O165+'Marzo '!O165+'Abril '!O165+'Mayo '!O165+Junio!O165+Julio!O165+Agosto!O165+Septiembre!O165+'Octubre '!O165+Noviembre!O165+'Diciembre '!O165</f>
        <v>55</v>
      </c>
      <c r="P165" s="18">
        <f>+Enero!P165+Febrero!P165+'Marzo '!P165+'Abril '!P165+'Mayo '!P165+Junio!P165+Julio!P165+Agosto!P165+Septiembre!P165+'Octubre '!P165+Noviembre!P165+'Diciembre '!P165</f>
        <v>0</v>
      </c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3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4"/>
        <v>289</v>
      </c>
      <c r="E166" s="18">
        <f>+Enero!E166+Febrero!E166+'Marzo '!E166+'Abril '!E166+'Mayo '!E166+Junio!E166+Julio!E166+Agosto!E166+Septiembre!E166+'Octubre '!E166+Noviembre!E166+'Diciembre '!E166</f>
        <v>1</v>
      </c>
      <c r="F166" s="18">
        <f>+Enero!F166+Febrero!F166+'Marzo '!F166+'Abril '!F166+'Mayo '!F166+Junio!F166+Julio!F166+Agosto!F166+Septiembre!F166+'Octubre '!F166+Noviembre!F166+'Diciembre '!F166</f>
        <v>1</v>
      </c>
      <c r="G166" s="18">
        <f>+Enero!G166+Febrero!G166+'Marzo '!G166+'Abril '!G166+'Mayo '!G166+Junio!G166+Julio!G166+Agosto!G166+Septiembre!G166+'Octubre '!G166+Noviembre!G166+'Diciembre '!G166</f>
        <v>1</v>
      </c>
      <c r="H166" s="18">
        <f>+Enero!H166+Febrero!H166+'Marzo '!H166+'Abril '!H166+'Mayo '!H166+Junio!H166+Julio!H166+Agosto!H166+Septiembre!H166+'Octubre '!H166+Noviembre!H166+'Diciembre '!H166</f>
        <v>0</v>
      </c>
      <c r="I166" s="18">
        <f>+Enero!I166+Febrero!I166+'Marzo '!I166+'Abril '!I166+'Mayo '!I166+Junio!I166+Julio!I166+Agosto!I166+Septiembre!I166+'Octubre '!I166+Noviembre!I166+'Diciembre '!I166</f>
        <v>4</v>
      </c>
      <c r="J166" s="18">
        <f>+Enero!J166+Febrero!J166+'Marzo '!J166+'Abril '!J166+'Mayo '!J166+Junio!J166+Julio!J166+Agosto!J166+Septiembre!J166+'Octubre '!J166+Noviembre!J166+'Diciembre '!J166</f>
        <v>7</v>
      </c>
      <c r="K166" s="18">
        <f>+Enero!K166+Febrero!K166+'Marzo '!K166+'Abril '!K166+'Mayo '!K166+Junio!K166+Julio!K166+Agosto!K166+Septiembre!K166+'Octubre '!K166+Noviembre!K166+'Diciembre '!K166</f>
        <v>243</v>
      </c>
      <c r="L166" s="18">
        <f>+Enero!L166+Febrero!L166+'Marzo '!L166+'Abril '!L166+'Mayo '!L166+Junio!L166+Julio!L166+Agosto!L166+Septiembre!L166+'Octubre '!L166+Noviembre!L166+'Diciembre '!L166</f>
        <v>32</v>
      </c>
      <c r="M166" s="18">
        <f>+Enero!M166+Febrero!M166+'Marzo '!M166+'Abril '!M166+'Mayo '!M166+Junio!M166+Julio!M166+Agosto!M166+Septiembre!M166+'Octubre '!M166+Noviembre!M166+'Diciembre '!M166</f>
        <v>0</v>
      </c>
      <c r="N166" s="18">
        <f>+Enero!N166+Febrero!N166+'Marzo '!N166+'Abril '!N166+'Mayo '!N166+Junio!N166+Julio!N166+Agosto!N166+Septiembre!N166+'Octubre '!N166+Noviembre!N166+'Diciembre '!N166</f>
        <v>73</v>
      </c>
      <c r="O166" s="18">
        <f>+Enero!O166+Febrero!O166+'Marzo '!O166+'Abril '!O166+'Mayo '!O166+Junio!O166+Julio!O166+Agosto!O166+Septiembre!O166+'Octubre '!O166+Noviembre!O166+'Diciembre '!O166</f>
        <v>216</v>
      </c>
      <c r="P166" s="18">
        <f>+Enero!P166+Febrero!P166+'Marzo '!P166+'Abril '!P166+'Mayo '!P166+Junio!P166+Julio!P166+Agosto!P166+Septiembre!P166+'Octubre '!P166+Noviembre!P166+'Diciembre '!P166</f>
        <v>4</v>
      </c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3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4"/>
        <v>1067</v>
      </c>
      <c r="E167" s="18">
        <f>+Enero!E167+Febrero!E167+'Marzo '!E167+'Abril '!E167+'Mayo '!E167+Junio!E167+Julio!E167+Agosto!E167+Septiembre!E167+'Octubre '!E167+Noviembre!E167+'Diciembre '!E167</f>
        <v>0</v>
      </c>
      <c r="F167" s="18">
        <f>+Enero!F167+Febrero!F167+'Marzo '!F167+'Abril '!F167+'Mayo '!F167+Junio!F167+Julio!F167+Agosto!F167+Septiembre!F167+'Octubre '!F167+Noviembre!F167+'Diciembre '!F167</f>
        <v>0</v>
      </c>
      <c r="G167" s="18">
        <f>+Enero!G167+Febrero!G167+'Marzo '!G167+'Abril '!G167+'Mayo '!G167+Junio!G167+Julio!G167+Agosto!G167+Septiembre!G167+'Octubre '!G167+Noviembre!G167+'Diciembre '!G167</f>
        <v>0</v>
      </c>
      <c r="H167" s="18">
        <f>+Enero!H167+Febrero!H167+'Marzo '!H167+'Abril '!H167+'Mayo '!H167+Junio!H167+Julio!H167+Agosto!H167+Septiembre!H167+'Octubre '!H167+Noviembre!H167+'Diciembre '!H167</f>
        <v>6</v>
      </c>
      <c r="I167" s="18">
        <f>+Enero!I167+Febrero!I167+'Marzo '!I167+'Abril '!I167+'Mayo '!I167+Junio!I167+Julio!I167+Agosto!I167+Septiembre!I167+'Octubre '!I167+Noviembre!I167+'Diciembre '!I167</f>
        <v>8</v>
      </c>
      <c r="J167" s="18">
        <f>+Enero!J167+Febrero!J167+'Marzo '!J167+'Abril '!J167+'Mayo '!J167+Junio!J167+Julio!J167+Agosto!J167+Septiembre!J167+'Octubre '!J167+Noviembre!J167+'Diciembre '!J167</f>
        <v>27</v>
      </c>
      <c r="K167" s="18">
        <f>+Enero!K167+Febrero!K167+'Marzo '!K167+'Abril '!K167+'Mayo '!K167+Junio!K167+Julio!K167+Agosto!K167+Septiembre!K167+'Octubre '!K167+Noviembre!K167+'Diciembre '!K167</f>
        <v>949</v>
      </c>
      <c r="L167" s="18">
        <f>+Enero!L167+Febrero!L167+'Marzo '!L167+'Abril '!L167+'Mayo '!L167+Junio!L167+Julio!L167+Agosto!L167+Septiembre!L167+'Octubre '!L167+Noviembre!L167+'Diciembre '!L167</f>
        <v>77</v>
      </c>
      <c r="M167" s="18">
        <f>+Enero!M167+Febrero!M167+'Marzo '!M167+'Abril '!M167+'Mayo '!M167+Junio!M167+Julio!M167+Agosto!M167+Septiembre!M167+'Octubre '!M167+Noviembre!M167+'Diciembre '!M167</f>
        <v>0</v>
      </c>
      <c r="N167" s="18">
        <f>+Enero!N167+Febrero!N167+'Marzo '!N167+'Abril '!N167+'Mayo '!N167+Junio!N167+Julio!N167+Agosto!N167+Septiembre!N167+'Octubre '!N167+Noviembre!N167+'Diciembre '!N167</f>
        <v>264</v>
      </c>
      <c r="O167" s="18">
        <f>+Enero!O167+Febrero!O167+'Marzo '!O167+'Abril '!O167+'Mayo '!O167+Junio!O167+Julio!O167+Agosto!O167+Septiembre!O167+'Octubre '!O167+Noviembre!O167+'Diciembre '!O167</f>
        <v>803</v>
      </c>
      <c r="P167" s="18">
        <f>+Enero!P167+Febrero!P167+'Marzo '!P167+'Abril '!P167+'Mayo '!P167+Junio!P167+Julio!P167+Agosto!P167+Septiembre!P167+'Octubre '!P167+Noviembre!P167+'Diciembre '!P167</f>
        <v>12</v>
      </c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3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4"/>
        <v>203</v>
      </c>
      <c r="E168" s="18">
        <f>+Enero!E168+Febrero!E168+'Marzo '!E168+'Abril '!E168+'Mayo '!E168+Junio!E168+Julio!E168+Agosto!E168+Septiembre!E168+'Octubre '!E168+Noviembre!E168+'Diciembre '!E168</f>
        <v>0</v>
      </c>
      <c r="F168" s="18">
        <f>+Enero!F168+Febrero!F168+'Marzo '!F168+'Abril '!F168+'Mayo '!F168+Junio!F168+Julio!F168+Agosto!F168+Septiembre!F168+'Octubre '!F168+Noviembre!F168+'Diciembre '!F168</f>
        <v>0</v>
      </c>
      <c r="G168" s="18">
        <f>+Enero!G168+Febrero!G168+'Marzo '!G168+'Abril '!G168+'Mayo '!G168+Junio!G168+Julio!G168+Agosto!G168+Septiembre!G168+'Octubre '!G168+Noviembre!G168+'Diciembre '!G168</f>
        <v>0</v>
      </c>
      <c r="H168" s="18">
        <f>+Enero!H168+Febrero!H168+'Marzo '!H168+'Abril '!H168+'Mayo '!H168+Junio!H168+Julio!H168+Agosto!H168+Septiembre!H168+'Octubre '!H168+Noviembre!H168+'Diciembre '!H168</f>
        <v>0</v>
      </c>
      <c r="I168" s="18">
        <f>+Enero!I168+Febrero!I168+'Marzo '!I168+'Abril '!I168+'Mayo '!I168+Junio!I168+Julio!I168+Agosto!I168+Septiembre!I168+'Octubre '!I168+Noviembre!I168+'Diciembre '!I168</f>
        <v>2</v>
      </c>
      <c r="J168" s="18">
        <f>+Enero!J168+Febrero!J168+'Marzo '!J168+'Abril '!J168+'Mayo '!J168+Junio!J168+Julio!J168+Agosto!J168+Septiembre!J168+'Octubre '!J168+Noviembre!J168+'Diciembre '!J168</f>
        <v>7</v>
      </c>
      <c r="K168" s="18">
        <f>+Enero!K168+Febrero!K168+'Marzo '!K168+'Abril '!K168+'Mayo '!K168+Junio!K168+Julio!K168+Agosto!K168+Septiembre!K168+'Octubre '!K168+Noviembre!K168+'Diciembre '!K168</f>
        <v>165</v>
      </c>
      <c r="L168" s="18">
        <f>+Enero!L168+Febrero!L168+'Marzo '!L168+'Abril '!L168+'Mayo '!L168+Junio!L168+Julio!L168+Agosto!L168+Septiembre!L168+'Octubre '!L168+Noviembre!L168+'Diciembre '!L168</f>
        <v>29</v>
      </c>
      <c r="M168" s="18">
        <f>+Enero!M168+Febrero!M168+'Marzo '!M168+'Abril '!M168+'Mayo '!M168+Junio!M168+Julio!M168+Agosto!M168+Septiembre!M168+'Octubre '!M168+Noviembre!M168+'Diciembre '!M168</f>
        <v>0</v>
      </c>
      <c r="N168" s="18">
        <f>+Enero!N168+Febrero!N168+'Marzo '!N168+'Abril '!N168+'Mayo '!N168+Junio!N168+Julio!N168+Agosto!N168+Septiembre!N168+'Octubre '!N168+Noviembre!N168+'Diciembre '!N168</f>
        <v>53</v>
      </c>
      <c r="O168" s="18">
        <f>+Enero!O168+Febrero!O168+'Marzo '!O168+'Abril '!O168+'Mayo '!O168+Junio!O168+Julio!O168+Agosto!O168+Septiembre!O168+'Octubre '!O168+Noviembre!O168+'Diciembre '!O168</f>
        <v>150</v>
      </c>
      <c r="P168" s="18">
        <f>+Enero!P168+Febrero!P168+'Marzo '!P168+'Abril '!P168+'Mayo '!P168+Junio!P168+Julio!P168+Agosto!P168+Septiembre!P168+'Octubre '!P168+Noviembre!P168+'Diciembre '!P168</f>
        <v>4</v>
      </c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3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4"/>
        <v>139</v>
      </c>
      <c r="E169" s="18">
        <f>+Enero!E169+Febrero!E169+'Marzo '!E169+'Abril '!E169+'Mayo '!E169+Junio!E169+Julio!E169+Agosto!E169+Septiembre!E169+'Octubre '!E169+Noviembre!E169+'Diciembre '!E169</f>
        <v>0</v>
      </c>
      <c r="F169" s="18">
        <f>+Enero!F169+Febrero!F169+'Marzo '!F169+'Abril '!F169+'Mayo '!F169+Junio!F169+Julio!F169+Agosto!F169+Septiembre!F169+'Octubre '!F169+Noviembre!F169+'Diciembre '!F169</f>
        <v>0</v>
      </c>
      <c r="G169" s="18">
        <f>+Enero!G169+Febrero!G169+'Marzo '!G169+'Abril '!G169+'Mayo '!G169+Junio!G169+Julio!G169+Agosto!G169+Septiembre!G169+'Octubre '!G169+Noviembre!G169+'Diciembre '!G169</f>
        <v>0</v>
      </c>
      <c r="H169" s="18">
        <f>+Enero!H169+Febrero!H169+'Marzo '!H169+'Abril '!H169+'Mayo '!H169+Junio!H169+Julio!H169+Agosto!H169+Septiembre!H169+'Octubre '!H169+Noviembre!H169+'Diciembre '!H169</f>
        <v>0</v>
      </c>
      <c r="I169" s="18">
        <f>+Enero!I169+Febrero!I169+'Marzo '!I169+'Abril '!I169+'Mayo '!I169+Junio!I169+Julio!I169+Agosto!I169+Septiembre!I169+'Octubre '!I169+Noviembre!I169+'Diciembre '!I169</f>
        <v>1</v>
      </c>
      <c r="J169" s="18">
        <f>+Enero!J169+Febrero!J169+'Marzo '!J169+'Abril '!J169+'Mayo '!J169+Junio!J169+Julio!J169+Agosto!J169+Septiembre!J169+'Octubre '!J169+Noviembre!J169+'Diciembre '!J169</f>
        <v>6</v>
      </c>
      <c r="K169" s="18">
        <f>+Enero!K169+Febrero!K169+'Marzo '!K169+'Abril '!K169+'Mayo '!K169+Junio!K169+Julio!K169+Agosto!K169+Septiembre!K169+'Octubre '!K169+Noviembre!K169+'Diciembre '!K169</f>
        <v>112</v>
      </c>
      <c r="L169" s="18">
        <f>+Enero!L169+Febrero!L169+'Marzo '!L169+'Abril '!L169+'Mayo '!L169+Junio!L169+Julio!L169+Agosto!L169+Septiembre!L169+'Octubre '!L169+Noviembre!L169+'Diciembre '!L169</f>
        <v>20</v>
      </c>
      <c r="M169" s="18">
        <f>+Enero!M169+Febrero!M169+'Marzo '!M169+'Abril '!M169+'Mayo '!M169+Junio!M169+Julio!M169+Agosto!M169+Septiembre!M169+'Octubre '!M169+Noviembre!M169+'Diciembre '!M169</f>
        <v>0</v>
      </c>
      <c r="N169" s="18">
        <f>+Enero!N169+Febrero!N169+'Marzo '!N169+'Abril '!N169+'Mayo '!N169+Junio!N169+Julio!N169+Agosto!N169+Septiembre!N169+'Octubre '!N169+Noviembre!N169+'Diciembre '!N169</f>
        <v>39</v>
      </c>
      <c r="O169" s="18">
        <f>+Enero!O169+Febrero!O169+'Marzo '!O169+'Abril '!O169+'Mayo '!O169+Junio!O169+Julio!O169+Agosto!O169+Septiembre!O169+'Octubre '!O169+Noviembre!O169+'Diciembre '!O169</f>
        <v>100</v>
      </c>
      <c r="P169" s="18">
        <f>+Enero!P169+Febrero!P169+'Marzo '!P169+'Abril '!P169+'Mayo '!P169+Junio!P169+Julio!P169+Agosto!P169+Septiembre!P169+'Octubre '!P169+Noviembre!P169+'Diciembre '!P169</f>
        <v>3</v>
      </c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3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194</v>
      </c>
      <c r="E170" s="18">
        <f>+Enero!E170+Febrero!E170+'Marzo '!E170+'Abril '!E170+'Mayo '!E170+Junio!E170+Julio!E170+Agosto!E170+Septiembre!E170+'Octubre '!E170+Noviembre!E170+'Diciembre '!E170</f>
        <v>0</v>
      </c>
      <c r="F170" s="18">
        <f>+Enero!F170+Febrero!F170+'Marzo '!F170+'Abril '!F170+'Mayo '!F170+Junio!F170+Julio!F170+Agosto!F170+Septiembre!F170+'Octubre '!F170+Noviembre!F170+'Diciembre '!F170</f>
        <v>2</v>
      </c>
      <c r="G170" s="18">
        <f>+Enero!G170+Febrero!G170+'Marzo '!G170+'Abril '!G170+'Mayo '!G170+Junio!G170+Julio!G170+Agosto!G170+Septiembre!G170+'Octubre '!G170+Noviembre!G170+'Diciembre '!G170</f>
        <v>3</v>
      </c>
      <c r="H170" s="18">
        <f>+Enero!H170+Febrero!H170+'Marzo '!H170+'Abril '!H170+'Mayo '!H170+Junio!H170+Julio!H170+Agosto!H170+Septiembre!H170+'Octubre '!H170+Noviembre!H170+'Diciembre '!H170</f>
        <v>18</v>
      </c>
      <c r="I170" s="18">
        <f>+Enero!I170+Febrero!I170+'Marzo '!I170+'Abril '!I170+'Mayo '!I170+Junio!I170+Julio!I170+Agosto!I170+Septiembre!I170+'Octubre '!I170+Noviembre!I170+'Diciembre '!I170</f>
        <v>72</v>
      </c>
      <c r="J170" s="18">
        <f>+Enero!J170+Febrero!J170+'Marzo '!J170+'Abril '!J170+'Mayo '!J170+Junio!J170+Julio!J170+Agosto!J170+Septiembre!J170+'Octubre '!J170+Noviembre!J170+'Diciembre '!J170</f>
        <v>87</v>
      </c>
      <c r="K170" s="18">
        <f>+Enero!K170+Febrero!K170+'Marzo '!K170+'Abril '!K170+'Mayo '!K170+Junio!K170+Julio!K170+Agosto!K170+Septiembre!K170+'Octubre '!K170+Noviembre!K170+'Diciembre '!K170</f>
        <v>12</v>
      </c>
      <c r="L170" s="18">
        <f>+Enero!L170+Febrero!L170+'Marzo '!L170+'Abril '!L170+'Mayo '!L170+Junio!L170+Julio!L170+Agosto!L170+Septiembre!L170+'Octubre '!L170+Noviembre!L170+'Diciembre '!L170</f>
        <v>0</v>
      </c>
      <c r="M170" s="18">
        <f>+Enero!M170+Febrero!M170+'Marzo '!M170+'Abril '!M170+'Mayo '!M170+Junio!M170+Julio!M170+Agosto!M170+Septiembre!M170+'Octubre '!M170+Noviembre!M170+'Diciembre '!M170</f>
        <v>0</v>
      </c>
      <c r="N170" s="18">
        <f>+Enero!N170+Febrero!N170+'Marzo '!N170+'Abril '!N170+'Mayo '!N170+Junio!N170+Julio!N170+Agosto!N170+Septiembre!N170+'Octubre '!N170+Noviembre!N170+'Diciembre '!N170</f>
        <v>102</v>
      </c>
      <c r="O170" s="18">
        <f>+Enero!O170+Febrero!O170+'Marzo '!O170+'Abril '!O170+'Mayo '!O170+Junio!O170+Julio!O170+Agosto!O170+Septiembre!O170+'Octubre '!O170+Noviembre!O170+'Diciembre '!O170</f>
        <v>92</v>
      </c>
      <c r="P170" s="18">
        <f>+Enero!P170+Febrero!P170+'Marzo '!P170+'Abril '!P170+'Mayo '!P170+Junio!P170+Julio!P170+Agosto!P170+Septiembre!P170+'Octubre '!P170+Noviembre!P170+'Diciembre '!P170</f>
        <v>0</v>
      </c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3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856</v>
      </c>
      <c r="E171" s="18">
        <f>+Enero!E171+Febrero!E171+'Marzo '!E171+'Abril '!E171+'Mayo '!E171+Junio!E171+Julio!E171+Agosto!E171+Septiembre!E171+'Octubre '!E171+Noviembre!E171+'Diciembre '!E171</f>
        <v>0</v>
      </c>
      <c r="F171" s="18">
        <f>+Enero!F171+Febrero!F171+'Marzo '!F171+'Abril '!F171+'Mayo '!F171+Junio!F171+Julio!F171+Agosto!F171+Septiembre!F171+'Octubre '!F171+Noviembre!F171+'Diciembre '!F171</f>
        <v>0</v>
      </c>
      <c r="G171" s="18">
        <f>+Enero!G171+Febrero!G171+'Marzo '!G171+'Abril '!G171+'Mayo '!G171+Junio!G171+Julio!G171+Agosto!G171+Septiembre!G171+'Octubre '!G171+Noviembre!G171+'Diciembre '!G171</f>
        <v>0</v>
      </c>
      <c r="H171" s="18">
        <f>+Enero!H171+Febrero!H171+'Marzo '!H171+'Abril '!H171+'Mayo '!H171+Junio!H171+Julio!H171+Agosto!H171+Septiembre!H171+'Octubre '!H171+Noviembre!H171+'Diciembre '!H171</f>
        <v>67</v>
      </c>
      <c r="I171" s="18">
        <f>+Enero!I171+Febrero!I171+'Marzo '!I171+'Abril '!I171+'Mayo '!I171+Junio!I171+Julio!I171+Agosto!I171+Septiembre!I171+'Octubre '!I171+Noviembre!I171+'Diciembre '!I171</f>
        <v>324</v>
      </c>
      <c r="J171" s="18">
        <f>+Enero!J171+Febrero!J171+'Marzo '!J171+'Abril '!J171+'Mayo '!J171+Junio!J171+Julio!J171+Agosto!J171+Septiembre!J171+'Octubre '!J171+Noviembre!J171+'Diciembre '!J171</f>
        <v>433</v>
      </c>
      <c r="K171" s="18">
        <f>+Enero!K171+Febrero!K171+'Marzo '!K171+'Abril '!K171+'Mayo '!K171+Junio!K171+Julio!K171+Agosto!K171+Septiembre!K171+'Octubre '!K171+Noviembre!K171+'Diciembre '!K171</f>
        <v>32</v>
      </c>
      <c r="L171" s="18">
        <f>+Enero!L171+Febrero!L171+'Marzo '!L171+'Abril '!L171+'Mayo '!L171+Junio!L171+Julio!L171+Agosto!L171+Septiembre!L171+'Octubre '!L171+Noviembre!L171+'Diciembre '!L171</f>
        <v>0</v>
      </c>
      <c r="M171" s="18">
        <f>+Enero!M171+Febrero!M171+'Marzo '!M171+'Abril '!M171+'Mayo '!M171+Junio!M171+Julio!M171+Agosto!M171+Septiembre!M171+'Octubre '!M171+Noviembre!M171+'Diciembre '!M171</f>
        <v>0</v>
      </c>
      <c r="N171" s="18">
        <f>+Enero!N171+Febrero!N171+'Marzo '!N171+'Abril '!N171+'Mayo '!N171+Junio!N171+Julio!N171+Agosto!N171+Septiembre!N171+'Octubre '!N171+Noviembre!N171+'Diciembre '!N171</f>
        <v>386</v>
      </c>
      <c r="O171" s="18">
        <f>+Enero!O171+Febrero!O171+'Marzo '!O171+'Abril '!O171+'Mayo '!O171+Junio!O171+Julio!O171+Agosto!O171+Septiembre!O171+'Octubre '!O171+Noviembre!O171+'Diciembre '!O171</f>
        <v>470</v>
      </c>
      <c r="P171" s="18">
        <f>+Enero!P171+Febrero!P171+'Marzo '!P171+'Abril '!P171+'Mayo '!P171+Junio!P171+Julio!P171+Agosto!P171+Septiembre!P171+'Octubre '!P171+Noviembre!P171+'Diciembre '!P171</f>
        <v>0</v>
      </c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3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54</v>
      </c>
      <c r="E172" s="18">
        <f>+Enero!E172+Febrero!E172+'Marzo '!E172+'Abril '!E172+'Mayo '!E172+Junio!E172+Julio!E172+Agosto!E172+Septiembre!E172+'Octubre '!E172+Noviembre!E172+'Diciembre '!E172</f>
        <v>0</v>
      </c>
      <c r="F172" s="18">
        <f>+Enero!F172+Febrero!F172+'Marzo '!F172+'Abril '!F172+'Mayo '!F172+Junio!F172+Julio!F172+Agosto!F172+Septiembre!F172+'Octubre '!F172+Noviembre!F172+'Diciembre '!F172</f>
        <v>1</v>
      </c>
      <c r="G172" s="18">
        <f>+Enero!G172+Febrero!G172+'Marzo '!G172+'Abril '!G172+'Mayo '!G172+Junio!G172+Julio!G172+Agosto!G172+Septiembre!G172+'Octubre '!G172+Noviembre!G172+'Diciembre '!G172</f>
        <v>2</v>
      </c>
      <c r="H172" s="18">
        <f>+Enero!H172+Febrero!H172+'Marzo '!H172+'Abril '!H172+'Mayo '!H172+Junio!H172+Julio!H172+Agosto!H172+Septiembre!H172+'Octubre '!H172+Noviembre!H172+'Diciembre '!H172</f>
        <v>16</v>
      </c>
      <c r="I172" s="18">
        <f>+Enero!I172+Febrero!I172+'Marzo '!I172+'Abril '!I172+'Mayo '!I172+Junio!I172+Julio!I172+Agosto!I172+Septiembre!I172+'Octubre '!I172+Noviembre!I172+'Diciembre '!I172</f>
        <v>30</v>
      </c>
      <c r="J172" s="18">
        <f>+Enero!J172+Febrero!J172+'Marzo '!J172+'Abril '!J172+'Mayo '!J172+Junio!J172+Julio!J172+Agosto!J172+Septiembre!J172+'Octubre '!J172+Noviembre!J172+'Diciembre '!J172</f>
        <v>5</v>
      </c>
      <c r="K172" s="18">
        <f>+Enero!K172+Febrero!K172+'Marzo '!K172+'Abril '!K172+'Mayo '!K172+Junio!K172+Julio!K172+Agosto!K172+Septiembre!K172+'Octubre '!K172+Noviembre!K172+'Diciembre '!K172</f>
        <v>0</v>
      </c>
      <c r="L172" s="18">
        <f>+Enero!L172+Febrero!L172+'Marzo '!L172+'Abril '!L172+'Mayo '!L172+Junio!L172+Julio!L172+Agosto!L172+Septiembre!L172+'Octubre '!L172+Noviembre!L172+'Diciembre '!L172</f>
        <v>0</v>
      </c>
      <c r="M172" s="18">
        <f>+Enero!M172+Febrero!M172+'Marzo '!M172+'Abril '!M172+'Mayo '!M172+Junio!M172+Julio!M172+Agosto!M172+Septiembre!M172+'Octubre '!M172+Noviembre!M172+'Diciembre '!M172</f>
        <v>0</v>
      </c>
      <c r="N172" s="18">
        <f>+Enero!N172+Febrero!N172+'Marzo '!N172+'Abril '!N172+'Mayo '!N172+Junio!N172+Julio!N172+Agosto!N172+Septiembre!N172+'Octubre '!N172+Noviembre!N172+'Diciembre '!N172</f>
        <v>25</v>
      </c>
      <c r="O172" s="18">
        <f>+Enero!O172+Febrero!O172+'Marzo '!O172+'Abril '!O172+'Mayo '!O172+Junio!O172+Julio!O172+Agosto!O172+Septiembre!O172+'Octubre '!O172+Noviembre!O172+'Diciembre '!O172</f>
        <v>29</v>
      </c>
      <c r="P172" s="18">
        <f>+Enero!P172+Febrero!P172+'Marzo '!P172+'Abril '!P172+'Mayo '!P172+Junio!P172+Julio!P172+Agosto!P172+Septiembre!P172+'Octubre '!P172+Noviembre!P172+'Diciembre '!P172</f>
        <v>0</v>
      </c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3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28</v>
      </c>
      <c r="E173" s="18">
        <f>+Enero!E173+Febrero!E173+'Marzo '!E173+'Abril '!E173+'Mayo '!E173+Junio!E173+Julio!E173+Agosto!E173+Septiembre!E173+'Octubre '!E173+Noviembre!E173+'Diciembre '!E173</f>
        <v>0</v>
      </c>
      <c r="F173" s="18">
        <f>+Enero!F173+Febrero!F173+'Marzo '!F173+'Abril '!F173+'Mayo '!F173+Junio!F173+Julio!F173+Agosto!F173+Septiembre!F173+'Octubre '!F173+Noviembre!F173+'Diciembre '!F173</f>
        <v>1</v>
      </c>
      <c r="G173" s="18">
        <f>+Enero!G173+Febrero!G173+'Marzo '!G173+'Abril '!G173+'Mayo '!G173+Junio!G173+Julio!G173+Agosto!G173+Septiembre!G173+'Octubre '!G173+Noviembre!G173+'Diciembre '!G173</f>
        <v>0</v>
      </c>
      <c r="H173" s="18">
        <f>+Enero!H173+Febrero!H173+'Marzo '!H173+'Abril '!H173+'Mayo '!H173+Junio!H173+Julio!H173+Agosto!H173+Septiembre!H173+'Octubre '!H173+Noviembre!H173+'Diciembre '!H173</f>
        <v>3</v>
      </c>
      <c r="I173" s="18">
        <f>+Enero!I173+Febrero!I173+'Marzo '!I173+'Abril '!I173+'Mayo '!I173+Junio!I173+Julio!I173+Agosto!I173+Septiembre!I173+'Octubre '!I173+Noviembre!I173+'Diciembre '!I173</f>
        <v>4</v>
      </c>
      <c r="J173" s="18">
        <f>+Enero!J173+Febrero!J173+'Marzo '!J173+'Abril '!J173+'Mayo '!J173+Junio!J173+Julio!J173+Agosto!J173+Septiembre!J173+'Octubre '!J173+Noviembre!J173+'Diciembre '!J173</f>
        <v>16</v>
      </c>
      <c r="K173" s="18">
        <f>+Enero!K173+Febrero!K173+'Marzo '!K173+'Abril '!K173+'Mayo '!K173+Junio!K173+Julio!K173+Agosto!K173+Septiembre!K173+'Octubre '!K173+Noviembre!K173+'Diciembre '!K173</f>
        <v>4</v>
      </c>
      <c r="L173" s="18">
        <f>+Enero!L173+Febrero!L173+'Marzo '!L173+'Abril '!L173+'Mayo '!L173+Junio!L173+Julio!L173+Agosto!L173+Septiembre!L173+'Octubre '!L173+Noviembre!L173+'Diciembre '!L173</f>
        <v>0</v>
      </c>
      <c r="M173" s="18">
        <f>+Enero!M173+Febrero!M173+'Marzo '!M173+'Abril '!M173+'Mayo '!M173+Junio!M173+Julio!M173+Agosto!M173+Septiembre!M173+'Octubre '!M173+Noviembre!M173+'Diciembre '!M173</f>
        <v>0</v>
      </c>
      <c r="N173" s="18">
        <f>+Enero!N173+Febrero!N173+'Marzo '!N173+'Abril '!N173+'Mayo '!N173+Junio!N173+Julio!N173+Agosto!N173+Septiembre!N173+'Octubre '!N173+Noviembre!N173+'Diciembre '!N173</f>
        <v>10</v>
      </c>
      <c r="O173" s="18">
        <f>+Enero!O173+Febrero!O173+'Marzo '!O173+'Abril '!O173+'Mayo '!O173+Junio!O173+Julio!O173+Agosto!O173+Septiembre!O173+'Octubre '!O173+Noviembre!O173+'Diciembre '!O173</f>
        <v>18</v>
      </c>
      <c r="P173" s="18">
        <f>+Enero!P173+Febrero!P173+'Marzo '!P173+'Abril '!P173+'Mayo '!P173+Junio!P173+Julio!P173+Agosto!P173+Septiembre!P173+'Octubre '!P173+Noviembre!P173+'Diciembre '!P173</f>
        <v>0</v>
      </c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3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4"/>
        <v>336</v>
      </c>
      <c r="E174" s="18">
        <f>+Enero!E174+Febrero!E174+'Marzo '!E174+'Abril '!E174+'Mayo '!E174+Junio!E174+Julio!E174+Agosto!E174+Septiembre!E174+'Octubre '!E174+Noviembre!E174+'Diciembre '!E174</f>
        <v>3</v>
      </c>
      <c r="F174" s="18">
        <f>+Enero!F174+Febrero!F174+'Marzo '!F174+'Abril '!F174+'Mayo '!F174+Junio!F174+Julio!F174+Agosto!F174+Septiembre!F174+'Octubre '!F174+Noviembre!F174+'Diciembre '!F174</f>
        <v>1</v>
      </c>
      <c r="G174" s="18">
        <f>+Enero!G174+Febrero!G174+'Marzo '!G174+'Abril '!G174+'Mayo '!G174+Junio!G174+Julio!G174+Agosto!G174+Septiembre!G174+'Octubre '!G174+Noviembre!G174+'Diciembre '!G174</f>
        <v>0</v>
      </c>
      <c r="H174" s="18">
        <f>+Enero!H174+Febrero!H174+'Marzo '!H174+'Abril '!H174+'Mayo '!H174+Junio!H174+Julio!H174+Agosto!H174+Septiembre!H174+'Octubre '!H174+Noviembre!H174+'Diciembre '!H174</f>
        <v>1</v>
      </c>
      <c r="I174" s="18">
        <f>+Enero!I174+Febrero!I174+'Marzo '!I174+'Abril '!I174+'Mayo '!I174+Junio!I174+Julio!I174+Agosto!I174+Septiembre!I174+'Octubre '!I174+Noviembre!I174+'Diciembre '!I174</f>
        <v>10</v>
      </c>
      <c r="J174" s="18">
        <f>+Enero!J174+Febrero!J174+'Marzo '!J174+'Abril '!J174+'Mayo '!J174+Junio!J174+Julio!J174+Agosto!J174+Septiembre!J174+'Octubre '!J174+Noviembre!J174+'Diciembre '!J174</f>
        <v>18</v>
      </c>
      <c r="K174" s="18">
        <f>+Enero!K174+Febrero!K174+'Marzo '!K174+'Abril '!K174+'Mayo '!K174+Junio!K174+Julio!K174+Agosto!K174+Septiembre!K174+'Octubre '!K174+Noviembre!K174+'Diciembre '!K174</f>
        <v>253</v>
      </c>
      <c r="L174" s="18">
        <f>+Enero!L174+Febrero!L174+'Marzo '!L174+'Abril '!L174+'Mayo '!L174+Junio!L174+Julio!L174+Agosto!L174+Septiembre!L174+'Octubre '!L174+Noviembre!L174+'Diciembre '!L174</f>
        <v>39</v>
      </c>
      <c r="M174" s="18">
        <f>+Enero!M174+Febrero!M174+'Marzo '!M174+'Abril '!M174+'Mayo '!M174+Junio!M174+Julio!M174+Agosto!M174+Septiembre!M174+'Octubre '!M174+Noviembre!M174+'Diciembre '!M174</f>
        <v>11</v>
      </c>
      <c r="N174" s="18">
        <f>+Enero!N174+Febrero!N174+'Marzo '!N174+'Abril '!N174+'Mayo '!N174+Junio!N174+Julio!N174+Agosto!N174+Septiembre!N174+'Octubre '!N174+Noviembre!N174+'Diciembre '!N174</f>
        <v>89</v>
      </c>
      <c r="O174" s="18">
        <f>+Enero!O174+Febrero!O174+'Marzo '!O174+'Abril '!O174+'Mayo '!O174+Junio!O174+Julio!O174+Agosto!O174+Septiembre!O174+'Octubre '!O174+Noviembre!O174+'Diciembre '!O174</f>
        <v>247</v>
      </c>
      <c r="P174" s="18">
        <f>+Enero!P174+Febrero!P174+'Marzo '!P174+'Abril '!P174+'Mayo '!P174+Junio!P174+Julio!P174+Agosto!P174+Septiembre!P174+'Octubre '!P174+Noviembre!P174+'Diciembre '!P174</f>
        <v>13</v>
      </c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3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4"/>
        <v>1242</v>
      </c>
      <c r="E175" s="18">
        <f>+Enero!E175+Febrero!E175+'Marzo '!E175+'Abril '!E175+'Mayo '!E175+Junio!E175+Julio!E175+Agosto!E175+Septiembre!E175+'Octubre '!E175+Noviembre!E175+'Diciembre '!E175</f>
        <v>2</v>
      </c>
      <c r="F175" s="18">
        <f>+Enero!F175+Febrero!F175+'Marzo '!F175+'Abril '!F175+'Mayo '!F175+Junio!F175+Julio!F175+Agosto!F175+Septiembre!F175+'Octubre '!F175+Noviembre!F175+'Diciembre '!F175</f>
        <v>2</v>
      </c>
      <c r="G175" s="18">
        <f>+Enero!G175+Febrero!G175+'Marzo '!G175+'Abril '!G175+'Mayo '!G175+Junio!G175+Julio!G175+Agosto!G175+Septiembre!G175+'Octubre '!G175+Noviembre!G175+'Diciembre '!G175</f>
        <v>2</v>
      </c>
      <c r="H175" s="18">
        <f>+Enero!H175+Febrero!H175+'Marzo '!H175+'Abril '!H175+'Mayo '!H175+Junio!H175+Julio!H175+Agosto!H175+Septiembre!H175+'Octubre '!H175+Noviembre!H175+'Diciembre '!H175</f>
        <v>1</v>
      </c>
      <c r="I175" s="18">
        <f>+Enero!I175+Febrero!I175+'Marzo '!I175+'Abril '!I175+'Mayo '!I175+Junio!I175+Julio!I175+Agosto!I175+Septiembre!I175+'Octubre '!I175+Noviembre!I175+'Diciembre '!I175</f>
        <v>30</v>
      </c>
      <c r="J175" s="18">
        <f>+Enero!J175+Febrero!J175+'Marzo '!J175+'Abril '!J175+'Mayo '!J175+Junio!J175+Julio!J175+Agosto!J175+Septiembre!J175+'Octubre '!J175+Noviembre!J175+'Diciembre '!J175</f>
        <v>79</v>
      </c>
      <c r="K175" s="18">
        <f>+Enero!K175+Febrero!K175+'Marzo '!K175+'Abril '!K175+'Mayo '!K175+Junio!K175+Julio!K175+Agosto!K175+Septiembre!K175+'Octubre '!K175+Noviembre!K175+'Diciembre '!K175</f>
        <v>992</v>
      </c>
      <c r="L175" s="18">
        <f>+Enero!L175+Febrero!L175+'Marzo '!L175+'Abril '!L175+'Mayo '!L175+Junio!L175+Julio!L175+Agosto!L175+Septiembre!L175+'Octubre '!L175+Noviembre!L175+'Diciembre '!L175</f>
        <v>117</v>
      </c>
      <c r="M175" s="18">
        <f>+Enero!M175+Febrero!M175+'Marzo '!M175+'Abril '!M175+'Mayo '!M175+Junio!M175+Julio!M175+Agosto!M175+Septiembre!M175+'Octubre '!M175+Noviembre!M175+'Diciembre '!M175</f>
        <v>17</v>
      </c>
      <c r="N175" s="18">
        <f>+Enero!N175+Febrero!N175+'Marzo '!N175+'Abril '!N175+'Mayo '!N175+Junio!N175+Julio!N175+Agosto!N175+Septiembre!N175+'Octubre '!N175+Noviembre!N175+'Diciembre '!N175</f>
        <v>349</v>
      </c>
      <c r="O175" s="18">
        <f>+Enero!O175+Febrero!O175+'Marzo '!O175+'Abril '!O175+'Mayo '!O175+Junio!O175+Julio!O175+Agosto!O175+Septiembre!O175+'Octubre '!O175+Noviembre!O175+'Diciembre '!O175</f>
        <v>893</v>
      </c>
      <c r="P175" s="18">
        <f>+Enero!P175+Febrero!P175+'Marzo '!P175+'Abril '!P175+'Mayo '!P175+Junio!P175+Julio!P175+Agosto!P175+Septiembre!P175+'Octubre '!P175+Noviembre!P175+'Diciembre '!P175</f>
        <v>59</v>
      </c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3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4"/>
        <v>430</v>
      </c>
      <c r="E176" s="18">
        <f>+Enero!E176+Febrero!E176+'Marzo '!E176+'Abril '!E176+'Mayo '!E176+Junio!E176+Julio!E176+Agosto!E176+Septiembre!E176+'Octubre '!E176+Noviembre!E176+'Diciembre '!E176</f>
        <v>3</v>
      </c>
      <c r="F176" s="18">
        <f>+Enero!F176+Febrero!F176+'Marzo '!F176+'Abril '!F176+'Mayo '!F176+Junio!F176+Julio!F176+Agosto!F176+Septiembre!F176+'Octubre '!F176+Noviembre!F176+'Diciembre '!F176</f>
        <v>1</v>
      </c>
      <c r="G176" s="18">
        <f>+Enero!G176+Febrero!G176+'Marzo '!G176+'Abril '!G176+'Mayo '!G176+Junio!G176+Julio!G176+Agosto!G176+Septiembre!G176+'Octubre '!G176+Noviembre!G176+'Diciembre '!G176</f>
        <v>0</v>
      </c>
      <c r="H176" s="18">
        <f>+Enero!H176+Febrero!H176+'Marzo '!H176+'Abril '!H176+'Mayo '!H176+Junio!H176+Julio!H176+Agosto!H176+Septiembre!H176+'Octubre '!H176+Noviembre!H176+'Diciembre '!H176</f>
        <v>1</v>
      </c>
      <c r="I176" s="18">
        <f>+Enero!I176+Febrero!I176+'Marzo '!I176+'Abril '!I176+'Mayo '!I176+Junio!I176+Julio!I176+Agosto!I176+Septiembre!I176+'Octubre '!I176+Noviembre!I176+'Diciembre '!I176</f>
        <v>11</v>
      </c>
      <c r="J176" s="18">
        <f>+Enero!J176+Febrero!J176+'Marzo '!J176+'Abril '!J176+'Mayo '!J176+Junio!J176+Julio!J176+Agosto!J176+Septiembre!J176+'Octubre '!J176+Noviembre!J176+'Diciembre '!J176</f>
        <v>21</v>
      </c>
      <c r="K176" s="18">
        <f>+Enero!K176+Febrero!K176+'Marzo '!K176+'Abril '!K176+'Mayo '!K176+Junio!K176+Julio!K176+Agosto!K176+Septiembre!K176+'Octubre '!K176+Noviembre!K176+'Diciembre '!K176</f>
        <v>328</v>
      </c>
      <c r="L176" s="18">
        <f>+Enero!L176+Febrero!L176+'Marzo '!L176+'Abril '!L176+'Mayo '!L176+Junio!L176+Julio!L176+Agosto!L176+Septiembre!L176+'Octubre '!L176+Noviembre!L176+'Diciembre '!L176</f>
        <v>54</v>
      </c>
      <c r="M176" s="18">
        <f>+Enero!M176+Febrero!M176+'Marzo '!M176+'Abril '!M176+'Mayo '!M176+Junio!M176+Julio!M176+Agosto!M176+Septiembre!M176+'Octubre '!M176+Noviembre!M176+'Diciembre '!M176</f>
        <v>11</v>
      </c>
      <c r="N176" s="18">
        <f>+Enero!N176+Febrero!N176+'Marzo '!N176+'Abril '!N176+'Mayo '!N176+Junio!N176+Julio!N176+Agosto!N176+Septiembre!N176+'Octubre '!N176+Noviembre!N176+'Diciembre '!N176</f>
        <v>102</v>
      </c>
      <c r="O176" s="18">
        <f>+Enero!O176+Febrero!O176+'Marzo '!O176+'Abril '!O176+'Mayo '!O176+Junio!O176+Julio!O176+Agosto!O176+Septiembre!O176+'Octubre '!O176+Noviembre!O176+'Diciembre '!O176</f>
        <v>328</v>
      </c>
      <c r="P176" s="18">
        <f>+Enero!P176+Febrero!P176+'Marzo '!P176+'Abril '!P176+'Mayo '!P176+Junio!P176+Julio!P176+Agosto!P176+Septiembre!P176+'Octubre '!P176+Noviembre!P176+'Diciembre '!P176</f>
        <v>13</v>
      </c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3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4"/>
        <v>411</v>
      </c>
      <c r="E177" s="18">
        <f>+Enero!E177+Febrero!E177+'Marzo '!E177+'Abril '!E177+'Mayo '!E177+Junio!E177+Julio!E177+Agosto!E177+Septiembre!E177+'Octubre '!E177+Noviembre!E177+'Diciembre '!E177</f>
        <v>3</v>
      </c>
      <c r="F177" s="18">
        <f>+Enero!F177+Febrero!F177+'Marzo '!F177+'Abril '!F177+'Mayo '!F177+Junio!F177+Julio!F177+Agosto!F177+Septiembre!F177+'Octubre '!F177+Noviembre!F177+'Diciembre '!F177</f>
        <v>0</v>
      </c>
      <c r="G177" s="18">
        <f>+Enero!G177+Febrero!G177+'Marzo '!G177+'Abril '!G177+'Mayo '!G177+Junio!G177+Julio!G177+Agosto!G177+Septiembre!G177+'Octubre '!G177+Noviembre!G177+'Diciembre '!G177</f>
        <v>1</v>
      </c>
      <c r="H177" s="18">
        <f>+Enero!H177+Febrero!H177+'Marzo '!H177+'Abril '!H177+'Mayo '!H177+Junio!H177+Julio!H177+Agosto!H177+Septiembre!H177+'Octubre '!H177+Noviembre!H177+'Diciembre '!H177</f>
        <v>0</v>
      </c>
      <c r="I177" s="18">
        <f>+Enero!I177+Febrero!I177+'Marzo '!I177+'Abril '!I177+'Mayo '!I177+Junio!I177+Julio!I177+Agosto!I177+Septiembre!I177+'Octubre '!I177+Noviembre!I177+'Diciembre '!I177</f>
        <v>12</v>
      </c>
      <c r="J177" s="18">
        <f>+Enero!J177+Febrero!J177+'Marzo '!J177+'Abril '!J177+'Mayo '!J177+Junio!J177+Julio!J177+Agosto!J177+Septiembre!J177+'Octubre '!J177+Noviembre!J177+'Diciembre '!J177</f>
        <v>18</v>
      </c>
      <c r="K177" s="18">
        <f>+Enero!K177+Febrero!K177+'Marzo '!K177+'Abril '!K177+'Mayo '!K177+Junio!K177+Julio!K177+Agosto!K177+Septiembre!K177+'Octubre '!K177+Noviembre!K177+'Diciembre '!K177</f>
        <v>308</v>
      </c>
      <c r="L177" s="18">
        <f>+Enero!L177+Febrero!L177+'Marzo '!L177+'Abril '!L177+'Mayo '!L177+Junio!L177+Julio!L177+Agosto!L177+Septiembre!L177+'Octubre '!L177+Noviembre!L177+'Diciembre '!L177</f>
        <v>58</v>
      </c>
      <c r="M177" s="18">
        <f>+Enero!M177+Febrero!M177+'Marzo '!M177+'Abril '!M177+'Mayo '!M177+Junio!M177+Julio!M177+Agosto!M177+Septiembre!M177+'Octubre '!M177+Noviembre!M177+'Diciembre '!M177</f>
        <v>11</v>
      </c>
      <c r="N177" s="18">
        <f>+Enero!N177+Febrero!N177+'Marzo '!N177+'Abril '!N177+'Mayo '!N177+Junio!N177+Julio!N177+Agosto!N177+Septiembre!N177+'Octubre '!N177+Noviembre!N177+'Diciembre '!N177</f>
        <v>99</v>
      </c>
      <c r="O177" s="18">
        <f>+Enero!O177+Febrero!O177+'Marzo '!O177+'Abril '!O177+'Mayo '!O177+Junio!O177+Julio!O177+Agosto!O177+Septiembre!O177+'Octubre '!O177+Noviembre!O177+'Diciembre '!O177</f>
        <v>312</v>
      </c>
      <c r="P177" s="18">
        <f>+Enero!P177+Febrero!P177+'Marzo '!P177+'Abril '!P177+'Mayo '!P177+Junio!P177+Julio!P177+Agosto!P177+Septiembre!P177+'Octubre '!P177+Noviembre!P177+'Diciembre '!P177</f>
        <v>13</v>
      </c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3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">
        <f>+Enero!E178+Febrero!E178+'Marzo '!E178+'Abril '!E178+'Mayo '!E178+Junio!E178+Julio!E178+Agosto!E178+Septiembre!E178+'Octubre '!E178+Noviembre!E178+'Diciembre '!E178</f>
        <v>0</v>
      </c>
      <c r="F178" s="18">
        <f>+Enero!F178+Febrero!F178+'Marzo '!F178+'Abril '!F178+'Mayo '!F178+Junio!F178+Julio!F178+Agosto!F178+Septiembre!F178+'Octubre '!F178+Noviembre!F178+'Diciembre '!F178</f>
        <v>0</v>
      </c>
      <c r="G178" s="18">
        <f>+Enero!G178+Febrero!G178+'Marzo '!G178+'Abril '!G178+'Mayo '!G178+Junio!G178+Julio!G178+Agosto!G178+Septiembre!G178+'Octubre '!G178+Noviembre!G178+'Diciembre '!G178</f>
        <v>0</v>
      </c>
      <c r="H178" s="18">
        <f>+Enero!H178+Febrero!H178+'Marzo '!H178+'Abril '!H178+'Mayo '!H178+Junio!H178+Julio!H178+Agosto!H178+Septiembre!H178+'Octubre '!H178+Noviembre!H178+'Diciembre '!H178</f>
        <v>0</v>
      </c>
      <c r="I178" s="18">
        <f>+Enero!I178+Febrero!I178+'Marzo '!I178+'Abril '!I178+'Mayo '!I178+Junio!I178+Julio!I178+Agosto!I178+Septiembre!I178+'Octubre '!I178+Noviembre!I178+'Diciembre '!I178</f>
        <v>0</v>
      </c>
      <c r="J178" s="18">
        <f>+Enero!J178+Febrero!J178+'Marzo '!J178+'Abril '!J178+'Mayo '!J178+Junio!J178+Julio!J178+Agosto!J178+Septiembre!J178+'Octubre '!J178+Noviembre!J178+'Diciembre '!J178</f>
        <v>0</v>
      </c>
      <c r="K178" s="18">
        <f>+Enero!K178+Febrero!K178+'Marzo '!K178+'Abril '!K178+'Mayo '!K178+Junio!K178+Julio!K178+Agosto!K178+Septiembre!K178+'Octubre '!K178+Noviembre!K178+'Diciembre '!K178</f>
        <v>0</v>
      </c>
      <c r="L178" s="18">
        <f>+Enero!L178+Febrero!L178+'Marzo '!L178+'Abril '!L178+'Mayo '!L178+Junio!L178+Julio!L178+Agosto!L178+Septiembre!L178+'Octubre '!L178+Noviembre!L178+'Diciembre '!L178</f>
        <v>0</v>
      </c>
      <c r="M178" s="18">
        <f>+Enero!M178+Febrero!M178+'Marzo '!M178+'Abril '!M178+'Mayo '!M178+Junio!M178+Julio!M178+Agosto!M178+Septiembre!M178+'Octubre '!M178+Noviembre!M178+'Diciembre '!M178</f>
        <v>0</v>
      </c>
      <c r="N178" s="18">
        <f>+Enero!N178+Febrero!N178+'Marzo '!N178+'Abril '!N178+'Mayo '!N178+Junio!N178+Julio!N178+Agosto!N178+Septiembre!N178+'Octubre '!N178+Noviembre!N178+'Diciembre '!N178</f>
        <v>0</v>
      </c>
      <c r="O178" s="18">
        <f>+Enero!O178+Febrero!O178+'Marzo '!O178+'Abril '!O178+'Mayo '!O178+Junio!O178+Julio!O178+Agosto!O178+Septiembre!O178+'Octubre '!O178+Noviembre!O178+'Diciembre '!O178</f>
        <v>0</v>
      </c>
      <c r="P178" s="18">
        <f>+Enero!P178+Febrero!P178+'Marzo '!P178+'Abril '!P178+'Mayo '!P178+Junio!P178+Julio!P178+Agosto!P178+Septiembre!P178+'Octubre '!P178+Noviembre!P178+'Diciembre '!P178</f>
        <v>0</v>
      </c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3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5">+SUM(H179:M179)</f>
        <v>0</v>
      </c>
      <c r="E179" s="18">
        <f>+Enero!E179+Febrero!E179+'Marzo '!E179+'Abril '!E179+'Mayo '!E179+Junio!E179+Julio!E179+Agosto!E179+Septiembre!E179+'Octubre '!E179+Noviembre!E179+'Diciembre '!E179</f>
        <v>0</v>
      </c>
      <c r="F179" s="18">
        <f>+Enero!F179+Febrero!F179+'Marzo '!F179+'Abril '!F179+'Mayo '!F179+Junio!F179+Julio!F179+Agosto!F179+Septiembre!F179+'Octubre '!F179+Noviembre!F179+'Diciembre '!F179</f>
        <v>0</v>
      </c>
      <c r="G179" s="18">
        <f>+Enero!G179+Febrero!G179+'Marzo '!G179+'Abril '!G179+'Mayo '!G179+Junio!G179+Julio!G179+Agosto!G179+Septiembre!G179+'Octubre '!G179+Noviembre!G179+'Diciembre '!G179</f>
        <v>0</v>
      </c>
      <c r="H179" s="18">
        <f>+Enero!H179+Febrero!H179+'Marzo '!H179+'Abril '!H179+'Mayo '!H179+Junio!H179+Julio!H179+Agosto!H179+Septiembre!H179+'Octubre '!H179+Noviembre!H179+'Diciembre '!H179</f>
        <v>0</v>
      </c>
      <c r="I179" s="18">
        <f>+Enero!I179+Febrero!I179+'Marzo '!I179+'Abril '!I179+'Mayo '!I179+Junio!I179+Julio!I179+Agosto!I179+Septiembre!I179+'Octubre '!I179+Noviembre!I179+'Diciembre '!I179</f>
        <v>0</v>
      </c>
      <c r="J179" s="18">
        <f>+Enero!J179+Febrero!J179+'Marzo '!J179+'Abril '!J179+'Mayo '!J179+Junio!J179+Julio!J179+Agosto!J179+Septiembre!J179+'Octubre '!J179+Noviembre!J179+'Diciembre '!J179</f>
        <v>0</v>
      </c>
      <c r="K179" s="18">
        <f>+Enero!K179+Febrero!K179+'Marzo '!K179+'Abril '!K179+'Mayo '!K179+Junio!K179+Julio!K179+Agosto!K179+Septiembre!K179+'Octubre '!K179+Noviembre!K179+'Diciembre '!K179</f>
        <v>0</v>
      </c>
      <c r="L179" s="18">
        <f>+Enero!L179+Febrero!L179+'Marzo '!L179+'Abril '!L179+'Mayo '!L179+Junio!L179+Julio!L179+Agosto!L179+Septiembre!L179+'Octubre '!L179+Noviembre!L179+'Diciembre '!L179</f>
        <v>0</v>
      </c>
      <c r="M179" s="18">
        <f>+Enero!M179+Febrero!M179+'Marzo '!M179+'Abril '!M179+'Mayo '!M179+Junio!M179+Julio!M179+Agosto!M179+Septiembre!M179+'Octubre '!M179+Noviembre!M179+'Diciembre '!M179</f>
        <v>0</v>
      </c>
      <c r="N179" s="18">
        <f>+Enero!N179+Febrero!N179+'Marzo '!N179+'Abril '!N179+'Mayo '!N179+Junio!N179+Julio!N179+Agosto!N179+Septiembre!N179+'Octubre '!N179+Noviembre!N179+'Diciembre '!N179</f>
        <v>0</v>
      </c>
      <c r="O179" s="18">
        <f>+Enero!O179+Febrero!O179+'Marzo '!O179+'Abril '!O179+'Mayo '!O179+Junio!O179+Julio!O179+Agosto!O179+Septiembre!O179+'Octubre '!O179+Noviembre!O179+'Diciembre '!O179</f>
        <v>0</v>
      </c>
      <c r="P179" s="18">
        <f>+Enero!P179+Febrero!P179+'Marzo '!P179+'Abril '!P179+'Mayo '!P179+Junio!P179+Julio!P179+Agosto!P179+Septiembre!P179+'Octubre '!P179+Noviembre!P179+'Diciembre '!P179</f>
        <v>0</v>
      </c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3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5"/>
        <v>0</v>
      </c>
      <c r="E180" s="18">
        <f>+Enero!E180+Febrero!E180+'Marzo '!E180+'Abril '!E180+'Mayo '!E180+Junio!E180+Julio!E180+Agosto!E180+Septiembre!E180+'Octubre '!E180+Noviembre!E180+'Diciembre '!E180</f>
        <v>0</v>
      </c>
      <c r="F180" s="18">
        <f>+Enero!F180+Febrero!F180+'Marzo '!F180+'Abril '!F180+'Mayo '!F180+Junio!F180+Julio!F180+Agosto!F180+Septiembre!F180+'Octubre '!F180+Noviembre!F180+'Diciembre '!F180</f>
        <v>0</v>
      </c>
      <c r="G180" s="18">
        <f>+Enero!G180+Febrero!G180+'Marzo '!G180+'Abril '!G180+'Mayo '!G180+Junio!G180+Julio!G180+Agosto!G180+Septiembre!G180+'Octubre '!G180+Noviembre!G180+'Diciembre '!G180</f>
        <v>0</v>
      </c>
      <c r="H180" s="18">
        <f>+Enero!H180+Febrero!H180+'Marzo '!H180+'Abril '!H180+'Mayo '!H180+Junio!H180+Julio!H180+Agosto!H180+Septiembre!H180+'Octubre '!H180+Noviembre!H180+'Diciembre '!H180</f>
        <v>0</v>
      </c>
      <c r="I180" s="18">
        <f>+Enero!I180+Febrero!I180+'Marzo '!I180+'Abril '!I180+'Mayo '!I180+Junio!I180+Julio!I180+Agosto!I180+Septiembre!I180+'Octubre '!I180+Noviembre!I180+'Diciembre '!I180</f>
        <v>0</v>
      </c>
      <c r="J180" s="18">
        <f>+Enero!J180+Febrero!J180+'Marzo '!J180+'Abril '!J180+'Mayo '!J180+Junio!J180+Julio!J180+Agosto!J180+Septiembre!J180+'Octubre '!J180+Noviembre!J180+'Diciembre '!J180</f>
        <v>0</v>
      </c>
      <c r="K180" s="18">
        <f>+Enero!K180+Febrero!K180+'Marzo '!K180+'Abril '!K180+'Mayo '!K180+Junio!K180+Julio!K180+Agosto!K180+Septiembre!K180+'Octubre '!K180+Noviembre!K180+'Diciembre '!K180</f>
        <v>0</v>
      </c>
      <c r="L180" s="18">
        <f>+Enero!L180+Febrero!L180+'Marzo '!L180+'Abril '!L180+'Mayo '!L180+Junio!L180+Julio!L180+Agosto!L180+Septiembre!L180+'Octubre '!L180+Noviembre!L180+'Diciembre '!L180</f>
        <v>0</v>
      </c>
      <c r="M180" s="18">
        <f>+Enero!M180+Febrero!M180+'Marzo '!M180+'Abril '!M180+'Mayo '!M180+Junio!M180+Julio!M180+Agosto!M180+Septiembre!M180+'Octubre '!M180+Noviembre!M180+'Diciembre '!M180</f>
        <v>0</v>
      </c>
      <c r="N180" s="18">
        <f>+Enero!N180+Febrero!N180+'Marzo '!N180+'Abril '!N180+'Mayo '!N180+Junio!N180+Julio!N180+Agosto!N180+Septiembre!N180+'Octubre '!N180+Noviembre!N180+'Diciembre '!N180</f>
        <v>0</v>
      </c>
      <c r="O180" s="18">
        <f>+Enero!O180+Febrero!O180+'Marzo '!O180+'Abril '!O180+'Mayo '!O180+Junio!O180+Julio!O180+Agosto!O180+Septiembre!O180+'Octubre '!O180+Noviembre!O180+'Diciembre '!O180</f>
        <v>0</v>
      </c>
      <c r="P180" s="18">
        <f>+Enero!P180+Febrero!P180+'Marzo '!P180+'Abril '!P180+'Mayo '!P180+Junio!P180+Julio!P180+Agosto!P180+Septiembre!P180+'Octubre '!P180+Noviembre!P180+'Diciembre '!P180</f>
        <v>0</v>
      </c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3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5"/>
        <v>0</v>
      </c>
      <c r="E181" s="18">
        <f>+Enero!E181+Febrero!E181+'Marzo '!E181+'Abril '!E181+'Mayo '!E181+Junio!E181+Julio!E181+Agosto!E181+Septiembre!E181+'Octubre '!E181+Noviembre!E181+'Diciembre '!E181</f>
        <v>0</v>
      </c>
      <c r="F181" s="18">
        <f>+Enero!F181+Febrero!F181+'Marzo '!F181+'Abril '!F181+'Mayo '!F181+Junio!F181+Julio!F181+Agosto!F181+Septiembre!F181+'Octubre '!F181+Noviembre!F181+'Diciembre '!F181</f>
        <v>0</v>
      </c>
      <c r="G181" s="18">
        <f>+Enero!G181+Febrero!G181+'Marzo '!G181+'Abril '!G181+'Mayo '!G181+Junio!G181+Julio!G181+Agosto!G181+Septiembre!G181+'Octubre '!G181+Noviembre!G181+'Diciembre '!G181</f>
        <v>0</v>
      </c>
      <c r="H181" s="18">
        <f>+Enero!H181+Febrero!H181+'Marzo '!H181+'Abril '!H181+'Mayo '!H181+Junio!H181+Julio!H181+Agosto!H181+Septiembre!H181+'Octubre '!H181+Noviembre!H181+'Diciembre '!H181</f>
        <v>0</v>
      </c>
      <c r="I181" s="18">
        <f>+Enero!I181+Febrero!I181+'Marzo '!I181+'Abril '!I181+'Mayo '!I181+Junio!I181+Julio!I181+Agosto!I181+Septiembre!I181+'Octubre '!I181+Noviembre!I181+'Diciembre '!I181</f>
        <v>0</v>
      </c>
      <c r="J181" s="18">
        <f>+Enero!J181+Febrero!J181+'Marzo '!J181+'Abril '!J181+'Mayo '!J181+Junio!J181+Julio!J181+Agosto!J181+Septiembre!J181+'Octubre '!J181+Noviembre!J181+'Diciembre '!J181</f>
        <v>0</v>
      </c>
      <c r="K181" s="18">
        <f>+Enero!K181+Febrero!K181+'Marzo '!K181+'Abril '!K181+'Mayo '!K181+Junio!K181+Julio!K181+Agosto!K181+Septiembre!K181+'Octubre '!K181+Noviembre!K181+'Diciembre '!K181</f>
        <v>0</v>
      </c>
      <c r="L181" s="18">
        <f>+Enero!L181+Febrero!L181+'Marzo '!L181+'Abril '!L181+'Mayo '!L181+Junio!L181+Julio!L181+Agosto!L181+Septiembre!L181+'Octubre '!L181+Noviembre!L181+'Diciembre '!L181</f>
        <v>0</v>
      </c>
      <c r="M181" s="18">
        <f>+Enero!M181+Febrero!M181+'Marzo '!M181+'Abril '!M181+'Mayo '!M181+Junio!M181+Julio!M181+Agosto!M181+Septiembre!M181+'Octubre '!M181+Noviembre!M181+'Diciembre '!M181</f>
        <v>0</v>
      </c>
      <c r="N181" s="18">
        <f>+Enero!N181+Febrero!N181+'Marzo '!N181+'Abril '!N181+'Mayo '!N181+Junio!N181+Julio!N181+Agosto!N181+Septiembre!N181+'Octubre '!N181+Noviembre!N181+'Diciembre '!N181</f>
        <v>0</v>
      </c>
      <c r="O181" s="18">
        <f>+Enero!O181+Febrero!O181+'Marzo '!O181+'Abril '!O181+'Mayo '!O181+Junio!O181+Julio!O181+Agosto!O181+Septiembre!O181+'Octubre '!O181+Noviembre!O181+'Diciembre '!O181</f>
        <v>0</v>
      </c>
      <c r="P181" s="18">
        <f>+Enero!P181+Febrero!P181+'Marzo '!P181+'Abril '!P181+'Mayo '!P181+Junio!P181+Julio!P181+Agosto!P181+Septiembre!P181+'Octubre '!P181+Noviembre!P181+'Diciembre '!P181</f>
        <v>0</v>
      </c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3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5"/>
        <v>221</v>
      </c>
      <c r="E182" s="18">
        <f>+Enero!E182+Febrero!E182+'Marzo '!E182+'Abril '!E182+'Mayo '!E182+Junio!E182+Julio!E182+Agosto!E182+Septiembre!E182+'Octubre '!E182+Noviembre!E182+'Diciembre '!E182</f>
        <v>0</v>
      </c>
      <c r="F182" s="18">
        <f>+Enero!F182+Febrero!F182+'Marzo '!F182+'Abril '!F182+'Mayo '!F182+Junio!F182+Julio!F182+Agosto!F182+Septiembre!F182+'Octubre '!F182+Noviembre!F182+'Diciembre '!F182</f>
        <v>0</v>
      </c>
      <c r="G182" s="18">
        <f>+Enero!G182+Febrero!G182+'Marzo '!G182+'Abril '!G182+'Mayo '!G182+Junio!G182+Julio!G182+Agosto!G182+Septiembre!G182+'Octubre '!G182+Noviembre!G182+'Diciembre '!G182</f>
        <v>0</v>
      </c>
      <c r="H182" s="18">
        <f>+Enero!H182+Febrero!H182+'Marzo '!H182+'Abril '!H182+'Mayo '!H182+Junio!H182+Julio!H182+Agosto!H182+Septiembre!H182+'Octubre '!H182+Noviembre!H182+'Diciembre '!H182</f>
        <v>0</v>
      </c>
      <c r="I182" s="18">
        <f>+Enero!I182+Febrero!I182+'Marzo '!I182+'Abril '!I182+'Mayo '!I182+Junio!I182+Julio!I182+Agosto!I182+Septiembre!I182+'Octubre '!I182+Noviembre!I182+'Diciembre '!I182</f>
        <v>0</v>
      </c>
      <c r="J182" s="18">
        <f>+Enero!J182+Febrero!J182+'Marzo '!J182+'Abril '!J182+'Mayo '!J182+Junio!J182+Julio!J182+Agosto!J182+Septiembre!J182+'Octubre '!J182+Noviembre!J182+'Diciembre '!J182</f>
        <v>0</v>
      </c>
      <c r="K182" s="18">
        <f>+Enero!K182+Febrero!K182+'Marzo '!K182+'Abril '!K182+'Mayo '!K182+Junio!K182+Julio!K182+Agosto!K182+Septiembre!K182+'Octubre '!K182+Noviembre!K182+'Diciembre '!K182</f>
        <v>68</v>
      </c>
      <c r="L182" s="18">
        <f>+Enero!L182+Febrero!L182+'Marzo '!L182+'Abril '!L182+'Mayo '!L182+Junio!L182+Julio!L182+Agosto!L182+Septiembre!L182+'Octubre '!L182+Noviembre!L182+'Diciembre '!L182</f>
        <v>91</v>
      </c>
      <c r="M182" s="18">
        <f>+Enero!M182+Febrero!M182+'Marzo '!M182+'Abril '!M182+'Mayo '!M182+Junio!M182+Julio!M182+Agosto!M182+Septiembre!M182+'Octubre '!M182+Noviembre!M182+'Diciembre '!M182</f>
        <v>62</v>
      </c>
      <c r="N182" s="18">
        <f>+Enero!N182+Febrero!N182+'Marzo '!N182+'Abril '!N182+'Mayo '!N182+Junio!N182+Julio!N182+Agosto!N182+Septiembre!N182+'Octubre '!N182+Noviembre!N182+'Diciembre '!N182</f>
        <v>44</v>
      </c>
      <c r="O182" s="18">
        <f>+Enero!O182+Febrero!O182+'Marzo '!O182+'Abril '!O182+'Mayo '!O182+Junio!O182+Julio!O182+Agosto!O182+Septiembre!O182+'Octubre '!O182+Noviembre!O182+'Diciembre '!O182</f>
        <v>177</v>
      </c>
      <c r="P182" s="18">
        <f>+Enero!P182+Febrero!P182+'Marzo '!P182+'Abril '!P182+'Mayo '!P182+Junio!P182+Julio!P182+Agosto!P182+Septiembre!P182+'Octubre '!P182+Noviembre!P182+'Diciembre '!P182</f>
        <v>2</v>
      </c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3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5"/>
        <v>700</v>
      </c>
      <c r="E183" s="18">
        <f>+Enero!E183+Febrero!E183+'Marzo '!E183+'Abril '!E183+'Mayo '!E183+Junio!E183+Julio!E183+Agosto!E183+Septiembre!E183+'Octubre '!E183+Noviembre!E183+'Diciembre '!E183</f>
        <v>0</v>
      </c>
      <c r="F183" s="18">
        <f>+Enero!F183+Febrero!F183+'Marzo '!F183+'Abril '!F183+'Mayo '!F183+Junio!F183+Julio!F183+Agosto!F183+Septiembre!F183+'Octubre '!F183+Noviembre!F183+'Diciembre '!F183</f>
        <v>0</v>
      </c>
      <c r="G183" s="18">
        <f>+Enero!G183+Febrero!G183+'Marzo '!G183+'Abril '!G183+'Mayo '!G183+Junio!G183+Julio!G183+Agosto!G183+Septiembre!G183+'Octubre '!G183+Noviembre!G183+'Diciembre '!G183</f>
        <v>0</v>
      </c>
      <c r="H183" s="18">
        <f>+Enero!H183+Febrero!H183+'Marzo '!H183+'Abril '!H183+'Mayo '!H183+Junio!H183+Julio!H183+Agosto!H183+Septiembre!H183+'Octubre '!H183+Noviembre!H183+'Diciembre '!H183</f>
        <v>0</v>
      </c>
      <c r="I183" s="18">
        <f>+Enero!I183+Febrero!I183+'Marzo '!I183+'Abril '!I183+'Mayo '!I183+Junio!I183+Julio!I183+Agosto!I183+Septiembre!I183+'Octubre '!I183+Noviembre!I183+'Diciembre '!I183</f>
        <v>0</v>
      </c>
      <c r="J183" s="18">
        <f>+Enero!J183+Febrero!J183+'Marzo '!J183+'Abril '!J183+'Mayo '!J183+Junio!J183+Julio!J183+Agosto!J183+Septiembre!J183+'Octubre '!J183+Noviembre!J183+'Diciembre '!J183</f>
        <v>0</v>
      </c>
      <c r="K183" s="18">
        <f>+Enero!K183+Febrero!K183+'Marzo '!K183+'Abril '!K183+'Mayo '!K183+Junio!K183+Julio!K183+Agosto!K183+Septiembre!K183+'Octubre '!K183+Noviembre!K183+'Diciembre '!K183</f>
        <v>271</v>
      </c>
      <c r="L183" s="18">
        <f>+Enero!L183+Febrero!L183+'Marzo '!L183+'Abril '!L183+'Mayo '!L183+Junio!L183+Julio!L183+Agosto!L183+Septiembre!L183+'Octubre '!L183+Noviembre!L183+'Diciembre '!L183</f>
        <v>364</v>
      </c>
      <c r="M183" s="18">
        <f>+Enero!M183+Febrero!M183+'Marzo '!M183+'Abril '!M183+'Mayo '!M183+Junio!M183+Julio!M183+Agosto!M183+Septiembre!M183+'Octubre '!M183+Noviembre!M183+'Diciembre '!M183</f>
        <v>65</v>
      </c>
      <c r="N183" s="18">
        <f>+Enero!N183+Febrero!N183+'Marzo '!N183+'Abril '!N183+'Mayo '!N183+Junio!N183+Julio!N183+Agosto!N183+Septiembre!N183+'Octubre '!N183+Noviembre!N183+'Diciembre '!N183</f>
        <v>169</v>
      </c>
      <c r="O183" s="18">
        <f>+Enero!O183+Febrero!O183+'Marzo '!O183+'Abril '!O183+'Mayo '!O183+Junio!O183+Julio!O183+Agosto!O183+Septiembre!O183+'Octubre '!O183+Noviembre!O183+'Diciembre '!O183</f>
        <v>531</v>
      </c>
      <c r="P183" s="18">
        <f>+Enero!P183+Febrero!P183+'Marzo '!P183+'Abril '!P183+'Mayo '!P183+Junio!P183+Julio!P183+Agosto!P183+Septiembre!P183+'Octubre '!P183+Noviembre!P183+'Diciembre '!P183</f>
        <v>3</v>
      </c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3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5"/>
        <v>191</v>
      </c>
      <c r="E184" s="18">
        <f>+Enero!E184+Febrero!E184+'Marzo '!E184+'Abril '!E184+'Mayo '!E184+Junio!E184+Julio!E184+Agosto!E184+Septiembre!E184+'Octubre '!E184+Noviembre!E184+'Diciembre '!E184</f>
        <v>0</v>
      </c>
      <c r="F184" s="18">
        <f>+Enero!F184+Febrero!F184+'Marzo '!F184+'Abril '!F184+'Mayo '!F184+Junio!F184+Julio!F184+Agosto!F184+Septiembre!F184+'Octubre '!F184+Noviembre!F184+'Diciembre '!F184</f>
        <v>0</v>
      </c>
      <c r="G184" s="18">
        <f>+Enero!G184+Febrero!G184+'Marzo '!G184+'Abril '!G184+'Mayo '!G184+Junio!G184+Julio!G184+Agosto!G184+Septiembre!G184+'Octubre '!G184+Noviembre!G184+'Diciembre '!G184</f>
        <v>0</v>
      </c>
      <c r="H184" s="18">
        <f>+Enero!H184+Febrero!H184+'Marzo '!H184+'Abril '!H184+'Mayo '!H184+Junio!H184+Julio!H184+Agosto!H184+Septiembre!H184+'Octubre '!H184+Noviembre!H184+'Diciembre '!H184</f>
        <v>0</v>
      </c>
      <c r="I184" s="18">
        <f>+Enero!I184+Febrero!I184+'Marzo '!I184+'Abril '!I184+'Mayo '!I184+Junio!I184+Julio!I184+Agosto!I184+Septiembre!I184+'Octubre '!I184+Noviembre!I184+'Diciembre '!I184</f>
        <v>0</v>
      </c>
      <c r="J184" s="18">
        <f>+Enero!J184+Febrero!J184+'Marzo '!J184+'Abril '!J184+'Mayo '!J184+Junio!J184+Julio!J184+Agosto!J184+Septiembre!J184+'Octubre '!J184+Noviembre!J184+'Diciembre '!J184</f>
        <v>0</v>
      </c>
      <c r="K184" s="18">
        <f>+Enero!K184+Febrero!K184+'Marzo '!K184+'Abril '!K184+'Mayo '!K184+Junio!K184+Julio!K184+Agosto!K184+Septiembre!K184+'Octubre '!K184+Noviembre!K184+'Diciembre '!K184</f>
        <v>51</v>
      </c>
      <c r="L184" s="18">
        <f>+Enero!L184+Febrero!L184+'Marzo '!L184+'Abril '!L184+'Mayo '!L184+Junio!L184+Julio!L184+Agosto!L184+Septiembre!L184+'Octubre '!L184+Noviembre!L184+'Diciembre '!L184</f>
        <v>81</v>
      </c>
      <c r="M184" s="18">
        <f>+Enero!M184+Febrero!M184+'Marzo '!M184+'Abril '!M184+'Mayo '!M184+Junio!M184+Julio!M184+Agosto!M184+Septiembre!M184+'Octubre '!M184+Noviembre!M184+'Diciembre '!M184</f>
        <v>59</v>
      </c>
      <c r="N184" s="18">
        <f>+Enero!N184+Febrero!N184+'Marzo '!N184+'Abril '!N184+'Mayo '!N184+Junio!N184+Julio!N184+Agosto!N184+Septiembre!N184+'Octubre '!N184+Noviembre!N184+'Diciembre '!N184</f>
        <v>40</v>
      </c>
      <c r="O184" s="18">
        <f>+Enero!O184+Febrero!O184+'Marzo '!O184+'Abril '!O184+'Mayo '!O184+Junio!O184+Julio!O184+Agosto!O184+Septiembre!O184+'Octubre '!O184+Noviembre!O184+'Diciembre '!O184</f>
        <v>151</v>
      </c>
      <c r="P184" s="18">
        <f>+Enero!P184+Febrero!P184+'Marzo '!P184+'Abril '!P184+'Mayo '!P184+Junio!P184+Julio!P184+Agosto!P184+Septiembre!P184+'Octubre '!P184+Noviembre!P184+'Diciembre '!P184</f>
        <v>2</v>
      </c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3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5"/>
        <v>176</v>
      </c>
      <c r="E185" s="18">
        <f>+Enero!E185+Febrero!E185+'Marzo '!E185+'Abril '!E185+'Mayo '!E185+Junio!E185+Julio!E185+Agosto!E185+Septiembre!E185+'Octubre '!E185+Noviembre!E185+'Diciembre '!E185</f>
        <v>0</v>
      </c>
      <c r="F185" s="18">
        <f>+Enero!F185+Febrero!F185+'Marzo '!F185+'Abril '!F185+'Mayo '!F185+Junio!F185+Julio!F185+Agosto!F185+Septiembre!F185+'Octubre '!F185+Noviembre!F185+'Diciembre '!F185</f>
        <v>0</v>
      </c>
      <c r="G185" s="18">
        <f>+Enero!G185+Febrero!G185+'Marzo '!G185+'Abril '!G185+'Mayo '!G185+Junio!G185+Julio!G185+Agosto!G185+Septiembre!G185+'Octubre '!G185+Noviembre!G185+'Diciembre '!G185</f>
        <v>0</v>
      </c>
      <c r="H185" s="18">
        <f>+Enero!H185+Febrero!H185+'Marzo '!H185+'Abril '!H185+'Mayo '!H185+Junio!H185+Julio!H185+Agosto!H185+Septiembre!H185+'Octubre '!H185+Noviembre!H185+'Diciembre '!H185</f>
        <v>0</v>
      </c>
      <c r="I185" s="18">
        <f>+Enero!I185+Febrero!I185+'Marzo '!I185+'Abril '!I185+'Mayo '!I185+Junio!I185+Julio!I185+Agosto!I185+Septiembre!I185+'Octubre '!I185+Noviembre!I185+'Diciembre '!I185</f>
        <v>0</v>
      </c>
      <c r="J185" s="18">
        <f>+Enero!J185+Febrero!J185+'Marzo '!J185+'Abril '!J185+'Mayo '!J185+Junio!J185+Julio!J185+Agosto!J185+Septiembre!J185+'Octubre '!J185+Noviembre!J185+'Diciembre '!J185</f>
        <v>0</v>
      </c>
      <c r="K185" s="18">
        <f>+Enero!K185+Febrero!K185+'Marzo '!K185+'Abril '!K185+'Mayo '!K185+Junio!K185+Julio!K185+Agosto!K185+Septiembre!K185+'Octubre '!K185+Noviembre!K185+'Diciembre '!K185</f>
        <v>44</v>
      </c>
      <c r="L185" s="18">
        <f>+Enero!L185+Febrero!L185+'Marzo '!L185+'Abril '!L185+'Mayo '!L185+Junio!L185+Julio!L185+Agosto!L185+Septiembre!L185+'Octubre '!L185+Noviembre!L185+'Diciembre '!L185</f>
        <v>75</v>
      </c>
      <c r="M185" s="18">
        <f>+Enero!M185+Febrero!M185+'Marzo '!M185+'Abril '!M185+'Mayo '!M185+Junio!M185+Julio!M185+Agosto!M185+Septiembre!M185+'Octubre '!M185+Noviembre!M185+'Diciembre '!M185</f>
        <v>57</v>
      </c>
      <c r="N185" s="18">
        <f>+Enero!N185+Febrero!N185+'Marzo '!N185+'Abril '!N185+'Mayo '!N185+Junio!N185+Julio!N185+Agosto!N185+Septiembre!N185+'Octubre '!N185+Noviembre!N185+'Diciembre '!N185</f>
        <v>37</v>
      </c>
      <c r="O185" s="18">
        <f>+Enero!O185+Febrero!O185+'Marzo '!O185+'Abril '!O185+'Mayo '!O185+Junio!O185+Julio!O185+Agosto!O185+Septiembre!O185+'Octubre '!O185+Noviembre!O185+'Diciembre '!O185</f>
        <v>139</v>
      </c>
      <c r="P185" s="18">
        <f>+Enero!P185+Febrero!P185+'Marzo '!P185+'Abril '!P185+'Mayo '!P185+Junio!P185+Julio!P185+Agosto!P185+Septiembre!P185+'Octubre '!P185+Noviembre!P185+'Diciembre '!P185</f>
        <v>0</v>
      </c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3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4"/>
        <v>0</v>
      </c>
      <c r="E186" s="18">
        <f>+Enero!E186+Febrero!E186+'Marzo '!E186+'Abril '!E186+'Mayo '!E186+Junio!E186+Julio!E186+Agosto!E186+Septiembre!E186+'Octubre '!E186+Noviembre!E186+'Diciembre '!E186</f>
        <v>0</v>
      </c>
      <c r="F186" s="18">
        <f>+Enero!F186+Febrero!F186+'Marzo '!F186+'Abril '!F186+'Mayo '!F186+Junio!F186+Julio!F186+Agosto!F186+Septiembre!F186+'Octubre '!F186+Noviembre!F186+'Diciembre '!F186</f>
        <v>0</v>
      </c>
      <c r="G186" s="18">
        <f>+Enero!G186+Febrero!G186+'Marzo '!G186+'Abril '!G186+'Mayo '!G186+Junio!G186+Julio!G186+Agosto!G186+Septiembre!G186+'Octubre '!G186+Noviembre!G186+'Diciembre '!G186</f>
        <v>0</v>
      </c>
      <c r="H186" s="18">
        <f>+Enero!H186+Febrero!H186+'Marzo '!H186+'Abril '!H186+'Mayo '!H186+Junio!H186+Julio!H186+Agosto!H186+Septiembre!H186+'Octubre '!H186+Noviembre!H186+'Diciembre '!H186</f>
        <v>0</v>
      </c>
      <c r="I186" s="18">
        <f>+Enero!I186+Febrero!I186+'Marzo '!I186+'Abril '!I186+'Mayo '!I186+Junio!I186+Julio!I186+Agosto!I186+Septiembre!I186+'Octubre '!I186+Noviembre!I186+'Diciembre '!I186</f>
        <v>0</v>
      </c>
      <c r="J186" s="18">
        <f>+Enero!J186+Febrero!J186+'Marzo '!J186+'Abril '!J186+'Mayo '!J186+Junio!J186+Julio!J186+Agosto!J186+Septiembre!J186+'Octubre '!J186+Noviembre!J186+'Diciembre '!J186</f>
        <v>0</v>
      </c>
      <c r="K186" s="18">
        <f>+Enero!K186+Febrero!K186+'Marzo '!K186+'Abril '!K186+'Mayo '!K186+Junio!K186+Julio!K186+Agosto!K186+Septiembre!K186+'Octubre '!K186+Noviembre!K186+'Diciembre '!K186</f>
        <v>0</v>
      </c>
      <c r="L186" s="18">
        <f>+Enero!L186+Febrero!L186+'Marzo '!L186+'Abril '!L186+'Mayo '!L186+Junio!L186+Julio!L186+Agosto!L186+Septiembre!L186+'Octubre '!L186+Noviembre!L186+'Diciembre '!L186</f>
        <v>0</v>
      </c>
      <c r="M186" s="18">
        <f>+Enero!M186+Febrero!M186+'Marzo '!M186+'Abril '!M186+'Mayo '!M186+Junio!M186+Julio!M186+Agosto!M186+Septiembre!M186+'Octubre '!M186+Noviembre!M186+'Diciembre '!M186</f>
        <v>0</v>
      </c>
      <c r="N186" s="18">
        <f>+Enero!N186+Febrero!N186+'Marzo '!N186+'Abril '!N186+'Mayo '!N186+Junio!N186+Julio!N186+Agosto!N186+Septiembre!N186+'Octubre '!N186+Noviembre!N186+'Diciembre '!N186</f>
        <v>0</v>
      </c>
      <c r="O186" s="18">
        <f>+Enero!O186+Febrero!O186+'Marzo '!O186+'Abril '!O186+'Mayo '!O186+Junio!O186+Julio!O186+Agosto!O186+Septiembre!O186+'Octubre '!O186+Noviembre!O186+'Diciembre '!O186</f>
        <v>0</v>
      </c>
      <c r="P186" s="18">
        <f>+Enero!P186+Febrero!P186+'Marzo '!P186+'Abril '!P186+'Mayo '!P186+Junio!P186+Julio!P186+Agosto!P186+Septiembre!P186+'Octubre '!P186+Noviembre!P186+'Diciembre '!P186</f>
        <v>0</v>
      </c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3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4"/>
        <v>0</v>
      </c>
      <c r="E187" s="18">
        <f>+Enero!E187+Febrero!E187+'Marzo '!E187+'Abril '!E187+'Mayo '!E187+Junio!E187+Julio!E187+Agosto!E187+Septiembre!E187+'Octubre '!E187+Noviembre!E187+'Diciembre '!E187</f>
        <v>0</v>
      </c>
      <c r="F187" s="18">
        <f>+Enero!F187+Febrero!F187+'Marzo '!F187+'Abril '!F187+'Mayo '!F187+Junio!F187+Julio!F187+Agosto!F187+Septiembre!F187+'Octubre '!F187+Noviembre!F187+'Diciembre '!F187</f>
        <v>0</v>
      </c>
      <c r="G187" s="18">
        <f>+Enero!G187+Febrero!G187+'Marzo '!G187+'Abril '!G187+'Mayo '!G187+Junio!G187+Julio!G187+Agosto!G187+Septiembre!G187+'Octubre '!G187+Noviembre!G187+'Diciembre '!G187</f>
        <v>0</v>
      </c>
      <c r="H187" s="18">
        <f>+Enero!H187+Febrero!H187+'Marzo '!H187+'Abril '!H187+'Mayo '!H187+Junio!H187+Julio!H187+Agosto!H187+Septiembre!H187+'Octubre '!H187+Noviembre!H187+'Diciembre '!H187</f>
        <v>0</v>
      </c>
      <c r="I187" s="18">
        <f>+Enero!I187+Febrero!I187+'Marzo '!I187+'Abril '!I187+'Mayo '!I187+Junio!I187+Julio!I187+Agosto!I187+Septiembre!I187+'Octubre '!I187+Noviembre!I187+'Diciembre '!I187</f>
        <v>0</v>
      </c>
      <c r="J187" s="18">
        <f>+Enero!J187+Febrero!J187+'Marzo '!J187+'Abril '!J187+'Mayo '!J187+Junio!J187+Julio!J187+Agosto!J187+Septiembre!J187+'Octubre '!J187+Noviembre!J187+'Diciembre '!J187</f>
        <v>0</v>
      </c>
      <c r="K187" s="18">
        <f>+Enero!K187+Febrero!K187+'Marzo '!K187+'Abril '!K187+'Mayo '!K187+Junio!K187+Julio!K187+Agosto!K187+Septiembre!K187+'Octubre '!K187+Noviembre!K187+'Diciembre '!K187</f>
        <v>0</v>
      </c>
      <c r="L187" s="18">
        <f>+Enero!L187+Febrero!L187+'Marzo '!L187+'Abril '!L187+'Mayo '!L187+Junio!L187+Julio!L187+Agosto!L187+Septiembre!L187+'Octubre '!L187+Noviembre!L187+'Diciembre '!L187</f>
        <v>0</v>
      </c>
      <c r="M187" s="18">
        <f>+Enero!M187+Febrero!M187+'Marzo '!M187+'Abril '!M187+'Mayo '!M187+Junio!M187+Julio!M187+Agosto!M187+Septiembre!M187+'Octubre '!M187+Noviembre!M187+'Diciembre '!M187</f>
        <v>0</v>
      </c>
      <c r="N187" s="18">
        <f>+Enero!N187+Febrero!N187+'Marzo '!N187+'Abril '!N187+'Mayo '!N187+Junio!N187+Julio!N187+Agosto!N187+Septiembre!N187+'Octubre '!N187+Noviembre!N187+'Diciembre '!N187</f>
        <v>0</v>
      </c>
      <c r="O187" s="18">
        <f>+Enero!O187+Febrero!O187+'Marzo '!O187+'Abril '!O187+'Mayo '!O187+Junio!O187+Julio!O187+Agosto!O187+Septiembre!O187+'Octubre '!O187+Noviembre!O187+'Diciembre '!O187</f>
        <v>0</v>
      </c>
      <c r="P187" s="18">
        <f>+Enero!P187+Febrero!P187+'Marzo '!P187+'Abril '!P187+'Mayo '!P187+Junio!P187+Julio!P187+Agosto!P187+Septiembre!P187+'Octubre '!P187+Noviembre!P187+'Diciembre '!P187</f>
        <v>0</v>
      </c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3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4"/>
        <v>0</v>
      </c>
      <c r="E188" s="18">
        <f>+Enero!E188+Febrero!E188+'Marzo '!E188+'Abril '!E188+'Mayo '!E188+Junio!E188+Julio!E188+Agosto!E188+Septiembre!E188+'Octubre '!E188+Noviembre!E188+'Diciembre '!E188</f>
        <v>0</v>
      </c>
      <c r="F188" s="18">
        <f>+Enero!F188+Febrero!F188+'Marzo '!F188+'Abril '!F188+'Mayo '!F188+Junio!F188+Julio!F188+Agosto!F188+Septiembre!F188+'Octubre '!F188+Noviembre!F188+'Diciembre '!F188</f>
        <v>0</v>
      </c>
      <c r="G188" s="18">
        <f>+Enero!G188+Febrero!G188+'Marzo '!G188+'Abril '!G188+'Mayo '!G188+Junio!G188+Julio!G188+Agosto!G188+Septiembre!G188+'Octubre '!G188+Noviembre!G188+'Diciembre '!G188</f>
        <v>0</v>
      </c>
      <c r="H188" s="18">
        <f>+Enero!H188+Febrero!H188+'Marzo '!H188+'Abril '!H188+'Mayo '!H188+Junio!H188+Julio!H188+Agosto!H188+Septiembre!H188+'Octubre '!H188+Noviembre!H188+'Diciembre '!H188</f>
        <v>0</v>
      </c>
      <c r="I188" s="18">
        <f>+Enero!I188+Febrero!I188+'Marzo '!I188+'Abril '!I188+'Mayo '!I188+Junio!I188+Julio!I188+Agosto!I188+Septiembre!I188+'Octubre '!I188+Noviembre!I188+'Diciembre '!I188</f>
        <v>0</v>
      </c>
      <c r="J188" s="18">
        <f>+Enero!J188+Febrero!J188+'Marzo '!J188+'Abril '!J188+'Mayo '!J188+Junio!J188+Julio!J188+Agosto!J188+Septiembre!J188+'Octubre '!J188+Noviembre!J188+'Diciembre '!J188</f>
        <v>0</v>
      </c>
      <c r="K188" s="18">
        <f>+Enero!K188+Febrero!K188+'Marzo '!K188+'Abril '!K188+'Mayo '!K188+Junio!K188+Julio!K188+Agosto!K188+Septiembre!K188+'Octubre '!K188+Noviembre!K188+'Diciembre '!K188</f>
        <v>0</v>
      </c>
      <c r="L188" s="18">
        <f>+Enero!L188+Febrero!L188+'Marzo '!L188+'Abril '!L188+'Mayo '!L188+Junio!L188+Julio!L188+Agosto!L188+Septiembre!L188+'Octubre '!L188+Noviembre!L188+'Diciembre '!L188</f>
        <v>0</v>
      </c>
      <c r="M188" s="18">
        <f>+Enero!M188+Febrero!M188+'Marzo '!M188+'Abril '!M188+'Mayo '!M188+Junio!M188+Julio!M188+Agosto!M188+Septiembre!M188+'Octubre '!M188+Noviembre!M188+'Diciembre '!M188</f>
        <v>0</v>
      </c>
      <c r="N188" s="18">
        <f>+Enero!N188+Febrero!N188+'Marzo '!N188+'Abril '!N188+'Mayo '!N188+Junio!N188+Julio!N188+Agosto!N188+Septiembre!N188+'Octubre '!N188+Noviembre!N188+'Diciembre '!N188</f>
        <v>0</v>
      </c>
      <c r="O188" s="18">
        <f>+Enero!O188+Febrero!O188+'Marzo '!O188+'Abril '!O188+'Mayo '!O188+Junio!O188+Julio!O188+Agosto!O188+Septiembre!O188+'Octubre '!O188+Noviembre!O188+'Diciembre '!O188</f>
        <v>0</v>
      </c>
      <c r="P188" s="18">
        <f>+Enero!P188+Febrero!P188+'Marzo '!P188+'Abril '!P188+'Mayo '!P188+Junio!P188+Julio!P188+Agosto!P188+Septiembre!P188+'Octubre '!P188+Noviembre!P188+'Diciembre '!P188</f>
        <v>0</v>
      </c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3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4"/>
        <v>0</v>
      </c>
      <c r="E189" s="18">
        <f>+Enero!E189+Febrero!E189+'Marzo '!E189+'Abril '!E189+'Mayo '!E189+Junio!E189+Julio!E189+Agosto!E189+Septiembre!E189+'Octubre '!E189+Noviembre!E189+'Diciembre '!E189</f>
        <v>0</v>
      </c>
      <c r="F189" s="18">
        <f>+Enero!F189+Febrero!F189+'Marzo '!F189+'Abril '!F189+'Mayo '!F189+Junio!F189+Julio!F189+Agosto!F189+Septiembre!F189+'Octubre '!F189+Noviembre!F189+'Diciembre '!F189</f>
        <v>0</v>
      </c>
      <c r="G189" s="18">
        <f>+Enero!G189+Febrero!G189+'Marzo '!G189+'Abril '!G189+'Mayo '!G189+Junio!G189+Julio!G189+Agosto!G189+Septiembre!G189+'Octubre '!G189+Noviembre!G189+'Diciembre '!G189</f>
        <v>0</v>
      </c>
      <c r="H189" s="18">
        <f>+Enero!H189+Febrero!H189+'Marzo '!H189+'Abril '!H189+'Mayo '!H189+Junio!H189+Julio!H189+Agosto!H189+Septiembre!H189+'Octubre '!H189+Noviembre!H189+'Diciembre '!H189</f>
        <v>0</v>
      </c>
      <c r="I189" s="18">
        <f>+Enero!I189+Febrero!I189+'Marzo '!I189+'Abril '!I189+'Mayo '!I189+Junio!I189+Julio!I189+Agosto!I189+Septiembre!I189+'Octubre '!I189+Noviembre!I189+'Diciembre '!I189</f>
        <v>0</v>
      </c>
      <c r="J189" s="18">
        <f>+Enero!J189+Febrero!J189+'Marzo '!J189+'Abril '!J189+'Mayo '!J189+Junio!J189+Julio!J189+Agosto!J189+Septiembre!J189+'Octubre '!J189+Noviembre!J189+'Diciembre '!J189</f>
        <v>0</v>
      </c>
      <c r="K189" s="18">
        <f>+Enero!K189+Febrero!K189+'Marzo '!K189+'Abril '!K189+'Mayo '!K189+Junio!K189+Julio!K189+Agosto!K189+Septiembre!K189+'Octubre '!K189+Noviembre!K189+'Diciembre '!K189</f>
        <v>0</v>
      </c>
      <c r="L189" s="18">
        <f>+Enero!L189+Febrero!L189+'Marzo '!L189+'Abril '!L189+'Mayo '!L189+Junio!L189+Julio!L189+Agosto!L189+Septiembre!L189+'Octubre '!L189+Noviembre!L189+'Diciembre '!L189</f>
        <v>0</v>
      </c>
      <c r="M189" s="18">
        <f>+Enero!M189+Febrero!M189+'Marzo '!M189+'Abril '!M189+'Mayo '!M189+Junio!M189+Julio!M189+Agosto!M189+Septiembre!M189+'Octubre '!M189+Noviembre!M189+'Diciembre '!M189</f>
        <v>0</v>
      </c>
      <c r="N189" s="18">
        <f>+Enero!N189+Febrero!N189+'Marzo '!N189+'Abril '!N189+'Mayo '!N189+Junio!N189+Julio!N189+Agosto!N189+Septiembre!N189+'Octubre '!N189+Noviembre!N189+'Diciembre '!N189</f>
        <v>0</v>
      </c>
      <c r="O189" s="18">
        <f>+Enero!O189+Febrero!O189+'Marzo '!O189+'Abril '!O189+'Mayo '!O189+Junio!O189+Julio!O189+Agosto!O189+Septiembre!O189+'Octubre '!O189+Noviembre!O189+'Diciembre '!O189</f>
        <v>0</v>
      </c>
      <c r="P189" s="18">
        <f>+Enero!P189+Febrero!P189+'Marzo '!P189+'Abril '!P189+'Mayo '!P189+Junio!P189+Julio!P189+Agosto!P189+Septiembre!P189+'Octubre '!P189+Noviembre!P189+'Diciembre '!P189</f>
        <v>0</v>
      </c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3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4"/>
        <v>0</v>
      </c>
      <c r="E190" s="18">
        <f>+Enero!E190+Febrero!E190+'Marzo '!E190+'Abril '!E190+'Mayo '!E190+Junio!E190+Julio!E190+Agosto!E190+Septiembre!E190+'Octubre '!E190+Noviembre!E190+'Diciembre '!E190</f>
        <v>0</v>
      </c>
      <c r="F190" s="18">
        <f>+Enero!F190+Febrero!F190+'Marzo '!F190+'Abril '!F190+'Mayo '!F190+Junio!F190+Julio!F190+Agosto!F190+Septiembre!F190+'Octubre '!F190+Noviembre!F190+'Diciembre '!F190</f>
        <v>0</v>
      </c>
      <c r="G190" s="18">
        <f>+Enero!G190+Febrero!G190+'Marzo '!G190+'Abril '!G190+'Mayo '!G190+Junio!G190+Julio!G190+Agosto!G190+Septiembre!G190+'Octubre '!G190+Noviembre!G190+'Diciembre '!G190</f>
        <v>0</v>
      </c>
      <c r="H190" s="18">
        <f>+Enero!H190+Febrero!H190+'Marzo '!H190+'Abril '!H190+'Mayo '!H190+Junio!H190+Julio!H190+Agosto!H190+Septiembre!H190+'Octubre '!H190+Noviembre!H190+'Diciembre '!H190</f>
        <v>0</v>
      </c>
      <c r="I190" s="18">
        <f>+Enero!I190+Febrero!I190+'Marzo '!I190+'Abril '!I190+'Mayo '!I190+Junio!I190+Julio!I190+Agosto!I190+Septiembre!I190+'Octubre '!I190+Noviembre!I190+'Diciembre '!I190</f>
        <v>0</v>
      </c>
      <c r="J190" s="18">
        <f>+Enero!J190+Febrero!J190+'Marzo '!J190+'Abril '!J190+'Mayo '!J190+Junio!J190+Julio!J190+Agosto!J190+Septiembre!J190+'Octubre '!J190+Noviembre!J190+'Diciembre '!J190</f>
        <v>0</v>
      </c>
      <c r="K190" s="18">
        <f>+Enero!K190+Febrero!K190+'Marzo '!K190+'Abril '!K190+'Mayo '!K190+Junio!K190+Julio!K190+Agosto!K190+Septiembre!K190+'Octubre '!K190+Noviembre!K190+'Diciembre '!K190</f>
        <v>0</v>
      </c>
      <c r="L190" s="18">
        <f>+Enero!L190+Febrero!L190+'Marzo '!L190+'Abril '!L190+'Mayo '!L190+Junio!L190+Julio!L190+Agosto!L190+Septiembre!L190+'Octubre '!L190+Noviembre!L190+'Diciembre '!L190</f>
        <v>0</v>
      </c>
      <c r="M190" s="18">
        <f>+Enero!M190+Febrero!M190+'Marzo '!M190+'Abril '!M190+'Mayo '!M190+Junio!M190+Julio!M190+Agosto!M190+Septiembre!M190+'Octubre '!M190+Noviembre!M190+'Diciembre '!M190</f>
        <v>0</v>
      </c>
      <c r="N190" s="18">
        <f>+Enero!N190+Febrero!N190+'Marzo '!N190+'Abril '!N190+'Mayo '!N190+Junio!N190+Julio!N190+Agosto!N190+Septiembre!N190+'Octubre '!N190+Noviembre!N190+'Diciembre '!N190</f>
        <v>0</v>
      </c>
      <c r="O190" s="18">
        <f>+Enero!O190+Febrero!O190+'Marzo '!O190+'Abril '!O190+'Mayo '!O190+Junio!O190+Julio!O190+Agosto!O190+Septiembre!O190+'Octubre '!O190+Noviembre!O190+'Diciembre '!O190</f>
        <v>0</v>
      </c>
      <c r="P190" s="18">
        <f>+Enero!P190+Febrero!P190+'Marzo '!P190+'Abril '!P190+'Mayo '!P190+Junio!P190+Julio!P190+Agosto!P190+Septiembre!P190+'Octubre '!P190+Noviembre!P190+'Diciembre '!P190</f>
        <v>0</v>
      </c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3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4"/>
        <v>0</v>
      </c>
      <c r="E191" s="18">
        <f>+Enero!E191+Febrero!E191+'Marzo '!E191+'Abril '!E191+'Mayo '!E191+Junio!E191+Julio!E191+Agosto!E191+Septiembre!E191+'Octubre '!E191+Noviembre!E191+'Diciembre '!E191</f>
        <v>0</v>
      </c>
      <c r="F191" s="18">
        <f>+Enero!F191+Febrero!F191+'Marzo '!F191+'Abril '!F191+'Mayo '!F191+Junio!F191+Julio!F191+Agosto!F191+Septiembre!F191+'Octubre '!F191+Noviembre!F191+'Diciembre '!F191</f>
        <v>0</v>
      </c>
      <c r="G191" s="18">
        <f>+Enero!G191+Febrero!G191+'Marzo '!G191+'Abril '!G191+'Mayo '!G191+Junio!G191+Julio!G191+Agosto!G191+Septiembre!G191+'Octubre '!G191+Noviembre!G191+'Diciembre '!G191</f>
        <v>0</v>
      </c>
      <c r="H191" s="18">
        <f>+Enero!H191+Febrero!H191+'Marzo '!H191+'Abril '!H191+'Mayo '!H191+Junio!H191+Julio!H191+Agosto!H191+Septiembre!H191+'Octubre '!H191+Noviembre!H191+'Diciembre '!H191</f>
        <v>0</v>
      </c>
      <c r="I191" s="18">
        <f>+Enero!I191+Febrero!I191+'Marzo '!I191+'Abril '!I191+'Mayo '!I191+Junio!I191+Julio!I191+Agosto!I191+Septiembre!I191+'Octubre '!I191+Noviembre!I191+'Diciembre '!I191</f>
        <v>0</v>
      </c>
      <c r="J191" s="18">
        <f>+Enero!J191+Febrero!J191+'Marzo '!J191+'Abril '!J191+'Mayo '!J191+Junio!J191+Julio!J191+Agosto!J191+Septiembre!J191+'Octubre '!J191+Noviembre!J191+'Diciembre '!J191</f>
        <v>0</v>
      </c>
      <c r="K191" s="18">
        <f>+Enero!K191+Febrero!K191+'Marzo '!K191+'Abril '!K191+'Mayo '!K191+Junio!K191+Julio!K191+Agosto!K191+Septiembre!K191+'Octubre '!K191+Noviembre!K191+'Diciembre '!K191</f>
        <v>0</v>
      </c>
      <c r="L191" s="18">
        <f>+Enero!L191+Febrero!L191+'Marzo '!L191+'Abril '!L191+'Mayo '!L191+Junio!L191+Julio!L191+Agosto!L191+Septiembre!L191+'Octubre '!L191+Noviembre!L191+'Diciembre '!L191</f>
        <v>0</v>
      </c>
      <c r="M191" s="18">
        <f>+Enero!M191+Febrero!M191+'Marzo '!M191+'Abril '!M191+'Mayo '!M191+Junio!M191+Julio!M191+Agosto!M191+Septiembre!M191+'Octubre '!M191+Noviembre!M191+'Diciembre '!M191</f>
        <v>0</v>
      </c>
      <c r="N191" s="18">
        <f>+Enero!N191+Febrero!N191+'Marzo '!N191+'Abril '!N191+'Mayo '!N191+Junio!N191+Julio!N191+Agosto!N191+Septiembre!N191+'Octubre '!N191+Noviembre!N191+'Diciembre '!N191</f>
        <v>0</v>
      </c>
      <c r="O191" s="18">
        <f>+Enero!O191+Febrero!O191+'Marzo '!O191+'Abril '!O191+'Mayo '!O191+Junio!O191+Julio!O191+Agosto!O191+Septiembre!O191+'Octubre '!O191+Noviembre!O191+'Diciembre '!O191</f>
        <v>0</v>
      </c>
      <c r="P191" s="18">
        <f>+Enero!P191+Febrero!P191+'Marzo '!P191+'Abril '!P191+'Mayo '!P191+Junio!P191+Julio!P191+Agosto!P191+Septiembre!P191+'Octubre '!P191+Noviembre!P191+'Diciembre '!P191</f>
        <v>0</v>
      </c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3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4"/>
        <v>0</v>
      </c>
      <c r="E192" s="18">
        <f>+Enero!E192+Febrero!E192+'Marzo '!E192+'Abril '!E192+'Mayo '!E192+Junio!E192+Julio!E192+Agosto!E192+Septiembre!E192+'Octubre '!E192+Noviembre!E192+'Diciembre '!E192</f>
        <v>0</v>
      </c>
      <c r="F192" s="18">
        <f>+Enero!F192+Febrero!F192+'Marzo '!F192+'Abril '!F192+'Mayo '!F192+Junio!F192+Julio!F192+Agosto!F192+Septiembre!F192+'Octubre '!F192+Noviembre!F192+'Diciembre '!F192</f>
        <v>0</v>
      </c>
      <c r="G192" s="18">
        <f>+Enero!G192+Febrero!G192+'Marzo '!G192+'Abril '!G192+'Mayo '!G192+Junio!G192+Julio!G192+Agosto!G192+Septiembre!G192+'Octubre '!G192+Noviembre!G192+'Diciembre '!G192</f>
        <v>0</v>
      </c>
      <c r="H192" s="18">
        <f>+Enero!H192+Febrero!H192+'Marzo '!H192+'Abril '!H192+'Mayo '!H192+Junio!H192+Julio!H192+Agosto!H192+Septiembre!H192+'Octubre '!H192+Noviembre!H192+'Diciembre '!H192</f>
        <v>0</v>
      </c>
      <c r="I192" s="18">
        <f>+Enero!I192+Febrero!I192+'Marzo '!I192+'Abril '!I192+'Mayo '!I192+Junio!I192+Julio!I192+Agosto!I192+Septiembre!I192+'Octubre '!I192+Noviembre!I192+'Diciembre '!I192</f>
        <v>0</v>
      </c>
      <c r="J192" s="18">
        <f>+Enero!J192+Febrero!J192+'Marzo '!J192+'Abril '!J192+'Mayo '!J192+Junio!J192+Julio!J192+Agosto!J192+Septiembre!J192+'Octubre '!J192+Noviembre!J192+'Diciembre '!J192</f>
        <v>0</v>
      </c>
      <c r="K192" s="18">
        <f>+Enero!K192+Febrero!K192+'Marzo '!K192+'Abril '!K192+'Mayo '!K192+Junio!K192+Julio!K192+Agosto!K192+Septiembre!K192+'Octubre '!K192+Noviembre!K192+'Diciembre '!K192</f>
        <v>0</v>
      </c>
      <c r="L192" s="18">
        <f>+Enero!L192+Febrero!L192+'Marzo '!L192+'Abril '!L192+'Mayo '!L192+Junio!L192+Julio!L192+Agosto!L192+Septiembre!L192+'Octubre '!L192+Noviembre!L192+'Diciembre '!L192</f>
        <v>0</v>
      </c>
      <c r="M192" s="18">
        <f>+Enero!M192+Febrero!M192+'Marzo '!M192+'Abril '!M192+'Mayo '!M192+Junio!M192+Julio!M192+Agosto!M192+Septiembre!M192+'Octubre '!M192+Noviembre!M192+'Diciembre '!M192</f>
        <v>0</v>
      </c>
      <c r="N192" s="18">
        <f>+Enero!N192+Febrero!N192+'Marzo '!N192+'Abril '!N192+'Mayo '!N192+Junio!N192+Julio!N192+Agosto!N192+Septiembre!N192+'Octubre '!N192+Noviembre!N192+'Diciembre '!N192</f>
        <v>0</v>
      </c>
      <c r="O192" s="18">
        <f>+Enero!O192+Febrero!O192+'Marzo '!O192+'Abril '!O192+'Mayo '!O192+Junio!O192+Julio!O192+Agosto!O192+Septiembre!O192+'Octubre '!O192+Noviembre!O192+'Diciembre '!O192</f>
        <v>0</v>
      </c>
      <c r="P192" s="18">
        <f>+Enero!P192+Febrero!P192+'Marzo '!P192+'Abril '!P192+'Mayo '!P192+Junio!P192+Julio!P192+Agosto!P192+Septiembre!P192+'Octubre '!P192+Noviembre!P192+'Diciembre '!P192</f>
        <v>0</v>
      </c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3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4"/>
        <v>0</v>
      </c>
      <c r="E193" s="18">
        <f>+Enero!E193+Febrero!E193+'Marzo '!E193+'Abril '!E193+'Mayo '!E193+Junio!E193+Julio!E193+Agosto!E193+Septiembre!E193+'Octubre '!E193+Noviembre!E193+'Diciembre '!E193</f>
        <v>0</v>
      </c>
      <c r="F193" s="18">
        <f>+Enero!F193+Febrero!F193+'Marzo '!F193+'Abril '!F193+'Mayo '!F193+Junio!F193+Julio!F193+Agosto!F193+Septiembre!F193+'Octubre '!F193+Noviembre!F193+'Diciembre '!F193</f>
        <v>0</v>
      </c>
      <c r="G193" s="18">
        <f>+Enero!G193+Febrero!G193+'Marzo '!G193+'Abril '!G193+'Mayo '!G193+Junio!G193+Julio!G193+Agosto!G193+Septiembre!G193+'Octubre '!G193+Noviembre!G193+'Diciembre '!G193</f>
        <v>0</v>
      </c>
      <c r="H193" s="18">
        <f>+Enero!H193+Febrero!H193+'Marzo '!H193+'Abril '!H193+'Mayo '!H193+Junio!H193+Julio!H193+Agosto!H193+Septiembre!H193+'Octubre '!H193+Noviembre!H193+'Diciembre '!H193</f>
        <v>0</v>
      </c>
      <c r="I193" s="18">
        <f>+Enero!I193+Febrero!I193+'Marzo '!I193+'Abril '!I193+'Mayo '!I193+Junio!I193+Julio!I193+Agosto!I193+Septiembre!I193+'Octubre '!I193+Noviembre!I193+'Diciembre '!I193</f>
        <v>0</v>
      </c>
      <c r="J193" s="18">
        <f>+Enero!J193+Febrero!J193+'Marzo '!J193+'Abril '!J193+'Mayo '!J193+Junio!J193+Julio!J193+Agosto!J193+Septiembre!J193+'Octubre '!J193+Noviembre!J193+'Diciembre '!J193</f>
        <v>0</v>
      </c>
      <c r="K193" s="18">
        <f>+Enero!K193+Febrero!K193+'Marzo '!K193+'Abril '!K193+'Mayo '!K193+Junio!K193+Julio!K193+Agosto!K193+Septiembre!K193+'Octubre '!K193+Noviembre!K193+'Diciembre '!K193</f>
        <v>0</v>
      </c>
      <c r="L193" s="18">
        <f>+Enero!L193+Febrero!L193+'Marzo '!L193+'Abril '!L193+'Mayo '!L193+Junio!L193+Julio!L193+Agosto!L193+Septiembre!L193+'Octubre '!L193+Noviembre!L193+'Diciembre '!L193</f>
        <v>0</v>
      </c>
      <c r="M193" s="18">
        <f>+Enero!M193+Febrero!M193+'Marzo '!M193+'Abril '!M193+'Mayo '!M193+Junio!M193+Julio!M193+Agosto!M193+Septiembre!M193+'Octubre '!M193+Noviembre!M193+'Diciembre '!M193</f>
        <v>0</v>
      </c>
      <c r="N193" s="18">
        <f>+Enero!N193+Febrero!N193+'Marzo '!N193+'Abril '!N193+'Mayo '!N193+Junio!N193+Julio!N193+Agosto!N193+Septiembre!N193+'Octubre '!N193+Noviembre!N193+'Diciembre '!N193</f>
        <v>0</v>
      </c>
      <c r="O193" s="18">
        <f>+Enero!O193+Febrero!O193+'Marzo '!O193+'Abril '!O193+'Mayo '!O193+Junio!O193+Julio!O193+Agosto!O193+Septiembre!O193+'Octubre '!O193+Noviembre!O193+'Diciembre '!O193</f>
        <v>0</v>
      </c>
      <c r="P193" s="18">
        <f>+Enero!P193+Febrero!P193+'Marzo '!P193+'Abril '!P193+'Mayo '!P193+Junio!P193+Julio!P193+Agosto!P193+Septiembre!P193+'Octubre '!P193+Noviembre!P193+'Diciembre '!P193</f>
        <v>0</v>
      </c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3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4"/>
        <v>0</v>
      </c>
      <c r="E194" s="18">
        <f>+Enero!E194+Febrero!E194+'Marzo '!E194+'Abril '!E194+'Mayo '!E194+Junio!E194+Julio!E194+Agosto!E194+Septiembre!E194+'Octubre '!E194+Noviembre!E194+'Diciembre '!E194</f>
        <v>0</v>
      </c>
      <c r="F194" s="18">
        <f>+Enero!F194+Febrero!F194+'Marzo '!F194+'Abril '!F194+'Mayo '!F194+Junio!F194+Julio!F194+Agosto!F194+Septiembre!F194+'Octubre '!F194+Noviembre!F194+'Diciembre '!F194</f>
        <v>0</v>
      </c>
      <c r="G194" s="18">
        <f>+Enero!G194+Febrero!G194+'Marzo '!G194+'Abril '!G194+'Mayo '!G194+Junio!G194+Julio!G194+Agosto!G194+Septiembre!G194+'Octubre '!G194+Noviembre!G194+'Diciembre '!G194</f>
        <v>0</v>
      </c>
      <c r="H194" s="18">
        <f>+Enero!H194+Febrero!H194+'Marzo '!H194+'Abril '!H194+'Mayo '!H194+Junio!H194+Julio!H194+Agosto!H194+Septiembre!H194+'Octubre '!H194+Noviembre!H194+'Diciembre '!H194</f>
        <v>0</v>
      </c>
      <c r="I194" s="18">
        <f>+Enero!I194+Febrero!I194+'Marzo '!I194+'Abril '!I194+'Mayo '!I194+Junio!I194+Julio!I194+Agosto!I194+Septiembre!I194+'Octubre '!I194+Noviembre!I194+'Diciembre '!I194</f>
        <v>0</v>
      </c>
      <c r="J194" s="18">
        <f>+Enero!J194+Febrero!J194+'Marzo '!J194+'Abril '!J194+'Mayo '!J194+Junio!J194+Julio!J194+Agosto!J194+Septiembre!J194+'Octubre '!J194+Noviembre!J194+'Diciembre '!J194</f>
        <v>0</v>
      </c>
      <c r="K194" s="18">
        <f>+Enero!K194+Febrero!K194+'Marzo '!K194+'Abril '!K194+'Mayo '!K194+Junio!K194+Julio!K194+Agosto!K194+Septiembre!K194+'Octubre '!K194+Noviembre!K194+'Diciembre '!K194</f>
        <v>0</v>
      </c>
      <c r="L194" s="18">
        <f>+Enero!L194+Febrero!L194+'Marzo '!L194+'Abril '!L194+'Mayo '!L194+Junio!L194+Julio!L194+Agosto!L194+Septiembre!L194+'Octubre '!L194+Noviembre!L194+'Diciembre '!L194</f>
        <v>0</v>
      </c>
      <c r="M194" s="18">
        <f>+Enero!M194+Febrero!M194+'Marzo '!M194+'Abril '!M194+'Mayo '!M194+Junio!M194+Julio!M194+Agosto!M194+Septiembre!M194+'Octubre '!M194+Noviembre!M194+'Diciembre '!M194</f>
        <v>0</v>
      </c>
      <c r="N194" s="18">
        <f>+Enero!N194+Febrero!N194+'Marzo '!N194+'Abril '!N194+'Mayo '!N194+Junio!N194+Julio!N194+Agosto!N194+Septiembre!N194+'Octubre '!N194+Noviembre!N194+'Diciembre '!N194</f>
        <v>0</v>
      </c>
      <c r="O194" s="18">
        <f>+Enero!O194+Febrero!O194+'Marzo '!O194+'Abril '!O194+'Mayo '!O194+Junio!O194+Julio!O194+Agosto!O194+Septiembre!O194+'Octubre '!O194+Noviembre!O194+'Diciembre '!O194</f>
        <v>0</v>
      </c>
      <c r="P194" s="18">
        <f>+Enero!P194+Febrero!P194+'Marzo '!P194+'Abril '!P194+'Mayo '!P194+Junio!P194+Julio!P194+Agosto!P194+Septiembre!P194+'Octubre '!P194+Noviembre!P194+'Diciembre '!P194</f>
        <v>0</v>
      </c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3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4"/>
        <v>0</v>
      </c>
      <c r="E195" s="18">
        <f>+Enero!E195+Febrero!E195+'Marzo '!E195+'Abril '!E195+'Mayo '!E195+Junio!E195+Julio!E195+Agosto!E195+Septiembre!E195+'Octubre '!E195+Noviembre!E195+'Diciembre '!E195</f>
        <v>0</v>
      </c>
      <c r="F195" s="18">
        <f>+Enero!F195+Febrero!F195+'Marzo '!F195+'Abril '!F195+'Mayo '!F195+Junio!F195+Julio!F195+Agosto!F195+Septiembre!F195+'Octubre '!F195+Noviembre!F195+'Diciembre '!F195</f>
        <v>0</v>
      </c>
      <c r="G195" s="18">
        <f>+Enero!G195+Febrero!G195+'Marzo '!G195+'Abril '!G195+'Mayo '!G195+Junio!G195+Julio!G195+Agosto!G195+Septiembre!G195+'Octubre '!G195+Noviembre!G195+'Diciembre '!G195</f>
        <v>0</v>
      </c>
      <c r="H195" s="18">
        <f>+Enero!H195+Febrero!H195+'Marzo '!H195+'Abril '!H195+'Mayo '!H195+Junio!H195+Julio!H195+Agosto!H195+Septiembre!H195+'Octubre '!H195+Noviembre!H195+'Diciembre '!H195</f>
        <v>0</v>
      </c>
      <c r="I195" s="18">
        <f>+Enero!I195+Febrero!I195+'Marzo '!I195+'Abril '!I195+'Mayo '!I195+Junio!I195+Julio!I195+Agosto!I195+Septiembre!I195+'Octubre '!I195+Noviembre!I195+'Diciembre '!I195</f>
        <v>0</v>
      </c>
      <c r="J195" s="18">
        <f>+Enero!J195+Febrero!J195+'Marzo '!J195+'Abril '!J195+'Mayo '!J195+Junio!J195+Julio!J195+Agosto!J195+Septiembre!J195+'Octubre '!J195+Noviembre!J195+'Diciembre '!J195</f>
        <v>0</v>
      </c>
      <c r="K195" s="18">
        <f>+Enero!K195+Febrero!K195+'Marzo '!K195+'Abril '!K195+'Mayo '!K195+Junio!K195+Julio!K195+Agosto!K195+Septiembre!K195+'Octubre '!K195+Noviembre!K195+'Diciembre '!K195</f>
        <v>0</v>
      </c>
      <c r="L195" s="18">
        <f>+Enero!L195+Febrero!L195+'Marzo '!L195+'Abril '!L195+'Mayo '!L195+Junio!L195+Julio!L195+Agosto!L195+Septiembre!L195+'Octubre '!L195+Noviembre!L195+'Diciembre '!L195</f>
        <v>0</v>
      </c>
      <c r="M195" s="18">
        <f>+Enero!M195+Febrero!M195+'Marzo '!M195+'Abril '!M195+'Mayo '!M195+Junio!M195+Julio!M195+Agosto!M195+Septiembre!M195+'Octubre '!M195+Noviembre!M195+'Diciembre '!M195</f>
        <v>0</v>
      </c>
      <c r="N195" s="18">
        <f>+Enero!N195+Febrero!N195+'Marzo '!N195+'Abril '!N195+'Mayo '!N195+Junio!N195+Julio!N195+Agosto!N195+Septiembre!N195+'Octubre '!N195+Noviembre!N195+'Diciembre '!N195</f>
        <v>0</v>
      </c>
      <c r="O195" s="18">
        <f>+Enero!O195+Febrero!O195+'Marzo '!O195+'Abril '!O195+'Mayo '!O195+Junio!O195+Julio!O195+Agosto!O195+Septiembre!O195+'Octubre '!O195+Noviembre!O195+'Diciembre '!O195</f>
        <v>0</v>
      </c>
      <c r="P195" s="18">
        <f>+Enero!P195+Febrero!P195+'Marzo '!P195+'Abril '!P195+'Mayo '!P195+Junio!P195+Julio!P195+Agosto!P195+Septiembre!P195+'Octubre '!P195+Noviembre!P195+'Diciembre '!P195</f>
        <v>0</v>
      </c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3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4"/>
        <v>0</v>
      </c>
      <c r="E196" s="18">
        <f>+Enero!E196+Febrero!E196+'Marzo '!E196+'Abril '!E196+'Mayo '!E196+Junio!E196+Julio!E196+Agosto!E196+Septiembre!E196+'Octubre '!E196+Noviembre!E196+'Diciembre '!E196</f>
        <v>0</v>
      </c>
      <c r="F196" s="18">
        <f>+Enero!F196+Febrero!F196+'Marzo '!F196+'Abril '!F196+'Mayo '!F196+Junio!F196+Julio!F196+Agosto!F196+Septiembre!F196+'Octubre '!F196+Noviembre!F196+'Diciembre '!F196</f>
        <v>0</v>
      </c>
      <c r="G196" s="18">
        <f>+Enero!G196+Febrero!G196+'Marzo '!G196+'Abril '!G196+'Mayo '!G196+Junio!G196+Julio!G196+Agosto!G196+Septiembre!G196+'Octubre '!G196+Noviembre!G196+'Diciembre '!G196</f>
        <v>0</v>
      </c>
      <c r="H196" s="18">
        <f>+Enero!H196+Febrero!H196+'Marzo '!H196+'Abril '!H196+'Mayo '!H196+Junio!H196+Julio!H196+Agosto!H196+Septiembre!H196+'Octubre '!H196+Noviembre!H196+'Diciembre '!H196</f>
        <v>0</v>
      </c>
      <c r="I196" s="18">
        <f>+Enero!I196+Febrero!I196+'Marzo '!I196+'Abril '!I196+'Mayo '!I196+Junio!I196+Julio!I196+Agosto!I196+Septiembre!I196+'Octubre '!I196+Noviembre!I196+'Diciembre '!I196</f>
        <v>0</v>
      </c>
      <c r="J196" s="18">
        <f>+Enero!J196+Febrero!J196+'Marzo '!J196+'Abril '!J196+'Mayo '!J196+Junio!J196+Julio!J196+Agosto!J196+Septiembre!J196+'Octubre '!J196+Noviembre!J196+'Diciembre '!J196</f>
        <v>0</v>
      </c>
      <c r="K196" s="18">
        <f>+Enero!K196+Febrero!K196+'Marzo '!K196+'Abril '!K196+'Mayo '!K196+Junio!K196+Julio!K196+Agosto!K196+Septiembre!K196+'Octubre '!K196+Noviembre!K196+'Diciembre '!K196</f>
        <v>0</v>
      </c>
      <c r="L196" s="18">
        <f>+Enero!L196+Febrero!L196+'Marzo '!L196+'Abril '!L196+'Mayo '!L196+Junio!L196+Julio!L196+Agosto!L196+Septiembre!L196+'Octubre '!L196+Noviembre!L196+'Diciembre '!L196</f>
        <v>0</v>
      </c>
      <c r="M196" s="18">
        <f>+Enero!M196+Febrero!M196+'Marzo '!M196+'Abril '!M196+'Mayo '!M196+Junio!M196+Julio!M196+Agosto!M196+Septiembre!M196+'Octubre '!M196+Noviembre!M196+'Diciembre '!M196</f>
        <v>0</v>
      </c>
      <c r="N196" s="18">
        <f>+Enero!N196+Febrero!N196+'Marzo '!N196+'Abril '!N196+'Mayo '!N196+Junio!N196+Julio!N196+Agosto!N196+Septiembre!N196+'Octubre '!N196+Noviembre!N196+'Diciembre '!N196</f>
        <v>0</v>
      </c>
      <c r="O196" s="18">
        <f>+Enero!O196+Febrero!O196+'Marzo '!O196+'Abril '!O196+'Mayo '!O196+Junio!O196+Julio!O196+Agosto!O196+Septiembre!O196+'Octubre '!O196+Noviembre!O196+'Diciembre '!O196</f>
        <v>0</v>
      </c>
      <c r="P196" s="18">
        <f>+Enero!P196+Febrero!P196+'Marzo '!P196+'Abril '!P196+'Mayo '!P196+Junio!P196+Julio!P196+Agosto!P196+Septiembre!P196+'Octubre '!P196+Noviembre!P196+'Diciembre '!P196</f>
        <v>0</v>
      </c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3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4"/>
        <v>0</v>
      </c>
      <c r="E197" s="18">
        <f>+Enero!E197+Febrero!E197+'Marzo '!E197+'Abril '!E197+'Mayo '!E197+Junio!E197+Julio!E197+Agosto!E197+Septiembre!E197+'Octubre '!E197+Noviembre!E197+'Diciembre '!E197</f>
        <v>0</v>
      </c>
      <c r="F197" s="18">
        <f>+Enero!F197+Febrero!F197+'Marzo '!F197+'Abril '!F197+'Mayo '!F197+Junio!F197+Julio!F197+Agosto!F197+Septiembre!F197+'Octubre '!F197+Noviembre!F197+'Diciembre '!F197</f>
        <v>0</v>
      </c>
      <c r="G197" s="18">
        <f>+Enero!G197+Febrero!G197+'Marzo '!G197+'Abril '!G197+'Mayo '!G197+Junio!G197+Julio!G197+Agosto!G197+Septiembre!G197+'Octubre '!G197+Noviembre!G197+'Diciembre '!G197</f>
        <v>0</v>
      </c>
      <c r="H197" s="18">
        <f>+Enero!H197+Febrero!H197+'Marzo '!H197+'Abril '!H197+'Mayo '!H197+Junio!H197+Julio!H197+Agosto!H197+Septiembre!H197+'Octubre '!H197+Noviembre!H197+'Diciembre '!H197</f>
        <v>0</v>
      </c>
      <c r="I197" s="18">
        <f>+Enero!I197+Febrero!I197+'Marzo '!I197+'Abril '!I197+'Mayo '!I197+Junio!I197+Julio!I197+Agosto!I197+Septiembre!I197+'Octubre '!I197+Noviembre!I197+'Diciembre '!I197</f>
        <v>0</v>
      </c>
      <c r="J197" s="18">
        <f>+Enero!J197+Febrero!J197+'Marzo '!J197+'Abril '!J197+'Mayo '!J197+Junio!J197+Julio!J197+Agosto!J197+Septiembre!J197+'Octubre '!J197+Noviembre!J197+'Diciembre '!J197</f>
        <v>0</v>
      </c>
      <c r="K197" s="18">
        <f>+Enero!K197+Febrero!K197+'Marzo '!K197+'Abril '!K197+'Mayo '!K197+Junio!K197+Julio!K197+Agosto!K197+Septiembre!K197+'Octubre '!K197+Noviembre!K197+'Diciembre '!K197</f>
        <v>0</v>
      </c>
      <c r="L197" s="18">
        <f>+Enero!L197+Febrero!L197+'Marzo '!L197+'Abril '!L197+'Mayo '!L197+Junio!L197+Julio!L197+Agosto!L197+Septiembre!L197+'Octubre '!L197+Noviembre!L197+'Diciembre '!L197</f>
        <v>0</v>
      </c>
      <c r="M197" s="18">
        <f>+Enero!M197+Febrero!M197+'Marzo '!M197+'Abril '!M197+'Mayo '!M197+Junio!M197+Julio!M197+Agosto!M197+Septiembre!M197+'Octubre '!M197+Noviembre!M197+'Diciembre '!M197</f>
        <v>0</v>
      </c>
      <c r="N197" s="18">
        <f>+Enero!N197+Febrero!N197+'Marzo '!N197+'Abril '!N197+'Mayo '!N197+Junio!N197+Julio!N197+Agosto!N197+Septiembre!N197+'Octubre '!N197+Noviembre!N197+'Diciembre '!N197</f>
        <v>0</v>
      </c>
      <c r="O197" s="18">
        <f>+Enero!O197+Febrero!O197+'Marzo '!O197+'Abril '!O197+'Mayo '!O197+Junio!O197+Julio!O197+Agosto!O197+Septiembre!O197+'Octubre '!O197+Noviembre!O197+'Diciembre '!O197</f>
        <v>0</v>
      </c>
      <c r="P197" s="18">
        <f>+Enero!P197+Febrero!P197+'Marzo '!P197+'Abril '!P197+'Mayo '!P197+Junio!P197+Julio!P197+Agosto!P197+Septiembre!P197+'Octubre '!P197+Noviembre!P197+'Diciembre '!P197</f>
        <v>0</v>
      </c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3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4"/>
        <v>0</v>
      </c>
      <c r="E198" s="18">
        <f>+Enero!E198+Febrero!E198+'Marzo '!E198+'Abril '!E198+'Mayo '!E198+Junio!E198+Julio!E198+Agosto!E198+Septiembre!E198+'Octubre '!E198+Noviembre!E198+'Diciembre '!E198</f>
        <v>0</v>
      </c>
      <c r="F198" s="18">
        <f>+Enero!F198+Febrero!F198+'Marzo '!F198+'Abril '!F198+'Mayo '!F198+Junio!F198+Julio!F198+Agosto!F198+Septiembre!F198+'Octubre '!F198+Noviembre!F198+'Diciembre '!F198</f>
        <v>0</v>
      </c>
      <c r="G198" s="18">
        <f>+Enero!G198+Febrero!G198+'Marzo '!G198+'Abril '!G198+'Mayo '!G198+Junio!G198+Julio!G198+Agosto!G198+Septiembre!G198+'Octubre '!G198+Noviembre!G198+'Diciembre '!G198</f>
        <v>0</v>
      </c>
      <c r="H198" s="18">
        <f>+Enero!H198+Febrero!H198+'Marzo '!H198+'Abril '!H198+'Mayo '!H198+Junio!H198+Julio!H198+Agosto!H198+Septiembre!H198+'Octubre '!H198+Noviembre!H198+'Diciembre '!H198</f>
        <v>0</v>
      </c>
      <c r="I198" s="18">
        <f>+Enero!I198+Febrero!I198+'Marzo '!I198+'Abril '!I198+'Mayo '!I198+Junio!I198+Julio!I198+Agosto!I198+Septiembre!I198+'Octubre '!I198+Noviembre!I198+'Diciembre '!I198</f>
        <v>0</v>
      </c>
      <c r="J198" s="18">
        <f>+Enero!J198+Febrero!J198+'Marzo '!J198+'Abril '!J198+'Mayo '!J198+Junio!J198+Julio!J198+Agosto!J198+Septiembre!J198+'Octubre '!J198+Noviembre!J198+'Diciembre '!J198</f>
        <v>0</v>
      </c>
      <c r="K198" s="18">
        <f>+Enero!K198+Febrero!K198+'Marzo '!K198+'Abril '!K198+'Mayo '!K198+Junio!K198+Julio!K198+Agosto!K198+Septiembre!K198+'Octubre '!K198+Noviembre!K198+'Diciembre '!K198</f>
        <v>0</v>
      </c>
      <c r="L198" s="18">
        <f>+Enero!L198+Febrero!L198+'Marzo '!L198+'Abril '!L198+'Mayo '!L198+Junio!L198+Julio!L198+Agosto!L198+Septiembre!L198+'Octubre '!L198+Noviembre!L198+'Diciembre '!L198</f>
        <v>0</v>
      </c>
      <c r="M198" s="18">
        <f>+Enero!M198+Febrero!M198+'Marzo '!M198+'Abril '!M198+'Mayo '!M198+Junio!M198+Julio!M198+Agosto!M198+Septiembre!M198+'Octubre '!M198+Noviembre!M198+'Diciembre '!M198</f>
        <v>0</v>
      </c>
      <c r="N198" s="18">
        <f>+Enero!N198+Febrero!N198+'Marzo '!N198+'Abril '!N198+'Mayo '!N198+Junio!N198+Julio!N198+Agosto!N198+Septiembre!N198+'Octubre '!N198+Noviembre!N198+'Diciembre '!N198</f>
        <v>0</v>
      </c>
      <c r="O198" s="18">
        <f>+Enero!O198+Febrero!O198+'Marzo '!O198+'Abril '!O198+'Mayo '!O198+Junio!O198+Julio!O198+Agosto!O198+Septiembre!O198+'Octubre '!O198+Noviembre!O198+'Diciembre '!O198</f>
        <v>0</v>
      </c>
      <c r="P198" s="18">
        <f>+Enero!P198+Febrero!P198+'Marzo '!P198+'Abril '!P198+'Mayo '!P198+Junio!P198+Julio!P198+Agosto!P198+Septiembre!P198+'Octubre '!P198+Noviembre!P198+'Diciembre '!P198</f>
        <v>0</v>
      </c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3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4"/>
        <v>0</v>
      </c>
      <c r="E199" s="18">
        <f>+Enero!E199+Febrero!E199+'Marzo '!E199+'Abril '!E199+'Mayo '!E199+Junio!E199+Julio!E199+Agosto!E199+Septiembre!E199+'Octubre '!E199+Noviembre!E199+'Diciembre '!E199</f>
        <v>0</v>
      </c>
      <c r="F199" s="18">
        <f>+Enero!F199+Febrero!F199+'Marzo '!F199+'Abril '!F199+'Mayo '!F199+Junio!F199+Julio!F199+Agosto!F199+Septiembre!F199+'Octubre '!F199+Noviembre!F199+'Diciembre '!F199</f>
        <v>0</v>
      </c>
      <c r="G199" s="18">
        <f>+Enero!G199+Febrero!G199+'Marzo '!G199+'Abril '!G199+'Mayo '!G199+Junio!G199+Julio!G199+Agosto!G199+Septiembre!G199+'Octubre '!G199+Noviembre!G199+'Diciembre '!G199</f>
        <v>0</v>
      </c>
      <c r="H199" s="18">
        <f>+Enero!H199+Febrero!H199+'Marzo '!H199+'Abril '!H199+'Mayo '!H199+Junio!H199+Julio!H199+Agosto!H199+Septiembre!H199+'Octubre '!H199+Noviembre!H199+'Diciembre '!H199</f>
        <v>0</v>
      </c>
      <c r="I199" s="18">
        <f>+Enero!I199+Febrero!I199+'Marzo '!I199+'Abril '!I199+'Mayo '!I199+Junio!I199+Julio!I199+Agosto!I199+Septiembre!I199+'Octubre '!I199+Noviembre!I199+'Diciembre '!I199</f>
        <v>0</v>
      </c>
      <c r="J199" s="18">
        <f>+Enero!J199+Febrero!J199+'Marzo '!J199+'Abril '!J199+'Mayo '!J199+Junio!J199+Julio!J199+Agosto!J199+Septiembre!J199+'Octubre '!J199+Noviembre!J199+'Diciembre '!J199</f>
        <v>0</v>
      </c>
      <c r="K199" s="18">
        <f>+Enero!K199+Febrero!K199+'Marzo '!K199+'Abril '!K199+'Mayo '!K199+Junio!K199+Julio!K199+Agosto!K199+Septiembre!K199+'Octubre '!K199+Noviembre!K199+'Diciembre '!K199</f>
        <v>0</v>
      </c>
      <c r="L199" s="18">
        <f>+Enero!L199+Febrero!L199+'Marzo '!L199+'Abril '!L199+'Mayo '!L199+Junio!L199+Julio!L199+Agosto!L199+Septiembre!L199+'Octubre '!L199+Noviembre!L199+'Diciembre '!L199</f>
        <v>0</v>
      </c>
      <c r="M199" s="18">
        <f>+Enero!M199+Febrero!M199+'Marzo '!M199+'Abril '!M199+'Mayo '!M199+Junio!M199+Julio!M199+Agosto!M199+Septiembre!M199+'Octubre '!M199+Noviembre!M199+'Diciembre '!M199</f>
        <v>0</v>
      </c>
      <c r="N199" s="18">
        <f>+Enero!N199+Febrero!N199+'Marzo '!N199+'Abril '!N199+'Mayo '!N199+Junio!N199+Julio!N199+Agosto!N199+Septiembre!N199+'Octubre '!N199+Noviembre!N199+'Diciembre '!N199</f>
        <v>0</v>
      </c>
      <c r="O199" s="18">
        <f>+Enero!O199+Febrero!O199+'Marzo '!O199+'Abril '!O199+'Mayo '!O199+Junio!O199+Julio!O199+Agosto!O199+Septiembre!O199+'Octubre '!O199+Noviembre!O199+'Diciembre '!O199</f>
        <v>0</v>
      </c>
      <c r="P199" s="18">
        <f>+Enero!P199+Febrero!P199+'Marzo '!P199+'Abril '!P199+'Mayo '!P199+Junio!P199+Julio!P199+Agosto!P199+Septiembre!P199+'Octubre '!P199+Noviembre!P199+'Diciembre '!P199</f>
        <v>0</v>
      </c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3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4"/>
        <v>0</v>
      </c>
      <c r="E200" s="18">
        <f>+Enero!E200+Febrero!E200+'Marzo '!E200+'Abril '!E200+'Mayo '!E200+Junio!E200+Julio!E200+Agosto!E200+Septiembre!E200+'Octubre '!E200+Noviembre!E200+'Diciembre '!E200</f>
        <v>0</v>
      </c>
      <c r="F200" s="18">
        <f>+Enero!F200+Febrero!F200+'Marzo '!F200+'Abril '!F200+'Mayo '!F200+Junio!F200+Julio!F200+Agosto!F200+Septiembre!F200+'Octubre '!F200+Noviembre!F200+'Diciembre '!F200</f>
        <v>0</v>
      </c>
      <c r="G200" s="18">
        <f>+Enero!G200+Febrero!G200+'Marzo '!G200+'Abril '!G200+'Mayo '!G200+Junio!G200+Julio!G200+Agosto!G200+Septiembre!G200+'Octubre '!G200+Noviembre!G200+'Diciembre '!G200</f>
        <v>0</v>
      </c>
      <c r="H200" s="18">
        <f>+Enero!H200+Febrero!H200+'Marzo '!H200+'Abril '!H200+'Mayo '!H200+Junio!H200+Julio!H200+Agosto!H200+Septiembre!H200+'Octubre '!H200+Noviembre!H200+'Diciembre '!H200</f>
        <v>0</v>
      </c>
      <c r="I200" s="18">
        <f>+Enero!I200+Febrero!I200+'Marzo '!I200+'Abril '!I200+'Mayo '!I200+Junio!I200+Julio!I200+Agosto!I200+Septiembre!I200+'Octubre '!I200+Noviembre!I200+'Diciembre '!I200</f>
        <v>0</v>
      </c>
      <c r="J200" s="18">
        <f>+Enero!J200+Febrero!J200+'Marzo '!J200+'Abril '!J200+'Mayo '!J200+Junio!J200+Julio!J200+Agosto!J200+Septiembre!J200+'Octubre '!J200+Noviembre!J200+'Diciembre '!J200</f>
        <v>0</v>
      </c>
      <c r="K200" s="18">
        <f>+Enero!K200+Febrero!K200+'Marzo '!K200+'Abril '!K200+'Mayo '!K200+Junio!K200+Julio!K200+Agosto!K200+Septiembre!K200+'Octubre '!K200+Noviembre!K200+'Diciembre '!K200</f>
        <v>0</v>
      </c>
      <c r="L200" s="18">
        <f>+Enero!L200+Febrero!L200+'Marzo '!L200+'Abril '!L200+'Mayo '!L200+Junio!L200+Julio!L200+Agosto!L200+Septiembre!L200+'Octubre '!L200+Noviembre!L200+'Diciembre '!L200</f>
        <v>0</v>
      </c>
      <c r="M200" s="18">
        <f>+Enero!M200+Febrero!M200+'Marzo '!M200+'Abril '!M200+'Mayo '!M200+Junio!M200+Julio!M200+Agosto!M200+Septiembre!M200+'Octubre '!M200+Noviembre!M200+'Diciembre '!M200</f>
        <v>0</v>
      </c>
      <c r="N200" s="18">
        <f>+Enero!N200+Febrero!N200+'Marzo '!N200+'Abril '!N200+'Mayo '!N200+Junio!N200+Julio!N200+Agosto!N200+Septiembre!N200+'Octubre '!N200+Noviembre!N200+'Diciembre '!N200</f>
        <v>0</v>
      </c>
      <c r="O200" s="18">
        <f>+Enero!O200+Febrero!O200+'Marzo '!O200+'Abril '!O200+'Mayo '!O200+Junio!O200+Julio!O200+Agosto!O200+Septiembre!O200+'Octubre '!O200+Noviembre!O200+'Diciembre '!O200</f>
        <v>0</v>
      </c>
      <c r="P200" s="18">
        <f>+Enero!P200+Febrero!P200+'Marzo '!P200+'Abril '!P200+'Mayo '!P200+Junio!P200+Julio!P200+Agosto!P200+Septiembre!P200+'Octubre '!P200+Noviembre!P200+'Diciembre '!P200</f>
        <v>0</v>
      </c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3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4"/>
        <v>0</v>
      </c>
      <c r="E201" s="18">
        <f>+Enero!E201+Febrero!E201+'Marzo '!E201+'Abril '!E201+'Mayo '!E201+Junio!E201+Julio!E201+Agosto!E201+Septiembre!E201+'Octubre '!E201+Noviembre!E201+'Diciembre '!E201</f>
        <v>0</v>
      </c>
      <c r="F201" s="18">
        <f>+Enero!F201+Febrero!F201+'Marzo '!F201+'Abril '!F201+'Mayo '!F201+Junio!F201+Julio!F201+Agosto!F201+Septiembre!F201+'Octubre '!F201+Noviembre!F201+'Diciembre '!F201</f>
        <v>0</v>
      </c>
      <c r="G201" s="18">
        <f>+Enero!G201+Febrero!G201+'Marzo '!G201+'Abril '!G201+'Mayo '!G201+Junio!G201+Julio!G201+Agosto!G201+Septiembre!G201+'Octubre '!G201+Noviembre!G201+'Diciembre '!G201</f>
        <v>0</v>
      </c>
      <c r="H201" s="18">
        <f>+Enero!H201+Febrero!H201+'Marzo '!H201+'Abril '!H201+'Mayo '!H201+Junio!H201+Julio!H201+Agosto!H201+Septiembre!H201+'Octubre '!H201+Noviembre!H201+'Diciembre '!H201</f>
        <v>0</v>
      </c>
      <c r="I201" s="18">
        <f>+Enero!I201+Febrero!I201+'Marzo '!I201+'Abril '!I201+'Mayo '!I201+Junio!I201+Julio!I201+Agosto!I201+Septiembre!I201+'Octubre '!I201+Noviembre!I201+'Diciembre '!I201</f>
        <v>0</v>
      </c>
      <c r="J201" s="18">
        <f>+Enero!J201+Febrero!J201+'Marzo '!J201+'Abril '!J201+'Mayo '!J201+Junio!J201+Julio!J201+Agosto!J201+Septiembre!J201+'Octubre '!J201+Noviembre!J201+'Diciembre '!J201</f>
        <v>0</v>
      </c>
      <c r="K201" s="18">
        <f>+Enero!K201+Febrero!K201+'Marzo '!K201+'Abril '!K201+'Mayo '!K201+Junio!K201+Julio!K201+Agosto!K201+Septiembre!K201+'Octubre '!K201+Noviembre!K201+'Diciembre '!K201</f>
        <v>0</v>
      </c>
      <c r="L201" s="18">
        <f>+Enero!L201+Febrero!L201+'Marzo '!L201+'Abril '!L201+'Mayo '!L201+Junio!L201+Julio!L201+Agosto!L201+Septiembre!L201+'Octubre '!L201+Noviembre!L201+'Diciembre '!L201</f>
        <v>0</v>
      </c>
      <c r="M201" s="18">
        <f>+Enero!M201+Febrero!M201+'Marzo '!M201+'Abril '!M201+'Mayo '!M201+Junio!M201+Julio!M201+Agosto!M201+Septiembre!M201+'Octubre '!M201+Noviembre!M201+'Diciembre '!M201</f>
        <v>0</v>
      </c>
      <c r="N201" s="18">
        <f>+Enero!N201+Febrero!N201+'Marzo '!N201+'Abril '!N201+'Mayo '!N201+Junio!N201+Julio!N201+Agosto!N201+Septiembre!N201+'Octubre '!N201+Noviembre!N201+'Diciembre '!N201</f>
        <v>0</v>
      </c>
      <c r="O201" s="18">
        <f>+Enero!O201+Febrero!O201+'Marzo '!O201+'Abril '!O201+'Mayo '!O201+Junio!O201+Julio!O201+Agosto!O201+Septiembre!O201+'Octubre '!O201+Noviembre!O201+'Diciembre '!O201</f>
        <v>0</v>
      </c>
      <c r="P201" s="18">
        <f>+Enero!P201+Febrero!P201+'Marzo '!P201+'Abril '!P201+'Mayo '!P201+Junio!P201+Julio!P201+Agosto!P201+Septiembre!P201+'Octubre '!P201+Noviembre!P201+'Diciembre '!P201</f>
        <v>0</v>
      </c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3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4"/>
        <v>2275</v>
      </c>
      <c r="E202" s="191">
        <f t="shared" ref="E202:G205" si="66">+E150+E154+E158+E162+E166+E170+E174+E186+E190+E194+E198</f>
        <v>127</v>
      </c>
      <c r="F202" s="192">
        <f t="shared" si="66"/>
        <v>50</v>
      </c>
      <c r="G202" s="192">
        <f t="shared" si="66"/>
        <v>39</v>
      </c>
      <c r="H202" s="192">
        <f t="shared" ref="H202:J205" si="67">+H150+H154+H158+H162+H166+H170+H174+H178+H186+H190+H194+H198+H182</f>
        <v>66</v>
      </c>
      <c r="I202" s="192">
        <f t="shared" si="67"/>
        <v>253</v>
      </c>
      <c r="J202" s="192">
        <f t="shared" si="67"/>
        <v>319</v>
      </c>
      <c r="K202" s="192">
        <f>+K150+K154+K158+K166+K170+K174+K178+K186+K190+K194+K198+K182</f>
        <v>1095</v>
      </c>
      <c r="L202" s="192">
        <f t="shared" ref="L202:M205" si="68">+L150+L154+L158+L166+L174+L178+L186+L190+L194+L198+L182</f>
        <v>192</v>
      </c>
      <c r="M202" s="193">
        <f t="shared" si="68"/>
        <v>134</v>
      </c>
      <c r="N202" s="190">
        <f t="shared" ref="N202:O205" si="69">+N150+N154+N158+N162+N166+N170+N174+N178+N186+N190+N194+N198+N182</f>
        <v>821</v>
      </c>
      <c r="O202" s="190">
        <f t="shared" si="69"/>
        <v>1454</v>
      </c>
      <c r="P202" s="190">
        <f>+P150+P154+P158+P166+P174+P178+P186+P190+P194+P198+P182</f>
        <v>38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3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4"/>
        <v>7435</v>
      </c>
      <c r="E203" s="194">
        <f t="shared" si="66"/>
        <v>632</v>
      </c>
      <c r="F203" s="195">
        <f t="shared" si="66"/>
        <v>227</v>
      </c>
      <c r="G203" s="195">
        <f t="shared" si="66"/>
        <v>172</v>
      </c>
      <c r="H203" s="195">
        <f t="shared" si="67"/>
        <v>226</v>
      </c>
      <c r="I203" s="195">
        <f t="shared" si="67"/>
        <v>903</v>
      </c>
      <c r="J203" s="195">
        <f t="shared" si="67"/>
        <v>1021</v>
      </c>
      <c r="K203" s="195">
        <f>+K151+K155+K159+K167+K171+K175+K179+K187+K191+K195+K199+K183</f>
        <v>3310</v>
      </c>
      <c r="L203" s="195">
        <f t="shared" si="68"/>
        <v>634</v>
      </c>
      <c r="M203" s="196">
        <f t="shared" si="68"/>
        <v>310</v>
      </c>
      <c r="N203" s="61">
        <f t="shared" si="69"/>
        <v>2594</v>
      </c>
      <c r="O203" s="61">
        <f t="shared" si="69"/>
        <v>4841</v>
      </c>
      <c r="P203" s="61">
        <f>+P151+P155+P159+P167+P175+P179+P187+P191+P195+P199+P183</f>
        <v>113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3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4"/>
        <v>2149</v>
      </c>
      <c r="E204" s="194">
        <f t="shared" si="66"/>
        <v>131</v>
      </c>
      <c r="F204" s="195">
        <f t="shared" si="66"/>
        <v>56</v>
      </c>
      <c r="G204" s="195">
        <f t="shared" si="66"/>
        <v>47</v>
      </c>
      <c r="H204" s="195">
        <f t="shared" si="67"/>
        <v>71</v>
      </c>
      <c r="I204" s="195">
        <f t="shared" si="67"/>
        <v>227</v>
      </c>
      <c r="J204" s="195">
        <f t="shared" si="67"/>
        <v>216</v>
      </c>
      <c r="K204" s="195">
        <f>+K152+K156+K160+K168+K172+K176+K180+K188+K192+K196+K200+K184</f>
        <v>1064</v>
      </c>
      <c r="L204" s="195">
        <f t="shared" si="68"/>
        <v>194</v>
      </c>
      <c r="M204" s="196">
        <f t="shared" si="68"/>
        <v>143</v>
      </c>
      <c r="N204" s="61">
        <f t="shared" si="69"/>
        <v>764</v>
      </c>
      <c r="O204" s="61">
        <f t="shared" si="69"/>
        <v>1385</v>
      </c>
      <c r="P204" s="61">
        <f>+P152+P156+P160+P168+P176+P180+P188+P192+P196+P200+P184</f>
        <v>40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3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4"/>
        <v>1615</v>
      </c>
      <c r="E205" s="197">
        <f t="shared" si="66"/>
        <v>70</v>
      </c>
      <c r="F205" s="198">
        <f t="shared" si="66"/>
        <v>38</v>
      </c>
      <c r="G205" s="198">
        <f t="shared" si="66"/>
        <v>35</v>
      </c>
      <c r="H205" s="198">
        <f t="shared" si="67"/>
        <v>35</v>
      </c>
      <c r="I205" s="198">
        <f t="shared" si="67"/>
        <v>130</v>
      </c>
      <c r="J205" s="198">
        <f t="shared" si="67"/>
        <v>173</v>
      </c>
      <c r="K205" s="198">
        <f>+K153+K157+K161+K169+K173+K177+K181+K189+K193+K197+K201+K185</f>
        <v>819</v>
      </c>
      <c r="L205" s="198">
        <f t="shared" si="68"/>
        <v>174</v>
      </c>
      <c r="M205" s="199">
        <f t="shared" si="68"/>
        <v>141</v>
      </c>
      <c r="N205" s="136">
        <f t="shared" si="69"/>
        <v>511</v>
      </c>
      <c r="O205" s="136">
        <f t="shared" si="69"/>
        <v>1104</v>
      </c>
      <c r="P205" s="136">
        <f>+P153+P157+P161+P169+P177+P181+P189+P193+P197+P201+P185</f>
        <v>32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3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23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0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1">$BA209&amp;" "&amp;$BB209</f>
        <v xml:space="preserve"> </v>
      </c>
      <c r="BA209" s="25"/>
      <c r="BB209" s="25" t="str">
        <f t="shared" ref="BB209:BB214" si="72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3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0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1"/>
        <v xml:space="preserve"> </v>
      </c>
      <c r="BA210" s="25"/>
      <c r="BB210" s="25" t="str">
        <f t="shared" si="72"/>
        <v/>
      </c>
      <c r="BC210" s="186"/>
      <c r="BD210" s="186"/>
      <c r="BE210" s="26"/>
      <c r="BF210" s="26">
        <f t="shared" si="73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0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1"/>
        <v xml:space="preserve"> </v>
      </c>
      <c r="BA211" s="25"/>
      <c r="BB211" s="25" t="str">
        <f t="shared" si="72"/>
        <v/>
      </c>
      <c r="BC211" s="186"/>
      <c r="BD211" s="186"/>
      <c r="BE211" s="26"/>
      <c r="BF211" s="26">
        <f t="shared" si="73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0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1"/>
        <v xml:space="preserve"> </v>
      </c>
      <c r="BA212" s="25"/>
      <c r="BB212" s="25" t="str">
        <f t="shared" si="72"/>
        <v/>
      </c>
      <c r="BC212" s="186"/>
      <c r="BD212" s="186"/>
      <c r="BE212" s="26"/>
      <c r="BF212" s="26">
        <f t="shared" si="73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0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1"/>
        <v xml:space="preserve"> </v>
      </c>
      <c r="BA213" s="25"/>
      <c r="BB213" s="25" t="str">
        <f t="shared" si="72"/>
        <v/>
      </c>
      <c r="BC213" s="186"/>
      <c r="BD213" s="186"/>
      <c r="BE213" s="26"/>
      <c r="BF213" s="26">
        <f t="shared" si="73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0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1"/>
        <v xml:space="preserve"> </v>
      </c>
      <c r="BA214" s="25"/>
      <c r="BB214" s="25" t="str">
        <f t="shared" si="72"/>
        <v/>
      </c>
      <c r="BC214" s="186"/>
      <c r="BD214" s="186"/>
      <c r="BE214" s="26"/>
      <c r="BF214" s="26">
        <f t="shared" si="73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4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4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4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4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4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4"/>
        <v>0</v>
      </c>
      <c r="E233" s="90">
        <f>+SUM(E227:E232)</f>
        <v>0</v>
      </c>
      <c r="F233" s="91">
        <f t="shared" ref="F233:P233" si="75">+SUM(F227:F232)</f>
        <v>0</v>
      </c>
      <c r="G233" s="91">
        <f t="shared" si="75"/>
        <v>0</v>
      </c>
      <c r="H233" s="91">
        <f t="shared" si="75"/>
        <v>0</v>
      </c>
      <c r="I233" s="91">
        <f t="shared" si="75"/>
        <v>0</v>
      </c>
      <c r="J233" s="91">
        <f t="shared" si="75"/>
        <v>0</v>
      </c>
      <c r="K233" s="91">
        <f t="shared" si="75"/>
        <v>0</v>
      </c>
      <c r="L233" s="91">
        <f t="shared" si="75"/>
        <v>0</v>
      </c>
      <c r="M233" s="107">
        <f t="shared" si="75"/>
        <v>0</v>
      </c>
      <c r="N233" s="75">
        <f t="shared" si="75"/>
        <v>0</v>
      </c>
      <c r="O233" s="88">
        <f t="shared" si="75"/>
        <v>0</v>
      </c>
      <c r="P233" s="220">
        <f t="shared" si="75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13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276651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230:C230"/>
    <mergeCell ref="A231:C231"/>
    <mergeCell ref="A232:C232"/>
    <mergeCell ref="A233:C23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B148:C148"/>
    <mergeCell ref="B149:C149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N146:O146"/>
    <mergeCell ref="P146:P147"/>
    <mergeCell ref="A148:A149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N207:N208"/>
    <mergeCell ref="A209:C209"/>
    <mergeCell ref="A210:C210"/>
    <mergeCell ref="A211:C211"/>
    <mergeCell ref="A212:C212"/>
    <mergeCell ref="A213:C213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27:C227"/>
    <mergeCell ref="A228:C228"/>
    <mergeCell ref="A229:C229"/>
    <mergeCell ref="A225:C226"/>
    <mergeCell ref="D225:D226"/>
    <mergeCell ref="E225:M225"/>
    <mergeCell ref="A207:C208"/>
    <mergeCell ref="D207:D208"/>
    <mergeCell ref="E207:M207"/>
    <mergeCell ref="N225:N226"/>
    <mergeCell ref="O225:O226"/>
    <mergeCell ref="P225:P226"/>
    <mergeCell ref="A214:C214"/>
    <mergeCell ref="A216:A219"/>
    <mergeCell ref="B216:B219"/>
    <mergeCell ref="C216:C219"/>
    <mergeCell ref="D216:D219"/>
    <mergeCell ref="E216:E21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type="whole" allowBlank="1" showInputMessage="1" showErrorMessage="1" errorTitle="Error" error="Por favor ingrese números enteros" sqref="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WVZ983149:WVZ983263 IZ10:JM223 SV10:TI223 ACR10:ADE223 AMN10:ANA223 AWJ10:AWW223 BGF10:BGS223 BQB10:BQO223 BZX10:CAK223 CJT10:CKG223 CTP10:CUC223 DDL10:DDY223 DNH10:DNU223 DXD10:DXQ223 EGZ10:EHM223 EQV10:ERI223 FAR10:FBE223 FKN10:FLA223 FUJ10:FUW223 GEF10:GES223 GOB10:GOO223 GXX10:GYK223 HHT10:HIG223 HRP10:HSC223 IBL10:IBY223 ILH10:ILU223 IVD10:IVQ223 JEZ10:JFM223 JOV10:JPI223 JYR10:JZE223 KIN10:KJA223 KSJ10:KSW223 LCF10:LCS223 LMB10:LMO223 LVX10:LWK223 MFT10:MGG223 MPP10:MQC223 MZL10:MZY223 NJH10:NJU223 NTD10:NTQ223 OCZ10:ODM223 OMV10:ONI223 OWR10:OXE223 PGN10:PHA223 PQJ10:PQW223 QAF10:QAS223 QKB10:QKO223 QTX10:QUK223 RDT10:REG223 RNP10:ROC223 RXL10:RXY223 SHH10:SHU223 SRD10:SRQ223 TAZ10:TBM223 TKV10:TLI223 TUR10:TVE223 UEN10:UFA223 UOJ10:UOW223 UYF10:UYS223 VIB10:VIO223 VRX10:VSK223 WBT10:WCG223 WLP10:WMC223 WVL10:WVY223 D65546:Q65759 IZ65546:JM65759 SV65546:TI65759 ACR65546:ADE65759 AMN65546:ANA65759 AWJ65546:AWW65759 BGF65546:BGS65759 BQB65546:BQO65759 BZX65546:CAK65759 CJT65546:CKG65759 CTP65546:CUC65759 DDL65546:DDY65759 DNH65546:DNU65759 DXD65546:DXQ65759 EGZ65546:EHM65759 EQV65546:ERI65759 FAR65546:FBE65759 FKN65546:FLA65759 FUJ65546:FUW65759 GEF65546:GES65759 GOB65546:GOO65759 GXX65546:GYK65759 HHT65546:HIG65759 HRP65546:HSC65759 IBL65546:IBY65759 ILH65546:ILU65759 IVD65546:IVQ65759 JEZ65546:JFM65759 JOV65546:JPI65759 JYR65546:JZE65759 KIN65546:KJA65759 KSJ65546:KSW65759 LCF65546:LCS65759 LMB65546:LMO65759 LVX65546:LWK65759 MFT65546:MGG65759 MPP65546:MQC65759 MZL65546:MZY65759 NJH65546:NJU65759 NTD65546:NTQ65759 OCZ65546:ODM65759 OMV65546:ONI65759 OWR65546:OXE65759 PGN65546:PHA65759 PQJ65546:PQW65759 QAF65546:QAS65759 QKB65546:QKO65759 QTX65546:QUK65759 RDT65546:REG65759 RNP65546:ROC65759 RXL65546:RXY65759 SHH65546:SHU65759 SRD65546:SRQ65759 TAZ65546:TBM65759 TKV65546:TLI65759 TUR65546:TVE65759 UEN65546:UFA65759 UOJ65546:UOW65759 UYF65546:UYS65759 VIB65546:VIO65759 VRX65546:VSK65759 WBT65546:WCG65759 WLP65546:WMC65759 WVL65546:WVY65759 D131082:Q131295 IZ131082:JM131295 SV131082:TI131295 ACR131082:ADE131295 AMN131082:ANA131295 AWJ131082:AWW131295 BGF131082:BGS131295 BQB131082:BQO131295 BZX131082:CAK131295 CJT131082:CKG131295 CTP131082:CUC131295 DDL131082:DDY131295 DNH131082:DNU131295 DXD131082:DXQ131295 EGZ131082:EHM131295 EQV131082:ERI131295 FAR131082:FBE131295 FKN131082:FLA131295 FUJ131082:FUW131295 GEF131082:GES131295 GOB131082:GOO131295 GXX131082:GYK131295 HHT131082:HIG131295 HRP131082:HSC131295 IBL131082:IBY131295 ILH131082:ILU131295 IVD131082:IVQ131295 JEZ131082:JFM131295 JOV131082:JPI131295 JYR131082:JZE131295 KIN131082:KJA131295 KSJ131082:KSW131295 LCF131082:LCS131295 LMB131082:LMO131295 LVX131082:LWK131295 MFT131082:MGG131295 MPP131082:MQC131295 MZL131082:MZY131295 NJH131082:NJU131295 NTD131082:NTQ131295 OCZ131082:ODM131295 OMV131082:ONI131295 OWR131082:OXE131295 PGN131082:PHA131295 PQJ131082:PQW131295 QAF131082:QAS131295 QKB131082:QKO131295 QTX131082:QUK131295 RDT131082:REG131295 RNP131082:ROC131295 RXL131082:RXY131295 SHH131082:SHU131295 SRD131082:SRQ131295 TAZ131082:TBM131295 TKV131082:TLI131295 TUR131082:TVE131295 UEN131082:UFA131295 UOJ131082:UOW131295 UYF131082:UYS131295 VIB131082:VIO131295 VRX131082:VSK131295 WBT131082:WCG131295 WLP131082:WMC131295 WVL131082:WVY131295 D196618:Q196831 IZ196618:JM196831 SV196618:TI196831 ACR196618:ADE196831 AMN196618:ANA196831 AWJ196618:AWW196831 BGF196618:BGS196831 BQB196618:BQO196831 BZX196618:CAK196831 CJT196618:CKG196831 CTP196618:CUC196831 DDL196618:DDY196831 DNH196618:DNU196831 DXD196618:DXQ196831 EGZ196618:EHM196831 EQV196618:ERI196831 FAR196618:FBE196831 FKN196618:FLA196831 FUJ196618:FUW196831 GEF196618:GES196831 GOB196618:GOO196831 GXX196618:GYK196831 HHT196618:HIG196831 HRP196618:HSC196831 IBL196618:IBY196831 ILH196618:ILU196831 IVD196618:IVQ196831 JEZ196618:JFM196831 JOV196618:JPI196831 JYR196618:JZE196831 KIN196618:KJA196831 KSJ196618:KSW196831 LCF196618:LCS196831 LMB196618:LMO196831 LVX196618:LWK196831 MFT196618:MGG196831 MPP196618:MQC196831 MZL196618:MZY196831 NJH196618:NJU196831 NTD196618:NTQ196831 OCZ196618:ODM196831 OMV196618:ONI196831 OWR196618:OXE196831 PGN196618:PHA196831 PQJ196618:PQW196831 QAF196618:QAS196831 QKB196618:QKO196831 QTX196618:QUK196831 RDT196618:REG196831 RNP196618:ROC196831 RXL196618:RXY196831 SHH196618:SHU196831 SRD196618:SRQ196831 TAZ196618:TBM196831 TKV196618:TLI196831 TUR196618:TVE196831 UEN196618:UFA196831 UOJ196618:UOW196831 UYF196618:UYS196831 VIB196618:VIO196831 VRX196618:VSK196831 WBT196618:WCG196831 WLP196618:WMC196831 WVL196618:WVY196831 D262154:Q262367 IZ262154:JM262367 SV262154:TI262367 ACR262154:ADE262367 AMN262154:ANA262367 AWJ262154:AWW262367 BGF262154:BGS262367 BQB262154:BQO262367 BZX262154:CAK262367 CJT262154:CKG262367 CTP262154:CUC262367 DDL262154:DDY262367 DNH262154:DNU262367 DXD262154:DXQ262367 EGZ262154:EHM262367 EQV262154:ERI262367 FAR262154:FBE262367 FKN262154:FLA262367 FUJ262154:FUW262367 GEF262154:GES262367 GOB262154:GOO262367 GXX262154:GYK262367 HHT262154:HIG262367 HRP262154:HSC262367 IBL262154:IBY262367 ILH262154:ILU262367 IVD262154:IVQ262367 JEZ262154:JFM262367 JOV262154:JPI262367 JYR262154:JZE262367 KIN262154:KJA262367 KSJ262154:KSW262367 LCF262154:LCS262367 LMB262154:LMO262367 LVX262154:LWK262367 MFT262154:MGG262367 MPP262154:MQC262367 MZL262154:MZY262367 NJH262154:NJU262367 NTD262154:NTQ262367 OCZ262154:ODM262367 OMV262154:ONI262367 OWR262154:OXE262367 PGN262154:PHA262367 PQJ262154:PQW262367 QAF262154:QAS262367 QKB262154:QKO262367 QTX262154:QUK262367 RDT262154:REG262367 RNP262154:ROC262367 RXL262154:RXY262367 SHH262154:SHU262367 SRD262154:SRQ262367 TAZ262154:TBM262367 TKV262154:TLI262367 TUR262154:TVE262367 UEN262154:UFA262367 UOJ262154:UOW262367 UYF262154:UYS262367 VIB262154:VIO262367 VRX262154:VSK262367 WBT262154:WCG262367 WLP262154:WMC262367 WVL262154:WVY262367 D327690:Q327903 IZ327690:JM327903 SV327690:TI327903 ACR327690:ADE327903 AMN327690:ANA327903 AWJ327690:AWW327903 BGF327690:BGS327903 BQB327690:BQO327903 BZX327690:CAK327903 CJT327690:CKG327903 CTP327690:CUC327903 DDL327690:DDY327903 DNH327690:DNU327903 DXD327690:DXQ327903 EGZ327690:EHM327903 EQV327690:ERI327903 FAR327690:FBE327903 FKN327690:FLA327903 FUJ327690:FUW327903 GEF327690:GES327903 GOB327690:GOO327903 GXX327690:GYK327903 HHT327690:HIG327903 HRP327690:HSC327903 IBL327690:IBY327903 ILH327690:ILU327903 IVD327690:IVQ327903 JEZ327690:JFM327903 JOV327690:JPI327903 JYR327690:JZE327903 KIN327690:KJA327903 KSJ327690:KSW327903 LCF327690:LCS327903 LMB327690:LMO327903 LVX327690:LWK327903 MFT327690:MGG327903 MPP327690:MQC327903 MZL327690:MZY327903 NJH327690:NJU327903 NTD327690:NTQ327903 OCZ327690:ODM327903 OMV327690:ONI327903 OWR327690:OXE327903 PGN327690:PHA327903 PQJ327690:PQW327903 QAF327690:QAS327903 QKB327690:QKO327903 QTX327690:QUK327903 RDT327690:REG327903 RNP327690:ROC327903 RXL327690:RXY327903 SHH327690:SHU327903 SRD327690:SRQ327903 TAZ327690:TBM327903 TKV327690:TLI327903 TUR327690:TVE327903 UEN327690:UFA327903 UOJ327690:UOW327903 UYF327690:UYS327903 VIB327690:VIO327903 VRX327690:VSK327903 WBT327690:WCG327903 WLP327690:WMC327903 WVL327690:WVY327903 D393226:Q393439 IZ393226:JM393439 SV393226:TI393439 ACR393226:ADE393439 AMN393226:ANA393439 AWJ393226:AWW393439 BGF393226:BGS393439 BQB393226:BQO393439 BZX393226:CAK393439 CJT393226:CKG393439 CTP393226:CUC393439 DDL393226:DDY393439 DNH393226:DNU393439 DXD393226:DXQ393439 EGZ393226:EHM393439 EQV393226:ERI393439 FAR393226:FBE393439 FKN393226:FLA393439 FUJ393226:FUW393439 GEF393226:GES393439 GOB393226:GOO393439 GXX393226:GYK393439 HHT393226:HIG393439 HRP393226:HSC393439 IBL393226:IBY393439 ILH393226:ILU393439 IVD393226:IVQ393439 JEZ393226:JFM393439 JOV393226:JPI393439 JYR393226:JZE393439 KIN393226:KJA393439 KSJ393226:KSW393439 LCF393226:LCS393439 LMB393226:LMO393439 LVX393226:LWK393439 MFT393226:MGG393439 MPP393226:MQC393439 MZL393226:MZY393439 NJH393226:NJU393439 NTD393226:NTQ393439 OCZ393226:ODM393439 OMV393226:ONI393439 OWR393226:OXE393439 PGN393226:PHA393439 PQJ393226:PQW393439 QAF393226:QAS393439 QKB393226:QKO393439 QTX393226:QUK393439 RDT393226:REG393439 RNP393226:ROC393439 RXL393226:RXY393439 SHH393226:SHU393439 SRD393226:SRQ393439 TAZ393226:TBM393439 TKV393226:TLI393439 TUR393226:TVE393439 UEN393226:UFA393439 UOJ393226:UOW393439 UYF393226:UYS393439 VIB393226:VIO393439 VRX393226:VSK393439 WBT393226:WCG393439 WLP393226:WMC393439 WVL393226:WVY393439 D458762:Q458975 IZ458762:JM458975 SV458762:TI458975 ACR458762:ADE458975 AMN458762:ANA458975 AWJ458762:AWW458975 BGF458762:BGS458975 BQB458762:BQO458975 BZX458762:CAK458975 CJT458762:CKG458975 CTP458762:CUC458975 DDL458762:DDY458975 DNH458762:DNU458975 DXD458762:DXQ458975 EGZ458762:EHM458975 EQV458762:ERI458975 FAR458762:FBE458975 FKN458762:FLA458975 FUJ458762:FUW458975 GEF458762:GES458975 GOB458762:GOO458975 GXX458762:GYK458975 HHT458762:HIG458975 HRP458762:HSC458975 IBL458762:IBY458975 ILH458762:ILU458975 IVD458762:IVQ458975 JEZ458762:JFM458975 JOV458762:JPI458975 JYR458762:JZE458975 KIN458762:KJA458975 KSJ458762:KSW458975 LCF458762:LCS458975 LMB458762:LMO458975 LVX458762:LWK458975 MFT458762:MGG458975 MPP458762:MQC458975 MZL458762:MZY458975 NJH458762:NJU458975 NTD458762:NTQ458975 OCZ458762:ODM458975 OMV458762:ONI458975 OWR458762:OXE458975 PGN458762:PHA458975 PQJ458762:PQW458975 QAF458762:QAS458975 QKB458762:QKO458975 QTX458762:QUK458975 RDT458762:REG458975 RNP458762:ROC458975 RXL458762:RXY458975 SHH458762:SHU458975 SRD458762:SRQ458975 TAZ458762:TBM458975 TKV458762:TLI458975 TUR458762:TVE458975 UEN458762:UFA458975 UOJ458762:UOW458975 UYF458762:UYS458975 VIB458762:VIO458975 VRX458762:VSK458975 WBT458762:WCG458975 WLP458762:WMC458975 WVL458762:WVY458975 D524298:Q524511 IZ524298:JM524511 SV524298:TI524511 ACR524298:ADE524511 AMN524298:ANA524511 AWJ524298:AWW524511 BGF524298:BGS524511 BQB524298:BQO524511 BZX524298:CAK524511 CJT524298:CKG524511 CTP524298:CUC524511 DDL524298:DDY524511 DNH524298:DNU524511 DXD524298:DXQ524511 EGZ524298:EHM524511 EQV524298:ERI524511 FAR524298:FBE524511 FKN524298:FLA524511 FUJ524298:FUW524511 GEF524298:GES524511 GOB524298:GOO524511 GXX524298:GYK524511 HHT524298:HIG524511 HRP524298:HSC524511 IBL524298:IBY524511 ILH524298:ILU524511 IVD524298:IVQ524511 JEZ524298:JFM524511 JOV524298:JPI524511 JYR524298:JZE524511 KIN524298:KJA524511 KSJ524298:KSW524511 LCF524298:LCS524511 LMB524298:LMO524511 LVX524298:LWK524511 MFT524298:MGG524511 MPP524298:MQC524511 MZL524298:MZY524511 NJH524298:NJU524511 NTD524298:NTQ524511 OCZ524298:ODM524511 OMV524298:ONI524511 OWR524298:OXE524511 PGN524298:PHA524511 PQJ524298:PQW524511 QAF524298:QAS524511 QKB524298:QKO524511 QTX524298:QUK524511 RDT524298:REG524511 RNP524298:ROC524511 RXL524298:RXY524511 SHH524298:SHU524511 SRD524298:SRQ524511 TAZ524298:TBM524511 TKV524298:TLI524511 TUR524298:TVE524511 UEN524298:UFA524511 UOJ524298:UOW524511 UYF524298:UYS524511 VIB524298:VIO524511 VRX524298:VSK524511 WBT524298:WCG524511 WLP524298:WMC524511 WVL524298:WVY524511 D589834:Q590047 IZ589834:JM590047 SV589834:TI590047 ACR589834:ADE590047 AMN589834:ANA590047 AWJ589834:AWW590047 BGF589834:BGS590047 BQB589834:BQO590047 BZX589834:CAK590047 CJT589834:CKG590047 CTP589834:CUC590047 DDL589834:DDY590047 DNH589834:DNU590047 DXD589834:DXQ590047 EGZ589834:EHM590047 EQV589834:ERI590047 FAR589834:FBE590047 FKN589834:FLA590047 FUJ589834:FUW590047 GEF589834:GES590047 GOB589834:GOO590047 GXX589834:GYK590047 HHT589834:HIG590047 HRP589834:HSC590047 IBL589834:IBY590047 ILH589834:ILU590047 IVD589834:IVQ590047 JEZ589834:JFM590047 JOV589834:JPI590047 JYR589834:JZE590047 KIN589834:KJA590047 KSJ589834:KSW590047 LCF589834:LCS590047 LMB589834:LMO590047 LVX589834:LWK590047 MFT589834:MGG590047 MPP589834:MQC590047 MZL589834:MZY590047 NJH589834:NJU590047 NTD589834:NTQ590047 OCZ589834:ODM590047 OMV589834:ONI590047 OWR589834:OXE590047 PGN589834:PHA590047 PQJ589834:PQW590047 QAF589834:QAS590047 QKB589834:QKO590047 QTX589834:QUK590047 RDT589834:REG590047 RNP589834:ROC590047 RXL589834:RXY590047 SHH589834:SHU590047 SRD589834:SRQ590047 TAZ589834:TBM590047 TKV589834:TLI590047 TUR589834:TVE590047 UEN589834:UFA590047 UOJ589834:UOW590047 UYF589834:UYS590047 VIB589834:VIO590047 VRX589834:VSK590047 WBT589834:WCG590047 WLP589834:WMC590047 WVL589834:WVY590047 D655370:Q655583 IZ655370:JM655583 SV655370:TI655583 ACR655370:ADE655583 AMN655370:ANA655583 AWJ655370:AWW655583 BGF655370:BGS655583 BQB655370:BQO655583 BZX655370:CAK655583 CJT655370:CKG655583 CTP655370:CUC655583 DDL655370:DDY655583 DNH655370:DNU655583 DXD655370:DXQ655583 EGZ655370:EHM655583 EQV655370:ERI655583 FAR655370:FBE655583 FKN655370:FLA655583 FUJ655370:FUW655583 GEF655370:GES655583 GOB655370:GOO655583 GXX655370:GYK655583 HHT655370:HIG655583 HRP655370:HSC655583 IBL655370:IBY655583 ILH655370:ILU655583 IVD655370:IVQ655583 JEZ655370:JFM655583 JOV655370:JPI655583 JYR655370:JZE655583 KIN655370:KJA655583 KSJ655370:KSW655583 LCF655370:LCS655583 LMB655370:LMO655583 LVX655370:LWK655583 MFT655370:MGG655583 MPP655370:MQC655583 MZL655370:MZY655583 NJH655370:NJU655583 NTD655370:NTQ655583 OCZ655370:ODM655583 OMV655370:ONI655583 OWR655370:OXE655583 PGN655370:PHA655583 PQJ655370:PQW655583 QAF655370:QAS655583 QKB655370:QKO655583 QTX655370:QUK655583 RDT655370:REG655583 RNP655370:ROC655583 RXL655370:RXY655583 SHH655370:SHU655583 SRD655370:SRQ655583 TAZ655370:TBM655583 TKV655370:TLI655583 TUR655370:TVE655583 UEN655370:UFA655583 UOJ655370:UOW655583 UYF655370:UYS655583 VIB655370:VIO655583 VRX655370:VSK655583 WBT655370:WCG655583 WLP655370:WMC655583 WVL655370:WVY655583 D720906:Q721119 IZ720906:JM721119 SV720906:TI721119 ACR720906:ADE721119 AMN720906:ANA721119 AWJ720906:AWW721119 BGF720906:BGS721119 BQB720906:BQO721119 BZX720906:CAK721119 CJT720906:CKG721119 CTP720906:CUC721119 DDL720906:DDY721119 DNH720906:DNU721119 DXD720906:DXQ721119 EGZ720906:EHM721119 EQV720906:ERI721119 FAR720906:FBE721119 FKN720906:FLA721119 FUJ720906:FUW721119 GEF720906:GES721119 GOB720906:GOO721119 GXX720906:GYK721119 HHT720906:HIG721119 HRP720906:HSC721119 IBL720906:IBY721119 ILH720906:ILU721119 IVD720906:IVQ721119 JEZ720906:JFM721119 JOV720906:JPI721119 JYR720906:JZE721119 KIN720906:KJA721119 KSJ720906:KSW721119 LCF720906:LCS721119 LMB720906:LMO721119 LVX720906:LWK721119 MFT720906:MGG721119 MPP720906:MQC721119 MZL720906:MZY721119 NJH720906:NJU721119 NTD720906:NTQ721119 OCZ720906:ODM721119 OMV720906:ONI721119 OWR720906:OXE721119 PGN720906:PHA721119 PQJ720906:PQW721119 QAF720906:QAS721119 QKB720906:QKO721119 QTX720906:QUK721119 RDT720906:REG721119 RNP720906:ROC721119 RXL720906:RXY721119 SHH720906:SHU721119 SRD720906:SRQ721119 TAZ720906:TBM721119 TKV720906:TLI721119 TUR720906:TVE721119 UEN720906:UFA721119 UOJ720906:UOW721119 UYF720906:UYS721119 VIB720906:VIO721119 VRX720906:VSK721119 WBT720906:WCG721119 WLP720906:WMC721119 WVL720906:WVY721119 D786442:Q786655 IZ786442:JM786655 SV786442:TI786655 ACR786442:ADE786655 AMN786442:ANA786655 AWJ786442:AWW786655 BGF786442:BGS786655 BQB786442:BQO786655 BZX786442:CAK786655 CJT786442:CKG786655 CTP786442:CUC786655 DDL786442:DDY786655 DNH786442:DNU786655 DXD786442:DXQ786655 EGZ786442:EHM786655 EQV786442:ERI786655 FAR786442:FBE786655 FKN786442:FLA786655 FUJ786442:FUW786655 GEF786442:GES786655 GOB786442:GOO786655 GXX786442:GYK786655 HHT786442:HIG786655 HRP786442:HSC786655 IBL786442:IBY786655 ILH786442:ILU786655 IVD786442:IVQ786655 JEZ786442:JFM786655 JOV786442:JPI786655 JYR786442:JZE786655 KIN786442:KJA786655 KSJ786442:KSW786655 LCF786442:LCS786655 LMB786442:LMO786655 LVX786442:LWK786655 MFT786442:MGG786655 MPP786442:MQC786655 MZL786442:MZY786655 NJH786442:NJU786655 NTD786442:NTQ786655 OCZ786442:ODM786655 OMV786442:ONI786655 OWR786442:OXE786655 PGN786442:PHA786655 PQJ786442:PQW786655 QAF786442:QAS786655 QKB786442:QKO786655 QTX786442:QUK786655 RDT786442:REG786655 RNP786442:ROC786655 RXL786442:RXY786655 SHH786442:SHU786655 SRD786442:SRQ786655 TAZ786442:TBM786655 TKV786442:TLI786655 TUR786442:TVE786655 UEN786442:UFA786655 UOJ786442:UOW786655 UYF786442:UYS786655 VIB786442:VIO786655 VRX786442:VSK786655 WBT786442:WCG786655 WLP786442:WMC786655 WVL786442:WVY786655 D851978:Q852191 IZ851978:JM852191 SV851978:TI852191 ACR851978:ADE852191 AMN851978:ANA852191 AWJ851978:AWW852191 BGF851978:BGS852191 BQB851978:BQO852191 BZX851978:CAK852191 CJT851978:CKG852191 CTP851978:CUC852191 DDL851978:DDY852191 DNH851978:DNU852191 DXD851978:DXQ852191 EGZ851978:EHM852191 EQV851978:ERI852191 FAR851978:FBE852191 FKN851978:FLA852191 FUJ851978:FUW852191 GEF851978:GES852191 GOB851978:GOO852191 GXX851978:GYK852191 HHT851978:HIG852191 HRP851978:HSC852191 IBL851978:IBY852191 ILH851978:ILU852191 IVD851978:IVQ852191 JEZ851978:JFM852191 JOV851978:JPI852191 JYR851978:JZE852191 KIN851978:KJA852191 KSJ851978:KSW852191 LCF851978:LCS852191 LMB851978:LMO852191 LVX851978:LWK852191 MFT851978:MGG852191 MPP851978:MQC852191 MZL851978:MZY852191 NJH851978:NJU852191 NTD851978:NTQ852191 OCZ851978:ODM852191 OMV851978:ONI852191 OWR851978:OXE852191 PGN851978:PHA852191 PQJ851978:PQW852191 QAF851978:QAS852191 QKB851978:QKO852191 QTX851978:QUK852191 RDT851978:REG852191 RNP851978:ROC852191 RXL851978:RXY852191 SHH851978:SHU852191 SRD851978:SRQ852191 TAZ851978:TBM852191 TKV851978:TLI852191 TUR851978:TVE852191 UEN851978:UFA852191 UOJ851978:UOW852191 UYF851978:UYS852191 VIB851978:VIO852191 VRX851978:VSK852191 WBT851978:WCG852191 WLP851978:WMC852191 WVL851978:WVY852191 D917514:Q917727 IZ917514:JM917727 SV917514:TI917727 ACR917514:ADE917727 AMN917514:ANA917727 AWJ917514:AWW917727 BGF917514:BGS917727 BQB917514:BQO917727 BZX917514:CAK917727 CJT917514:CKG917727 CTP917514:CUC917727 DDL917514:DDY917727 DNH917514:DNU917727 DXD917514:DXQ917727 EGZ917514:EHM917727 EQV917514:ERI917727 FAR917514:FBE917727 FKN917514:FLA917727 FUJ917514:FUW917727 GEF917514:GES917727 GOB917514:GOO917727 GXX917514:GYK917727 HHT917514:HIG917727 HRP917514:HSC917727 IBL917514:IBY917727 ILH917514:ILU917727 IVD917514:IVQ917727 JEZ917514:JFM917727 JOV917514:JPI917727 JYR917514:JZE917727 KIN917514:KJA917727 KSJ917514:KSW917727 LCF917514:LCS917727 LMB917514:LMO917727 LVX917514:LWK917727 MFT917514:MGG917727 MPP917514:MQC917727 MZL917514:MZY917727 NJH917514:NJU917727 NTD917514:NTQ917727 OCZ917514:ODM917727 OMV917514:ONI917727 OWR917514:OXE917727 PGN917514:PHA917727 PQJ917514:PQW917727 QAF917514:QAS917727 QKB917514:QKO917727 QTX917514:QUK917727 RDT917514:REG917727 RNP917514:ROC917727 RXL917514:RXY917727 SHH917514:SHU917727 SRD917514:SRQ917727 TAZ917514:TBM917727 TKV917514:TLI917727 TUR917514:TVE917727 UEN917514:UFA917727 UOJ917514:UOW917727 UYF917514:UYS917727 VIB917514:VIO917727 VRX917514:VSK917727 WBT917514:WCG917727 WLP917514:WMC917727 WVL917514:WVY917727 D983050:Q983263 IZ983050:JM983263 SV983050:TI983263 ACR983050:ADE983263 AMN983050:ANA983263 AWJ983050:AWW983263 BGF983050:BGS983263 BQB983050:BQO983263 BZX983050:CAK983263 CJT983050:CKG983263 CTP983050:CUC983263 DDL983050:DDY983263 DNH983050:DNU983263 DXD983050:DXQ983263 EGZ983050:EHM983263 EQV983050:ERI983263 FAR983050:FBE983263 FKN983050:FLA983263 FUJ983050:FUW983263 GEF983050:GES983263 GOB983050:GOO983263 GXX983050:GYK983263 HHT983050:HIG983263 HRP983050:HSC983263 IBL983050:IBY983263 ILH983050:ILU983263 IVD983050:IVQ983263 JEZ983050:JFM983263 JOV983050:JPI983263 JYR983050:JZE983263 KIN983050:KJA983263 KSJ983050:KSW983263 LCF983050:LCS983263 LMB983050:LMO983263 LVX983050:LWK983263 MFT983050:MGG983263 MPP983050:MQC983263 MZL983050:MZY983263 NJH983050:NJU983263 NTD983050:NTQ983263 OCZ983050:ODM983263 OMV983050:ONI983263 OWR983050:OXE983263 PGN983050:PHA983263 PQJ983050:PQW983263 QAF983050:QAS983263 QKB983050:QKO983263 QTX983050:QUK983263 RDT983050:REG983263 RNP983050:ROC983263 RXL983050:RXY983263 SHH983050:SHU983263 SRD983050:SRQ983263 TAZ983050:TBM983263 TKV983050:TLI983263 TUR983050:TVE983263 UEN983050:UFA983263 UOJ983050:UOW983263 UYF983050:UYS983263 VIB983050:VIO983263 VRX983050:VSK983263 WBT983050:WCG983263 WLP983050:WMC983263 WVL983050:WVY983263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U41:V43 S53:S73 U45:V46 R10:S52 T10:T223 U48:V53 R53:R106 S76:S223 D10:D223 E10:Q108 E109:R223">
      <formula1>0</formula1>
      <formula2>1000000000</formula2>
    </dataValidation>
  </dataValidations>
  <pageMargins left="0.25" right="0.25" top="0.75" bottom="0.75" header="0.3" footer="0.3"/>
  <pageSetup scale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A6" sqref="A6:P6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",[10]NOMBRE!B2," - ","( ",[10]NOMBRE!C2,[10]NOMBRE!D2,[10]NOMBRE!E2,[10]NOMBRE!F2,[10]NOMBRE!G2,"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",[10]NOMBRE!B3," - ","( ",[10]NOMBRE!C3,[10]NOMBRE!D3,[10]NOMBRE!E3,[10]NOMBRE!F3,[10]NOMBRE!G3,[10]NOMBRE!H3,"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",[10]NOMBRE!B6," - ","( ",[10]NOMBRE!C6,[10]NOMBRE!D6," )")</f>
        <v>MES: SEPTIEMBRE - ( 09 )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",[10]NOMBRE!B7)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84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85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152</v>
      </c>
      <c r="E10" s="18"/>
      <c r="F10" s="18"/>
      <c r="G10" s="18">
        <v>3</v>
      </c>
      <c r="H10" s="19">
        <v>1</v>
      </c>
      <c r="I10" s="19">
        <v>1</v>
      </c>
      <c r="J10" s="19">
        <v>7</v>
      </c>
      <c r="K10" s="19">
        <v>32</v>
      </c>
      <c r="L10" s="19">
        <v>16</v>
      </c>
      <c r="M10" s="19">
        <v>76</v>
      </c>
      <c r="N10" s="20">
        <v>12</v>
      </c>
      <c r="O10" s="20">
        <v>4</v>
      </c>
      <c r="P10" s="21">
        <v>67</v>
      </c>
      <c r="Q10" s="22">
        <v>85</v>
      </c>
      <c r="R10" s="23">
        <v>3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557</v>
      </c>
      <c r="E11" s="28"/>
      <c r="F11" s="28">
        <v>12</v>
      </c>
      <c r="G11" s="28">
        <v>22</v>
      </c>
      <c r="H11" s="29">
        <v>25</v>
      </c>
      <c r="I11" s="29">
        <v>14</v>
      </c>
      <c r="J11" s="29">
        <v>21</v>
      </c>
      <c r="K11" s="29">
        <v>79</v>
      </c>
      <c r="L11" s="29">
        <v>72</v>
      </c>
      <c r="M11" s="29">
        <v>261</v>
      </c>
      <c r="N11" s="30">
        <v>44</v>
      </c>
      <c r="O11" s="30">
        <v>7</v>
      </c>
      <c r="P11" s="31">
        <v>199</v>
      </c>
      <c r="Q11" s="32">
        <v>358</v>
      </c>
      <c r="R11" s="33">
        <v>8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23</v>
      </c>
      <c r="E12" s="28"/>
      <c r="F12" s="28"/>
      <c r="G12" s="28"/>
      <c r="H12" s="29">
        <v>1</v>
      </c>
      <c r="I12" s="29"/>
      <c r="J12" s="29"/>
      <c r="K12" s="29">
        <v>3</v>
      </c>
      <c r="L12" s="29">
        <v>2</v>
      </c>
      <c r="M12" s="29">
        <v>16</v>
      </c>
      <c r="N12" s="30">
        <v>1</v>
      </c>
      <c r="O12" s="30"/>
      <c r="P12" s="31">
        <v>10</v>
      </c>
      <c r="Q12" s="32">
        <v>13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31</v>
      </c>
      <c r="E13" s="28"/>
      <c r="F13" s="29"/>
      <c r="G13" s="29">
        <v>2</v>
      </c>
      <c r="H13" s="29"/>
      <c r="I13" s="29"/>
      <c r="J13" s="29"/>
      <c r="K13" s="29">
        <v>15</v>
      </c>
      <c r="L13" s="29">
        <v>4</v>
      </c>
      <c r="M13" s="29">
        <v>8</v>
      </c>
      <c r="N13" s="29">
        <v>2</v>
      </c>
      <c r="O13" s="30"/>
      <c r="P13" s="31">
        <v>18</v>
      </c>
      <c r="Q13" s="32">
        <v>13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132</v>
      </c>
      <c r="E14" s="36"/>
      <c r="F14" s="37">
        <v>4</v>
      </c>
      <c r="G14" s="37">
        <v>2</v>
      </c>
      <c r="H14" s="37">
        <v>3</v>
      </c>
      <c r="I14" s="37">
        <v>4</v>
      </c>
      <c r="J14" s="37">
        <v>4</v>
      </c>
      <c r="K14" s="37">
        <v>14</v>
      </c>
      <c r="L14" s="37">
        <v>19</v>
      </c>
      <c r="M14" s="37">
        <v>76</v>
      </c>
      <c r="N14" s="37">
        <v>2</v>
      </c>
      <c r="O14" s="38">
        <v>4</v>
      </c>
      <c r="P14" s="39">
        <v>44</v>
      </c>
      <c r="Q14" s="40">
        <v>88</v>
      </c>
      <c r="R14" s="41">
        <v>3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84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4</v>
      </c>
      <c r="E18" s="18"/>
      <c r="F18" s="18"/>
      <c r="G18" s="18"/>
      <c r="H18" s="19"/>
      <c r="I18" s="19"/>
      <c r="J18" s="19"/>
      <c r="K18" s="19"/>
      <c r="L18" s="19">
        <v>1</v>
      </c>
      <c r="M18" s="19">
        <v>2</v>
      </c>
      <c r="N18" s="19">
        <v>1</v>
      </c>
      <c r="O18" s="20"/>
      <c r="P18" s="24">
        <v>4</v>
      </c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8</v>
      </c>
      <c r="E22" s="31"/>
      <c r="F22" s="28"/>
      <c r="G22" s="28"/>
      <c r="H22" s="28">
        <v>1</v>
      </c>
      <c r="I22" s="28">
        <v>1</v>
      </c>
      <c r="J22" s="28"/>
      <c r="K22" s="29">
        <v>5</v>
      </c>
      <c r="L22" s="29">
        <v>1</v>
      </c>
      <c r="M22" s="29"/>
      <c r="N22" s="29"/>
      <c r="O22" s="32"/>
      <c r="P22" s="34">
        <v>8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16</v>
      </c>
      <c r="E24" s="31"/>
      <c r="F24" s="28"/>
      <c r="G24" s="28"/>
      <c r="H24" s="28"/>
      <c r="I24" s="28"/>
      <c r="J24" s="28"/>
      <c r="K24" s="29"/>
      <c r="L24" s="28"/>
      <c r="M24" s="29">
        <v>15</v>
      </c>
      <c r="N24" s="30">
        <v>1</v>
      </c>
      <c r="O24" s="32"/>
      <c r="P24" s="34">
        <v>16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4</v>
      </c>
      <c r="E27" s="21"/>
      <c r="F27" s="19"/>
      <c r="G27" s="19"/>
      <c r="H27" s="19"/>
      <c r="I27" s="19"/>
      <c r="J27" s="19"/>
      <c r="K27" s="19"/>
      <c r="L27" s="19"/>
      <c r="M27" s="19">
        <v>3</v>
      </c>
      <c r="N27" s="20">
        <v>1</v>
      </c>
      <c r="O27" s="20"/>
      <c r="P27" s="24">
        <v>4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664</v>
      </c>
      <c r="E36" s="69">
        <v>1</v>
      </c>
      <c r="F36" s="70">
        <v>3</v>
      </c>
      <c r="G36" s="70">
        <v>10</v>
      </c>
      <c r="H36" s="71">
        <v>17</v>
      </c>
      <c r="I36" s="71">
        <v>5</v>
      </c>
      <c r="J36" s="71">
        <v>8</v>
      </c>
      <c r="K36" s="71">
        <v>49</v>
      </c>
      <c r="L36" s="71">
        <v>57</v>
      </c>
      <c r="M36" s="71">
        <v>454</v>
      </c>
      <c r="N36" s="72">
        <v>55</v>
      </c>
      <c r="O36" s="72">
        <v>5</v>
      </c>
      <c r="P36" s="73">
        <v>664</v>
      </c>
      <c r="Q36" s="74">
        <v>6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696</v>
      </c>
      <c r="E37" s="75">
        <f t="shared" ref="E37:S37" si="12">SUM(E18:E36)</f>
        <v>1</v>
      </c>
      <c r="F37" s="75">
        <f t="shared" si="12"/>
        <v>3</v>
      </c>
      <c r="G37" s="75">
        <f t="shared" si="12"/>
        <v>10</v>
      </c>
      <c r="H37" s="75">
        <f t="shared" si="12"/>
        <v>18</v>
      </c>
      <c r="I37" s="75">
        <f t="shared" si="12"/>
        <v>6</v>
      </c>
      <c r="J37" s="75">
        <f t="shared" si="12"/>
        <v>8</v>
      </c>
      <c r="K37" s="75">
        <f t="shared" si="12"/>
        <v>54</v>
      </c>
      <c r="L37" s="75">
        <f t="shared" si="12"/>
        <v>59</v>
      </c>
      <c r="M37" s="75">
        <f t="shared" si="12"/>
        <v>474</v>
      </c>
      <c r="N37" s="75">
        <f t="shared" si="12"/>
        <v>58</v>
      </c>
      <c r="O37" s="75">
        <f t="shared" si="12"/>
        <v>5</v>
      </c>
      <c r="P37" s="75">
        <f t="shared" si="12"/>
        <v>696</v>
      </c>
      <c r="Q37" s="75">
        <f t="shared" si="12"/>
        <v>6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84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85" t="s">
        <v>22</v>
      </c>
      <c r="R40" s="303"/>
      <c r="S40" s="16" t="s">
        <v>61</v>
      </c>
      <c r="T40" s="285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85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131</v>
      </c>
      <c r="E76" s="21">
        <v>6</v>
      </c>
      <c r="F76" s="19">
        <v>1</v>
      </c>
      <c r="G76" s="19">
        <v>2</v>
      </c>
      <c r="H76" s="19">
        <v>10</v>
      </c>
      <c r="I76" s="19">
        <v>32</v>
      </c>
      <c r="J76" s="19">
        <v>17</v>
      </c>
      <c r="K76" s="19">
        <v>52</v>
      </c>
      <c r="L76" s="19">
        <v>7</v>
      </c>
      <c r="M76" s="22">
        <v>4</v>
      </c>
      <c r="N76" s="24">
        <v>131</v>
      </c>
      <c r="O76" s="24">
        <v>3</v>
      </c>
      <c r="P76" s="128"/>
      <c r="Q76" s="21">
        <v>39</v>
      </c>
      <c r="R76" s="22">
        <v>29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55</v>
      </c>
      <c r="E77" s="31">
        <v>3</v>
      </c>
      <c r="F77" s="29"/>
      <c r="G77" s="29">
        <v>2</v>
      </c>
      <c r="H77" s="29"/>
      <c r="I77" s="29">
        <v>16</v>
      </c>
      <c r="J77" s="29">
        <v>7</v>
      </c>
      <c r="K77" s="29">
        <v>22</v>
      </c>
      <c r="L77" s="29">
        <v>5</v>
      </c>
      <c r="M77" s="32"/>
      <c r="N77" s="34">
        <v>55</v>
      </c>
      <c r="O77" s="34"/>
      <c r="P77" s="129"/>
      <c r="Q77" s="31">
        <v>17</v>
      </c>
      <c r="R77" s="32">
        <v>11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385</v>
      </c>
      <c r="E78" s="31">
        <v>87</v>
      </c>
      <c r="F78" s="63">
        <v>17</v>
      </c>
      <c r="G78" s="63">
        <v>21</v>
      </c>
      <c r="H78" s="63">
        <v>3</v>
      </c>
      <c r="I78" s="63">
        <v>33</v>
      </c>
      <c r="J78" s="63">
        <v>17</v>
      </c>
      <c r="K78" s="63">
        <v>164</v>
      </c>
      <c r="L78" s="63">
        <v>43</v>
      </c>
      <c r="M78" s="124"/>
      <c r="N78" s="65">
        <v>385</v>
      </c>
      <c r="O78" s="65">
        <v>3</v>
      </c>
      <c r="P78" s="130"/>
      <c r="Q78" s="31">
        <v>98</v>
      </c>
      <c r="R78" s="32">
        <v>80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195</v>
      </c>
      <c r="E80" s="49"/>
      <c r="F80" s="51"/>
      <c r="G80" s="51"/>
      <c r="H80" s="29"/>
      <c r="I80" s="29">
        <v>1</v>
      </c>
      <c r="J80" s="29">
        <v>22</v>
      </c>
      <c r="K80" s="29">
        <v>158</v>
      </c>
      <c r="L80" s="29">
        <v>14</v>
      </c>
      <c r="M80" s="32"/>
      <c r="N80" s="34">
        <v>195</v>
      </c>
      <c r="O80" s="34">
        <v>5</v>
      </c>
      <c r="P80" s="129"/>
      <c r="Q80" s="31">
        <v>5</v>
      </c>
      <c r="R80" s="32">
        <v>18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20</v>
      </c>
      <c r="E81" s="49"/>
      <c r="F81" s="51"/>
      <c r="G81" s="51"/>
      <c r="H81" s="29"/>
      <c r="I81" s="29">
        <v>7</v>
      </c>
      <c r="J81" s="29">
        <v>2</v>
      </c>
      <c r="K81" s="29">
        <v>10</v>
      </c>
      <c r="L81" s="29"/>
      <c r="M81" s="32">
        <v>1</v>
      </c>
      <c r="N81" s="34">
        <v>20</v>
      </c>
      <c r="O81" s="34"/>
      <c r="P81" s="129"/>
      <c r="Q81" s="31">
        <v>3</v>
      </c>
      <c r="R81" s="32">
        <v>6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15</v>
      </c>
      <c r="E82" s="49"/>
      <c r="F82" s="51"/>
      <c r="G82" s="51"/>
      <c r="H82" s="29">
        <v>1</v>
      </c>
      <c r="I82" s="29">
        <v>1</v>
      </c>
      <c r="J82" s="29">
        <v>2</v>
      </c>
      <c r="K82" s="29">
        <v>10</v>
      </c>
      <c r="L82" s="29"/>
      <c r="M82" s="32">
        <v>1</v>
      </c>
      <c r="N82" s="34">
        <v>15</v>
      </c>
      <c r="O82" s="34"/>
      <c r="P82" s="129"/>
      <c r="Q82" s="31">
        <v>4</v>
      </c>
      <c r="R82" s="32"/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6</v>
      </c>
      <c r="E83" s="49"/>
      <c r="F83" s="51"/>
      <c r="G83" s="51"/>
      <c r="H83" s="29">
        <v>1</v>
      </c>
      <c r="I83" s="29">
        <v>2</v>
      </c>
      <c r="J83" s="29">
        <v>1</v>
      </c>
      <c r="K83" s="29">
        <v>2</v>
      </c>
      <c r="L83" s="29"/>
      <c r="M83" s="32"/>
      <c r="N83" s="34">
        <v>6</v>
      </c>
      <c r="O83" s="34"/>
      <c r="P83" s="129"/>
      <c r="Q83" s="31">
        <v>2</v>
      </c>
      <c r="R83" s="32">
        <v>2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16</v>
      </c>
      <c r="E87" s="49"/>
      <c r="F87" s="51"/>
      <c r="G87" s="29"/>
      <c r="H87" s="29"/>
      <c r="I87" s="29"/>
      <c r="J87" s="29"/>
      <c r="K87" s="29">
        <v>13</v>
      </c>
      <c r="L87" s="29">
        <v>3</v>
      </c>
      <c r="M87" s="32"/>
      <c r="N87" s="34">
        <v>16</v>
      </c>
      <c r="O87" s="34"/>
      <c r="P87" s="129"/>
      <c r="Q87" s="31"/>
      <c r="R87" s="32"/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149</v>
      </c>
      <c r="E90" s="31"/>
      <c r="F90" s="29"/>
      <c r="G90" s="29"/>
      <c r="H90" s="29">
        <v>16</v>
      </c>
      <c r="I90" s="29">
        <v>51</v>
      </c>
      <c r="J90" s="29">
        <v>70</v>
      </c>
      <c r="K90" s="29">
        <v>12</v>
      </c>
      <c r="L90" s="51"/>
      <c r="M90" s="131"/>
      <c r="N90" s="34">
        <v>149</v>
      </c>
      <c r="O90" s="34"/>
      <c r="P90" s="129"/>
      <c r="Q90" s="31">
        <v>58</v>
      </c>
      <c r="R90" s="32">
        <v>79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3</v>
      </c>
      <c r="E91" s="31"/>
      <c r="F91" s="29"/>
      <c r="G91" s="29"/>
      <c r="H91" s="29">
        <v>2</v>
      </c>
      <c r="I91" s="29">
        <v>1</v>
      </c>
      <c r="J91" s="29"/>
      <c r="K91" s="29"/>
      <c r="L91" s="51"/>
      <c r="M91" s="131"/>
      <c r="N91" s="34">
        <v>3</v>
      </c>
      <c r="O91" s="34"/>
      <c r="P91" s="129"/>
      <c r="Q91" s="31">
        <v>1</v>
      </c>
      <c r="R91" s="32">
        <v>2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4</v>
      </c>
      <c r="E92" s="31"/>
      <c r="F92" s="29"/>
      <c r="G92" s="29"/>
      <c r="H92" s="29">
        <v>1</v>
      </c>
      <c r="I92" s="29">
        <v>2</v>
      </c>
      <c r="J92" s="29">
        <v>1</v>
      </c>
      <c r="K92" s="29"/>
      <c r="L92" s="51"/>
      <c r="M92" s="131"/>
      <c r="N92" s="34">
        <v>4</v>
      </c>
      <c r="O92" s="34"/>
      <c r="P92" s="129"/>
      <c r="Q92" s="31">
        <v>2</v>
      </c>
      <c r="R92" s="32">
        <v>2</v>
      </c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>
        <f t="shared" si="43"/>
        <v>0</v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25</v>
      </c>
      <c r="E95" s="49"/>
      <c r="F95" s="51"/>
      <c r="G95" s="51"/>
      <c r="H95" s="29"/>
      <c r="I95" s="29"/>
      <c r="J95" s="29"/>
      <c r="K95" s="29">
        <v>6</v>
      </c>
      <c r="L95" s="29">
        <v>12</v>
      </c>
      <c r="M95" s="32">
        <v>7</v>
      </c>
      <c r="N95" s="34">
        <v>25</v>
      </c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>
        <f t="shared" si="43"/>
        <v>0</v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6</v>
      </c>
      <c r="E96" s="49"/>
      <c r="F96" s="51"/>
      <c r="G96" s="51"/>
      <c r="H96" s="51"/>
      <c r="I96" s="51"/>
      <c r="J96" s="29"/>
      <c r="K96" s="29">
        <v>2</v>
      </c>
      <c r="L96" s="29">
        <v>4</v>
      </c>
      <c r="M96" s="32"/>
      <c r="N96" s="34">
        <v>6</v>
      </c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2</v>
      </c>
      <c r="E98" s="49"/>
      <c r="F98" s="51"/>
      <c r="G98" s="51"/>
      <c r="H98" s="51"/>
      <c r="I98" s="51"/>
      <c r="J98" s="29"/>
      <c r="K98" s="29"/>
      <c r="L98" s="29">
        <v>2</v>
      </c>
      <c r="M98" s="32"/>
      <c r="N98" s="34">
        <v>2</v>
      </c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>
        <f t="shared" si="43"/>
        <v>0</v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12</v>
      </c>
      <c r="E99" s="31"/>
      <c r="F99" s="29"/>
      <c r="G99" s="29"/>
      <c r="H99" s="29"/>
      <c r="I99" s="29"/>
      <c r="J99" s="29">
        <v>3</v>
      </c>
      <c r="K99" s="29">
        <v>9</v>
      </c>
      <c r="L99" s="29"/>
      <c r="M99" s="32"/>
      <c r="N99" s="34">
        <v>12</v>
      </c>
      <c r="O99" s="34"/>
      <c r="P99" s="129"/>
      <c r="Q99" s="31"/>
      <c r="R99" s="32">
        <v>3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6</v>
      </c>
      <c r="E100" s="31"/>
      <c r="F100" s="29"/>
      <c r="G100" s="29"/>
      <c r="H100" s="29"/>
      <c r="I100" s="29"/>
      <c r="J100" s="29"/>
      <c r="K100" s="29">
        <v>6</v>
      </c>
      <c r="L100" s="29"/>
      <c r="M100" s="32"/>
      <c r="N100" s="34">
        <v>6</v>
      </c>
      <c r="O100" s="34"/>
      <c r="P100" s="129"/>
      <c r="Q100" s="31"/>
      <c r="R100" s="32"/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36</v>
      </c>
      <c r="E101" s="31"/>
      <c r="F101" s="29"/>
      <c r="G101" s="29"/>
      <c r="H101" s="29"/>
      <c r="I101" s="29">
        <v>2</v>
      </c>
      <c r="J101" s="29">
        <v>6</v>
      </c>
      <c r="K101" s="29">
        <v>28</v>
      </c>
      <c r="L101" s="29"/>
      <c r="M101" s="32"/>
      <c r="N101" s="34">
        <v>36</v>
      </c>
      <c r="O101" s="34"/>
      <c r="P101" s="129"/>
      <c r="Q101" s="31">
        <v>4</v>
      </c>
      <c r="R101" s="32">
        <v>4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6</v>
      </c>
      <c r="E102" s="31"/>
      <c r="F102" s="29"/>
      <c r="G102" s="29"/>
      <c r="H102" s="29"/>
      <c r="I102" s="29">
        <v>1</v>
      </c>
      <c r="J102" s="29"/>
      <c r="K102" s="29">
        <v>4</v>
      </c>
      <c r="L102" s="29">
        <v>1</v>
      </c>
      <c r="M102" s="32"/>
      <c r="N102" s="34">
        <v>6</v>
      </c>
      <c r="O102" s="34"/>
      <c r="P102" s="129"/>
      <c r="Q102" s="31">
        <v>1</v>
      </c>
      <c r="R102" s="32"/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1072</v>
      </c>
      <c r="E105" s="90">
        <f>+SUM(E76:E79,E88:E93,E99:E104)</f>
        <v>96</v>
      </c>
      <c r="F105" s="91">
        <f>+SUM(F76:F79,F90:F93,F99:F104)</f>
        <v>18</v>
      </c>
      <c r="G105" s="91">
        <f>+SUM(G76:G79,G87,G90:G93,G99:G104)</f>
        <v>25</v>
      </c>
      <c r="H105" s="91">
        <f>+SUM(H76:H85,H87,H90:H95,H99:H104)</f>
        <v>34</v>
      </c>
      <c r="I105" s="91">
        <f>+SUM(I76:I85,I87:I95,I99:I104)</f>
        <v>149</v>
      </c>
      <c r="J105" s="91">
        <f>+SUM(J76:J87,J90:J104)</f>
        <v>148</v>
      </c>
      <c r="K105" s="91">
        <f>+SUM(K76:K87,K90:K104)</f>
        <v>498</v>
      </c>
      <c r="L105" s="91">
        <f>+SUM(L76:L87,L94:L104)</f>
        <v>91</v>
      </c>
      <c r="M105" s="107">
        <f>+SUM(M76:M87,M94:M104)</f>
        <v>13</v>
      </c>
      <c r="N105" s="91">
        <f t="shared" ref="N105:S105" si="47">+SUM(N76:N104)</f>
        <v>1072</v>
      </c>
      <c r="O105" s="88">
        <f t="shared" si="47"/>
        <v>11</v>
      </c>
      <c r="P105" s="107">
        <f t="shared" si="47"/>
        <v>0</v>
      </c>
      <c r="Q105" s="89">
        <f t="shared" si="47"/>
        <v>234</v>
      </c>
      <c r="R105" s="92">
        <f t="shared" si="47"/>
        <v>236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87" t="s">
        <v>10</v>
      </c>
      <c r="F108" s="287" t="s">
        <v>11</v>
      </c>
      <c r="G108" s="287" t="s">
        <v>12</v>
      </c>
      <c r="H108" s="287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85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84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86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55</v>
      </c>
      <c r="E148" s="21">
        <v>3</v>
      </c>
      <c r="F148" s="19"/>
      <c r="G148" s="19">
        <v>2</v>
      </c>
      <c r="H148" s="19"/>
      <c r="I148" s="19">
        <v>16</v>
      </c>
      <c r="J148" s="19">
        <v>7</v>
      </c>
      <c r="K148" s="19">
        <v>22</v>
      </c>
      <c r="L148" s="19">
        <v>5</v>
      </c>
      <c r="M148" s="22"/>
      <c r="N148" s="24">
        <v>31</v>
      </c>
      <c r="O148" s="24">
        <v>24</v>
      </c>
      <c r="P148" s="60">
        <v>8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557</v>
      </c>
      <c r="E149" s="31">
        <v>61</v>
      </c>
      <c r="F149" s="29">
        <v>14</v>
      </c>
      <c r="G149" s="29">
        <v>16</v>
      </c>
      <c r="H149" s="29">
        <v>21</v>
      </c>
      <c r="I149" s="29">
        <v>61</v>
      </c>
      <c r="J149" s="29">
        <v>72</v>
      </c>
      <c r="K149" s="29">
        <v>261</v>
      </c>
      <c r="L149" s="29">
        <v>44</v>
      </c>
      <c r="M149" s="32">
        <v>7</v>
      </c>
      <c r="N149" s="34">
        <v>199</v>
      </c>
      <c r="O149" s="34">
        <v>358</v>
      </c>
      <c r="P149" s="67"/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12</v>
      </c>
      <c r="E150" s="21"/>
      <c r="F150" s="19"/>
      <c r="G150" s="19"/>
      <c r="H150" s="19"/>
      <c r="I150" s="19">
        <v>1</v>
      </c>
      <c r="J150" s="19">
        <v>1</v>
      </c>
      <c r="K150" s="19">
        <v>10</v>
      </c>
      <c r="L150" s="19"/>
      <c r="M150" s="22"/>
      <c r="N150" s="24">
        <v>6</v>
      </c>
      <c r="O150" s="24">
        <v>6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16</v>
      </c>
      <c r="E151" s="31"/>
      <c r="F151" s="29"/>
      <c r="G151" s="29"/>
      <c r="H151" s="29"/>
      <c r="I151" s="29">
        <v>1</v>
      </c>
      <c r="J151" s="29">
        <v>4</v>
      </c>
      <c r="K151" s="29">
        <v>11</v>
      </c>
      <c r="L151" s="29"/>
      <c r="M151" s="32"/>
      <c r="N151" s="34">
        <v>3</v>
      </c>
      <c r="O151" s="34">
        <v>13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13</v>
      </c>
      <c r="E152" s="31"/>
      <c r="F152" s="29"/>
      <c r="G152" s="29"/>
      <c r="H152" s="29"/>
      <c r="I152" s="29">
        <v>1</v>
      </c>
      <c r="J152" s="29">
        <v>1</v>
      </c>
      <c r="K152" s="29">
        <v>11</v>
      </c>
      <c r="L152" s="29"/>
      <c r="M152" s="32"/>
      <c r="N152" s="34">
        <v>7</v>
      </c>
      <c r="O152" s="34">
        <v>6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3</v>
      </c>
      <c r="E153" s="39"/>
      <c r="F153" s="37"/>
      <c r="G153" s="37"/>
      <c r="H153" s="37"/>
      <c r="I153" s="37"/>
      <c r="J153" s="37"/>
      <c r="K153" s="37">
        <v>3</v>
      </c>
      <c r="L153" s="37"/>
      <c r="M153" s="40"/>
      <c r="N153" s="42"/>
      <c r="O153" s="42">
        <v>3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9</v>
      </c>
      <c r="E154" s="21"/>
      <c r="F154" s="19"/>
      <c r="G154" s="19"/>
      <c r="H154" s="19"/>
      <c r="I154" s="19"/>
      <c r="J154" s="19">
        <v>2</v>
      </c>
      <c r="K154" s="19">
        <v>6</v>
      </c>
      <c r="L154" s="19">
        <v>1</v>
      </c>
      <c r="M154" s="22"/>
      <c r="N154" s="24">
        <v>8</v>
      </c>
      <c r="O154" s="24">
        <v>1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13</v>
      </c>
      <c r="E155" s="31">
        <v>1</v>
      </c>
      <c r="F155" s="29"/>
      <c r="G155" s="29"/>
      <c r="H155" s="29"/>
      <c r="I155" s="29"/>
      <c r="J155" s="29">
        <v>1</v>
      </c>
      <c r="K155" s="29">
        <v>9</v>
      </c>
      <c r="L155" s="29">
        <v>2</v>
      </c>
      <c r="M155" s="32"/>
      <c r="N155" s="34">
        <v>5</v>
      </c>
      <c r="O155" s="34">
        <v>8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9</v>
      </c>
      <c r="E156" s="31"/>
      <c r="F156" s="29"/>
      <c r="G156" s="29"/>
      <c r="H156" s="29"/>
      <c r="I156" s="29"/>
      <c r="J156" s="29">
        <v>2</v>
      </c>
      <c r="K156" s="29">
        <v>6</v>
      </c>
      <c r="L156" s="29">
        <v>1</v>
      </c>
      <c r="M156" s="32"/>
      <c r="N156" s="34">
        <v>8</v>
      </c>
      <c r="O156" s="34">
        <v>1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3</v>
      </c>
      <c r="E157" s="39">
        <v>1</v>
      </c>
      <c r="F157" s="37"/>
      <c r="G157" s="37"/>
      <c r="H157" s="37"/>
      <c r="I157" s="37"/>
      <c r="J157" s="37"/>
      <c r="K157" s="37">
        <v>2</v>
      </c>
      <c r="L157" s="37"/>
      <c r="M157" s="40"/>
      <c r="N157" s="42">
        <v>2</v>
      </c>
      <c r="O157" s="42">
        <v>1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49</v>
      </c>
      <c r="E158" s="21"/>
      <c r="F158" s="19"/>
      <c r="G158" s="19"/>
      <c r="H158" s="19">
        <v>2</v>
      </c>
      <c r="I158" s="19">
        <v>5</v>
      </c>
      <c r="J158" s="19">
        <v>11</v>
      </c>
      <c r="K158" s="19">
        <v>28</v>
      </c>
      <c r="L158" s="19">
        <v>1</v>
      </c>
      <c r="M158" s="22">
        <v>2</v>
      </c>
      <c r="N158" s="24">
        <v>24</v>
      </c>
      <c r="O158" s="24">
        <v>25</v>
      </c>
      <c r="P158" s="60">
        <v>1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103</v>
      </c>
      <c r="E159" s="31"/>
      <c r="F159" s="29"/>
      <c r="G159" s="29"/>
      <c r="H159" s="29">
        <v>6</v>
      </c>
      <c r="I159" s="29">
        <v>15</v>
      </c>
      <c r="J159" s="29">
        <v>23</v>
      </c>
      <c r="K159" s="29">
        <v>56</v>
      </c>
      <c r="L159" s="29"/>
      <c r="M159" s="32">
        <v>3</v>
      </c>
      <c r="N159" s="34">
        <v>43</v>
      </c>
      <c r="O159" s="34">
        <v>60</v>
      </c>
      <c r="P159" s="67"/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46</v>
      </c>
      <c r="E160" s="31"/>
      <c r="F160" s="29"/>
      <c r="G160" s="29"/>
      <c r="H160" s="29">
        <v>4</v>
      </c>
      <c r="I160" s="29">
        <v>5</v>
      </c>
      <c r="J160" s="29">
        <v>10</v>
      </c>
      <c r="K160" s="29">
        <v>25</v>
      </c>
      <c r="L160" s="29"/>
      <c r="M160" s="32">
        <v>2</v>
      </c>
      <c r="N160" s="34">
        <v>24</v>
      </c>
      <c r="O160" s="34">
        <v>22</v>
      </c>
      <c r="P160" s="67">
        <v>1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38</v>
      </c>
      <c r="E161" s="39"/>
      <c r="F161" s="37"/>
      <c r="G161" s="37"/>
      <c r="H161" s="37">
        <v>4</v>
      </c>
      <c r="I161" s="37">
        <v>3</v>
      </c>
      <c r="J161" s="37">
        <v>5</v>
      </c>
      <c r="K161" s="37">
        <v>24</v>
      </c>
      <c r="L161" s="37"/>
      <c r="M161" s="40">
        <v>2</v>
      </c>
      <c r="N161" s="42">
        <v>14</v>
      </c>
      <c r="O161" s="42">
        <v>24</v>
      </c>
      <c r="P161" s="96"/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22</v>
      </c>
      <c r="E162" s="21">
        <v>5</v>
      </c>
      <c r="F162" s="19">
        <v>1</v>
      </c>
      <c r="G162" s="19"/>
      <c r="H162" s="19"/>
      <c r="I162" s="19"/>
      <c r="J162" s="19">
        <v>16</v>
      </c>
      <c r="K162" s="155"/>
      <c r="L162" s="155"/>
      <c r="M162" s="156"/>
      <c r="N162" s="24">
        <v>12</v>
      </c>
      <c r="O162" s="24">
        <v>10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117</v>
      </c>
      <c r="E163" s="31">
        <v>60</v>
      </c>
      <c r="F163" s="29">
        <v>14</v>
      </c>
      <c r="G163" s="29">
        <v>16</v>
      </c>
      <c r="H163" s="29">
        <v>3</v>
      </c>
      <c r="I163" s="29">
        <v>16</v>
      </c>
      <c r="J163" s="29">
        <v>8</v>
      </c>
      <c r="K163" s="51"/>
      <c r="L163" s="51"/>
      <c r="M163" s="131"/>
      <c r="N163" s="34">
        <v>60</v>
      </c>
      <c r="O163" s="34">
        <v>57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24</v>
      </c>
      <c r="E164" s="31">
        <v>5</v>
      </c>
      <c r="F164" s="29">
        <v>1</v>
      </c>
      <c r="G164" s="29"/>
      <c r="H164" s="29"/>
      <c r="I164" s="29">
        <v>16</v>
      </c>
      <c r="J164" s="29">
        <v>2</v>
      </c>
      <c r="K164" s="51"/>
      <c r="L164" s="51"/>
      <c r="M164" s="131"/>
      <c r="N164" s="34">
        <v>14</v>
      </c>
      <c r="O164" s="34">
        <v>10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5</v>
      </c>
      <c r="E165" s="39">
        <v>1</v>
      </c>
      <c r="F165" s="37">
        <v>2</v>
      </c>
      <c r="G165" s="37">
        <v>1</v>
      </c>
      <c r="H165" s="37"/>
      <c r="I165" s="37">
        <v>1</v>
      </c>
      <c r="J165" s="37"/>
      <c r="K165" s="161"/>
      <c r="L165" s="161"/>
      <c r="M165" s="163"/>
      <c r="N165" s="42">
        <v>4</v>
      </c>
      <c r="O165" s="42">
        <v>1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16</v>
      </c>
      <c r="E166" s="62"/>
      <c r="F166" s="63"/>
      <c r="G166" s="63"/>
      <c r="H166" s="63"/>
      <c r="I166" s="63"/>
      <c r="J166" s="63"/>
      <c r="K166" s="63">
        <v>11</v>
      </c>
      <c r="L166" s="63">
        <v>5</v>
      </c>
      <c r="M166" s="124"/>
      <c r="N166" s="65">
        <v>3</v>
      </c>
      <c r="O166" s="65">
        <v>13</v>
      </c>
      <c r="P166" s="66">
        <v>1</v>
      </c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85</v>
      </c>
      <c r="E167" s="31"/>
      <c r="F167" s="29"/>
      <c r="G167" s="29"/>
      <c r="H167" s="29"/>
      <c r="I167" s="29"/>
      <c r="J167" s="29"/>
      <c r="K167" s="29">
        <v>75</v>
      </c>
      <c r="L167" s="29">
        <v>10</v>
      </c>
      <c r="M167" s="32"/>
      <c r="N167" s="34">
        <v>23</v>
      </c>
      <c r="O167" s="34">
        <v>62</v>
      </c>
      <c r="P167" s="67">
        <v>2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14</v>
      </c>
      <c r="E168" s="31"/>
      <c r="F168" s="29"/>
      <c r="G168" s="29"/>
      <c r="H168" s="29"/>
      <c r="I168" s="29"/>
      <c r="J168" s="29"/>
      <c r="K168" s="29">
        <v>9</v>
      </c>
      <c r="L168" s="29">
        <v>5</v>
      </c>
      <c r="M168" s="32"/>
      <c r="N168" s="34">
        <v>3</v>
      </c>
      <c r="O168" s="34">
        <v>11</v>
      </c>
      <c r="P168" s="67">
        <v>1</v>
      </c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23</v>
      </c>
      <c r="E169" s="84"/>
      <c r="F169" s="86"/>
      <c r="G169" s="86"/>
      <c r="H169" s="86"/>
      <c r="I169" s="86"/>
      <c r="J169" s="86"/>
      <c r="K169" s="86">
        <v>17</v>
      </c>
      <c r="L169" s="86">
        <v>6</v>
      </c>
      <c r="M169" s="87"/>
      <c r="N169" s="56">
        <v>9</v>
      </c>
      <c r="O169" s="56">
        <v>14</v>
      </c>
      <c r="P169" s="105">
        <v>1</v>
      </c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13</v>
      </c>
      <c r="E170" s="21"/>
      <c r="F170" s="19"/>
      <c r="G170" s="19"/>
      <c r="H170" s="19">
        <v>5</v>
      </c>
      <c r="I170" s="19">
        <v>7</v>
      </c>
      <c r="J170" s="19">
        <v>1</v>
      </c>
      <c r="K170" s="19"/>
      <c r="L170" s="155"/>
      <c r="M170" s="156"/>
      <c r="N170" s="24">
        <v>6</v>
      </c>
      <c r="O170" s="24">
        <v>7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77</v>
      </c>
      <c r="E171" s="31"/>
      <c r="F171" s="29"/>
      <c r="G171" s="29"/>
      <c r="H171" s="29">
        <v>12</v>
      </c>
      <c r="I171" s="29">
        <v>29</v>
      </c>
      <c r="J171" s="29">
        <v>30</v>
      </c>
      <c r="K171" s="29">
        <v>6</v>
      </c>
      <c r="L171" s="51"/>
      <c r="M171" s="131"/>
      <c r="N171" s="34">
        <v>34</v>
      </c>
      <c r="O171" s="34">
        <v>43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24</v>
      </c>
      <c r="E172" s="31"/>
      <c r="F172" s="29"/>
      <c r="G172" s="29"/>
      <c r="H172" s="29">
        <v>8</v>
      </c>
      <c r="I172" s="29">
        <v>14</v>
      </c>
      <c r="J172" s="29">
        <v>2</v>
      </c>
      <c r="K172" s="29"/>
      <c r="L172" s="51"/>
      <c r="M172" s="131"/>
      <c r="N172" s="34">
        <v>11</v>
      </c>
      <c r="O172" s="34">
        <v>13</v>
      </c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3</v>
      </c>
      <c r="E173" s="39"/>
      <c r="F173" s="37"/>
      <c r="G173" s="37"/>
      <c r="H173" s="37">
        <v>1</v>
      </c>
      <c r="I173" s="37"/>
      <c r="J173" s="37">
        <v>1</v>
      </c>
      <c r="K173" s="37">
        <v>1</v>
      </c>
      <c r="L173" s="161"/>
      <c r="M173" s="163"/>
      <c r="N173" s="42">
        <v>1</v>
      </c>
      <c r="O173" s="42">
        <v>2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24</v>
      </c>
      <c r="E174" s="62"/>
      <c r="F174" s="63"/>
      <c r="G174" s="63"/>
      <c r="H174" s="63"/>
      <c r="I174" s="63">
        <v>2</v>
      </c>
      <c r="J174" s="63">
        <v>1</v>
      </c>
      <c r="K174" s="63">
        <v>17</v>
      </c>
      <c r="L174" s="63">
        <v>4</v>
      </c>
      <c r="M174" s="124"/>
      <c r="N174" s="65">
        <v>6</v>
      </c>
      <c r="O174" s="65">
        <v>18</v>
      </c>
      <c r="P174" s="66">
        <v>1</v>
      </c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103</v>
      </c>
      <c r="E175" s="31"/>
      <c r="F175" s="29"/>
      <c r="G175" s="29"/>
      <c r="H175" s="29"/>
      <c r="I175" s="29"/>
      <c r="J175" s="29">
        <v>6</v>
      </c>
      <c r="K175" s="29">
        <v>88</v>
      </c>
      <c r="L175" s="29">
        <v>9</v>
      </c>
      <c r="M175" s="32"/>
      <c r="N175" s="34">
        <v>22</v>
      </c>
      <c r="O175" s="34">
        <v>81</v>
      </c>
      <c r="P175" s="67">
        <v>5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42</v>
      </c>
      <c r="E176" s="31"/>
      <c r="F176" s="29"/>
      <c r="G176" s="29"/>
      <c r="H176" s="29"/>
      <c r="I176" s="29">
        <v>2</v>
      </c>
      <c r="J176" s="29">
        <v>2</v>
      </c>
      <c r="K176" s="29">
        <v>33</v>
      </c>
      <c r="L176" s="29">
        <v>5</v>
      </c>
      <c r="M176" s="32"/>
      <c r="N176" s="34">
        <v>7</v>
      </c>
      <c r="O176" s="34">
        <v>35</v>
      </c>
      <c r="P176" s="67">
        <v>1</v>
      </c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35</v>
      </c>
      <c r="E177" s="84"/>
      <c r="F177" s="86"/>
      <c r="G177" s="86"/>
      <c r="H177" s="86"/>
      <c r="I177" s="86"/>
      <c r="J177" s="86">
        <v>3</v>
      </c>
      <c r="K177" s="86">
        <v>29</v>
      </c>
      <c r="L177" s="86">
        <v>3</v>
      </c>
      <c r="M177" s="87"/>
      <c r="N177" s="56">
        <v>8</v>
      </c>
      <c r="O177" s="56">
        <v>27</v>
      </c>
      <c r="P177" s="105">
        <v>2</v>
      </c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7</v>
      </c>
      <c r="E182" s="188"/>
      <c r="F182" s="189"/>
      <c r="G182" s="189"/>
      <c r="H182" s="63"/>
      <c r="I182" s="63"/>
      <c r="J182" s="63"/>
      <c r="K182" s="63">
        <v>4</v>
      </c>
      <c r="L182" s="63">
        <v>1</v>
      </c>
      <c r="M182" s="124">
        <v>2</v>
      </c>
      <c r="N182" s="65">
        <v>2</v>
      </c>
      <c r="O182" s="65">
        <v>5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43</v>
      </c>
      <c r="E183" s="49"/>
      <c r="F183" s="51"/>
      <c r="G183" s="51"/>
      <c r="H183" s="29"/>
      <c r="I183" s="29"/>
      <c r="J183" s="29"/>
      <c r="K183" s="29">
        <v>16</v>
      </c>
      <c r="L183" s="29">
        <v>23</v>
      </c>
      <c r="M183" s="32">
        <v>4</v>
      </c>
      <c r="N183" s="34">
        <v>9</v>
      </c>
      <c r="O183" s="34">
        <v>34</v>
      </c>
      <c r="P183" s="67">
        <v>1</v>
      </c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7</v>
      </c>
      <c r="E184" s="49"/>
      <c r="F184" s="51"/>
      <c r="G184" s="51"/>
      <c r="H184" s="29"/>
      <c r="I184" s="29"/>
      <c r="J184" s="29"/>
      <c r="K184" s="29">
        <v>4</v>
      </c>
      <c r="L184" s="29">
        <v>1</v>
      </c>
      <c r="M184" s="32">
        <v>2</v>
      </c>
      <c r="N184" s="34">
        <v>2</v>
      </c>
      <c r="O184" s="34">
        <v>5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12</v>
      </c>
      <c r="E185" s="160"/>
      <c r="F185" s="161"/>
      <c r="G185" s="161"/>
      <c r="H185" s="37"/>
      <c r="I185" s="37"/>
      <c r="J185" s="37"/>
      <c r="K185" s="37">
        <v>2</v>
      </c>
      <c r="L185" s="37">
        <v>6</v>
      </c>
      <c r="M185" s="40">
        <v>4</v>
      </c>
      <c r="N185" s="42">
        <v>2</v>
      </c>
      <c r="O185" s="42">
        <v>10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152</v>
      </c>
      <c r="E202" s="191">
        <f t="shared" ref="E202:G205" si="67">+E150+E154+E158+E162+E166+E170+E174+E186+E190+E194+E198</f>
        <v>5</v>
      </c>
      <c r="F202" s="192">
        <f t="shared" si="67"/>
        <v>1</v>
      </c>
      <c r="G202" s="192">
        <f t="shared" si="67"/>
        <v>0</v>
      </c>
      <c r="H202" s="192">
        <f t="shared" ref="H202:J205" si="68">+H150+H154+H158+H162+H166+H170+H174+H178+H186+H190+H194+H198+H182</f>
        <v>7</v>
      </c>
      <c r="I202" s="192">
        <f t="shared" si="68"/>
        <v>15</v>
      </c>
      <c r="J202" s="192">
        <f t="shared" si="68"/>
        <v>32</v>
      </c>
      <c r="K202" s="192">
        <f>+K150+K154+K158+K166+K170+K174+K178+K186+K190+K194+K198+K182</f>
        <v>76</v>
      </c>
      <c r="L202" s="192">
        <f t="shared" ref="L202:M205" si="69">+L150+L154+L158+L166+L174+L178+L186+L190+L194+L198+L182</f>
        <v>12</v>
      </c>
      <c r="M202" s="193">
        <f t="shared" si="69"/>
        <v>4</v>
      </c>
      <c r="N202" s="190">
        <f t="shared" ref="N202:O205" si="70">+N150+N154+N158+N162+N166+N170+N174+N178+N186+N190+N194+N198+N182</f>
        <v>67</v>
      </c>
      <c r="O202" s="190">
        <f t="shared" si="70"/>
        <v>85</v>
      </c>
      <c r="P202" s="190">
        <f>+P150+P154+P158+P166+P174+P178+P186+P190+P194+P198+P182</f>
        <v>3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557</v>
      </c>
      <c r="E203" s="194">
        <f t="shared" si="67"/>
        <v>61</v>
      </c>
      <c r="F203" s="195">
        <f t="shared" si="67"/>
        <v>14</v>
      </c>
      <c r="G203" s="195">
        <f t="shared" si="67"/>
        <v>16</v>
      </c>
      <c r="H203" s="195">
        <f t="shared" si="68"/>
        <v>21</v>
      </c>
      <c r="I203" s="195">
        <f t="shared" si="68"/>
        <v>61</v>
      </c>
      <c r="J203" s="195">
        <f t="shared" si="68"/>
        <v>72</v>
      </c>
      <c r="K203" s="195">
        <f>+K151+K155+K159+K167+K171+K175+K179+K187+K191+K195+K199+K183</f>
        <v>261</v>
      </c>
      <c r="L203" s="195">
        <f t="shared" si="69"/>
        <v>44</v>
      </c>
      <c r="M203" s="196">
        <f t="shared" si="69"/>
        <v>7</v>
      </c>
      <c r="N203" s="61">
        <f t="shared" si="70"/>
        <v>199</v>
      </c>
      <c r="O203" s="61">
        <f t="shared" si="70"/>
        <v>358</v>
      </c>
      <c r="P203" s="61">
        <f>+P151+P155+P159+P167+P175+P179+P187+P191+P195+P199+P183</f>
        <v>8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179</v>
      </c>
      <c r="E204" s="194">
        <f t="shared" si="67"/>
        <v>5</v>
      </c>
      <c r="F204" s="195">
        <f t="shared" si="67"/>
        <v>1</v>
      </c>
      <c r="G204" s="195">
        <f t="shared" si="67"/>
        <v>0</v>
      </c>
      <c r="H204" s="195">
        <f t="shared" si="68"/>
        <v>12</v>
      </c>
      <c r="I204" s="195">
        <f t="shared" si="68"/>
        <v>38</v>
      </c>
      <c r="J204" s="195">
        <f t="shared" si="68"/>
        <v>19</v>
      </c>
      <c r="K204" s="195">
        <f>+K152+K156+K160+K168+K172+K176+K180+K188+K192+K196+K200+K184</f>
        <v>88</v>
      </c>
      <c r="L204" s="195">
        <f t="shared" si="69"/>
        <v>12</v>
      </c>
      <c r="M204" s="196">
        <f t="shared" si="69"/>
        <v>4</v>
      </c>
      <c r="N204" s="61">
        <f t="shared" si="70"/>
        <v>76</v>
      </c>
      <c r="O204" s="61">
        <f t="shared" si="70"/>
        <v>103</v>
      </c>
      <c r="P204" s="61">
        <f>+P152+P156+P160+P168+P176+P180+P188+P192+P196+P200+P184</f>
        <v>3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122</v>
      </c>
      <c r="E205" s="197">
        <f t="shared" si="67"/>
        <v>2</v>
      </c>
      <c r="F205" s="198">
        <f t="shared" si="67"/>
        <v>2</v>
      </c>
      <c r="G205" s="198">
        <f t="shared" si="67"/>
        <v>1</v>
      </c>
      <c r="H205" s="198">
        <f t="shared" si="68"/>
        <v>5</v>
      </c>
      <c r="I205" s="198">
        <f t="shared" si="68"/>
        <v>4</v>
      </c>
      <c r="J205" s="198">
        <f t="shared" si="68"/>
        <v>9</v>
      </c>
      <c r="K205" s="198">
        <f>+K153+K157+K161+K169+K173+K177+K181+K189+K193+K197+K201+K185</f>
        <v>78</v>
      </c>
      <c r="L205" s="198">
        <f t="shared" si="69"/>
        <v>15</v>
      </c>
      <c r="M205" s="199">
        <f t="shared" si="69"/>
        <v>6</v>
      </c>
      <c r="N205" s="136">
        <f t="shared" si="70"/>
        <v>40</v>
      </c>
      <c r="O205" s="136">
        <f t="shared" si="70"/>
        <v>82</v>
      </c>
      <c r="P205" s="136">
        <f>+P153+P157+P161+P169+P177+P181+P189+P193+P197+P201+P185</f>
        <v>3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84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22219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G28" sqref="G28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",[11]NOMBRE!B2," - ","( ",[11]NOMBRE!C2,[11]NOMBRE!D2,[11]NOMBRE!E2,[11]NOMBRE!F2,[11]NOMBRE!G2,"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",[11]NOMBRE!B3," - ","( ",[11]NOMBRE!C3,[11]NOMBRE!D3,[11]NOMBRE!E3,[11]NOMBRE!F3,[11]NOMBRE!G3,[11]NOMBRE!H3,"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",[11]NOMBRE!B6," - ","( ",[11]NOMBRE!C6,[11]NOMBRE!D6," )")</f>
        <v>MES: OCTUBRE - ( 10 )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",[11]NOMBRE!B7)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89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90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100</v>
      </c>
      <c r="E10" s="18"/>
      <c r="F10" s="18">
        <v>2</v>
      </c>
      <c r="G10" s="18"/>
      <c r="H10" s="19"/>
      <c r="I10" s="19">
        <v>1</v>
      </c>
      <c r="J10" s="19">
        <v>1</v>
      </c>
      <c r="K10" s="19">
        <v>15</v>
      </c>
      <c r="L10" s="19">
        <v>11</v>
      </c>
      <c r="M10" s="19">
        <v>53</v>
      </c>
      <c r="N10" s="20">
        <v>10</v>
      </c>
      <c r="O10" s="20">
        <v>7</v>
      </c>
      <c r="P10" s="21">
        <v>37</v>
      </c>
      <c r="Q10" s="22">
        <v>63</v>
      </c>
      <c r="R10" s="23"/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544</v>
      </c>
      <c r="E11" s="28">
        <v>3</v>
      </c>
      <c r="F11" s="28">
        <v>4</v>
      </c>
      <c r="G11" s="28">
        <v>13</v>
      </c>
      <c r="H11" s="29">
        <v>14</v>
      </c>
      <c r="I11" s="29">
        <v>9</v>
      </c>
      <c r="J11" s="29">
        <v>11</v>
      </c>
      <c r="K11" s="29">
        <v>86</v>
      </c>
      <c r="L11" s="29">
        <v>108</v>
      </c>
      <c r="M11" s="29">
        <v>224</v>
      </c>
      <c r="N11" s="30">
        <v>50</v>
      </c>
      <c r="O11" s="30">
        <v>22</v>
      </c>
      <c r="P11" s="31">
        <v>222</v>
      </c>
      <c r="Q11" s="32">
        <v>322</v>
      </c>
      <c r="R11" s="33"/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38</v>
      </c>
      <c r="E12" s="28">
        <v>1</v>
      </c>
      <c r="F12" s="28"/>
      <c r="G12" s="28"/>
      <c r="H12" s="29"/>
      <c r="I12" s="29"/>
      <c r="J12" s="29">
        <v>2</v>
      </c>
      <c r="K12" s="29">
        <v>3</v>
      </c>
      <c r="L12" s="29">
        <v>7</v>
      </c>
      <c r="M12" s="29">
        <v>16</v>
      </c>
      <c r="N12" s="30">
        <v>4</v>
      </c>
      <c r="O12" s="30">
        <v>5</v>
      </c>
      <c r="P12" s="31">
        <v>11</v>
      </c>
      <c r="Q12" s="32">
        <v>27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26</v>
      </c>
      <c r="E13" s="28"/>
      <c r="F13" s="29"/>
      <c r="G13" s="29"/>
      <c r="H13" s="29">
        <v>2</v>
      </c>
      <c r="I13" s="29"/>
      <c r="J13" s="29"/>
      <c r="K13" s="29">
        <v>15</v>
      </c>
      <c r="L13" s="29">
        <v>2</v>
      </c>
      <c r="M13" s="29">
        <v>7</v>
      </c>
      <c r="N13" s="29"/>
      <c r="O13" s="30"/>
      <c r="P13" s="31">
        <v>13</v>
      </c>
      <c r="Q13" s="32">
        <v>13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158</v>
      </c>
      <c r="E14" s="36"/>
      <c r="F14" s="37">
        <v>5</v>
      </c>
      <c r="G14" s="37">
        <v>3</v>
      </c>
      <c r="H14" s="37">
        <v>3</v>
      </c>
      <c r="I14" s="37">
        <v>8</v>
      </c>
      <c r="J14" s="37">
        <v>5</v>
      </c>
      <c r="K14" s="37">
        <v>20</v>
      </c>
      <c r="L14" s="37">
        <v>16</v>
      </c>
      <c r="M14" s="37">
        <v>85</v>
      </c>
      <c r="N14" s="37">
        <v>9</v>
      </c>
      <c r="O14" s="38">
        <v>4</v>
      </c>
      <c r="P14" s="39">
        <v>62</v>
      </c>
      <c r="Q14" s="40">
        <v>96</v>
      </c>
      <c r="R14" s="41">
        <v>4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89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1</v>
      </c>
      <c r="E18" s="18"/>
      <c r="F18" s="18"/>
      <c r="G18" s="18"/>
      <c r="H18" s="19"/>
      <c r="I18" s="19"/>
      <c r="J18" s="19"/>
      <c r="K18" s="19"/>
      <c r="L18" s="19"/>
      <c r="M18" s="19">
        <v>1</v>
      </c>
      <c r="N18" s="19"/>
      <c r="O18" s="20"/>
      <c r="P18" s="24"/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10</v>
      </c>
      <c r="E22" s="31"/>
      <c r="F22" s="28"/>
      <c r="G22" s="28"/>
      <c r="H22" s="28"/>
      <c r="I22" s="28"/>
      <c r="J22" s="28">
        <v>1</v>
      </c>
      <c r="K22" s="29">
        <v>9</v>
      </c>
      <c r="L22" s="29"/>
      <c r="M22" s="29"/>
      <c r="N22" s="29"/>
      <c r="O22" s="32"/>
      <c r="P22" s="34">
        <v>10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8</v>
      </c>
      <c r="E24" s="31"/>
      <c r="F24" s="28"/>
      <c r="G24" s="28"/>
      <c r="H24" s="28"/>
      <c r="I24" s="28"/>
      <c r="J24" s="28"/>
      <c r="K24" s="29"/>
      <c r="L24" s="28"/>
      <c r="M24" s="29">
        <v>8</v>
      </c>
      <c r="N24" s="30"/>
      <c r="O24" s="32"/>
      <c r="P24" s="34">
        <v>8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1</v>
      </c>
      <c r="E25" s="31"/>
      <c r="F25" s="28"/>
      <c r="G25" s="28"/>
      <c r="H25" s="28"/>
      <c r="I25" s="28"/>
      <c r="J25" s="28"/>
      <c r="K25" s="29">
        <v>1</v>
      </c>
      <c r="L25" s="28"/>
      <c r="M25" s="29"/>
      <c r="N25" s="30"/>
      <c r="O25" s="32"/>
      <c r="P25" s="34">
        <v>1</v>
      </c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>
        <f t="shared" si="10"/>
        <v>0</v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2</v>
      </c>
      <c r="E27" s="21"/>
      <c r="F27" s="19"/>
      <c r="G27" s="19"/>
      <c r="H27" s="19"/>
      <c r="I27" s="19"/>
      <c r="J27" s="19"/>
      <c r="K27" s="19"/>
      <c r="L27" s="19">
        <v>1</v>
      </c>
      <c r="M27" s="19">
        <v>1</v>
      </c>
      <c r="N27" s="20"/>
      <c r="O27" s="20"/>
      <c r="P27" s="24">
        <v>2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0</v>
      </c>
      <c r="E36" s="69"/>
      <c r="F36" s="70"/>
      <c r="G36" s="70"/>
      <c r="H36" s="71"/>
      <c r="I36" s="71"/>
      <c r="J36" s="71"/>
      <c r="K36" s="71"/>
      <c r="L36" s="71"/>
      <c r="M36" s="71"/>
      <c r="N36" s="72"/>
      <c r="O36" s="72"/>
      <c r="P36" s="73"/>
      <c r="Q36" s="74"/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 t="str">
        <f t="shared" si="10"/>
        <v/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22</v>
      </c>
      <c r="E37" s="75">
        <f t="shared" ref="E37:S37" si="12">SUM(E18:E36)</f>
        <v>0</v>
      </c>
      <c r="F37" s="75">
        <f t="shared" si="12"/>
        <v>0</v>
      </c>
      <c r="G37" s="75">
        <f t="shared" si="12"/>
        <v>0</v>
      </c>
      <c r="H37" s="75">
        <f t="shared" si="12"/>
        <v>0</v>
      </c>
      <c r="I37" s="75">
        <f t="shared" si="12"/>
        <v>0</v>
      </c>
      <c r="J37" s="75">
        <f t="shared" si="12"/>
        <v>1</v>
      </c>
      <c r="K37" s="75">
        <f t="shared" si="12"/>
        <v>10</v>
      </c>
      <c r="L37" s="75">
        <f t="shared" si="12"/>
        <v>1</v>
      </c>
      <c r="M37" s="75">
        <f t="shared" si="12"/>
        <v>10</v>
      </c>
      <c r="N37" s="75">
        <f t="shared" si="12"/>
        <v>0</v>
      </c>
      <c r="O37" s="75">
        <f t="shared" si="12"/>
        <v>0</v>
      </c>
      <c r="P37" s="75">
        <f t="shared" si="12"/>
        <v>21</v>
      </c>
      <c r="Q37" s="75">
        <f t="shared" si="12"/>
        <v>0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89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90" t="s">
        <v>22</v>
      </c>
      <c r="R40" s="303"/>
      <c r="S40" s="16" t="s">
        <v>61</v>
      </c>
      <c r="T40" s="290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90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77</v>
      </c>
      <c r="E76" s="21">
        <v>2</v>
      </c>
      <c r="F76" s="19">
        <v>1</v>
      </c>
      <c r="G76" s="19">
        <v>2</v>
      </c>
      <c r="H76" s="19">
        <v>2</v>
      </c>
      <c r="I76" s="19">
        <v>12</v>
      </c>
      <c r="J76" s="19">
        <v>8</v>
      </c>
      <c r="K76" s="19">
        <v>36</v>
      </c>
      <c r="L76" s="19">
        <v>6</v>
      </c>
      <c r="M76" s="22">
        <v>8</v>
      </c>
      <c r="N76" s="24">
        <v>77</v>
      </c>
      <c r="O76" s="24"/>
      <c r="P76" s="128"/>
      <c r="Q76" s="21">
        <v>15</v>
      </c>
      <c r="R76" s="22">
        <v>12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63</v>
      </c>
      <c r="E77" s="31">
        <v>4</v>
      </c>
      <c r="F77" s="29"/>
      <c r="G77" s="29">
        <v>4</v>
      </c>
      <c r="H77" s="29">
        <v>1</v>
      </c>
      <c r="I77" s="29">
        <v>15</v>
      </c>
      <c r="J77" s="29">
        <v>5</v>
      </c>
      <c r="K77" s="29">
        <v>31</v>
      </c>
      <c r="L77" s="29">
        <v>3</v>
      </c>
      <c r="M77" s="32"/>
      <c r="N77" s="34">
        <v>63</v>
      </c>
      <c r="O77" s="34">
        <v>1</v>
      </c>
      <c r="P77" s="129"/>
      <c r="Q77" s="31">
        <v>9</v>
      </c>
      <c r="R77" s="32">
        <v>20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273</v>
      </c>
      <c r="E78" s="31">
        <v>48</v>
      </c>
      <c r="F78" s="63">
        <v>11</v>
      </c>
      <c r="G78" s="63">
        <v>10</v>
      </c>
      <c r="H78" s="63"/>
      <c r="I78" s="63">
        <v>35</v>
      </c>
      <c r="J78" s="63">
        <v>16</v>
      </c>
      <c r="K78" s="63">
        <v>125</v>
      </c>
      <c r="L78" s="63">
        <v>26</v>
      </c>
      <c r="M78" s="124">
        <v>2</v>
      </c>
      <c r="N78" s="65">
        <v>273</v>
      </c>
      <c r="O78" s="65"/>
      <c r="P78" s="130"/>
      <c r="Q78" s="31">
        <v>85</v>
      </c>
      <c r="R78" s="32">
        <v>35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130</v>
      </c>
      <c r="E80" s="49"/>
      <c r="F80" s="51"/>
      <c r="G80" s="51"/>
      <c r="H80" s="29"/>
      <c r="I80" s="29">
        <v>1</v>
      </c>
      <c r="J80" s="29">
        <v>5</v>
      </c>
      <c r="K80" s="29">
        <v>95</v>
      </c>
      <c r="L80" s="29">
        <v>29</v>
      </c>
      <c r="M80" s="32"/>
      <c r="N80" s="34">
        <v>130</v>
      </c>
      <c r="O80" s="34">
        <v>3</v>
      </c>
      <c r="P80" s="129"/>
      <c r="Q80" s="31">
        <v>3</v>
      </c>
      <c r="R80" s="32">
        <v>3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23</v>
      </c>
      <c r="E81" s="49"/>
      <c r="F81" s="51"/>
      <c r="G81" s="51"/>
      <c r="H81" s="29"/>
      <c r="I81" s="29">
        <v>9</v>
      </c>
      <c r="J81" s="29">
        <v>3</v>
      </c>
      <c r="K81" s="29">
        <v>9</v>
      </c>
      <c r="L81" s="29"/>
      <c r="M81" s="32">
        <v>2</v>
      </c>
      <c r="N81" s="34">
        <v>23</v>
      </c>
      <c r="O81" s="34">
        <v>1</v>
      </c>
      <c r="P81" s="129"/>
      <c r="Q81" s="31">
        <v>9</v>
      </c>
      <c r="R81" s="32">
        <v>3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15</v>
      </c>
      <c r="E82" s="49"/>
      <c r="F82" s="51"/>
      <c r="G82" s="51"/>
      <c r="H82" s="29">
        <v>1</v>
      </c>
      <c r="I82" s="29">
        <v>1</v>
      </c>
      <c r="J82" s="29">
        <v>4</v>
      </c>
      <c r="K82" s="29">
        <v>8</v>
      </c>
      <c r="L82" s="29"/>
      <c r="M82" s="32">
        <v>1</v>
      </c>
      <c r="N82" s="34">
        <v>5</v>
      </c>
      <c r="O82" s="34"/>
      <c r="P82" s="129"/>
      <c r="Q82" s="31">
        <v>3</v>
      </c>
      <c r="R82" s="32">
        <v>3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7</v>
      </c>
      <c r="E83" s="49"/>
      <c r="F83" s="51"/>
      <c r="G83" s="51"/>
      <c r="H83" s="29">
        <v>2</v>
      </c>
      <c r="I83" s="29">
        <v>2</v>
      </c>
      <c r="J83" s="29"/>
      <c r="K83" s="29">
        <v>2</v>
      </c>
      <c r="L83" s="29"/>
      <c r="M83" s="32">
        <v>1</v>
      </c>
      <c r="N83" s="34">
        <v>7</v>
      </c>
      <c r="O83" s="34"/>
      <c r="P83" s="129"/>
      <c r="Q83" s="31">
        <v>1</v>
      </c>
      <c r="R83" s="32">
        <v>3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7</v>
      </c>
      <c r="E87" s="49"/>
      <c r="F87" s="51"/>
      <c r="G87" s="29"/>
      <c r="H87" s="29"/>
      <c r="I87" s="29"/>
      <c r="J87" s="29"/>
      <c r="K87" s="29">
        <v>7</v>
      </c>
      <c r="L87" s="29"/>
      <c r="M87" s="32"/>
      <c r="N87" s="34">
        <v>7</v>
      </c>
      <c r="O87" s="34"/>
      <c r="P87" s="129"/>
      <c r="Q87" s="31"/>
      <c r="R87" s="32"/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164</v>
      </c>
      <c r="E90" s="31"/>
      <c r="F90" s="29"/>
      <c r="G90" s="29"/>
      <c r="H90" s="29">
        <v>6</v>
      </c>
      <c r="I90" s="29">
        <v>52</v>
      </c>
      <c r="J90" s="29">
        <v>102</v>
      </c>
      <c r="K90" s="29">
        <v>4</v>
      </c>
      <c r="L90" s="51"/>
      <c r="M90" s="131"/>
      <c r="N90" s="34">
        <v>164</v>
      </c>
      <c r="O90" s="34"/>
      <c r="P90" s="129"/>
      <c r="Q90" s="31">
        <v>60</v>
      </c>
      <c r="R90" s="32">
        <v>100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7</v>
      </c>
      <c r="E91" s="31"/>
      <c r="F91" s="29"/>
      <c r="G91" s="29"/>
      <c r="H91" s="29">
        <v>1</v>
      </c>
      <c r="I91" s="29">
        <v>5</v>
      </c>
      <c r="J91" s="29">
        <v>1</v>
      </c>
      <c r="K91" s="29"/>
      <c r="L91" s="51"/>
      <c r="M91" s="131"/>
      <c r="N91" s="34">
        <v>7</v>
      </c>
      <c r="O91" s="34"/>
      <c r="P91" s="129"/>
      <c r="Q91" s="31">
        <v>5</v>
      </c>
      <c r="R91" s="32">
        <v>2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22</v>
      </c>
      <c r="E94" s="49"/>
      <c r="F94" s="51"/>
      <c r="G94" s="51"/>
      <c r="H94" s="29"/>
      <c r="I94" s="29"/>
      <c r="J94" s="29"/>
      <c r="K94" s="29">
        <v>12</v>
      </c>
      <c r="L94" s="29">
        <v>4</v>
      </c>
      <c r="M94" s="32">
        <v>6</v>
      </c>
      <c r="N94" s="34">
        <v>22</v>
      </c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>
        <f t="shared" si="43"/>
        <v>0</v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0</v>
      </c>
      <c r="E95" s="49"/>
      <c r="F95" s="51"/>
      <c r="G95" s="51"/>
      <c r="H95" s="29"/>
      <c r="I95" s="29"/>
      <c r="J95" s="29"/>
      <c r="K95" s="29"/>
      <c r="L95" s="29"/>
      <c r="M95" s="32"/>
      <c r="N95" s="34"/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 t="str">
        <f t="shared" si="43"/>
        <v/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10</v>
      </c>
      <c r="E96" s="49"/>
      <c r="F96" s="51"/>
      <c r="G96" s="51"/>
      <c r="H96" s="51"/>
      <c r="I96" s="51"/>
      <c r="J96" s="29"/>
      <c r="K96" s="29">
        <v>4</v>
      </c>
      <c r="L96" s="29">
        <v>6</v>
      </c>
      <c r="M96" s="32"/>
      <c r="N96" s="34">
        <v>10</v>
      </c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0</v>
      </c>
      <c r="E98" s="49"/>
      <c r="F98" s="51"/>
      <c r="G98" s="51"/>
      <c r="H98" s="51"/>
      <c r="I98" s="51"/>
      <c r="J98" s="29"/>
      <c r="K98" s="29"/>
      <c r="L98" s="29"/>
      <c r="M98" s="32"/>
      <c r="N98" s="34"/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 t="str">
        <f t="shared" si="43"/>
        <v/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13</v>
      </c>
      <c r="E99" s="31"/>
      <c r="F99" s="29"/>
      <c r="G99" s="29"/>
      <c r="H99" s="29"/>
      <c r="I99" s="29"/>
      <c r="J99" s="29">
        <v>4</v>
      </c>
      <c r="K99" s="29">
        <v>8</v>
      </c>
      <c r="L99" s="29">
        <v>1</v>
      </c>
      <c r="M99" s="32"/>
      <c r="N99" s="34">
        <v>13</v>
      </c>
      <c r="O99" s="34"/>
      <c r="P99" s="129"/>
      <c r="Q99" s="31">
        <v>1</v>
      </c>
      <c r="R99" s="32">
        <v>3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21</v>
      </c>
      <c r="E100" s="31">
        <v>2</v>
      </c>
      <c r="F100" s="29"/>
      <c r="G100" s="29"/>
      <c r="H100" s="29"/>
      <c r="I100" s="29">
        <v>1</v>
      </c>
      <c r="J100" s="29">
        <v>8</v>
      </c>
      <c r="K100" s="29">
        <v>10</v>
      </c>
      <c r="L100" s="29"/>
      <c r="M100" s="32"/>
      <c r="N100" s="34">
        <v>21</v>
      </c>
      <c r="O100" s="34"/>
      <c r="P100" s="129"/>
      <c r="Q100" s="31">
        <v>6</v>
      </c>
      <c r="R100" s="32">
        <v>5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31</v>
      </c>
      <c r="E101" s="31">
        <v>3</v>
      </c>
      <c r="F101" s="29"/>
      <c r="G101" s="29"/>
      <c r="H101" s="29">
        <v>5</v>
      </c>
      <c r="I101" s="29">
        <v>11</v>
      </c>
      <c r="J101" s="29">
        <v>11</v>
      </c>
      <c r="K101" s="29">
        <v>1</v>
      </c>
      <c r="L101" s="29"/>
      <c r="M101" s="32"/>
      <c r="N101" s="34">
        <v>31</v>
      </c>
      <c r="O101" s="34"/>
      <c r="P101" s="129"/>
      <c r="Q101" s="31">
        <v>20</v>
      </c>
      <c r="R101" s="32">
        <v>10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4</v>
      </c>
      <c r="E102" s="31"/>
      <c r="F102" s="29"/>
      <c r="G102" s="29">
        <v>1</v>
      </c>
      <c r="H102" s="29"/>
      <c r="I102" s="29">
        <v>1</v>
      </c>
      <c r="J102" s="29"/>
      <c r="K102" s="29">
        <v>2</v>
      </c>
      <c r="L102" s="29"/>
      <c r="M102" s="32"/>
      <c r="N102" s="34">
        <v>3</v>
      </c>
      <c r="O102" s="34"/>
      <c r="P102" s="129"/>
      <c r="Q102" s="31">
        <v>1</v>
      </c>
      <c r="R102" s="32">
        <v>1</v>
      </c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867</v>
      </c>
      <c r="E105" s="90">
        <f>+SUM(E76:E79,E88:E93,E99:E104)</f>
        <v>59</v>
      </c>
      <c r="F105" s="91">
        <f>+SUM(F76:F79,F90:F93,F99:F104)</f>
        <v>12</v>
      </c>
      <c r="G105" s="91">
        <f>+SUM(G76:G79,G87,G90:G93,G99:G104)</f>
        <v>17</v>
      </c>
      <c r="H105" s="91">
        <f>+SUM(H76:H85,H87,H90:H95,H99:H104)</f>
        <v>18</v>
      </c>
      <c r="I105" s="91">
        <f>+SUM(I76:I85,I87:I95,I99:I104)</f>
        <v>145</v>
      </c>
      <c r="J105" s="91">
        <f>+SUM(J76:J87,J90:J104)</f>
        <v>167</v>
      </c>
      <c r="K105" s="91">
        <f>+SUM(K76:K87,K90:K104)</f>
        <v>354</v>
      </c>
      <c r="L105" s="91">
        <f>+SUM(L76:L87,L94:L104)</f>
        <v>75</v>
      </c>
      <c r="M105" s="107">
        <f>+SUM(M76:M87,M94:M104)</f>
        <v>20</v>
      </c>
      <c r="N105" s="91">
        <f t="shared" ref="N105:S105" si="47">+SUM(N76:N104)</f>
        <v>856</v>
      </c>
      <c r="O105" s="88">
        <f t="shared" si="47"/>
        <v>5</v>
      </c>
      <c r="P105" s="107">
        <f t="shared" si="47"/>
        <v>0</v>
      </c>
      <c r="Q105" s="89">
        <f t="shared" si="47"/>
        <v>218</v>
      </c>
      <c r="R105" s="92">
        <f t="shared" si="47"/>
        <v>200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91" t="s">
        <v>10</v>
      </c>
      <c r="F108" s="291" t="s">
        <v>11</v>
      </c>
      <c r="G108" s="291" t="s">
        <v>12</v>
      </c>
      <c r="H108" s="291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90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89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88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63</v>
      </c>
      <c r="E148" s="21">
        <v>4</v>
      </c>
      <c r="F148" s="19"/>
      <c r="G148" s="19">
        <v>4</v>
      </c>
      <c r="H148" s="19">
        <v>1</v>
      </c>
      <c r="I148" s="19">
        <v>15</v>
      </c>
      <c r="J148" s="19">
        <v>5</v>
      </c>
      <c r="K148" s="19">
        <v>31</v>
      </c>
      <c r="L148" s="19">
        <v>3</v>
      </c>
      <c r="M148" s="22"/>
      <c r="N148" s="24">
        <v>22</v>
      </c>
      <c r="O148" s="24">
        <v>41</v>
      </c>
      <c r="P148" s="60">
        <v>1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544</v>
      </c>
      <c r="E149" s="31">
        <v>38</v>
      </c>
      <c r="F149" s="29">
        <v>9</v>
      </c>
      <c r="G149" s="29">
        <v>9</v>
      </c>
      <c r="H149" s="29">
        <v>11</v>
      </c>
      <c r="I149" s="29">
        <v>73</v>
      </c>
      <c r="J149" s="29">
        <v>108</v>
      </c>
      <c r="K149" s="29">
        <v>224</v>
      </c>
      <c r="L149" s="29">
        <v>50</v>
      </c>
      <c r="M149" s="32">
        <v>22</v>
      </c>
      <c r="N149" s="34">
        <v>222</v>
      </c>
      <c r="O149" s="34">
        <v>322</v>
      </c>
      <c r="P149" s="67">
        <v>5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3</v>
      </c>
      <c r="E150" s="21"/>
      <c r="F150" s="19"/>
      <c r="G150" s="19"/>
      <c r="H150" s="19"/>
      <c r="I150" s="19">
        <v>1</v>
      </c>
      <c r="J150" s="19"/>
      <c r="K150" s="19">
        <v>2</v>
      </c>
      <c r="L150" s="19"/>
      <c r="M150" s="22"/>
      <c r="N150" s="24">
        <v>1</v>
      </c>
      <c r="O150" s="24">
        <v>2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21</v>
      </c>
      <c r="E151" s="31"/>
      <c r="F151" s="29"/>
      <c r="G151" s="29"/>
      <c r="H151" s="29"/>
      <c r="I151" s="29">
        <v>4</v>
      </c>
      <c r="J151" s="29">
        <v>6</v>
      </c>
      <c r="K151" s="29">
        <v>10</v>
      </c>
      <c r="L151" s="29">
        <v>1</v>
      </c>
      <c r="M151" s="32"/>
      <c r="N151" s="34">
        <v>5</v>
      </c>
      <c r="O151" s="34">
        <v>16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3</v>
      </c>
      <c r="E152" s="31"/>
      <c r="F152" s="29"/>
      <c r="G152" s="29"/>
      <c r="H152" s="29"/>
      <c r="I152" s="29">
        <v>1</v>
      </c>
      <c r="J152" s="29"/>
      <c r="K152" s="29">
        <v>2</v>
      </c>
      <c r="L152" s="29"/>
      <c r="M152" s="32"/>
      <c r="N152" s="34">
        <v>1</v>
      </c>
      <c r="O152" s="34">
        <v>2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8</v>
      </c>
      <c r="E153" s="39"/>
      <c r="F153" s="37"/>
      <c r="G153" s="37"/>
      <c r="H153" s="37"/>
      <c r="I153" s="37"/>
      <c r="J153" s="37">
        <v>3</v>
      </c>
      <c r="K153" s="37">
        <v>4</v>
      </c>
      <c r="L153" s="37">
        <v>1</v>
      </c>
      <c r="M153" s="40"/>
      <c r="N153" s="42">
        <v>2</v>
      </c>
      <c r="O153" s="42">
        <v>6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17</v>
      </c>
      <c r="E154" s="21">
        <v>1</v>
      </c>
      <c r="F154" s="19"/>
      <c r="G154" s="19">
        <v>1</v>
      </c>
      <c r="H154" s="19"/>
      <c r="I154" s="19">
        <v>3</v>
      </c>
      <c r="J154" s="19">
        <v>2</v>
      </c>
      <c r="K154" s="19">
        <v>9</v>
      </c>
      <c r="L154" s="19">
        <v>1</v>
      </c>
      <c r="M154" s="22"/>
      <c r="N154" s="24">
        <v>8</v>
      </c>
      <c r="O154" s="24">
        <v>9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50</v>
      </c>
      <c r="E155" s="31">
        <v>8</v>
      </c>
      <c r="F155" s="29"/>
      <c r="G155" s="29">
        <v>1</v>
      </c>
      <c r="H155" s="29"/>
      <c r="I155" s="29">
        <v>4</v>
      </c>
      <c r="J155" s="29">
        <v>11</v>
      </c>
      <c r="K155" s="29">
        <v>23</v>
      </c>
      <c r="L155" s="29">
        <v>3</v>
      </c>
      <c r="M155" s="32"/>
      <c r="N155" s="34">
        <v>29</v>
      </c>
      <c r="O155" s="34">
        <v>21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17</v>
      </c>
      <c r="E156" s="31">
        <v>1</v>
      </c>
      <c r="F156" s="29"/>
      <c r="G156" s="29">
        <v>1</v>
      </c>
      <c r="H156" s="29"/>
      <c r="I156" s="29">
        <v>3</v>
      </c>
      <c r="J156" s="29">
        <v>2</v>
      </c>
      <c r="K156" s="29">
        <v>9</v>
      </c>
      <c r="L156" s="29">
        <v>1</v>
      </c>
      <c r="M156" s="32"/>
      <c r="N156" s="34">
        <v>9</v>
      </c>
      <c r="O156" s="34">
        <v>8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14</v>
      </c>
      <c r="E157" s="39">
        <v>2</v>
      </c>
      <c r="F157" s="37"/>
      <c r="G157" s="37"/>
      <c r="H157" s="37"/>
      <c r="I157" s="37">
        <v>1</v>
      </c>
      <c r="J157" s="37">
        <v>3</v>
      </c>
      <c r="K157" s="37">
        <v>5</v>
      </c>
      <c r="L157" s="37">
        <v>3</v>
      </c>
      <c r="M157" s="40"/>
      <c r="N157" s="42">
        <v>8</v>
      </c>
      <c r="O157" s="42">
        <v>6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35</v>
      </c>
      <c r="E158" s="21"/>
      <c r="F158" s="19"/>
      <c r="G158" s="19"/>
      <c r="H158" s="19">
        <v>1</v>
      </c>
      <c r="I158" s="19">
        <v>2</v>
      </c>
      <c r="J158" s="19">
        <v>7</v>
      </c>
      <c r="K158" s="19">
        <v>19</v>
      </c>
      <c r="L158" s="19"/>
      <c r="M158" s="22">
        <v>6</v>
      </c>
      <c r="N158" s="24">
        <v>11</v>
      </c>
      <c r="O158" s="24">
        <v>24</v>
      </c>
      <c r="P158" s="60"/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112</v>
      </c>
      <c r="E159" s="31"/>
      <c r="F159" s="29"/>
      <c r="G159" s="29"/>
      <c r="H159" s="29">
        <v>6</v>
      </c>
      <c r="I159" s="29">
        <v>12</v>
      </c>
      <c r="J159" s="29">
        <v>21</v>
      </c>
      <c r="K159" s="29">
        <v>54</v>
      </c>
      <c r="L159" s="29"/>
      <c r="M159" s="32">
        <v>19</v>
      </c>
      <c r="N159" s="34">
        <v>46</v>
      </c>
      <c r="O159" s="34">
        <v>66</v>
      </c>
      <c r="P159" s="67">
        <v>2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37</v>
      </c>
      <c r="E160" s="31"/>
      <c r="F160" s="29"/>
      <c r="G160" s="29"/>
      <c r="H160" s="29">
        <v>1</v>
      </c>
      <c r="I160" s="29">
        <v>3</v>
      </c>
      <c r="J160" s="29">
        <v>6</v>
      </c>
      <c r="K160" s="29">
        <v>20</v>
      </c>
      <c r="L160" s="29"/>
      <c r="M160" s="32">
        <v>7</v>
      </c>
      <c r="N160" s="34">
        <v>12</v>
      </c>
      <c r="O160" s="34">
        <v>25</v>
      </c>
      <c r="P160" s="67"/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35</v>
      </c>
      <c r="E161" s="39"/>
      <c r="F161" s="37"/>
      <c r="G161" s="37"/>
      <c r="H161" s="37">
        <v>2</v>
      </c>
      <c r="I161" s="37">
        <v>4</v>
      </c>
      <c r="J161" s="37">
        <v>6</v>
      </c>
      <c r="K161" s="37">
        <v>19</v>
      </c>
      <c r="L161" s="37"/>
      <c r="M161" s="40">
        <v>4</v>
      </c>
      <c r="N161" s="42">
        <v>19</v>
      </c>
      <c r="O161" s="42">
        <v>16</v>
      </c>
      <c r="P161" s="96">
        <v>1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8</v>
      </c>
      <c r="E162" s="21">
        <v>2</v>
      </c>
      <c r="F162" s="19">
        <v>1</v>
      </c>
      <c r="G162" s="19"/>
      <c r="H162" s="19"/>
      <c r="I162" s="19">
        <v>4</v>
      </c>
      <c r="J162" s="19">
        <v>1</v>
      </c>
      <c r="K162" s="155"/>
      <c r="L162" s="155"/>
      <c r="M162" s="156"/>
      <c r="N162" s="24">
        <v>5</v>
      </c>
      <c r="O162" s="24">
        <v>3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83</v>
      </c>
      <c r="E163" s="31">
        <v>30</v>
      </c>
      <c r="F163" s="29">
        <v>9</v>
      </c>
      <c r="G163" s="29">
        <v>8</v>
      </c>
      <c r="H163" s="29">
        <v>1</v>
      </c>
      <c r="I163" s="29">
        <v>26</v>
      </c>
      <c r="J163" s="29">
        <v>9</v>
      </c>
      <c r="K163" s="51"/>
      <c r="L163" s="51"/>
      <c r="M163" s="131"/>
      <c r="N163" s="34">
        <v>48</v>
      </c>
      <c r="O163" s="34">
        <v>35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13</v>
      </c>
      <c r="E164" s="31">
        <v>2</v>
      </c>
      <c r="F164" s="29">
        <v>1</v>
      </c>
      <c r="G164" s="29">
        <v>2</v>
      </c>
      <c r="H164" s="29"/>
      <c r="I164" s="29">
        <v>7</v>
      </c>
      <c r="J164" s="29">
        <v>1</v>
      </c>
      <c r="K164" s="51"/>
      <c r="L164" s="51"/>
      <c r="M164" s="131"/>
      <c r="N164" s="34">
        <v>8</v>
      </c>
      <c r="O164" s="34">
        <v>5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10</v>
      </c>
      <c r="E165" s="39">
        <v>3</v>
      </c>
      <c r="F165" s="37">
        <v>3</v>
      </c>
      <c r="G165" s="37">
        <v>2</v>
      </c>
      <c r="H165" s="37"/>
      <c r="I165" s="37">
        <v>2</v>
      </c>
      <c r="J165" s="37"/>
      <c r="K165" s="161"/>
      <c r="L165" s="161"/>
      <c r="M165" s="163"/>
      <c r="N165" s="42">
        <v>5</v>
      </c>
      <c r="O165" s="42">
        <v>5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17</v>
      </c>
      <c r="E166" s="62"/>
      <c r="F166" s="63"/>
      <c r="G166" s="63"/>
      <c r="H166" s="63"/>
      <c r="I166" s="63"/>
      <c r="J166" s="63"/>
      <c r="K166" s="63">
        <v>14</v>
      </c>
      <c r="L166" s="63">
        <v>3</v>
      </c>
      <c r="M166" s="124"/>
      <c r="N166" s="65">
        <v>4</v>
      </c>
      <c r="O166" s="65">
        <v>13</v>
      </c>
      <c r="P166" s="66"/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65</v>
      </c>
      <c r="E167" s="31"/>
      <c r="F167" s="29"/>
      <c r="G167" s="29"/>
      <c r="H167" s="29"/>
      <c r="I167" s="29"/>
      <c r="J167" s="29"/>
      <c r="K167" s="29">
        <v>56</v>
      </c>
      <c r="L167" s="29">
        <v>9</v>
      </c>
      <c r="M167" s="32"/>
      <c r="N167" s="34">
        <v>22</v>
      </c>
      <c r="O167" s="34">
        <v>43</v>
      </c>
      <c r="P167" s="67">
        <v>1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15</v>
      </c>
      <c r="E168" s="31"/>
      <c r="F168" s="29"/>
      <c r="G168" s="29"/>
      <c r="H168" s="29"/>
      <c r="I168" s="29"/>
      <c r="J168" s="29"/>
      <c r="K168" s="29">
        <v>12</v>
      </c>
      <c r="L168" s="29">
        <v>3</v>
      </c>
      <c r="M168" s="32"/>
      <c r="N168" s="34">
        <v>4</v>
      </c>
      <c r="O168" s="34">
        <v>11</v>
      </c>
      <c r="P168" s="67"/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13</v>
      </c>
      <c r="E169" s="84"/>
      <c r="F169" s="86"/>
      <c r="G169" s="86"/>
      <c r="H169" s="86"/>
      <c r="I169" s="86"/>
      <c r="J169" s="86"/>
      <c r="K169" s="86">
        <v>12</v>
      </c>
      <c r="L169" s="86">
        <v>1</v>
      </c>
      <c r="M169" s="87"/>
      <c r="N169" s="56">
        <v>3</v>
      </c>
      <c r="O169" s="56">
        <v>10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3</v>
      </c>
      <c r="E170" s="21"/>
      <c r="F170" s="19"/>
      <c r="G170" s="19"/>
      <c r="H170" s="19"/>
      <c r="I170" s="19">
        <v>2</v>
      </c>
      <c r="J170" s="19">
        <v>1</v>
      </c>
      <c r="K170" s="19"/>
      <c r="L170" s="155"/>
      <c r="M170" s="156"/>
      <c r="N170" s="24">
        <v>2</v>
      </c>
      <c r="O170" s="24">
        <v>1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89</v>
      </c>
      <c r="E171" s="31"/>
      <c r="F171" s="29"/>
      <c r="G171" s="29"/>
      <c r="H171" s="29">
        <v>4</v>
      </c>
      <c r="I171" s="29">
        <v>27</v>
      </c>
      <c r="J171" s="29">
        <v>56</v>
      </c>
      <c r="K171" s="29">
        <v>2</v>
      </c>
      <c r="L171" s="51"/>
      <c r="M171" s="131"/>
      <c r="N171" s="34">
        <v>40</v>
      </c>
      <c r="O171" s="34">
        <v>49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1</v>
      </c>
      <c r="E172" s="31"/>
      <c r="F172" s="29"/>
      <c r="G172" s="29"/>
      <c r="H172" s="29"/>
      <c r="I172" s="29">
        <v>1</v>
      </c>
      <c r="J172" s="29"/>
      <c r="K172" s="29"/>
      <c r="L172" s="51"/>
      <c r="M172" s="131"/>
      <c r="N172" s="34">
        <v>1</v>
      </c>
      <c r="O172" s="34"/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4</v>
      </c>
      <c r="E173" s="39"/>
      <c r="F173" s="37"/>
      <c r="G173" s="37"/>
      <c r="H173" s="37"/>
      <c r="I173" s="37">
        <v>1</v>
      </c>
      <c r="J173" s="37">
        <v>3</v>
      </c>
      <c r="K173" s="37"/>
      <c r="L173" s="161"/>
      <c r="M173" s="163"/>
      <c r="N173" s="42">
        <v>1</v>
      </c>
      <c r="O173" s="42">
        <v>3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6</v>
      </c>
      <c r="E174" s="62"/>
      <c r="F174" s="63"/>
      <c r="G174" s="63"/>
      <c r="H174" s="63"/>
      <c r="I174" s="63">
        <v>1</v>
      </c>
      <c r="J174" s="63"/>
      <c r="K174" s="63">
        <v>4</v>
      </c>
      <c r="L174" s="63">
        <v>1</v>
      </c>
      <c r="M174" s="124"/>
      <c r="N174" s="65">
        <v>1</v>
      </c>
      <c r="O174" s="65">
        <v>5</v>
      </c>
      <c r="P174" s="66"/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68</v>
      </c>
      <c r="E175" s="31"/>
      <c r="F175" s="29"/>
      <c r="G175" s="29"/>
      <c r="H175" s="29"/>
      <c r="I175" s="29">
        <v>1</v>
      </c>
      <c r="J175" s="29">
        <v>33</v>
      </c>
      <c r="K175" s="29">
        <v>25</v>
      </c>
      <c r="L175" s="29">
        <v>9</v>
      </c>
      <c r="M175" s="32"/>
      <c r="N175" s="34">
        <v>14</v>
      </c>
      <c r="O175" s="34">
        <v>54</v>
      </c>
      <c r="P175" s="67"/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20</v>
      </c>
      <c r="E176" s="31"/>
      <c r="F176" s="29"/>
      <c r="G176" s="29"/>
      <c r="H176" s="29"/>
      <c r="I176" s="29">
        <v>1</v>
      </c>
      <c r="J176" s="29"/>
      <c r="K176" s="29">
        <v>13</v>
      </c>
      <c r="L176" s="29">
        <v>6</v>
      </c>
      <c r="M176" s="32"/>
      <c r="N176" s="34">
        <v>2</v>
      </c>
      <c r="O176" s="34">
        <v>18</v>
      </c>
      <c r="P176" s="67"/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21</v>
      </c>
      <c r="E177" s="84"/>
      <c r="F177" s="86"/>
      <c r="G177" s="86"/>
      <c r="H177" s="86"/>
      <c r="I177" s="86"/>
      <c r="J177" s="86">
        <v>3</v>
      </c>
      <c r="K177" s="86">
        <v>11</v>
      </c>
      <c r="L177" s="86">
        <v>7</v>
      </c>
      <c r="M177" s="87"/>
      <c r="N177" s="56">
        <v>5</v>
      </c>
      <c r="O177" s="56">
        <v>16</v>
      </c>
      <c r="P177" s="105"/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11</v>
      </c>
      <c r="E182" s="188"/>
      <c r="F182" s="189"/>
      <c r="G182" s="189"/>
      <c r="H182" s="63"/>
      <c r="I182" s="63"/>
      <c r="J182" s="63"/>
      <c r="K182" s="63">
        <v>5</v>
      </c>
      <c r="L182" s="63">
        <v>5</v>
      </c>
      <c r="M182" s="124">
        <v>1</v>
      </c>
      <c r="N182" s="65">
        <v>5</v>
      </c>
      <c r="O182" s="65">
        <v>6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56</v>
      </c>
      <c r="E183" s="49"/>
      <c r="F183" s="51"/>
      <c r="G183" s="51"/>
      <c r="H183" s="29"/>
      <c r="I183" s="29"/>
      <c r="J183" s="29"/>
      <c r="K183" s="29">
        <v>30</v>
      </c>
      <c r="L183" s="29">
        <v>23</v>
      </c>
      <c r="M183" s="32">
        <v>3</v>
      </c>
      <c r="N183" s="34">
        <v>18</v>
      </c>
      <c r="O183" s="34">
        <v>38</v>
      </c>
      <c r="P183" s="67"/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11</v>
      </c>
      <c r="E184" s="49"/>
      <c r="F184" s="51"/>
      <c r="G184" s="51"/>
      <c r="H184" s="29"/>
      <c r="I184" s="29"/>
      <c r="J184" s="29"/>
      <c r="K184" s="29">
        <v>5</v>
      </c>
      <c r="L184" s="29">
        <v>5</v>
      </c>
      <c r="M184" s="32">
        <v>1</v>
      </c>
      <c r="N184" s="34">
        <v>5</v>
      </c>
      <c r="O184" s="34">
        <v>6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12</v>
      </c>
      <c r="E185" s="160"/>
      <c r="F185" s="161"/>
      <c r="G185" s="161"/>
      <c r="H185" s="37"/>
      <c r="I185" s="37"/>
      <c r="J185" s="37"/>
      <c r="K185" s="37">
        <v>7</v>
      </c>
      <c r="L185" s="37">
        <v>2</v>
      </c>
      <c r="M185" s="40">
        <v>3</v>
      </c>
      <c r="N185" s="42">
        <v>1</v>
      </c>
      <c r="O185" s="42">
        <v>11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100</v>
      </c>
      <c r="E202" s="191">
        <f t="shared" ref="E202:G205" si="67">+E150+E154+E158+E162+E166+E170+E174+E186+E190+E194+E198</f>
        <v>3</v>
      </c>
      <c r="F202" s="192">
        <f t="shared" si="67"/>
        <v>1</v>
      </c>
      <c r="G202" s="192">
        <f t="shared" si="67"/>
        <v>1</v>
      </c>
      <c r="H202" s="192">
        <f t="shared" ref="H202:J205" si="68">+H150+H154+H158+H162+H166+H170+H174+H178+H186+H190+H194+H198+H182</f>
        <v>1</v>
      </c>
      <c r="I202" s="192">
        <f t="shared" si="68"/>
        <v>13</v>
      </c>
      <c r="J202" s="192">
        <f t="shared" si="68"/>
        <v>11</v>
      </c>
      <c r="K202" s="192">
        <f>+K150+K154+K158+K166+K170+K174+K178+K186+K190+K194+K198+K182</f>
        <v>53</v>
      </c>
      <c r="L202" s="192">
        <f t="shared" ref="L202:M205" si="69">+L150+L154+L158+L166+L174+L178+L186+L190+L194+L198+L182</f>
        <v>10</v>
      </c>
      <c r="M202" s="193">
        <f t="shared" si="69"/>
        <v>7</v>
      </c>
      <c r="N202" s="190">
        <f t="shared" ref="N202:O205" si="70">+N150+N154+N158+N162+N166+N170+N174+N178+N186+N190+N194+N198+N182</f>
        <v>37</v>
      </c>
      <c r="O202" s="190">
        <f t="shared" si="70"/>
        <v>63</v>
      </c>
      <c r="P202" s="190">
        <f>+P150+P154+P158+P166+P174+P178+P186+P190+P194+P198+P182</f>
        <v>0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544</v>
      </c>
      <c r="E203" s="194">
        <f t="shared" si="67"/>
        <v>38</v>
      </c>
      <c r="F203" s="195">
        <f t="shared" si="67"/>
        <v>9</v>
      </c>
      <c r="G203" s="195">
        <f t="shared" si="67"/>
        <v>9</v>
      </c>
      <c r="H203" s="195">
        <f t="shared" si="68"/>
        <v>11</v>
      </c>
      <c r="I203" s="195">
        <f t="shared" si="68"/>
        <v>74</v>
      </c>
      <c r="J203" s="195">
        <f t="shared" si="68"/>
        <v>136</v>
      </c>
      <c r="K203" s="195">
        <f>+K151+K155+K159+K167+K171+K175+K179+K187+K191+K195+K199+K183</f>
        <v>200</v>
      </c>
      <c r="L203" s="195">
        <f t="shared" si="69"/>
        <v>45</v>
      </c>
      <c r="M203" s="196">
        <f t="shared" si="69"/>
        <v>22</v>
      </c>
      <c r="N203" s="61">
        <f t="shared" si="70"/>
        <v>222</v>
      </c>
      <c r="O203" s="61">
        <f t="shared" si="70"/>
        <v>322</v>
      </c>
      <c r="P203" s="61">
        <f>+P151+P155+P159+P167+P175+P179+P187+P191+P195+P199+P183</f>
        <v>3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117</v>
      </c>
      <c r="E204" s="194">
        <f t="shared" si="67"/>
        <v>3</v>
      </c>
      <c r="F204" s="195">
        <f t="shared" si="67"/>
        <v>1</v>
      </c>
      <c r="G204" s="195">
        <f t="shared" si="67"/>
        <v>3</v>
      </c>
      <c r="H204" s="195">
        <f t="shared" si="68"/>
        <v>1</v>
      </c>
      <c r="I204" s="195">
        <f t="shared" si="68"/>
        <v>16</v>
      </c>
      <c r="J204" s="195">
        <f t="shared" si="68"/>
        <v>9</v>
      </c>
      <c r="K204" s="195">
        <f>+K152+K156+K160+K168+K172+K176+K180+K188+K192+K196+K200+K184</f>
        <v>61</v>
      </c>
      <c r="L204" s="195">
        <f t="shared" si="69"/>
        <v>15</v>
      </c>
      <c r="M204" s="196">
        <f t="shared" si="69"/>
        <v>8</v>
      </c>
      <c r="N204" s="61">
        <f t="shared" si="70"/>
        <v>42</v>
      </c>
      <c r="O204" s="61">
        <f t="shared" si="70"/>
        <v>75</v>
      </c>
      <c r="P204" s="61">
        <f>+P152+P156+P160+P168+P176+P180+P188+P192+P196+P200+P184</f>
        <v>0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117</v>
      </c>
      <c r="E205" s="197">
        <f t="shared" si="67"/>
        <v>5</v>
      </c>
      <c r="F205" s="198">
        <f t="shared" si="67"/>
        <v>3</v>
      </c>
      <c r="G205" s="198">
        <f t="shared" si="67"/>
        <v>2</v>
      </c>
      <c r="H205" s="198">
        <f t="shared" si="68"/>
        <v>2</v>
      </c>
      <c r="I205" s="198">
        <f t="shared" si="68"/>
        <v>8</v>
      </c>
      <c r="J205" s="198">
        <f t="shared" si="68"/>
        <v>18</v>
      </c>
      <c r="K205" s="198">
        <f>+K153+K157+K161+K169+K173+K177+K181+K189+K193+K197+K201+K185</f>
        <v>58</v>
      </c>
      <c r="L205" s="198">
        <f t="shared" si="69"/>
        <v>14</v>
      </c>
      <c r="M205" s="199">
        <f t="shared" si="69"/>
        <v>7</v>
      </c>
      <c r="N205" s="136">
        <f t="shared" si="70"/>
        <v>44</v>
      </c>
      <c r="O205" s="136">
        <f t="shared" si="70"/>
        <v>73</v>
      </c>
      <c r="P205" s="136">
        <f>+P153+P157+P161+P169+P177+P181+P189+P193+P197+P201+P185</f>
        <v>1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89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15861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H23" sqref="H23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",[12]NOMBRE!B2," - ","( ",[12]NOMBRE!C2,[12]NOMBRE!D2,[12]NOMBRE!E2,[12]NOMBRE!F2,[12]NOMBRE!G2,"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",[12]NOMBRE!B3," - ","( ",[12]NOMBRE!C3,[12]NOMBRE!D3,[12]NOMBRE!E3,[12]NOMBRE!F3,[12]NOMBRE!G3,[12]NOMBRE!H3,"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",[12]NOMBRE!B6," - ","( ",[12]NOMBRE!C6,[12]NOMBRE!D6," )")</f>
        <v>MES: NOVIEMBRE - ( 11 )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",[12]NOMBRE!B7)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92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93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136</v>
      </c>
      <c r="E10" s="18">
        <v>3</v>
      </c>
      <c r="F10" s="18">
        <v>4</v>
      </c>
      <c r="G10" s="18">
        <v>3</v>
      </c>
      <c r="H10" s="19">
        <v>3</v>
      </c>
      <c r="I10" s="19">
        <v>6</v>
      </c>
      <c r="J10" s="19">
        <v>5</v>
      </c>
      <c r="K10" s="19">
        <v>15</v>
      </c>
      <c r="L10" s="19">
        <v>8</v>
      </c>
      <c r="M10" s="19">
        <v>65</v>
      </c>
      <c r="N10" s="20">
        <v>12</v>
      </c>
      <c r="O10" s="20">
        <v>12</v>
      </c>
      <c r="P10" s="21">
        <v>47</v>
      </c>
      <c r="Q10" s="22">
        <v>89</v>
      </c>
      <c r="R10" s="23">
        <v>2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472</v>
      </c>
      <c r="E11" s="28">
        <v>4</v>
      </c>
      <c r="F11" s="28">
        <v>5</v>
      </c>
      <c r="G11" s="28">
        <v>16</v>
      </c>
      <c r="H11" s="29">
        <v>19</v>
      </c>
      <c r="I11" s="29">
        <v>7</v>
      </c>
      <c r="J11" s="29">
        <v>18</v>
      </c>
      <c r="K11" s="29">
        <v>87</v>
      </c>
      <c r="L11" s="29">
        <v>51</v>
      </c>
      <c r="M11" s="29">
        <v>214</v>
      </c>
      <c r="N11" s="30">
        <v>30</v>
      </c>
      <c r="O11" s="30">
        <v>21</v>
      </c>
      <c r="P11" s="31">
        <v>172</v>
      </c>
      <c r="Q11" s="32">
        <v>300</v>
      </c>
      <c r="R11" s="33">
        <v>7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23</v>
      </c>
      <c r="E12" s="28"/>
      <c r="F12" s="28"/>
      <c r="G12" s="28"/>
      <c r="H12" s="29"/>
      <c r="I12" s="29"/>
      <c r="J12" s="29">
        <v>1</v>
      </c>
      <c r="K12" s="29">
        <v>1</v>
      </c>
      <c r="L12" s="29">
        <v>1</v>
      </c>
      <c r="M12" s="29">
        <v>13</v>
      </c>
      <c r="N12" s="30">
        <v>2</v>
      </c>
      <c r="O12" s="30">
        <v>5</v>
      </c>
      <c r="P12" s="31">
        <v>3</v>
      </c>
      <c r="Q12" s="32">
        <v>20</v>
      </c>
      <c r="R12" s="33">
        <v>1</v>
      </c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33</v>
      </c>
      <c r="E13" s="28">
        <v>4</v>
      </c>
      <c r="F13" s="29"/>
      <c r="G13" s="29">
        <v>1</v>
      </c>
      <c r="H13" s="29">
        <v>2</v>
      </c>
      <c r="I13" s="29">
        <v>4</v>
      </c>
      <c r="J13" s="29">
        <v>2</v>
      </c>
      <c r="K13" s="29">
        <v>14</v>
      </c>
      <c r="L13" s="29">
        <v>1</v>
      </c>
      <c r="M13" s="29">
        <v>2</v>
      </c>
      <c r="N13" s="29">
        <v>3</v>
      </c>
      <c r="O13" s="30"/>
      <c r="P13" s="31">
        <v>20</v>
      </c>
      <c r="Q13" s="32">
        <v>13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207</v>
      </c>
      <c r="E14" s="36">
        <v>3</v>
      </c>
      <c r="F14" s="37">
        <v>1</v>
      </c>
      <c r="G14" s="37">
        <v>10</v>
      </c>
      <c r="H14" s="37">
        <v>1</v>
      </c>
      <c r="I14" s="37">
        <v>9</v>
      </c>
      <c r="J14" s="37">
        <v>5</v>
      </c>
      <c r="K14" s="37">
        <v>19</v>
      </c>
      <c r="L14" s="37">
        <v>17</v>
      </c>
      <c r="M14" s="37">
        <v>123</v>
      </c>
      <c r="N14" s="37">
        <v>14</v>
      </c>
      <c r="O14" s="38">
        <v>5</v>
      </c>
      <c r="P14" s="39">
        <v>73</v>
      </c>
      <c r="Q14" s="40">
        <v>134</v>
      </c>
      <c r="R14" s="41">
        <v>2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92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0</v>
      </c>
      <c r="E18" s="18"/>
      <c r="F18" s="18"/>
      <c r="G18" s="18"/>
      <c r="H18" s="19"/>
      <c r="I18" s="19"/>
      <c r="J18" s="19"/>
      <c r="K18" s="19"/>
      <c r="L18" s="19"/>
      <c r="M18" s="19"/>
      <c r="N18" s="19"/>
      <c r="O18" s="20"/>
      <c r="P18" s="24"/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48</v>
      </c>
      <c r="E22" s="31"/>
      <c r="F22" s="28">
        <v>1</v>
      </c>
      <c r="G22" s="28">
        <v>2</v>
      </c>
      <c r="H22" s="28">
        <v>2</v>
      </c>
      <c r="I22" s="28">
        <v>7</v>
      </c>
      <c r="J22" s="28">
        <v>2</v>
      </c>
      <c r="K22" s="29">
        <v>30</v>
      </c>
      <c r="L22" s="29">
        <v>4</v>
      </c>
      <c r="M22" s="29"/>
      <c r="N22" s="29"/>
      <c r="O22" s="32"/>
      <c r="P22" s="34">
        <v>48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4</v>
      </c>
      <c r="E23" s="31"/>
      <c r="F23" s="28"/>
      <c r="G23" s="28"/>
      <c r="H23" s="28"/>
      <c r="I23" s="28"/>
      <c r="J23" s="28"/>
      <c r="K23" s="29">
        <v>3</v>
      </c>
      <c r="L23" s="28">
        <v>1</v>
      </c>
      <c r="M23" s="29"/>
      <c r="N23" s="30"/>
      <c r="O23" s="32"/>
      <c r="P23" s="34">
        <v>4</v>
      </c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>
        <f t="shared" si="10"/>
        <v>0</v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8</v>
      </c>
      <c r="E24" s="31"/>
      <c r="F24" s="28"/>
      <c r="G24" s="28"/>
      <c r="H24" s="28"/>
      <c r="I24" s="28"/>
      <c r="J24" s="28"/>
      <c r="K24" s="29"/>
      <c r="L24" s="28"/>
      <c r="M24" s="29">
        <v>8</v>
      </c>
      <c r="N24" s="30"/>
      <c r="O24" s="32"/>
      <c r="P24" s="34">
        <v>8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13</v>
      </c>
      <c r="E27" s="21"/>
      <c r="F27" s="19"/>
      <c r="G27" s="19"/>
      <c r="H27" s="19"/>
      <c r="I27" s="19"/>
      <c r="J27" s="19"/>
      <c r="K27" s="19">
        <v>2</v>
      </c>
      <c r="L27" s="19">
        <v>1</v>
      </c>
      <c r="M27" s="19">
        <v>10</v>
      </c>
      <c r="N27" s="20"/>
      <c r="O27" s="20"/>
      <c r="P27" s="24">
        <v>13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404</v>
      </c>
      <c r="E36" s="69">
        <v>3</v>
      </c>
      <c r="F36" s="70">
        <v>5</v>
      </c>
      <c r="G36" s="70">
        <v>5</v>
      </c>
      <c r="H36" s="71">
        <v>5</v>
      </c>
      <c r="I36" s="71">
        <v>12</v>
      </c>
      <c r="J36" s="71">
        <v>8</v>
      </c>
      <c r="K36" s="71">
        <v>29</v>
      </c>
      <c r="L36" s="71">
        <v>24</v>
      </c>
      <c r="M36" s="71">
        <v>235</v>
      </c>
      <c r="N36" s="72">
        <v>65</v>
      </c>
      <c r="O36" s="72">
        <v>13</v>
      </c>
      <c r="P36" s="73">
        <v>404</v>
      </c>
      <c r="Q36" s="74">
        <v>3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477</v>
      </c>
      <c r="E37" s="75">
        <f t="shared" ref="E37:S37" si="12">SUM(E18:E36)</f>
        <v>3</v>
      </c>
      <c r="F37" s="75">
        <f t="shared" si="12"/>
        <v>6</v>
      </c>
      <c r="G37" s="75">
        <f t="shared" si="12"/>
        <v>7</v>
      </c>
      <c r="H37" s="75">
        <f t="shared" si="12"/>
        <v>7</v>
      </c>
      <c r="I37" s="75">
        <f t="shared" si="12"/>
        <v>19</v>
      </c>
      <c r="J37" s="75">
        <f t="shared" si="12"/>
        <v>10</v>
      </c>
      <c r="K37" s="75">
        <f t="shared" si="12"/>
        <v>64</v>
      </c>
      <c r="L37" s="75">
        <f t="shared" si="12"/>
        <v>30</v>
      </c>
      <c r="M37" s="75">
        <f t="shared" si="12"/>
        <v>253</v>
      </c>
      <c r="N37" s="75">
        <f t="shared" si="12"/>
        <v>65</v>
      </c>
      <c r="O37" s="75">
        <f t="shared" si="12"/>
        <v>13</v>
      </c>
      <c r="P37" s="75">
        <f t="shared" si="12"/>
        <v>477</v>
      </c>
      <c r="Q37" s="75">
        <f t="shared" si="12"/>
        <v>3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92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93" t="s">
        <v>22</v>
      </c>
      <c r="R40" s="303"/>
      <c r="S40" s="16" t="s">
        <v>61</v>
      </c>
      <c r="T40" s="293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93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107</v>
      </c>
      <c r="E76" s="21">
        <v>13</v>
      </c>
      <c r="F76" s="19">
        <v>7</v>
      </c>
      <c r="G76" s="19">
        <v>3</v>
      </c>
      <c r="H76" s="19">
        <v>7</v>
      </c>
      <c r="I76" s="19">
        <v>16</v>
      </c>
      <c r="J76" s="19">
        <v>4</v>
      </c>
      <c r="K76" s="19">
        <v>38</v>
      </c>
      <c r="L76" s="19">
        <v>5</v>
      </c>
      <c r="M76" s="22">
        <v>14</v>
      </c>
      <c r="N76" s="24">
        <v>107</v>
      </c>
      <c r="O76" s="24">
        <v>2</v>
      </c>
      <c r="P76" s="128"/>
      <c r="Q76" s="21">
        <v>24</v>
      </c>
      <c r="R76" s="22">
        <v>26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59</v>
      </c>
      <c r="E77" s="31">
        <v>8</v>
      </c>
      <c r="F77" s="29">
        <v>4</v>
      </c>
      <c r="G77" s="29">
        <v>4</v>
      </c>
      <c r="H77" s="29">
        <v>2</v>
      </c>
      <c r="I77" s="29">
        <v>17</v>
      </c>
      <c r="J77" s="29">
        <v>6</v>
      </c>
      <c r="K77" s="29">
        <v>14</v>
      </c>
      <c r="L77" s="29">
        <v>4</v>
      </c>
      <c r="M77" s="32"/>
      <c r="N77" s="34">
        <v>59</v>
      </c>
      <c r="O77" s="34"/>
      <c r="P77" s="129"/>
      <c r="Q77" s="31">
        <v>20</v>
      </c>
      <c r="R77" s="32">
        <v>21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348</v>
      </c>
      <c r="E78" s="31">
        <v>73</v>
      </c>
      <c r="F78" s="63">
        <v>17</v>
      </c>
      <c r="G78" s="63">
        <v>16</v>
      </c>
      <c r="H78" s="63">
        <v>2</v>
      </c>
      <c r="I78" s="63">
        <v>49</v>
      </c>
      <c r="J78" s="63">
        <v>14</v>
      </c>
      <c r="K78" s="63">
        <v>151</v>
      </c>
      <c r="L78" s="63">
        <v>26</v>
      </c>
      <c r="M78" s="124"/>
      <c r="N78" s="65">
        <v>348</v>
      </c>
      <c r="O78" s="65">
        <v>3</v>
      </c>
      <c r="P78" s="130"/>
      <c r="Q78" s="31">
        <v>98</v>
      </c>
      <c r="R78" s="32">
        <v>73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161</v>
      </c>
      <c r="E80" s="49"/>
      <c r="F80" s="51"/>
      <c r="G80" s="51"/>
      <c r="H80" s="29"/>
      <c r="I80" s="29">
        <v>12</v>
      </c>
      <c r="J80" s="29">
        <v>1</v>
      </c>
      <c r="K80" s="29">
        <v>125</v>
      </c>
      <c r="L80" s="29">
        <v>21</v>
      </c>
      <c r="M80" s="32">
        <v>2</v>
      </c>
      <c r="N80" s="34">
        <v>161</v>
      </c>
      <c r="O80" s="34">
        <v>4</v>
      </c>
      <c r="P80" s="129"/>
      <c r="Q80" s="31">
        <v>4</v>
      </c>
      <c r="R80" s="32">
        <v>9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12</v>
      </c>
      <c r="E81" s="49"/>
      <c r="F81" s="51"/>
      <c r="G81" s="51"/>
      <c r="H81" s="29">
        <v>6</v>
      </c>
      <c r="I81" s="29"/>
      <c r="J81" s="29"/>
      <c r="K81" s="29">
        <v>5</v>
      </c>
      <c r="L81" s="29"/>
      <c r="M81" s="32">
        <v>1</v>
      </c>
      <c r="N81" s="34">
        <v>12</v>
      </c>
      <c r="O81" s="34">
        <v>1</v>
      </c>
      <c r="P81" s="129"/>
      <c r="Q81" s="31"/>
      <c r="R81" s="32">
        <v>6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14</v>
      </c>
      <c r="E82" s="49"/>
      <c r="F82" s="51"/>
      <c r="G82" s="51"/>
      <c r="H82" s="29"/>
      <c r="I82" s="29"/>
      <c r="J82" s="29">
        <v>1</v>
      </c>
      <c r="K82" s="29">
        <v>10</v>
      </c>
      <c r="L82" s="29">
        <v>1</v>
      </c>
      <c r="M82" s="32">
        <v>2</v>
      </c>
      <c r="N82" s="34">
        <v>14</v>
      </c>
      <c r="O82" s="34"/>
      <c r="P82" s="129"/>
      <c r="Q82" s="31">
        <v>1</v>
      </c>
      <c r="R82" s="32"/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6</v>
      </c>
      <c r="E83" s="49"/>
      <c r="F83" s="51"/>
      <c r="G83" s="51"/>
      <c r="H83" s="29">
        <v>1</v>
      </c>
      <c r="I83" s="29"/>
      <c r="J83" s="29">
        <v>3</v>
      </c>
      <c r="K83" s="29">
        <v>1</v>
      </c>
      <c r="L83" s="29"/>
      <c r="M83" s="32">
        <v>1</v>
      </c>
      <c r="N83" s="34">
        <v>6</v>
      </c>
      <c r="O83" s="34"/>
      <c r="P83" s="129"/>
      <c r="Q83" s="31">
        <v>3</v>
      </c>
      <c r="R83" s="32">
        <v>1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0</v>
      </c>
      <c r="E87" s="49"/>
      <c r="F87" s="51"/>
      <c r="G87" s="29"/>
      <c r="H87" s="29"/>
      <c r="I87" s="29"/>
      <c r="J87" s="29"/>
      <c r="K87" s="29"/>
      <c r="L87" s="29"/>
      <c r="M87" s="32"/>
      <c r="N87" s="34"/>
      <c r="O87" s="34"/>
      <c r="P87" s="129"/>
      <c r="Q87" s="31"/>
      <c r="R87" s="32"/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 t="str">
        <f t="shared" si="43"/>
        <v/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138</v>
      </c>
      <c r="E90" s="31"/>
      <c r="F90" s="29"/>
      <c r="G90" s="29"/>
      <c r="H90" s="29">
        <v>14</v>
      </c>
      <c r="I90" s="29">
        <v>57</v>
      </c>
      <c r="J90" s="29">
        <v>59</v>
      </c>
      <c r="K90" s="29">
        <v>8</v>
      </c>
      <c r="L90" s="51"/>
      <c r="M90" s="131"/>
      <c r="N90" s="34">
        <v>138</v>
      </c>
      <c r="O90" s="34"/>
      <c r="P90" s="129"/>
      <c r="Q90" s="31">
        <v>60</v>
      </c>
      <c r="R90" s="32">
        <v>70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7</v>
      </c>
      <c r="E91" s="31"/>
      <c r="F91" s="29"/>
      <c r="G91" s="29"/>
      <c r="H91" s="29">
        <v>1</v>
      </c>
      <c r="I91" s="29">
        <v>4</v>
      </c>
      <c r="J91" s="29">
        <v>2</v>
      </c>
      <c r="K91" s="29"/>
      <c r="L91" s="51"/>
      <c r="M91" s="131"/>
      <c r="N91" s="34">
        <v>7</v>
      </c>
      <c r="O91" s="34"/>
      <c r="P91" s="129"/>
      <c r="Q91" s="31">
        <v>2</v>
      </c>
      <c r="R91" s="32">
        <v>5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30</v>
      </c>
      <c r="E95" s="49"/>
      <c r="F95" s="51"/>
      <c r="G95" s="51"/>
      <c r="H95" s="29"/>
      <c r="I95" s="29"/>
      <c r="J95" s="29"/>
      <c r="K95" s="29">
        <v>10</v>
      </c>
      <c r="L95" s="29">
        <v>12</v>
      </c>
      <c r="M95" s="32">
        <v>8</v>
      </c>
      <c r="N95" s="34">
        <v>30</v>
      </c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>
        <f t="shared" si="43"/>
        <v>0</v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0</v>
      </c>
      <c r="E96" s="49"/>
      <c r="F96" s="51"/>
      <c r="G96" s="51"/>
      <c r="H96" s="51"/>
      <c r="I96" s="51"/>
      <c r="J96" s="29"/>
      <c r="K96" s="29"/>
      <c r="L96" s="29"/>
      <c r="M96" s="32"/>
      <c r="N96" s="34"/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 t="str">
        <f t="shared" si="43"/>
        <v/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4</v>
      </c>
      <c r="E98" s="49"/>
      <c r="F98" s="51"/>
      <c r="G98" s="51"/>
      <c r="H98" s="51"/>
      <c r="I98" s="51"/>
      <c r="J98" s="29"/>
      <c r="K98" s="29">
        <v>1</v>
      </c>
      <c r="L98" s="29">
        <v>3</v>
      </c>
      <c r="M98" s="32"/>
      <c r="N98" s="34">
        <v>4</v>
      </c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>
        <f t="shared" si="43"/>
        <v>0</v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3</v>
      </c>
      <c r="E99" s="31"/>
      <c r="F99" s="29"/>
      <c r="G99" s="29"/>
      <c r="H99" s="29"/>
      <c r="I99" s="29"/>
      <c r="J99" s="29">
        <v>2</v>
      </c>
      <c r="K99" s="29">
        <v>1</v>
      </c>
      <c r="L99" s="29"/>
      <c r="M99" s="32"/>
      <c r="N99" s="34">
        <v>3</v>
      </c>
      <c r="O99" s="34"/>
      <c r="P99" s="129"/>
      <c r="Q99" s="31">
        <v>1</v>
      </c>
      <c r="R99" s="32">
        <v>1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4</v>
      </c>
      <c r="E100" s="31"/>
      <c r="F100" s="29"/>
      <c r="G100" s="29"/>
      <c r="H100" s="29"/>
      <c r="I100" s="29">
        <v>1</v>
      </c>
      <c r="J100" s="29"/>
      <c r="K100" s="29">
        <v>3</v>
      </c>
      <c r="L100" s="29"/>
      <c r="M100" s="32"/>
      <c r="N100" s="34">
        <v>4</v>
      </c>
      <c r="O100" s="34"/>
      <c r="P100" s="129"/>
      <c r="Q100" s="31">
        <v>1</v>
      </c>
      <c r="R100" s="32"/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51</v>
      </c>
      <c r="E101" s="31">
        <v>3</v>
      </c>
      <c r="F101" s="29">
        <v>1</v>
      </c>
      <c r="G101" s="29"/>
      <c r="H101" s="29">
        <v>1</v>
      </c>
      <c r="I101" s="29">
        <v>4</v>
      </c>
      <c r="J101" s="29">
        <v>3</v>
      </c>
      <c r="K101" s="29">
        <v>33</v>
      </c>
      <c r="L101" s="29">
        <v>6</v>
      </c>
      <c r="M101" s="32"/>
      <c r="N101" s="34">
        <v>51</v>
      </c>
      <c r="O101" s="34"/>
      <c r="P101" s="129"/>
      <c r="Q101" s="31">
        <v>7</v>
      </c>
      <c r="R101" s="32">
        <v>5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31</v>
      </c>
      <c r="E102" s="31">
        <v>7</v>
      </c>
      <c r="F102" s="29">
        <v>4</v>
      </c>
      <c r="G102" s="29">
        <v>3</v>
      </c>
      <c r="H102" s="29">
        <v>2</v>
      </c>
      <c r="I102" s="29">
        <v>11</v>
      </c>
      <c r="J102" s="29">
        <v>1</v>
      </c>
      <c r="K102" s="29">
        <v>2</v>
      </c>
      <c r="L102" s="29">
        <v>1</v>
      </c>
      <c r="M102" s="32"/>
      <c r="N102" s="34">
        <v>31</v>
      </c>
      <c r="O102" s="34"/>
      <c r="P102" s="129"/>
      <c r="Q102" s="31">
        <v>18</v>
      </c>
      <c r="R102" s="32">
        <v>10</v>
      </c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975</v>
      </c>
      <c r="E105" s="90">
        <f>+SUM(E76:E79,E88:E93,E99:E104)</f>
        <v>104</v>
      </c>
      <c r="F105" s="91">
        <f>+SUM(F76:F79,F90:F93,F99:F104)</f>
        <v>33</v>
      </c>
      <c r="G105" s="91">
        <f>+SUM(G76:G79,G87,G90:G93,G99:G104)</f>
        <v>26</v>
      </c>
      <c r="H105" s="91">
        <f>+SUM(H76:H85,H87,H90:H95,H99:H104)</f>
        <v>36</v>
      </c>
      <c r="I105" s="91">
        <f>+SUM(I76:I85,I87:I95,I99:I104)</f>
        <v>171</v>
      </c>
      <c r="J105" s="91">
        <f>+SUM(J76:J87,J90:J104)</f>
        <v>96</v>
      </c>
      <c r="K105" s="91">
        <f>+SUM(K76:K87,K90:K104)</f>
        <v>402</v>
      </c>
      <c r="L105" s="91">
        <f>+SUM(L76:L87,L94:L104)</f>
        <v>79</v>
      </c>
      <c r="M105" s="107">
        <f>+SUM(M76:M87,M94:M104)</f>
        <v>28</v>
      </c>
      <c r="N105" s="91">
        <f t="shared" ref="N105:S105" si="47">+SUM(N76:N104)</f>
        <v>975</v>
      </c>
      <c r="O105" s="88">
        <f t="shared" si="47"/>
        <v>10</v>
      </c>
      <c r="P105" s="107">
        <f t="shared" si="47"/>
        <v>0</v>
      </c>
      <c r="Q105" s="89">
        <f t="shared" si="47"/>
        <v>239</v>
      </c>
      <c r="R105" s="92">
        <f t="shared" si="47"/>
        <v>227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95" t="s">
        <v>10</v>
      </c>
      <c r="F108" s="295" t="s">
        <v>11</v>
      </c>
      <c r="G108" s="295" t="s">
        <v>12</v>
      </c>
      <c r="H108" s="295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93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92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94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59</v>
      </c>
      <c r="E148" s="21">
        <v>8</v>
      </c>
      <c r="F148" s="19">
        <v>4</v>
      </c>
      <c r="G148" s="19">
        <v>4</v>
      </c>
      <c r="H148" s="19">
        <v>2</v>
      </c>
      <c r="I148" s="19">
        <v>17</v>
      </c>
      <c r="J148" s="19">
        <v>6</v>
      </c>
      <c r="K148" s="19">
        <v>14</v>
      </c>
      <c r="L148" s="19">
        <v>4</v>
      </c>
      <c r="M148" s="22"/>
      <c r="N148" s="24">
        <v>27</v>
      </c>
      <c r="O148" s="24">
        <v>32</v>
      </c>
      <c r="P148" s="60"/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472</v>
      </c>
      <c r="E149" s="31">
        <v>46</v>
      </c>
      <c r="F149" s="29">
        <v>7</v>
      </c>
      <c r="G149" s="29">
        <v>10</v>
      </c>
      <c r="H149" s="29">
        <v>18</v>
      </c>
      <c r="I149" s="29">
        <v>75</v>
      </c>
      <c r="J149" s="29">
        <v>51</v>
      </c>
      <c r="K149" s="29">
        <v>214</v>
      </c>
      <c r="L149" s="29">
        <v>30</v>
      </c>
      <c r="M149" s="32">
        <v>21</v>
      </c>
      <c r="N149" s="34">
        <v>172</v>
      </c>
      <c r="O149" s="34">
        <v>300</v>
      </c>
      <c r="P149" s="67">
        <v>7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2</v>
      </c>
      <c r="E150" s="21"/>
      <c r="F150" s="19"/>
      <c r="G150" s="19"/>
      <c r="H150" s="19"/>
      <c r="I150" s="19"/>
      <c r="J150" s="19">
        <v>1</v>
      </c>
      <c r="K150" s="19">
        <v>1</v>
      </c>
      <c r="L150" s="19"/>
      <c r="M150" s="22"/>
      <c r="N150" s="24"/>
      <c r="O150" s="24">
        <v>2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7</v>
      </c>
      <c r="E151" s="31"/>
      <c r="F151" s="29"/>
      <c r="G151" s="29"/>
      <c r="H151" s="29"/>
      <c r="I151" s="29">
        <v>1</v>
      </c>
      <c r="J151" s="29">
        <v>1</v>
      </c>
      <c r="K151" s="29">
        <v>5</v>
      </c>
      <c r="L151" s="29"/>
      <c r="M151" s="32"/>
      <c r="N151" s="34">
        <v>1</v>
      </c>
      <c r="O151" s="34">
        <v>6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3</v>
      </c>
      <c r="E152" s="31"/>
      <c r="F152" s="29"/>
      <c r="G152" s="29"/>
      <c r="H152" s="29"/>
      <c r="I152" s="29"/>
      <c r="J152" s="29">
        <v>1</v>
      </c>
      <c r="K152" s="29">
        <v>2</v>
      </c>
      <c r="L152" s="29"/>
      <c r="M152" s="32"/>
      <c r="N152" s="34">
        <v>1</v>
      </c>
      <c r="O152" s="34">
        <v>2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5</v>
      </c>
      <c r="E153" s="39"/>
      <c r="F153" s="37"/>
      <c r="G153" s="37"/>
      <c r="H153" s="37"/>
      <c r="I153" s="37">
        <v>1</v>
      </c>
      <c r="J153" s="37"/>
      <c r="K153" s="37">
        <v>4</v>
      </c>
      <c r="L153" s="37"/>
      <c r="M153" s="40"/>
      <c r="N153" s="42">
        <v>2</v>
      </c>
      <c r="O153" s="42">
        <v>3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13</v>
      </c>
      <c r="E154" s="21">
        <v>1</v>
      </c>
      <c r="F154" s="19"/>
      <c r="G154" s="19"/>
      <c r="H154" s="19">
        <v>1</v>
      </c>
      <c r="I154" s="19">
        <v>2</v>
      </c>
      <c r="J154" s="19">
        <v>2</v>
      </c>
      <c r="K154" s="19">
        <v>6</v>
      </c>
      <c r="L154" s="19">
        <v>1</v>
      </c>
      <c r="M154" s="22"/>
      <c r="N154" s="24">
        <v>6</v>
      </c>
      <c r="O154" s="24">
        <v>7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15</v>
      </c>
      <c r="E155" s="31">
        <v>1</v>
      </c>
      <c r="F155" s="29"/>
      <c r="G155" s="29"/>
      <c r="H155" s="29"/>
      <c r="I155" s="29">
        <v>3</v>
      </c>
      <c r="J155" s="29">
        <v>1</v>
      </c>
      <c r="K155" s="29">
        <v>10</v>
      </c>
      <c r="L155" s="29"/>
      <c r="M155" s="32"/>
      <c r="N155" s="34">
        <v>10</v>
      </c>
      <c r="O155" s="34">
        <v>5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12</v>
      </c>
      <c r="E156" s="31">
        <v>1</v>
      </c>
      <c r="F156" s="29"/>
      <c r="G156" s="29"/>
      <c r="H156" s="29">
        <v>1</v>
      </c>
      <c r="I156" s="29">
        <v>2</v>
      </c>
      <c r="J156" s="29">
        <v>2</v>
      </c>
      <c r="K156" s="29">
        <v>5</v>
      </c>
      <c r="L156" s="29">
        <v>1</v>
      </c>
      <c r="M156" s="32"/>
      <c r="N156" s="34">
        <v>7</v>
      </c>
      <c r="O156" s="34">
        <v>5</v>
      </c>
      <c r="P156" s="67">
        <v>2</v>
      </c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5</v>
      </c>
      <c r="E157" s="39">
        <v>1</v>
      </c>
      <c r="F157" s="37"/>
      <c r="G157" s="37"/>
      <c r="H157" s="37"/>
      <c r="I157" s="37"/>
      <c r="J157" s="37"/>
      <c r="K157" s="37">
        <v>4</v>
      </c>
      <c r="L157" s="37"/>
      <c r="M157" s="40"/>
      <c r="N157" s="42">
        <v>3</v>
      </c>
      <c r="O157" s="42">
        <v>2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40</v>
      </c>
      <c r="E158" s="21"/>
      <c r="F158" s="19">
        <v>1</v>
      </c>
      <c r="G158" s="19"/>
      <c r="H158" s="19">
        <v>3</v>
      </c>
      <c r="I158" s="19">
        <v>4</v>
      </c>
      <c r="J158" s="19">
        <v>3</v>
      </c>
      <c r="K158" s="19">
        <v>22</v>
      </c>
      <c r="L158" s="19">
        <v>2</v>
      </c>
      <c r="M158" s="22">
        <v>5</v>
      </c>
      <c r="N158" s="24">
        <v>12</v>
      </c>
      <c r="O158" s="24">
        <v>28</v>
      </c>
      <c r="P158" s="60">
        <v>1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80</v>
      </c>
      <c r="E159" s="31"/>
      <c r="F159" s="29"/>
      <c r="G159" s="29"/>
      <c r="H159" s="29">
        <v>6</v>
      </c>
      <c r="I159" s="29">
        <v>6</v>
      </c>
      <c r="J159" s="29">
        <v>10</v>
      </c>
      <c r="K159" s="29">
        <v>46</v>
      </c>
      <c r="L159" s="29">
        <v>1</v>
      </c>
      <c r="M159" s="32">
        <v>11</v>
      </c>
      <c r="N159" s="34">
        <v>21</v>
      </c>
      <c r="O159" s="34">
        <v>59</v>
      </c>
      <c r="P159" s="67">
        <v>1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45</v>
      </c>
      <c r="E160" s="31"/>
      <c r="F160" s="29">
        <v>1</v>
      </c>
      <c r="G160" s="29"/>
      <c r="H160" s="29">
        <v>4</v>
      </c>
      <c r="I160" s="29">
        <v>4</v>
      </c>
      <c r="J160" s="29">
        <v>3</v>
      </c>
      <c r="K160" s="29">
        <v>25</v>
      </c>
      <c r="L160" s="29">
        <v>2</v>
      </c>
      <c r="M160" s="32">
        <v>6</v>
      </c>
      <c r="N160" s="34">
        <v>13</v>
      </c>
      <c r="O160" s="34">
        <v>32</v>
      </c>
      <c r="P160" s="67">
        <v>1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27</v>
      </c>
      <c r="E161" s="39"/>
      <c r="F161" s="37">
        <v>1</v>
      </c>
      <c r="G161" s="37"/>
      <c r="H161" s="37">
        <v>1</v>
      </c>
      <c r="I161" s="37">
        <v>1</v>
      </c>
      <c r="J161" s="37">
        <v>6</v>
      </c>
      <c r="K161" s="37">
        <v>13</v>
      </c>
      <c r="L161" s="37">
        <v>1</v>
      </c>
      <c r="M161" s="40">
        <v>4</v>
      </c>
      <c r="N161" s="42">
        <v>8</v>
      </c>
      <c r="O161" s="42">
        <v>19</v>
      </c>
      <c r="P161" s="96"/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19</v>
      </c>
      <c r="E162" s="21">
        <v>10</v>
      </c>
      <c r="F162" s="19">
        <v>3</v>
      </c>
      <c r="G162" s="19">
        <v>1</v>
      </c>
      <c r="H162" s="19">
        <v>1</v>
      </c>
      <c r="I162" s="19">
        <v>4</v>
      </c>
      <c r="J162" s="19"/>
      <c r="K162" s="155"/>
      <c r="L162" s="155"/>
      <c r="M162" s="156"/>
      <c r="N162" s="24">
        <v>10</v>
      </c>
      <c r="O162" s="24">
        <v>9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97</v>
      </c>
      <c r="E163" s="31">
        <v>43</v>
      </c>
      <c r="F163" s="29">
        <v>6</v>
      </c>
      <c r="G163" s="29">
        <v>10</v>
      </c>
      <c r="H163" s="29">
        <v>1</v>
      </c>
      <c r="I163" s="29">
        <v>29</v>
      </c>
      <c r="J163" s="29">
        <v>8</v>
      </c>
      <c r="K163" s="51"/>
      <c r="L163" s="51"/>
      <c r="M163" s="131"/>
      <c r="N163" s="34">
        <v>51</v>
      </c>
      <c r="O163" s="34">
        <v>46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34</v>
      </c>
      <c r="E164" s="31">
        <v>13</v>
      </c>
      <c r="F164" s="29">
        <v>6</v>
      </c>
      <c r="G164" s="29">
        <v>3</v>
      </c>
      <c r="H164" s="29">
        <v>1</v>
      </c>
      <c r="I164" s="29">
        <v>10</v>
      </c>
      <c r="J164" s="29">
        <v>1</v>
      </c>
      <c r="K164" s="51"/>
      <c r="L164" s="51"/>
      <c r="M164" s="131"/>
      <c r="N164" s="34">
        <v>19</v>
      </c>
      <c r="O164" s="34">
        <v>15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7</v>
      </c>
      <c r="E165" s="39">
        <v>3</v>
      </c>
      <c r="F165" s="37">
        <v>1</v>
      </c>
      <c r="G165" s="37"/>
      <c r="H165" s="37"/>
      <c r="I165" s="37">
        <v>2</v>
      </c>
      <c r="J165" s="37">
        <v>1</v>
      </c>
      <c r="K165" s="161"/>
      <c r="L165" s="161"/>
      <c r="M165" s="163"/>
      <c r="N165" s="42">
        <v>5</v>
      </c>
      <c r="O165" s="42">
        <v>2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18</v>
      </c>
      <c r="E166" s="62"/>
      <c r="F166" s="63">
        <v>1</v>
      </c>
      <c r="G166" s="63">
        <v>1</v>
      </c>
      <c r="H166" s="63"/>
      <c r="I166" s="63">
        <v>1</v>
      </c>
      <c r="J166" s="63"/>
      <c r="K166" s="63">
        <v>13</v>
      </c>
      <c r="L166" s="63">
        <v>2</v>
      </c>
      <c r="M166" s="124"/>
      <c r="N166" s="65">
        <v>8</v>
      </c>
      <c r="O166" s="65">
        <v>10</v>
      </c>
      <c r="P166" s="66">
        <v>1</v>
      </c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68</v>
      </c>
      <c r="E167" s="31"/>
      <c r="F167" s="29"/>
      <c r="G167" s="29"/>
      <c r="H167" s="29"/>
      <c r="I167" s="29"/>
      <c r="J167" s="29"/>
      <c r="K167" s="29">
        <v>63</v>
      </c>
      <c r="L167" s="29">
        <v>5</v>
      </c>
      <c r="M167" s="32"/>
      <c r="N167" s="34">
        <v>27</v>
      </c>
      <c r="O167" s="34">
        <v>41</v>
      </c>
      <c r="P167" s="67">
        <v>1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12</v>
      </c>
      <c r="E168" s="31"/>
      <c r="F168" s="29"/>
      <c r="G168" s="29"/>
      <c r="H168" s="29"/>
      <c r="I168" s="29"/>
      <c r="J168" s="29"/>
      <c r="K168" s="29">
        <v>10</v>
      </c>
      <c r="L168" s="29">
        <v>2</v>
      </c>
      <c r="M168" s="32"/>
      <c r="N168" s="34">
        <v>7</v>
      </c>
      <c r="O168" s="34">
        <v>5</v>
      </c>
      <c r="P168" s="67">
        <v>1</v>
      </c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9</v>
      </c>
      <c r="E169" s="84"/>
      <c r="F169" s="86"/>
      <c r="G169" s="86"/>
      <c r="H169" s="86"/>
      <c r="I169" s="86"/>
      <c r="J169" s="86"/>
      <c r="K169" s="86">
        <v>8</v>
      </c>
      <c r="L169" s="86">
        <v>1</v>
      </c>
      <c r="M169" s="87"/>
      <c r="N169" s="56">
        <v>5</v>
      </c>
      <c r="O169" s="56">
        <v>4</v>
      </c>
      <c r="P169" s="105">
        <v>2</v>
      </c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2</v>
      </c>
      <c r="E170" s="21"/>
      <c r="F170" s="19"/>
      <c r="G170" s="19"/>
      <c r="H170" s="19"/>
      <c r="I170" s="19">
        <v>1</v>
      </c>
      <c r="J170" s="19">
        <v>1</v>
      </c>
      <c r="K170" s="19"/>
      <c r="L170" s="155"/>
      <c r="M170" s="156"/>
      <c r="N170" s="24">
        <v>1</v>
      </c>
      <c r="O170" s="24">
        <v>1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78</v>
      </c>
      <c r="E171" s="31"/>
      <c r="F171" s="29"/>
      <c r="G171" s="29"/>
      <c r="H171" s="29">
        <v>11</v>
      </c>
      <c r="I171" s="29">
        <v>33</v>
      </c>
      <c r="J171" s="29">
        <v>30</v>
      </c>
      <c r="K171" s="29">
        <v>4</v>
      </c>
      <c r="L171" s="51"/>
      <c r="M171" s="131"/>
      <c r="N171" s="34">
        <v>34</v>
      </c>
      <c r="O171" s="34">
        <v>44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0</v>
      </c>
      <c r="E172" s="31"/>
      <c r="F172" s="29"/>
      <c r="G172" s="29"/>
      <c r="H172" s="29"/>
      <c r="I172" s="29"/>
      <c r="J172" s="29"/>
      <c r="K172" s="29"/>
      <c r="L172" s="51"/>
      <c r="M172" s="131"/>
      <c r="N172" s="34"/>
      <c r="O172" s="34"/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2</v>
      </c>
      <c r="E173" s="39"/>
      <c r="F173" s="37"/>
      <c r="G173" s="37"/>
      <c r="H173" s="37"/>
      <c r="I173" s="37"/>
      <c r="J173" s="37">
        <v>2</v>
      </c>
      <c r="K173" s="37"/>
      <c r="L173" s="161"/>
      <c r="M173" s="163"/>
      <c r="N173" s="42">
        <v>1</v>
      </c>
      <c r="O173" s="42">
        <v>1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27</v>
      </c>
      <c r="E174" s="62">
        <v>2</v>
      </c>
      <c r="F174" s="63">
        <v>1</v>
      </c>
      <c r="G174" s="63"/>
      <c r="H174" s="63"/>
      <c r="I174" s="63">
        <v>1</v>
      </c>
      <c r="J174" s="63">
        <v>1</v>
      </c>
      <c r="K174" s="63">
        <v>20</v>
      </c>
      <c r="L174" s="63">
        <v>2</v>
      </c>
      <c r="M174" s="124"/>
      <c r="N174" s="65">
        <v>8</v>
      </c>
      <c r="O174" s="65">
        <v>19</v>
      </c>
      <c r="P174" s="66"/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69</v>
      </c>
      <c r="E175" s="31">
        <v>2</v>
      </c>
      <c r="F175" s="29">
        <v>1</v>
      </c>
      <c r="G175" s="29"/>
      <c r="H175" s="29"/>
      <c r="I175" s="29">
        <v>3</v>
      </c>
      <c r="J175" s="29">
        <v>1</v>
      </c>
      <c r="K175" s="29">
        <v>54</v>
      </c>
      <c r="L175" s="29">
        <v>7</v>
      </c>
      <c r="M175" s="32">
        <v>1</v>
      </c>
      <c r="N175" s="34">
        <v>15</v>
      </c>
      <c r="O175" s="34">
        <v>54</v>
      </c>
      <c r="P175" s="67">
        <v>4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39</v>
      </c>
      <c r="E176" s="31">
        <v>2</v>
      </c>
      <c r="F176" s="29">
        <v>1</v>
      </c>
      <c r="G176" s="29"/>
      <c r="H176" s="29"/>
      <c r="I176" s="29">
        <v>2</v>
      </c>
      <c r="J176" s="29">
        <v>1</v>
      </c>
      <c r="K176" s="29">
        <v>28</v>
      </c>
      <c r="L176" s="29">
        <v>5</v>
      </c>
      <c r="M176" s="32"/>
      <c r="N176" s="34">
        <v>10</v>
      </c>
      <c r="O176" s="34">
        <v>29</v>
      </c>
      <c r="P176" s="67"/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24</v>
      </c>
      <c r="E177" s="84">
        <v>2</v>
      </c>
      <c r="F177" s="86"/>
      <c r="G177" s="86"/>
      <c r="H177" s="86"/>
      <c r="I177" s="86">
        <v>1</v>
      </c>
      <c r="J177" s="86"/>
      <c r="K177" s="86">
        <v>15</v>
      </c>
      <c r="L177" s="86">
        <v>5</v>
      </c>
      <c r="M177" s="87">
        <v>1</v>
      </c>
      <c r="N177" s="56">
        <v>7</v>
      </c>
      <c r="O177" s="56">
        <v>17</v>
      </c>
      <c r="P177" s="105">
        <v>1</v>
      </c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15</v>
      </c>
      <c r="E182" s="188"/>
      <c r="F182" s="189"/>
      <c r="G182" s="189"/>
      <c r="H182" s="63"/>
      <c r="I182" s="63"/>
      <c r="J182" s="63"/>
      <c r="K182" s="63">
        <v>3</v>
      </c>
      <c r="L182" s="63">
        <v>5</v>
      </c>
      <c r="M182" s="124">
        <v>7</v>
      </c>
      <c r="N182" s="65">
        <v>2</v>
      </c>
      <c r="O182" s="65">
        <v>13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58</v>
      </c>
      <c r="E183" s="49"/>
      <c r="F183" s="51"/>
      <c r="G183" s="51"/>
      <c r="H183" s="29"/>
      <c r="I183" s="29"/>
      <c r="J183" s="29"/>
      <c r="K183" s="29">
        <v>32</v>
      </c>
      <c r="L183" s="29">
        <v>17</v>
      </c>
      <c r="M183" s="32">
        <v>9</v>
      </c>
      <c r="N183" s="34">
        <v>13</v>
      </c>
      <c r="O183" s="34">
        <v>45</v>
      </c>
      <c r="P183" s="67">
        <v>1</v>
      </c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11</v>
      </c>
      <c r="E184" s="49"/>
      <c r="F184" s="51"/>
      <c r="G184" s="51"/>
      <c r="H184" s="29"/>
      <c r="I184" s="29"/>
      <c r="J184" s="29"/>
      <c r="K184" s="29">
        <v>2</v>
      </c>
      <c r="L184" s="29">
        <v>2</v>
      </c>
      <c r="M184" s="32">
        <v>7</v>
      </c>
      <c r="N184" s="34">
        <v>1</v>
      </c>
      <c r="O184" s="34">
        <v>10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15</v>
      </c>
      <c r="E185" s="160"/>
      <c r="F185" s="161"/>
      <c r="G185" s="161"/>
      <c r="H185" s="37"/>
      <c r="I185" s="37"/>
      <c r="J185" s="37"/>
      <c r="K185" s="37">
        <v>5</v>
      </c>
      <c r="L185" s="37">
        <v>6</v>
      </c>
      <c r="M185" s="40">
        <v>4</v>
      </c>
      <c r="N185" s="42">
        <v>3</v>
      </c>
      <c r="O185" s="42">
        <v>12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136</v>
      </c>
      <c r="E202" s="191">
        <f t="shared" ref="E202:G205" si="67">+E150+E154+E158+E162+E166+E170+E174+E186+E190+E194+E198</f>
        <v>13</v>
      </c>
      <c r="F202" s="192">
        <f t="shared" si="67"/>
        <v>6</v>
      </c>
      <c r="G202" s="192">
        <f t="shared" si="67"/>
        <v>2</v>
      </c>
      <c r="H202" s="192">
        <f t="shared" ref="H202:J205" si="68">+H150+H154+H158+H162+H166+H170+H174+H178+H186+H190+H194+H198+H182</f>
        <v>5</v>
      </c>
      <c r="I202" s="192">
        <f t="shared" si="68"/>
        <v>13</v>
      </c>
      <c r="J202" s="192">
        <f t="shared" si="68"/>
        <v>8</v>
      </c>
      <c r="K202" s="192">
        <f>+K150+K154+K158+K166+K170+K174+K178+K186+K190+K194+K198+K182</f>
        <v>65</v>
      </c>
      <c r="L202" s="192">
        <f t="shared" ref="L202:M205" si="69">+L150+L154+L158+L166+L174+L178+L186+L190+L194+L198+L182</f>
        <v>12</v>
      </c>
      <c r="M202" s="193">
        <f t="shared" si="69"/>
        <v>12</v>
      </c>
      <c r="N202" s="190">
        <f t="shared" ref="N202:O205" si="70">+N150+N154+N158+N162+N166+N170+N174+N178+N186+N190+N194+N198+N182</f>
        <v>47</v>
      </c>
      <c r="O202" s="190">
        <f t="shared" si="70"/>
        <v>89</v>
      </c>
      <c r="P202" s="190">
        <f>+P150+P154+P158+P166+P174+P178+P186+P190+P194+P198+P182</f>
        <v>2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472</v>
      </c>
      <c r="E203" s="194">
        <f t="shared" si="67"/>
        <v>46</v>
      </c>
      <c r="F203" s="195">
        <f t="shared" si="67"/>
        <v>7</v>
      </c>
      <c r="G203" s="195">
        <f t="shared" si="67"/>
        <v>10</v>
      </c>
      <c r="H203" s="195">
        <f t="shared" si="68"/>
        <v>18</v>
      </c>
      <c r="I203" s="195">
        <f t="shared" si="68"/>
        <v>75</v>
      </c>
      <c r="J203" s="195">
        <f t="shared" si="68"/>
        <v>51</v>
      </c>
      <c r="K203" s="195">
        <f>+K151+K155+K159+K167+K171+K175+K179+K187+K191+K195+K199+K183</f>
        <v>214</v>
      </c>
      <c r="L203" s="195">
        <f t="shared" si="69"/>
        <v>30</v>
      </c>
      <c r="M203" s="196">
        <f t="shared" si="69"/>
        <v>21</v>
      </c>
      <c r="N203" s="61">
        <f t="shared" si="70"/>
        <v>172</v>
      </c>
      <c r="O203" s="61">
        <f t="shared" si="70"/>
        <v>300</v>
      </c>
      <c r="P203" s="61">
        <f>+P151+P155+P159+P167+P175+P179+P187+P191+P195+P199+P183</f>
        <v>7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156</v>
      </c>
      <c r="E204" s="194">
        <f t="shared" si="67"/>
        <v>16</v>
      </c>
      <c r="F204" s="195">
        <f t="shared" si="67"/>
        <v>8</v>
      </c>
      <c r="G204" s="195">
        <f t="shared" si="67"/>
        <v>3</v>
      </c>
      <c r="H204" s="195">
        <f t="shared" si="68"/>
        <v>6</v>
      </c>
      <c r="I204" s="195">
        <f t="shared" si="68"/>
        <v>18</v>
      </c>
      <c r="J204" s="195">
        <f t="shared" si="68"/>
        <v>8</v>
      </c>
      <c r="K204" s="195">
        <f>+K152+K156+K160+K168+K172+K176+K180+K188+K192+K196+K200+K184</f>
        <v>72</v>
      </c>
      <c r="L204" s="195">
        <f t="shared" si="69"/>
        <v>12</v>
      </c>
      <c r="M204" s="196">
        <f t="shared" si="69"/>
        <v>13</v>
      </c>
      <c r="N204" s="61">
        <f t="shared" si="70"/>
        <v>58</v>
      </c>
      <c r="O204" s="61">
        <f t="shared" si="70"/>
        <v>98</v>
      </c>
      <c r="P204" s="61">
        <f>+P152+P156+P160+P168+P176+P180+P188+P192+P196+P200+P184</f>
        <v>4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94</v>
      </c>
      <c r="E205" s="197">
        <f t="shared" si="67"/>
        <v>6</v>
      </c>
      <c r="F205" s="198">
        <f t="shared" si="67"/>
        <v>2</v>
      </c>
      <c r="G205" s="198">
        <f t="shared" si="67"/>
        <v>0</v>
      </c>
      <c r="H205" s="198">
        <f t="shared" si="68"/>
        <v>1</v>
      </c>
      <c r="I205" s="198">
        <f t="shared" si="68"/>
        <v>5</v>
      </c>
      <c r="J205" s="198">
        <f t="shared" si="68"/>
        <v>9</v>
      </c>
      <c r="K205" s="198">
        <f>+K153+K157+K161+K169+K173+K177+K181+K189+K193+K197+K201+K185</f>
        <v>49</v>
      </c>
      <c r="L205" s="198">
        <f t="shared" si="69"/>
        <v>13</v>
      </c>
      <c r="M205" s="199">
        <f t="shared" si="69"/>
        <v>9</v>
      </c>
      <c r="N205" s="136">
        <f t="shared" si="70"/>
        <v>34</v>
      </c>
      <c r="O205" s="136">
        <f t="shared" si="70"/>
        <v>60</v>
      </c>
      <c r="P205" s="136">
        <f>+P153+P157+P161+P169+P177+P181+P189+P193+P197+P201+P185</f>
        <v>3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92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19075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230:C230"/>
    <mergeCell ref="A231:C231"/>
    <mergeCell ref="A232:C232"/>
    <mergeCell ref="A233:C23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B148:C148"/>
    <mergeCell ref="B149:C149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N146:O146"/>
    <mergeCell ref="P146:P147"/>
    <mergeCell ref="A148:A149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N207:N208"/>
    <mergeCell ref="A209:C209"/>
    <mergeCell ref="A210:C210"/>
    <mergeCell ref="A211:C211"/>
    <mergeCell ref="A212:C212"/>
    <mergeCell ref="A213:C213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27:C227"/>
    <mergeCell ref="A228:C228"/>
    <mergeCell ref="A229:C229"/>
    <mergeCell ref="A225:C226"/>
    <mergeCell ref="D225:D226"/>
    <mergeCell ref="E225:M225"/>
    <mergeCell ref="A207:C208"/>
    <mergeCell ref="D207:D208"/>
    <mergeCell ref="E207:M207"/>
    <mergeCell ref="N225:N226"/>
    <mergeCell ref="O225:O226"/>
    <mergeCell ref="P225:P226"/>
    <mergeCell ref="A214:C214"/>
    <mergeCell ref="A216:A219"/>
    <mergeCell ref="B216:B219"/>
    <mergeCell ref="C216:C219"/>
    <mergeCell ref="D216:D219"/>
    <mergeCell ref="E216:E21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A18" sqref="A18:C18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",[13]NOMBRE!B2," - ","( ",[13]NOMBRE!C2,[13]NOMBRE!D2,[13]NOMBRE!E2,[13]NOMBRE!F2,[13]NOMBRE!G2,"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",[13]NOMBRE!B3," - ","( ",[13]NOMBRE!C3,[13]NOMBRE!D3,[13]NOMBRE!E3,[13]NOMBRE!F3,[13]NOMBRE!G3,[13]NOMBRE!H3,"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",[13]NOMBRE!B6," - ","( ",[13]NOMBRE!C6,[13]NOMBRE!D6," )")</f>
        <v>MES: DICIEMBRE - ( 12 )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",[13]NOMBRE!B7)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97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98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126</v>
      </c>
      <c r="E10" s="18">
        <v>1</v>
      </c>
      <c r="F10" s="18">
        <v>1</v>
      </c>
      <c r="G10" s="18">
        <v>4</v>
      </c>
      <c r="H10" s="19">
        <v>1</v>
      </c>
      <c r="I10" s="19">
        <v>4</v>
      </c>
      <c r="J10" s="19">
        <v>3</v>
      </c>
      <c r="K10" s="19">
        <v>21</v>
      </c>
      <c r="L10" s="19">
        <v>3</v>
      </c>
      <c r="M10" s="19">
        <v>66</v>
      </c>
      <c r="N10" s="20">
        <v>14</v>
      </c>
      <c r="O10" s="20">
        <v>8</v>
      </c>
      <c r="P10" s="21">
        <v>46</v>
      </c>
      <c r="Q10" s="22">
        <v>80</v>
      </c>
      <c r="R10" s="23">
        <v>1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540</v>
      </c>
      <c r="E11" s="28">
        <v>2</v>
      </c>
      <c r="F11" s="28">
        <v>7</v>
      </c>
      <c r="G11" s="28">
        <v>25</v>
      </c>
      <c r="H11" s="29">
        <v>10</v>
      </c>
      <c r="I11" s="29">
        <v>12</v>
      </c>
      <c r="J11" s="29">
        <v>25</v>
      </c>
      <c r="K11" s="29">
        <v>101</v>
      </c>
      <c r="L11" s="29">
        <v>50</v>
      </c>
      <c r="M11" s="29">
        <v>249</v>
      </c>
      <c r="N11" s="30">
        <v>34</v>
      </c>
      <c r="O11" s="30">
        <v>25</v>
      </c>
      <c r="P11" s="31">
        <v>172</v>
      </c>
      <c r="Q11" s="32">
        <v>368</v>
      </c>
      <c r="R11" s="33">
        <v>3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37</v>
      </c>
      <c r="E12" s="28"/>
      <c r="F12" s="28"/>
      <c r="G12" s="28">
        <v>1</v>
      </c>
      <c r="H12" s="29"/>
      <c r="I12" s="29"/>
      <c r="J12" s="29">
        <v>1</v>
      </c>
      <c r="K12" s="29">
        <v>5</v>
      </c>
      <c r="L12" s="29">
        <v>4</v>
      </c>
      <c r="M12" s="29">
        <v>17</v>
      </c>
      <c r="N12" s="30">
        <v>2</v>
      </c>
      <c r="O12" s="30">
        <v>7</v>
      </c>
      <c r="P12" s="31">
        <v>9</v>
      </c>
      <c r="Q12" s="32">
        <v>28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26</v>
      </c>
      <c r="E13" s="28">
        <v>2</v>
      </c>
      <c r="F13" s="29">
        <v>3</v>
      </c>
      <c r="G13" s="29">
        <v>3</v>
      </c>
      <c r="H13" s="29"/>
      <c r="I13" s="29">
        <v>1</v>
      </c>
      <c r="J13" s="29"/>
      <c r="K13" s="29">
        <v>6</v>
      </c>
      <c r="L13" s="29">
        <v>3</v>
      </c>
      <c r="M13" s="29">
        <v>7</v>
      </c>
      <c r="N13" s="29">
        <v>1</v>
      </c>
      <c r="O13" s="30"/>
      <c r="P13" s="31">
        <v>16</v>
      </c>
      <c r="Q13" s="32">
        <v>10</v>
      </c>
      <c r="R13" s="33">
        <v>1</v>
      </c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136</v>
      </c>
      <c r="E14" s="36">
        <v>2</v>
      </c>
      <c r="F14" s="37">
        <v>3</v>
      </c>
      <c r="G14" s="37">
        <v>5</v>
      </c>
      <c r="H14" s="37">
        <v>4</v>
      </c>
      <c r="I14" s="37">
        <v>4</v>
      </c>
      <c r="J14" s="37">
        <v>5</v>
      </c>
      <c r="K14" s="37">
        <v>14</v>
      </c>
      <c r="L14" s="37">
        <v>14</v>
      </c>
      <c r="M14" s="37">
        <v>78</v>
      </c>
      <c r="N14" s="37">
        <v>6</v>
      </c>
      <c r="O14" s="38">
        <v>1</v>
      </c>
      <c r="P14" s="39">
        <v>50</v>
      </c>
      <c r="Q14" s="40">
        <v>86</v>
      </c>
      <c r="R14" s="41">
        <v>1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97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1</v>
      </c>
      <c r="E18" s="18"/>
      <c r="F18" s="18"/>
      <c r="G18" s="18"/>
      <c r="H18" s="19"/>
      <c r="I18" s="19"/>
      <c r="J18" s="19"/>
      <c r="K18" s="19"/>
      <c r="L18" s="19"/>
      <c r="M18" s="19">
        <v>1</v>
      </c>
      <c r="N18" s="19"/>
      <c r="O18" s="20"/>
      <c r="P18" s="24">
        <v>1</v>
      </c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72</v>
      </c>
      <c r="E22" s="31">
        <v>1</v>
      </c>
      <c r="F22" s="28"/>
      <c r="G22" s="28">
        <v>5</v>
      </c>
      <c r="H22" s="28"/>
      <c r="I22" s="28">
        <v>5</v>
      </c>
      <c r="J22" s="28">
        <v>4</v>
      </c>
      <c r="K22" s="29">
        <v>54</v>
      </c>
      <c r="L22" s="29">
        <v>3</v>
      </c>
      <c r="M22" s="29"/>
      <c r="N22" s="29"/>
      <c r="O22" s="32"/>
      <c r="P22" s="34">
        <v>72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4</v>
      </c>
      <c r="E24" s="31"/>
      <c r="F24" s="28"/>
      <c r="G24" s="28"/>
      <c r="H24" s="28"/>
      <c r="I24" s="28"/>
      <c r="J24" s="28"/>
      <c r="K24" s="29"/>
      <c r="L24" s="28"/>
      <c r="M24" s="29">
        <v>4</v>
      </c>
      <c r="N24" s="30"/>
      <c r="O24" s="32"/>
      <c r="P24" s="34">
        <v>4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26</v>
      </c>
      <c r="E27" s="21"/>
      <c r="F27" s="19"/>
      <c r="G27" s="19"/>
      <c r="H27" s="19"/>
      <c r="I27" s="19"/>
      <c r="J27" s="19"/>
      <c r="K27" s="19"/>
      <c r="L27" s="19"/>
      <c r="M27" s="19">
        <v>6</v>
      </c>
      <c r="N27" s="20">
        <v>20</v>
      </c>
      <c r="O27" s="20"/>
      <c r="P27" s="24">
        <v>26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597</v>
      </c>
      <c r="E36" s="69"/>
      <c r="F36" s="70">
        <v>4</v>
      </c>
      <c r="G36" s="70">
        <v>1</v>
      </c>
      <c r="H36" s="71"/>
      <c r="I36" s="71">
        <v>13</v>
      </c>
      <c r="J36" s="71">
        <v>21</v>
      </c>
      <c r="K36" s="71">
        <v>54</v>
      </c>
      <c r="L36" s="71">
        <v>15</v>
      </c>
      <c r="M36" s="71">
        <v>429</v>
      </c>
      <c r="N36" s="72">
        <v>47</v>
      </c>
      <c r="O36" s="72">
        <v>13</v>
      </c>
      <c r="P36" s="73">
        <v>597</v>
      </c>
      <c r="Q36" s="74">
        <v>6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700</v>
      </c>
      <c r="E37" s="75">
        <f t="shared" ref="E37:S37" si="12">SUM(E18:E36)</f>
        <v>1</v>
      </c>
      <c r="F37" s="75">
        <f t="shared" si="12"/>
        <v>4</v>
      </c>
      <c r="G37" s="75">
        <f t="shared" si="12"/>
        <v>6</v>
      </c>
      <c r="H37" s="75">
        <f t="shared" si="12"/>
        <v>0</v>
      </c>
      <c r="I37" s="75">
        <f t="shared" si="12"/>
        <v>18</v>
      </c>
      <c r="J37" s="75">
        <f t="shared" si="12"/>
        <v>25</v>
      </c>
      <c r="K37" s="75">
        <f t="shared" si="12"/>
        <v>108</v>
      </c>
      <c r="L37" s="75">
        <f t="shared" si="12"/>
        <v>18</v>
      </c>
      <c r="M37" s="75">
        <f t="shared" si="12"/>
        <v>440</v>
      </c>
      <c r="N37" s="75">
        <f t="shared" si="12"/>
        <v>67</v>
      </c>
      <c r="O37" s="75">
        <f t="shared" si="12"/>
        <v>13</v>
      </c>
      <c r="P37" s="75">
        <f t="shared" si="12"/>
        <v>700</v>
      </c>
      <c r="Q37" s="75">
        <f t="shared" si="12"/>
        <v>6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97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98" t="s">
        <v>22</v>
      </c>
      <c r="R40" s="303"/>
      <c r="S40" s="16" t="s">
        <v>61</v>
      </c>
      <c r="T40" s="298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98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81</v>
      </c>
      <c r="E76" s="21">
        <v>5</v>
      </c>
      <c r="F76" s="19">
        <v>3</v>
      </c>
      <c r="G76" s="19">
        <v>2</v>
      </c>
      <c r="H76" s="19">
        <v>4</v>
      </c>
      <c r="I76" s="19">
        <v>15</v>
      </c>
      <c r="J76" s="19">
        <v>4</v>
      </c>
      <c r="K76" s="19">
        <v>29</v>
      </c>
      <c r="L76" s="19">
        <v>8</v>
      </c>
      <c r="M76" s="22">
        <v>11</v>
      </c>
      <c r="N76" s="24">
        <v>81</v>
      </c>
      <c r="O76" s="24">
        <v>1</v>
      </c>
      <c r="P76" s="128"/>
      <c r="Q76" s="21">
        <v>15</v>
      </c>
      <c r="R76" s="22">
        <v>18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58</v>
      </c>
      <c r="E77" s="31">
        <v>9</v>
      </c>
      <c r="F77" s="29">
        <v>1</v>
      </c>
      <c r="G77" s="29">
        <v>2</v>
      </c>
      <c r="H77" s="29"/>
      <c r="I77" s="29">
        <v>6</v>
      </c>
      <c r="J77" s="29">
        <v>5</v>
      </c>
      <c r="K77" s="29">
        <v>31</v>
      </c>
      <c r="L77" s="29">
        <v>4</v>
      </c>
      <c r="M77" s="32"/>
      <c r="N77" s="34">
        <v>58</v>
      </c>
      <c r="O77" s="34">
        <v>1</v>
      </c>
      <c r="P77" s="129"/>
      <c r="Q77" s="31">
        <v>10</v>
      </c>
      <c r="R77" s="32">
        <v>13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365</v>
      </c>
      <c r="E78" s="31">
        <v>62</v>
      </c>
      <c r="F78" s="63">
        <v>22</v>
      </c>
      <c r="G78" s="63">
        <v>13</v>
      </c>
      <c r="H78" s="63">
        <v>12</v>
      </c>
      <c r="I78" s="63">
        <v>41</v>
      </c>
      <c r="J78" s="63">
        <v>5</v>
      </c>
      <c r="K78" s="63">
        <v>183</v>
      </c>
      <c r="L78" s="63">
        <v>27</v>
      </c>
      <c r="M78" s="124"/>
      <c r="N78" s="65">
        <v>365</v>
      </c>
      <c r="O78" s="65">
        <v>8</v>
      </c>
      <c r="P78" s="130"/>
      <c r="Q78" s="31">
        <v>75</v>
      </c>
      <c r="R78" s="32">
        <v>80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201</v>
      </c>
      <c r="E80" s="49"/>
      <c r="F80" s="51"/>
      <c r="G80" s="51"/>
      <c r="H80" s="29"/>
      <c r="I80" s="29">
        <v>8</v>
      </c>
      <c r="J80" s="29">
        <v>7</v>
      </c>
      <c r="K80" s="29">
        <v>172</v>
      </c>
      <c r="L80" s="29">
        <v>14</v>
      </c>
      <c r="M80" s="32"/>
      <c r="N80" s="34">
        <v>201</v>
      </c>
      <c r="O80" s="34">
        <v>1</v>
      </c>
      <c r="P80" s="129"/>
      <c r="Q80" s="31">
        <v>5</v>
      </c>
      <c r="R80" s="32">
        <v>10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22</v>
      </c>
      <c r="E81" s="49"/>
      <c r="F81" s="51"/>
      <c r="G81" s="51"/>
      <c r="H81" s="29">
        <v>2</v>
      </c>
      <c r="I81" s="29">
        <v>8</v>
      </c>
      <c r="J81" s="29">
        <v>1</v>
      </c>
      <c r="K81" s="29">
        <v>9</v>
      </c>
      <c r="L81" s="29"/>
      <c r="M81" s="32">
        <v>2</v>
      </c>
      <c r="N81" s="34">
        <v>22</v>
      </c>
      <c r="O81" s="34">
        <v>1</v>
      </c>
      <c r="P81" s="129"/>
      <c r="Q81" s="31">
        <v>4</v>
      </c>
      <c r="R81" s="32">
        <v>7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12</v>
      </c>
      <c r="E82" s="49"/>
      <c r="F82" s="51"/>
      <c r="G82" s="51"/>
      <c r="H82" s="29"/>
      <c r="I82" s="29">
        <v>1</v>
      </c>
      <c r="J82" s="29"/>
      <c r="K82" s="29">
        <v>8</v>
      </c>
      <c r="L82" s="29"/>
      <c r="M82" s="32">
        <v>3</v>
      </c>
      <c r="N82" s="34">
        <v>12</v>
      </c>
      <c r="O82" s="34"/>
      <c r="P82" s="129"/>
      <c r="Q82" s="31"/>
      <c r="R82" s="32">
        <v>1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13</v>
      </c>
      <c r="E83" s="49"/>
      <c r="F83" s="51"/>
      <c r="G83" s="51"/>
      <c r="H83" s="29">
        <v>1</v>
      </c>
      <c r="I83" s="29">
        <v>4</v>
      </c>
      <c r="J83" s="29"/>
      <c r="K83" s="29">
        <v>6</v>
      </c>
      <c r="L83" s="29"/>
      <c r="M83" s="32">
        <v>2</v>
      </c>
      <c r="N83" s="34">
        <v>13</v>
      </c>
      <c r="O83" s="34"/>
      <c r="P83" s="129"/>
      <c r="Q83" s="31">
        <v>1</v>
      </c>
      <c r="R83" s="32">
        <v>4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15</v>
      </c>
      <c r="E87" s="49"/>
      <c r="F87" s="51"/>
      <c r="G87" s="29"/>
      <c r="H87" s="29"/>
      <c r="I87" s="29">
        <v>2</v>
      </c>
      <c r="J87" s="29"/>
      <c r="K87" s="29">
        <v>12</v>
      </c>
      <c r="L87" s="29">
        <v>1</v>
      </c>
      <c r="M87" s="32"/>
      <c r="N87" s="34">
        <v>15</v>
      </c>
      <c r="O87" s="34"/>
      <c r="P87" s="129"/>
      <c r="Q87" s="31"/>
      <c r="R87" s="32">
        <v>2</v>
      </c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92</v>
      </c>
      <c r="E90" s="31"/>
      <c r="F90" s="29"/>
      <c r="G90" s="29"/>
      <c r="H90" s="29">
        <v>4</v>
      </c>
      <c r="I90" s="29">
        <v>34</v>
      </c>
      <c r="J90" s="29">
        <v>50</v>
      </c>
      <c r="K90" s="29">
        <v>4</v>
      </c>
      <c r="L90" s="51"/>
      <c r="M90" s="131"/>
      <c r="N90" s="34">
        <v>92</v>
      </c>
      <c r="O90" s="34"/>
      <c r="P90" s="129"/>
      <c r="Q90" s="31">
        <v>44</v>
      </c>
      <c r="R90" s="32">
        <v>44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1</v>
      </c>
      <c r="E91" s="31"/>
      <c r="F91" s="29"/>
      <c r="G91" s="29"/>
      <c r="H91" s="29"/>
      <c r="I91" s="29">
        <v>1</v>
      </c>
      <c r="J91" s="29"/>
      <c r="K91" s="29"/>
      <c r="L91" s="51"/>
      <c r="M91" s="131"/>
      <c r="N91" s="34">
        <v>1</v>
      </c>
      <c r="O91" s="34"/>
      <c r="P91" s="129"/>
      <c r="Q91" s="31">
        <v>1</v>
      </c>
      <c r="R91" s="32"/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0</v>
      </c>
      <c r="E95" s="49"/>
      <c r="F95" s="51"/>
      <c r="G95" s="51"/>
      <c r="H95" s="29"/>
      <c r="I95" s="29"/>
      <c r="J95" s="29"/>
      <c r="K95" s="29"/>
      <c r="L95" s="29"/>
      <c r="M95" s="32"/>
      <c r="N95" s="34"/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 t="str">
        <f t="shared" si="43"/>
        <v/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5</v>
      </c>
      <c r="E96" s="49"/>
      <c r="F96" s="51"/>
      <c r="G96" s="51"/>
      <c r="H96" s="51"/>
      <c r="I96" s="51"/>
      <c r="J96" s="29"/>
      <c r="K96" s="29"/>
      <c r="L96" s="29"/>
      <c r="M96" s="32">
        <v>5</v>
      </c>
      <c r="N96" s="34">
        <v>5</v>
      </c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3</v>
      </c>
      <c r="E98" s="49"/>
      <c r="F98" s="51"/>
      <c r="G98" s="51"/>
      <c r="H98" s="51"/>
      <c r="I98" s="51"/>
      <c r="J98" s="29"/>
      <c r="K98" s="29">
        <v>2</v>
      </c>
      <c r="L98" s="29">
        <v>1</v>
      </c>
      <c r="M98" s="32"/>
      <c r="N98" s="34">
        <v>3</v>
      </c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>
        <f t="shared" si="43"/>
        <v>0</v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4</v>
      </c>
      <c r="E99" s="31"/>
      <c r="F99" s="29"/>
      <c r="G99" s="29"/>
      <c r="H99" s="29"/>
      <c r="I99" s="29"/>
      <c r="J99" s="29">
        <v>2</v>
      </c>
      <c r="K99" s="29">
        <v>2</v>
      </c>
      <c r="L99" s="29"/>
      <c r="M99" s="32"/>
      <c r="N99" s="34">
        <v>4</v>
      </c>
      <c r="O99" s="34"/>
      <c r="P99" s="129"/>
      <c r="Q99" s="31">
        <v>1</v>
      </c>
      <c r="R99" s="32">
        <v>1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27</v>
      </c>
      <c r="E100" s="31">
        <v>1</v>
      </c>
      <c r="F100" s="29"/>
      <c r="G100" s="29"/>
      <c r="H100" s="29">
        <v>1</v>
      </c>
      <c r="I100" s="29">
        <v>11</v>
      </c>
      <c r="J100" s="29">
        <v>9</v>
      </c>
      <c r="K100" s="29">
        <v>4</v>
      </c>
      <c r="L100" s="29">
        <v>1</v>
      </c>
      <c r="M100" s="32"/>
      <c r="N100" s="34">
        <v>27</v>
      </c>
      <c r="O100" s="34"/>
      <c r="P100" s="129"/>
      <c r="Q100" s="31">
        <v>11</v>
      </c>
      <c r="R100" s="32">
        <v>11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11</v>
      </c>
      <c r="E101" s="31"/>
      <c r="F101" s="29"/>
      <c r="G101" s="29"/>
      <c r="H101" s="29"/>
      <c r="I101" s="29">
        <v>1</v>
      </c>
      <c r="J101" s="29">
        <v>5</v>
      </c>
      <c r="K101" s="29">
        <v>5</v>
      </c>
      <c r="L101" s="29"/>
      <c r="M101" s="32"/>
      <c r="N101" s="34">
        <v>11</v>
      </c>
      <c r="O101" s="34"/>
      <c r="P101" s="129"/>
      <c r="Q101" s="31">
        <v>3</v>
      </c>
      <c r="R101" s="32">
        <v>3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18</v>
      </c>
      <c r="E102" s="31">
        <v>8</v>
      </c>
      <c r="F102" s="29">
        <v>1</v>
      </c>
      <c r="G102" s="29">
        <v>1</v>
      </c>
      <c r="H102" s="29"/>
      <c r="I102" s="29">
        <v>4</v>
      </c>
      <c r="J102" s="29">
        <v>1</v>
      </c>
      <c r="K102" s="29">
        <v>2</v>
      </c>
      <c r="L102" s="29">
        <v>1</v>
      </c>
      <c r="M102" s="32"/>
      <c r="N102" s="34">
        <v>18</v>
      </c>
      <c r="O102" s="34"/>
      <c r="P102" s="129"/>
      <c r="Q102" s="31">
        <v>11</v>
      </c>
      <c r="R102" s="32">
        <v>4</v>
      </c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928</v>
      </c>
      <c r="E105" s="90">
        <f>+SUM(E76:E79,E88:E93,E99:E104)</f>
        <v>85</v>
      </c>
      <c r="F105" s="91">
        <f>+SUM(F76:F79,F90:F93,F99:F104)</f>
        <v>27</v>
      </c>
      <c r="G105" s="91">
        <f>+SUM(G76:G79,G87,G90:G93,G99:G104)</f>
        <v>18</v>
      </c>
      <c r="H105" s="91">
        <f>+SUM(H76:H85,H87,H90:H95,H99:H104)</f>
        <v>24</v>
      </c>
      <c r="I105" s="91">
        <f>+SUM(I76:I85,I87:I95,I99:I104)</f>
        <v>136</v>
      </c>
      <c r="J105" s="91">
        <f>+SUM(J76:J87,J90:J104)</f>
        <v>89</v>
      </c>
      <c r="K105" s="91">
        <f>+SUM(K76:K87,K90:K104)</f>
        <v>469</v>
      </c>
      <c r="L105" s="91">
        <f>+SUM(L76:L87,L94:L104)</f>
        <v>57</v>
      </c>
      <c r="M105" s="107">
        <f>+SUM(M76:M87,M94:M104)</f>
        <v>23</v>
      </c>
      <c r="N105" s="91">
        <f t="shared" ref="N105:S105" si="47">+SUM(N76:N104)</f>
        <v>928</v>
      </c>
      <c r="O105" s="88">
        <f t="shared" si="47"/>
        <v>12</v>
      </c>
      <c r="P105" s="107">
        <f t="shared" si="47"/>
        <v>0</v>
      </c>
      <c r="Q105" s="89">
        <f t="shared" si="47"/>
        <v>181</v>
      </c>
      <c r="R105" s="92">
        <f t="shared" si="47"/>
        <v>198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99" t="s">
        <v>10</v>
      </c>
      <c r="F108" s="299" t="s">
        <v>11</v>
      </c>
      <c r="G108" s="299" t="s">
        <v>12</v>
      </c>
      <c r="H108" s="299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98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97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96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58</v>
      </c>
      <c r="E148" s="21">
        <v>9</v>
      </c>
      <c r="F148" s="19">
        <v>1</v>
      </c>
      <c r="G148" s="19">
        <v>2</v>
      </c>
      <c r="H148" s="19"/>
      <c r="I148" s="19">
        <v>6</v>
      </c>
      <c r="J148" s="19">
        <v>5</v>
      </c>
      <c r="K148" s="19">
        <v>31</v>
      </c>
      <c r="L148" s="19">
        <v>4</v>
      </c>
      <c r="M148" s="22"/>
      <c r="N148" s="24">
        <v>25</v>
      </c>
      <c r="O148" s="24">
        <v>33</v>
      </c>
      <c r="P148" s="60">
        <v>1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540</v>
      </c>
      <c r="E149" s="31">
        <v>44</v>
      </c>
      <c r="F149" s="29">
        <v>12</v>
      </c>
      <c r="G149" s="29">
        <v>8</v>
      </c>
      <c r="H149" s="29">
        <v>25</v>
      </c>
      <c r="I149" s="29">
        <v>93</v>
      </c>
      <c r="J149" s="29">
        <v>50</v>
      </c>
      <c r="K149" s="29">
        <v>249</v>
      </c>
      <c r="L149" s="29">
        <v>34</v>
      </c>
      <c r="M149" s="32">
        <v>25</v>
      </c>
      <c r="N149" s="34">
        <v>172</v>
      </c>
      <c r="O149" s="34">
        <v>368</v>
      </c>
      <c r="P149" s="67">
        <v>3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2</v>
      </c>
      <c r="E150" s="21"/>
      <c r="F150" s="19"/>
      <c r="G150" s="19"/>
      <c r="H150" s="19"/>
      <c r="I150" s="19"/>
      <c r="J150" s="19"/>
      <c r="K150" s="19">
        <v>2</v>
      </c>
      <c r="L150" s="19"/>
      <c r="M150" s="22"/>
      <c r="N150" s="24"/>
      <c r="O150" s="24">
        <v>2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3</v>
      </c>
      <c r="E151" s="31"/>
      <c r="F151" s="29"/>
      <c r="G151" s="29"/>
      <c r="H151" s="29"/>
      <c r="I151" s="29"/>
      <c r="J151" s="29">
        <v>2</v>
      </c>
      <c r="K151" s="29">
        <v>1</v>
      </c>
      <c r="L151" s="29"/>
      <c r="M151" s="32"/>
      <c r="N151" s="34"/>
      <c r="O151" s="34">
        <v>3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2</v>
      </c>
      <c r="E152" s="31"/>
      <c r="F152" s="29"/>
      <c r="G152" s="29"/>
      <c r="H152" s="29"/>
      <c r="I152" s="29"/>
      <c r="J152" s="29">
        <v>1</v>
      </c>
      <c r="K152" s="29">
        <v>1</v>
      </c>
      <c r="L152" s="29"/>
      <c r="M152" s="32"/>
      <c r="N152" s="34"/>
      <c r="O152" s="34">
        <v>2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2</v>
      </c>
      <c r="E153" s="39"/>
      <c r="F153" s="37"/>
      <c r="G153" s="37"/>
      <c r="H153" s="37"/>
      <c r="I153" s="37"/>
      <c r="J153" s="37">
        <v>1</v>
      </c>
      <c r="K153" s="37">
        <v>1</v>
      </c>
      <c r="L153" s="37"/>
      <c r="M153" s="40"/>
      <c r="N153" s="42"/>
      <c r="O153" s="42">
        <v>2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32</v>
      </c>
      <c r="E154" s="21">
        <v>5</v>
      </c>
      <c r="F154" s="19">
        <v>1</v>
      </c>
      <c r="G154" s="19">
        <v>1</v>
      </c>
      <c r="H154" s="19"/>
      <c r="I154" s="19">
        <v>3</v>
      </c>
      <c r="J154" s="19"/>
      <c r="K154" s="19">
        <v>18</v>
      </c>
      <c r="L154" s="19">
        <v>4</v>
      </c>
      <c r="M154" s="22"/>
      <c r="N154" s="24">
        <v>19</v>
      </c>
      <c r="O154" s="24">
        <v>13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45</v>
      </c>
      <c r="E155" s="31">
        <v>2</v>
      </c>
      <c r="F155" s="29"/>
      <c r="G155" s="29">
        <v>1</v>
      </c>
      <c r="H155" s="29">
        <v>2</v>
      </c>
      <c r="I155" s="29">
        <v>7</v>
      </c>
      <c r="J155" s="29">
        <v>8</v>
      </c>
      <c r="K155" s="29">
        <v>16</v>
      </c>
      <c r="L155" s="29">
        <v>9</v>
      </c>
      <c r="M155" s="32"/>
      <c r="N155" s="34">
        <v>20</v>
      </c>
      <c r="O155" s="34">
        <v>25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33</v>
      </c>
      <c r="E156" s="31">
        <v>5</v>
      </c>
      <c r="F156" s="29">
        <v>1</v>
      </c>
      <c r="G156" s="29">
        <v>2</v>
      </c>
      <c r="H156" s="29"/>
      <c r="I156" s="29">
        <v>2</v>
      </c>
      <c r="J156" s="29">
        <v>1</v>
      </c>
      <c r="K156" s="29">
        <v>17</v>
      </c>
      <c r="L156" s="29">
        <v>5</v>
      </c>
      <c r="M156" s="32"/>
      <c r="N156" s="34">
        <v>21</v>
      </c>
      <c r="O156" s="34">
        <v>12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18</v>
      </c>
      <c r="E157" s="39">
        <v>1</v>
      </c>
      <c r="F157" s="37"/>
      <c r="G157" s="37">
        <v>1</v>
      </c>
      <c r="H157" s="37"/>
      <c r="I157" s="37">
        <v>3</v>
      </c>
      <c r="J157" s="37">
        <v>1</v>
      </c>
      <c r="K157" s="37">
        <v>11</v>
      </c>
      <c r="L157" s="37">
        <v>1</v>
      </c>
      <c r="M157" s="40"/>
      <c r="N157" s="42">
        <v>10</v>
      </c>
      <c r="O157" s="42">
        <v>8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39</v>
      </c>
      <c r="E158" s="21"/>
      <c r="F158" s="19"/>
      <c r="G158" s="19"/>
      <c r="H158" s="19">
        <v>3</v>
      </c>
      <c r="I158" s="19">
        <v>9</v>
      </c>
      <c r="J158" s="19">
        <v>2</v>
      </c>
      <c r="K158" s="19">
        <v>22</v>
      </c>
      <c r="L158" s="19"/>
      <c r="M158" s="22">
        <v>3</v>
      </c>
      <c r="N158" s="24">
        <v>8</v>
      </c>
      <c r="O158" s="24">
        <v>31</v>
      </c>
      <c r="P158" s="60">
        <v>1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117</v>
      </c>
      <c r="E159" s="31"/>
      <c r="F159" s="29"/>
      <c r="G159" s="29"/>
      <c r="H159" s="29">
        <v>12</v>
      </c>
      <c r="I159" s="29">
        <v>24</v>
      </c>
      <c r="J159" s="29">
        <v>8</v>
      </c>
      <c r="K159" s="29">
        <v>53</v>
      </c>
      <c r="L159" s="29"/>
      <c r="M159" s="32">
        <v>20</v>
      </c>
      <c r="N159" s="34">
        <v>22</v>
      </c>
      <c r="O159" s="34">
        <v>95</v>
      </c>
      <c r="P159" s="67">
        <v>2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43</v>
      </c>
      <c r="E160" s="31"/>
      <c r="F160" s="29"/>
      <c r="G160" s="29"/>
      <c r="H160" s="29">
        <v>4</v>
      </c>
      <c r="I160" s="29">
        <v>10</v>
      </c>
      <c r="J160" s="29">
        <v>1</v>
      </c>
      <c r="K160" s="29">
        <v>22</v>
      </c>
      <c r="L160" s="29"/>
      <c r="M160" s="32">
        <v>6</v>
      </c>
      <c r="N160" s="34">
        <v>8</v>
      </c>
      <c r="O160" s="34">
        <v>35</v>
      </c>
      <c r="P160" s="67">
        <v>1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40</v>
      </c>
      <c r="E161" s="39"/>
      <c r="F161" s="37"/>
      <c r="G161" s="37"/>
      <c r="H161" s="37">
        <v>2</v>
      </c>
      <c r="I161" s="37">
        <v>7</v>
      </c>
      <c r="J161" s="37">
        <v>1</v>
      </c>
      <c r="K161" s="37">
        <v>24</v>
      </c>
      <c r="L161" s="37"/>
      <c r="M161" s="40">
        <v>6</v>
      </c>
      <c r="N161" s="42">
        <v>11</v>
      </c>
      <c r="O161" s="42">
        <v>29</v>
      </c>
      <c r="P161" s="96">
        <v>1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12</v>
      </c>
      <c r="E162" s="21">
        <v>4</v>
      </c>
      <c r="F162" s="19">
        <v>3</v>
      </c>
      <c r="G162" s="19">
        <v>2</v>
      </c>
      <c r="H162" s="19"/>
      <c r="I162" s="19">
        <v>3</v>
      </c>
      <c r="J162" s="19"/>
      <c r="K162" s="155"/>
      <c r="L162" s="155"/>
      <c r="M162" s="156"/>
      <c r="N162" s="24">
        <v>8</v>
      </c>
      <c r="O162" s="24">
        <v>4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103</v>
      </c>
      <c r="E163" s="31">
        <v>42</v>
      </c>
      <c r="F163" s="29">
        <v>11</v>
      </c>
      <c r="G163" s="29">
        <v>7</v>
      </c>
      <c r="H163" s="29">
        <v>4</v>
      </c>
      <c r="I163" s="29">
        <v>35</v>
      </c>
      <c r="J163" s="29">
        <v>4</v>
      </c>
      <c r="K163" s="51"/>
      <c r="L163" s="51"/>
      <c r="M163" s="131"/>
      <c r="N163" s="34">
        <v>55</v>
      </c>
      <c r="O163" s="34">
        <v>48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13</v>
      </c>
      <c r="E164" s="31">
        <v>5</v>
      </c>
      <c r="F164" s="29">
        <v>3</v>
      </c>
      <c r="G164" s="29">
        <v>2</v>
      </c>
      <c r="H164" s="29"/>
      <c r="I164" s="29">
        <v>3</v>
      </c>
      <c r="J164" s="29"/>
      <c r="K164" s="51"/>
      <c r="L164" s="51"/>
      <c r="M164" s="131"/>
      <c r="N164" s="34">
        <v>9</v>
      </c>
      <c r="O164" s="34">
        <v>4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17</v>
      </c>
      <c r="E165" s="39">
        <v>7</v>
      </c>
      <c r="F165" s="37">
        <v>4</v>
      </c>
      <c r="G165" s="37">
        <v>3</v>
      </c>
      <c r="H165" s="37"/>
      <c r="I165" s="37">
        <v>3</v>
      </c>
      <c r="J165" s="37"/>
      <c r="K165" s="161"/>
      <c r="L165" s="161"/>
      <c r="M165" s="163"/>
      <c r="N165" s="42">
        <v>13</v>
      </c>
      <c r="O165" s="42">
        <v>4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15</v>
      </c>
      <c r="E166" s="62"/>
      <c r="F166" s="63"/>
      <c r="G166" s="63"/>
      <c r="H166" s="63"/>
      <c r="I166" s="63"/>
      <c r="J166" s="63">
        <v>1</v>
      </c>
      <c r="K166" s="63">
        <v>10</v>
      </c>
      <c r="L166" s="63">
        <v>4</v>
      </c>
      <c r="M166" s="124"/>
      <c r="N166" s="65">
        <v>5</v>
      </c>
      <c r="O166" s="65">
        <v>10</v>
      </c>
      <c r="P166" s="66"/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93</v>
      </c>
      <c r="E167" s="31"/>
      <c r="F167" s="29"/>
      <c r="G167" s="29"/>
      <c r="H167" s="29">
        <v>4</v>
      </c>
      <c r="I167" s="29">
        <v>1</v>
      </c>
      <c r="J167" s="29"/>
      <c r="K167" s="29">
        <v>82</v>
      </c>
      <c r="L167" s="29">
        <v>6</v>
      </c>
      <c r="M167" s="32"/>
      <c r="N167" s="34">
        <v>28</v>
      </c>
      <c r="O167" s="34">
        <v>65</v>
      </c>
      <c r="P167" s="67"/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13</v>
      </c>
      <c r="E168" s="31"/>
      <c r="F168" s="29"/>
      <c r="G168" s="29"/>
      <c r="H168" s="29"/>
      <c r="I168" s="29"/>
      <c r="J168" s="29">
        <v>1</v>
      </c>
      <c r="K168" s="29">
        <v>8</v>
      </c>
      <c r="L168" s="29">
        <v>4</v>
      </c>
      <c r="M168" s="32"/>
      <c r="N168" s="34">
        <v>5</v>
      </c>
      <c r="O168" s="34">
        <v>8</v>
      </c>
      <c r="P168" s="67"/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9</v>
      </c>
      <c r="E169" s="84"/>
      <c r="F169" s="86"/>
      <c r="G169" s="86"/>
      <c r="H169" s="86"/>
      <c r="I169" s="86"/>
      <c r="J169" s="86">
        <v>1</v>
      </c>
      <c r="K169" s="86">
        <v>7</v>
      </c>
      <c r="L169" s="86">
        <v>1</v>
      </c>
      <c r="M169" s="87"/>
      <c r="N169" s="56">
        <v>3</v>
      </c>
      <c r="O169" s="56">
        <v>6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1</v>
      </c>
      <c r="E170" s="21"/>
      <c r="F170" s="19"/>
      <c r="G170" s="19"/>
      <c r="H170" s="19"/>
      <c r="I170" s="19">
        <v>1</v>
      </c>
      <c r="J170" s="19"/>
      <c r="K170" s="19"/>
      <c r="L170" s="155"/>
      <c r="M170" s="156"/>
      <c r="N170" s="24"/>
      <c r="O170" s="24">
        <v>1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51</v>
      </c>
      <c r="E171" s="31"/>
      <c r="F171" s="29"/>
      <c r="G171" s="29"/>
      <c r="H171" s="29">
        <v>3</v>
      </c>
      <c r="I171" s="29">
        <v>21</v>
      </c>
      <c r="J171" s="29">
        <v>25</v>
      </c>
      <c r="K171" s="29">
        <v>2</v>
      </c>
      <c r="L171" s="51"/>
      <c r="M171" s="131"/>
      <c r="N171" s="34">
        <v>25</v>
      </c>
      <c r="O171" s="34">
        <v>26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1</v>
      </c>
      <c r="E172" s="31"/>
      <c r="F172" s="29"/>
      <c r="G172" s="29"/>
      <c r="H172" s="29"/>
      <c r="I172" s="29">
        <v>1</v>
      </c>
      <c r="J172" s="29"/>
      <c r="K172" s="29"/>
      <c r="L172" s="51"/>
      <c r="M172" s="131"/>
      <c r="N172" s="34"/>
      <c r="O172" s="34">
        <v>1</v>
      </c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0</v>
      </c>
      <c r="E173" s="39"/>
      <c r="F173" s="37"/>
      <c r="G173" s="37"/>
      <c r="H173" s="37"/>
      <c r="I173" s="37"/>
      <c r="J173" s="37"/>
      <c r="K173" s="37"/>
      <c r="L173" s="161"/>
      <c r="M173" s="163"/>
      <c r="N173" s="42"/>
      <c r="O173" s="42"/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11</v>
      </c>
      <c r="E174" s="62"/>
      <c r="F174" s="63"/>
      <c r="G174" s="63"/>
      <c r="H174" s="63"/>
      <c r="I174" s="63"/>
      <c r="J174" s="63"/>
      <c r="K174" s="63">
        <v>10</v>
      </c>
      <c r="L174" s="63">
        <v>1</v>
      </c>
      <c r="M174" s="124"/>
      <c r="N174" s="65">
        <v>4</v>
      </c>
      <c r="O174" s="65">
        <v>7</v>
      </c>
      <c r="P174" s="66"/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91</v>
      </c>
      <c r="E175" s="31"/>
      <c r="F175" s="29">
        <v>1</v>
      </c>
      <c r="G175" s="29"/>
      <c r="H175" s="29"/>
      <c r="I175" s="29">
        <v>5</v>
      </c>
      <c r="J175" s="29">
        <v>3</v>
      </c>
      <c r="K175" s="29">
        <v>75</v>
      </c>
      <c r="L175" s="29">
        <v>7</v>
      </c>
      <c r="M175" s="32"/>
      <c r="N175" s="34">
        <v>15</v>
      </c>
      <c r="O175" s="34">
        <v>76</v>
      </c>
      <c r="P175" s="67">
        <v>1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16</v>
      </c>
      <c r="E176" s="31"/>
      <c r="F176" s="29"/>
      <c r="G176" s="29"/>
      <c r="H176" s="29"/>
      <c r="I176" s="29"/>
      <c r="J176" s="29">
        <v>1</v>
      </c>
      <c r="K176" s="29">
        <v>14</v>
      </c>
      <c r="L176" s="29">
        <v>1</v>
      </c>
      <c r="M176" s="32"/>
      <c r="N176" s="34">
        <v>5</v>
      </c>
      <c r="O176" s="34">
        <v>11</v>
      </c>
      <c r="P176" s="67"/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23</v>
      </c>
      <c r="E177" s="84"/>
      <c r="F177" s="86"/>
      <c r="G177" s="86"/>
      <c r="H177" s="86"/>
      <c r="I177" s="86">
        <v>1</v>
      </c>
      <c r="J177" s="86">
        <v>1</v>
      </c>
      <c r="K177" s="86">
        <v>18</v>
      </c>
      <c r="L177" s="86">
        <v>3</v>
      </c>
      <c r="M177" s="87"/>
      <c r="N177" s="56">
        <v>4</v>
      </c>
      <c r="O177" s="56">
        <v>19</v>
      </c>
      <c r="P177" s="105"/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14</v>
      </c>
      <c r="E182" s="188"/>
      <c r="F182" s="189"/>
      <c r="G182" s="189"/>
      <c r="H182" s="63"/>
      <c r="I182" s="63"/>
      <c r="J182" s="63"/>
      <c r="K182" s="63">
        <v>4</v>
      </c>
      <c r="L182" s="63">
        <v>5</v>
      </c>
      <c r="M182" s="124">
        <v>5</v>
      </c>
      <c r="N182" s="65">
        <v>2</v>
      </c>
      <c r="O182" s="65">
        <v>12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37</v>
      </c>
      <c r="E183" s="49"/>
      <c r="F183" s="51"/>
      <c r="G183" s="51"/>
      <c r="H183" s="29"/>
      <c r="I183" s="29"/>
      <c r="J183" s="29"/>
      <c r="K183" s="29">
        <v>20</v>
      </c>
      <c r="L183" s="29">
        <v>12</v>
      </c>
      <c r="M183" s="32">
        <v>5</v>
      </c>
      <c r="N183" s="34">
        <v>7</v>
      </c>
      <c r="O183" s="34">
        <v>30</v>
      </c>
      <c r="P183" s="67"/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9</v>
      </c>
      <c r="E184" s="49"/>
      <c r="F184" s="51"/>
      <c r="G184" s="51"/>
      <c r="H184" s="29"/>
      <c r="I184" s="29"/>
      <c r="J184" s="29"/>
      <c r="K184" s="29"/>
      <c r="L184" s="29">
        <v>4</v>
      </c>
      <c r="M184" s="32">
        <v>5</v>
      </c>
      <c r="N184" s="34">
        <v>1</v>
      </c>
      <c r="O184" s="34">
        <v>8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4</v>
      </c>
      <c r="E185" s="160"/>
      <c r="F185" s="161"/>
      <c r="G185" s="161"/>
      <c r="H185" s="37"/>
      <c r="I185" s="37"/>
      <c r="J185" s="37"/>
      <c r="K185" s="37"/>
      <c r="L185" s="37"/>
      <c r="M185" s="40">
        <v>4</v>
      </c>
      <c r="N185" s="42"/>
      <c r="O185" s="42">
        <v>4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126</v>
      </c>
      <c r="E202" s="191">
        <f t="shared" ref="E202:G205" si="67">+E150+E154+E158+E162+E166+E170+E174+E186+E190+E194+E198</f>
        <v>9</v>
      </c>
      <c r="F202" s="192">
        <f t="shared" si="67"/>
        <v>4</v>
      </c>
      <c r="G202" s="192">
        <f t="shared" si="67"/>
        <v>3</v>
      </c>
      <c r="H202" s="192">
        <f t="shared" ref="H202:J205" si="68">+H150+H154+H158+H162+H166+H170+H174+H178+H186+H190+H194+H198+H182</f>
        <v>3</v>
      </c>
      <c r="I202" s="192">
        <f t="shared" si="68"/>
        <v>16</v>
      </c>
      <c r="J202" s="192">
        <f t="shared" si="68"/>
        <v>3</v>
      </c>
      <c r="K202" s="192">
        <f>+K150+K154+K158+K166+K170+K174+K178+K186+K190+K194+K198+K182</f>
        <v>66</v>
      </c>
      <c r="L202" s="192">
        <f t="shared" ref="L202:M205" si="69">+L150+L154+L158+L166+L174+L178+L186+L190+L194+L198+L182</f>
        <v>14</v>
      </c>
      <c r="M202" s="193">
        <f t="shared" si="69"/>
        <v>8</v>
      </c>
      <c r="N202" s="190">
        <f t="shared" ref="N202:O205" si="70">+N150+N154+N158+N162+N166+N170+N174+N178+N186+N190+N194+N198+N182</f>
        <v>46</v>
      </c>
      <c r="O202" s="190">
        <f t="shared" si="70"/>
        <v>80</v>
      </c>
      <c r="P202" s="190">
        <f>+P150+P154+P158+P166+P174+P178+P186+P190+P194+P198+P182</f>
        <v>1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540</v>
      </c>
      <c r="E203" s="194">
        <f t="shared" si="67"/>
        <v>44</v>
      </c>
      <c r="F203" s="195">
        <f t="shared" si="67"/>
        <v>12</v>
      </c>
      <c r="G203" s="195">
        <f t="shared" si="67"/>
        <v>8</v>
      </c>
      <c r="H203" s="195">
        <f t="shared" si="68"/>
        <v>25</v>
      </c>
      <c r="I203" s="195">
        <f t="shared" si="68"/>
        <v>93</v>
      </c>
      <c r="J203" s="195">
        <f t="shared" si="68"/>
        <v>50</v>
      </c>
      <c r="K203" s="195">
        <f>+K151+K155+K159+K167+K171+K175+K179+K187+K191+K195+K199+K183</f>
        <v>249</v>
      </c>
      <c r="L203" s="195">
        <f t="shared" si="69"/>
        <v>34</v>
      </c>
      <c r="M203" s="196">
        <f t="shared" si="69"/>
        <v>25</v>
      </c>
      <c r="N203" s="61">
        <f t="shared" si="70"/>
        <v>172</v>
      </c>
      <c r="O203" s="61">
        <f t="shared" si="70"/>
        <v>368</v>
      </c>
      <c r="P203" s="61">
        <f>+P151+P155+P159+P167+P175+P179+P187+P191+P195+P199+P183</f>
        <v>3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130</v>
      </c>
      <c r="E204" s="194">
        <f t="shared" si="67"/>
        <v>10</v>
      </c>
      <c r="F204" s="195">
        <f t="shared" si="67"/>
        <v>4</v>
      </c>
      <c r="G204" s="195">
        <f t="shared" si="67"/>
        <v>4</v>
      </c>
      <c r="H204" s="195">
        <f t="shared" si="68"/>
        <v>4</v>
      </c>
      <c r="I204" s="195">
        <f t="shared" si="68"/>
        <v>16</v>
      </c>
      <c r="J204" s="195">
        <f t="shared" si="68"/>
        <v>5</v>
      </c>
      <c r="K204" s="195">
        <f>+K152+K156+K160+K168+K172+K176+K180+K188+K192+K196+K200+K184</f>
        <v>62</v>
      </c>
      <c r="L204" s="195">
        <f t="shared" si="69"/>
        <v>14</v>
      </c>
      <c r="M204" s="196">
        <f t="shared" si="69"/>
        <v>11</v>
      </c>
      <c r="N204" s="61">
        <f t="shared" si="70"/>
        <v>49</v>
      </c>
      <c r="O204" s="61">
        <f t="shared" si="70"/>
        <v>81</v>
      </c>
      <c r="P204" s="61">
        <f>+P152+P156+P160+P168+P176+P180+P188+P192+P196+P200+P184</f>
        <v>1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113</v>
      </c>
      <c r="E205" s="197">
        <f t="shared" si="67"/>
        <v>8</v>
      </c>
      <c r="F205" s="198">
        <f t="shared" si="67"/>
        <v>4</v>
      </c>
      <c r="G205" s="198">
        <f t="shared" si="67"/>
        <v>4</v>
      </c>
      <c r="H205" s="198">
        <f t="shared" si="68"/>
        <v>2</v>
      </c>
      <c r="I205" s="198">
        <f t="shared" si="68"/>
        <v>14</v>
      </c>
      <c r="J205" s="198">
        <f t="shared" si="68"/>
        <v>5</v>
      </c>
      <c r="K205" s="198">
        <f>+K153+K157+K161+K169+K173+K177+K181+K189+K193+K197+K201+K185</f>
        <v>61</v>
      </c>
      <c r="L205" s="198">
        <f t="shared" si="69"/>
        <v>5</v>
      </c>
      <c r="M205" s="199">
        <f t="shared" si="69"/>
        <v>10</v>
      </c>
      <c r="N205" s="136">
        <f t="shared" si="70"/>
        <v>41</v>
      </c>
      <c r="O205" s="136">
        <f t="shared" si="70"/>
        <v>72</v>
      </c>
      <c r="P205" s="136">
        <f>+P153+P157+P161+P169+P177+P181+P189+P193+P197+P201+P185</f>
        <v>1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97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20427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291"/>
  <sheetViews>
    <sheetView zoomScale="75" zoomScaleNormal="75" workbookViewId="0">
      <pane ySplit="6600" topLeftCell="A20" activePane="bottomLeft"/>
      <selection activeCell="A6" sqref="A6:P6"/>
      <selection pane="bottomLeft" activeCell="H20" sqref="H20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5" width="15.5703125" style="3" hidden="1" customWidth="1"/>
    <col min="66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1" width="0" style="3" hidden="1" customWidth="1"/>
    <col min="322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7" width="0" style="3" hidden="1" customWidth="1"/>
    <col min="578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3" width="0" style="3" hidden="1" customWidth="1"/>
    <col min="834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89" width="0" style="3" hidden="1" customWidth="1"/>
    <col min="1090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5" width="0" style="3" hidden="1" customWidth="1"/>
    <col min="1346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1" width="0" style="3" hidden="1" customWidth="1"/>
    <col min="1602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7" width="0" style="3" hidden="1" customWidth="1"/>
    <col min="1858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3" width="0" style="3" hidden="1" customWidth="1"/>
    <col min="2114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69" width="0" style="3" hidden="1" customWidth="1"/>
    <col min="2370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5" width="0" style="3" hidden="1" customWidth="1"/>
    <col min="2626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1" width="0" style="3" hidden="1" customWidth="1"/>
    <col min="2882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7" width="0" style="3" hidden="1" customWidth="1"/>
    <col min="3138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3" width="0" style="3" hidden="1" customWidth="1"/>
    <col min="3394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49" width="0" style="3" hidden="1" customWidth="1"/>
    <col min="3650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5" width="0" style="3" hidden="1" customWidth="1"/>
    <col min="3906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1" width="0" style="3" hidden="1" customWidth="1"/>
    <col min="4162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7" width="0" style="3" hidden="1" customWidth="1"/>
    <col min="4418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3" width="0" style="3" hidden="1" customWidth="1"/>
    <col min="4674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29" width="0" style="3" hidden="1" customWidth="1"/>
    <col min="4930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5" width="0" style="3" hidden="1" customWidth="1"/>
    <col min="5186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1" width="0" style="3" hidden="1" customWidth="1"/>
    <col min="5442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7" width="0" style="3" hidden="1" customWidth="1"/>
    <col min="5698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3" width="0" style="3" hidden="1" customWidth="1"/>
    <col min="5954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09" width="0" style="3" hidden="1" customWidth="1"/>
    <col min="6210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5" width="0" style="3" hidden="1" customWidth="1"/>
    <col min="6466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1" width="0" style="3" hidden="1" customWidth="1"/>
    <col min="6722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7" width="0" style="3" hidden="1" customWidth="1"/>
    <col min="6978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3" width="0" style="3" hidden="1" customWidth="1"/>
    <col min="7234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89" width="0" style="3" hidden="1" customWidth="1"/>
    <col min="7490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5" width="0" style="3" hidden="1" customWidth="1"/>
    <col min="7746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1" width="0" style="3" hidden="1" customWidth="1"/>
    <col min="8002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7" width="0" style="3" hidden="1" customWidth="1"/>
    <col min="8258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3" width="0" style="3" hidden="1" customWidth="1"/>
    <col min="8514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69" width="0" style="3" hidden="1" customWidth="1"/>
    <col min="8770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5" width="0" style="3" hidden="1" customWidth="1"/>
    <col min="9026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1" width="0" style="3" hidden="1" customWidth="1"/>
    <col min="9282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7" width="0" style="3" hidden="1" customWidth="1"/>
    <col min="9538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3" width="0" style="3" hidden="1" customWidth="1"/>
    <col min="9794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49" width="0" style="3" hidden="1" customWidth="1"/>
    <col min="10050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5" width="0" style="3" hidden="1" customWidth="1"/>
    <col min="10306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1" width="0" style="3" hidden="1" customWidth="1"/>
    <col min="10562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7" width="0" style="3" hidden="1" customWidth="1"/>
    <col min="10818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3" width="0" style="3" hidden="1" customWidth="1"/>
    <col min="11074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29" width="0" style="3" hidden="1" customWidth="1"/>
    <col min="11330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5" width="0" style="3" hidden="1" customWidth="1"/>
    <col min="11586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1" width="0" style="3" hidden="1" customWidth="1"/>
    <col min="11842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7" width="0" style="3" hidden="1" customWidth="1"/>
    <col min="12098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3" width="0" style="3" hidden="1" customWidth="1"/>
    <col min="12354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09" width="0" style="3" hidden="1" customWidth="1"/>
    <col min="12610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5" width="0" style="3" hidden="1" customWidth="1"/>
    <col min="12866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1" width="0" style="3" hidden="1" customWidth="1"/>
    <col min="13122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7" width="0" style="3" hidden="1" customWidth="1"/>
    <col min="13378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3" width="0" style="3" hidden="1" customWidth="1"/>
    <col min="13634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89" width="0" style="3" hidden="1" customWidth="1"/>
    <col min="13890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5" width="0" style="3" hidden="1" customWidth="1"/>
    <col min="14146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1" width="0" style="3" hidden="1" customWidth="1"/>
    <col min="14402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7" width="0" style="3" hidden="1" customWidth="1"/>
    <col min="14658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3" width="0" style="3" hidden="1" customWidth="1"/>
    <col min="14914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69" width="0" style="3" hidden="1" customWidth="1"/>
    <col min="15170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5" width="0" style="3" hidden="1" customWidth="1"/>
    <col min="15426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1" width="0" style="3" hidden="1" customWidth="1"/>
    <col min="15682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7" width="0" style="3" hidden="1" customWidth="1"/>
    <col min="15938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3" width="0" style="3" hidden="1" customWidth="1"/>
    <col min="16194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",[2]NOMBRE!B2," - ","( ",[2]NOMBRE!C2,[2]NOMBRE!D2,[2]NOMBRE!E2,[2]NOMBRE!F2,[2]NOMBRE!G2,"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",[2]NOMBRE!B6," - ","( ",[2]NOMBRE!C6,[2]NOMBRE!D6," )")</f>
        <v>MES: ENERO - ( 01 )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",[2]NOMBRE!B7)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59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60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272</v>
      </c>
      <c r="E10" s="18">
        <v>1</v>
      </c>
      <c r="F10" s="18">
        <v>1</v>
      </c>
      <c r="G10" s="18">
        <v>1</v>
      </c>
      <c r="H10" s="19">
        <v>2</v>
      </c>
      <c r="I10" s="19">
        <v>3</v>
      </c>
      <c r="J10" s="19">
        <v>7</v>
      </c>
      <c r="K10" s="19">
        <v>20</v>
      </c>
      <c r="L10" s="19">
        <v>49</v>
      </c>
      <c r="M10" s="19">
        <v>144</v>
      </c>
      <c r="N10" s="20">
        <v>28</v>
      </c>
      <c r="O10" s="20">
        <v>16</v>
      </c>
      <c r="P10" s="21">
        <v>92</v>
      </c>
      <c r="Q10" s="22">
        <v>180</v>
      </c>
      <c r="R10" s="23"/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466</v>
      </c>
      <c r="E11" s="28">
        <v>10</v>
      </c>
      <c r="F11" s="28">
        <v>10</v>
      </c>
      <c r="G11" s="28">
        <v>20</v>
      </c>
      <c r="H11" s="29">
        <v>19</v>
      </c>
      <c r="I11" s="29">
        <v>31</v>
      </c>
      <c r="J11" s="29">
        <v>11</v>
      </c>
      <c r="K11" s="29">
        <v>41</v>
      </c>
      <c r="L11" s="29">
        <v>44</v>
      </c>
      <c r="M11" s="29">
        <v>214</v>
      </c>
      <c r="N11" s="30">
        <v>42</v>
      </c>
      <c r="O11" s="30">
        <v>24</v>
      </c>
      <c r="P11" s="31">
        <v>154</v>
      </c>
      <c r="Q11" s="32">
        <v>312</v>
      </c>
      <c r="R11" s="33">
        <v>5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44</v>
      </c>
      <c r="E12" s="28"/>
      <c r="F12" s="28"/>
      <c r="G12" s="28"/>
      <c r="H12" s="29"/>
      <c r="I12" s="29"/>
      <c r="J12" s="29">
        <v>1</v>
      </c>
      <c r="K12" s="29">
        <v>1</v>
      </c>
      <c r="L12" s="29">
        <v>6</v>
      </c>
      <c r="M12" s="29">
        <v>29</v>
      </c>
      <c r="N12" s="30">
        <v>2</v>
      </c>
      <c r="O12" s="30">
        <v>5</v>
      </c>
      <c r="P12" s="31">
        <v>7</v>
      </c>
      <c r="Q12" s="32">
        <v>37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10</v>
      </c>
      <c r="E13" s="28"/>
      <c r="F13" s="29"/>
      <c r="G13" s="29">
        <v>1</v>
      </c>
      <c r="H13" s="29"/>
      <c r="I13" s="29"/>
      <c r="J13" s="29"/>
      <c r="K13" s="29"/>
      <c r="L13" s="29"/>
      <c r="M13" s="29">
        <v>8</v>
      </c>
      <c r="N13" s="29"/>
      <c r="O13" s="30">
        <v>1</v>
      </c>
      <c r="P13" s="31">
        <v>3</v>
      </c>
      <c r="Q13" s="32">
        <v>7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136</v>
      </c>
      <c r="E14" s="36">
        <v>2</v>
      </c>
      <c r="F14" s="37">
        <v>5</v>
      </c>
      <c r="G14" s="37">
        <v>4</v>
      </c>
      <c r="H14" s="37">
        <v>5</v>
      </c>
      <c r="I14" s="37">
        <v>2</v>
      </c>
      <c r="J14" s="37">
        <v>3</v>
      </c>
      <c r="K14" s="37">
        <v>10</v>
      </c>
      <c r="L14" s="37">
        <v>9</v>
      </c>
      <c r="M14" s="37">
        <v>75</v>
      </c>
      <c r="N14" s="37">
        <v>5</v>
      </c>
      <c r="O14" s="38">
        <v>16</v>
      </c>
      <c r="P14" s="39">
        <v>39</v>
      </c>
      <c r="Q14" s="40">
        <v>97</v>
      </c>
      <c r="R14" s="41">
        <v>1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59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6</v>
      </c>
      <c r="E18" s="18"/>
      <c r="F18" s="18"/>
      <c r="G18" s="18"/>
      <c r="H18" s="19"/>
      <c r="I18" s="19"/>
      <c r="J18" s="19"/>
      <c r="K18" s="19"/>
      <c r="L18" s="19"/>
      <c r="M18" s="19">
        <v>6</v>
      </c>
      <c r="N18" s="19"/>
      <c r="O18" s="20"/>
      <c r="P18" s="47"/>
      <c r="Q18" s="20">
        <v>2</v>
      </c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52"/>
      <c r="Q19" s="30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4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0</v>
      </c>
      <c r="E22" s="31"/>
      <c r="F22" s="28"/>
      <c r="G22" s="28"/>
      <c r="H22" s="28"/>
      <c r="I22" s="28"/>
      <c r="J22" s="28"/>
      <c r="K22" s="29"/>
      <c r="L22" s="29"/>
      <c r="M22" s="29"/>
      <c r="N22" s="29"/>
      <c r="O22" s="32"/>
      <c r="P22" s="34"/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 t="str">
        <f t="shared" si="10"/>
        <v/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13</v>
      </c>
      <c r="E24" s="31"/>
      <c r="F24" s="28"/>
      <c r="G24" s="28"/>
      <c r="H24" s="28"/>
      <c r="I24" s="28"/>
      <c r="J24" s="28"/>
      <c r="K24" s="29"/>
      <c r="L24" s="28"/>
      <c r="M24" s="29">
        <v>13</v>
      </c>
      <c r="N24" s="30"/>
      <c r="O24" s="32"/>
      <c r="P24" s="34">
        <v>13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14</v>
      </c>
      <c r="E27" s="21"/>
      <c r="F27" s="19"/>
      <c r="G27" s="19"/>
      <c r="H27" s="19"/>
      <c r="I27" s="19"/>
      <c r="J27" s="19"/>
      <c r="K27" s="19"/>
      <c r="L27" s="19">
        <v>1</v>
      </c>
      <c r="M27" s="19">
        <v>13</v>
      </c>
      <c r="N27" s="20"/>
      <c r="O27" s="20"/>
      <c r="P27" s="24">
        <v>14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259</v>
      </c>
      <c r="E32" s="31">
        <v>14</v>
      </c>
      <c r="F32" s="29">
        <v>13</v>
      </c>
      <c r="G32" s="29">
        <v>24</v>
      </c>
      <c r="H32" s="29">
        <v>22</v>
      </c>
      <c r="I32" s="29">
        <v>41</v>
      </c>
      <c r="J32" s="29">
        <v>5</v>
      </c>
      <c r="K32" s="29">
        <v>39</v>
      </c>
      <c r="L32" s="29">
        <v>18</v>
      </c>
      <c r="M32" s="29">
        <v>75</v>
      </c>
      <c r="N32" s="30">
        <v>8</v>
      </c>
      <c r="O32" s="30"/>
      <c r="P32" s="34">
        <v>259</v>
      </c>
      <c r="Q32" s="67">
        <v>9</v>
      </c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>
        <f t="shared" si="10"/>
        <v>0</v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608</v>
      </c>
      <c r="E36" s="69"/>
      <c r="F36" s="70">
        <v>5</v>
      </c>
      <c r="G36" s="70">
        <v>4</v>
      </c>
      <c r="H36" s="71">
        <v>12</v>
      </c>
      <c r="I36" s="71">
        <v>13</v>
      </c>
      <c r="J36" s="71">
        <v>9</v>
      </c>
      <c r="K36" s="71">
        <v>48</v>
      </c>
      <c r="L36" s="71">
        <v>26</v>
      </c>
      <c r="M36" s="71">
        <v>392</v>
      </c>
      <c r="N36" s="72">
        <v>91</v>
      </c>
      <c r="O36" s="72">
        <v>8</v>
      </c>
      <c r="P36" s="73">
        <v>608</v>
      </c>
      <c r="Q36" s="74">
        <v>1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900</v>
      </c>
      <c r="E37" s="75">
        <f t="shared" ref="E37:S37" si="12">SUM(E18:E36)</f>
        <v>14</v>
      </c>
      <c r="F37" s="75">
        <f t="shared" si="12"/>
        <v>18</v>
      </c>
      <c r="G37" s="75">
        <f t="shared" si="12"/>
        <v>28</v>
      </c>
      <c r="H37" s="75">
        <f t="shared" si="12"/>
        <v>34</v>
      </c>
      <c r="I37" s="75">
        <f t="shared" si="12"/>
        <v>54</v>
      </c>
      <c r="J37" s="75">
        <f t="shared" si="12"/>
        <v>14</v>
      </c>
      <c r="K37" s="75">
        <f t="shared" si="12"/>
        <v>87</v>
      </c>
      <c r="L37" s="75">
        <f t="shared" si="12"/>
        <v>45</v>
      </c>
      <c r="M37" s="75">
        <f t="shared" si="12"/>
        <v>499</v>
      </c>
      <c r="N37" s="75">
        <f t="shared" si="12"/>
        <v>99</v>
      </c>
      <c r="O37" s="75">
        <f t="shared" si="12"/>
        <v>8</v>
      </c>
      <c r="P37" s="75">
        <f t="shared" si="12"/>
        <v>894</v>
      </c>
      <c r="Q37" s="75">
        <f t="shared" si="12"/>
        <v>12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59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60" t="s">
        <v>22</v>
      </c>
      <c r="R40" s="303"/>
      <c r="S40" s="16" t="s">
        <v>61</v>
      </c>
      <c r="T40" s="260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4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4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4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4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4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4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4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4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4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4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  <c r="BK74" s="228"/>
      <c r="BL74" s="3"/>
    </row>
    <row r="75" spans="1:64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60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  <c r="BK75" s="228"/>
      <c r="BL75" s="3"/>
    </row>
    <row r="76" spans="1:64" ht="15.75" customHeight="1" x14ac:dyDescent="0.15">
      <c r="A76" s="383" t="s">
        <v>103</v>
      </c>
      <c r="B76" s="384"/>
      <c r="C76" s="384"/>
      <c r="D76" s="17">
        <f>+SUM(E76:M76)</f>
        <v>108</v>
      </c>
      <c r="E76" s="21">
        <v>3</v>
      </c>
      <c r="F76" s="19">
        <v>2</v>
      </c>
      <c r="G76" s="19">
        <v>1</v>
      </c>
      <c r="H76" s="19">
        <v>2</v>
      </c>
      <c r="I76" s="19">
        <v>8</v>
      </c>
      <c r="J76" s="19">
        <v>15</v>
      </c>
      <c r="K76" s="19">
        <v>53</v>
      </c>
      <c r="L76" s="19">
        <v>12</v>
      </c>
      <c r="M76" s="22">
        <v>12</v>
      </c>
      <c r="N76" s="24">
        <v>108</v>
      </c>
      <c r="O76" s="24">
        <v>1</v>
      </c>
      <c r="P76" s="128"/>
      <c r="Q76" s="21">
        <v>13</v>
      </c>
      <c r="R76" s="22">
        <v>18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 t="shared" ref="BB76:BB105" si="36"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IF($D76&lt;&gt;($R76+$Q76),1,0)</f>
        <v>1</v>
      </c>
      <c r="BE76" s="48">
        <f t="shared" ref="BE76:BE105" si="37">IF($K76&lt;$O76,1,0)</f>
        <v>0</v>
      </c>
      <c r="BF76" s="48">
        <f t="shared" ref="BF76:BF105" si="38">IF($D76&lt;$N76,1,0)</f>
        <v>0</v>
      </c>
      <c r="BG76" s="48">
        <f t="shared" ref="BG76:BG105" si="39">IF($D76=0,"",IF($N76="",IF($D76="","",1),0))</f>
        <v>0</v>
      </c>
      <c r="BH76" s="48">
        <f>IF($D76&lt;$S76,1,0)</f>
        <v>0</v>
      </c>
    </row>
    <row r="77" spans="1:64" ht="15.75" customHeight="1" x14ac:dyDescent="0.15">
      <c r="A77" s="379" t="s">
        <v>104</v>
      </c>
      <c r="B77" s="379"/>
      <c r="C77" s="379"/>
      <c r="D77" s="27">
        <f>+SUM(E77:M77)</f>
        <v>24</v>
      </c>
      <c r="E77" s="31">
        <v>2</v>
      </c>
      <c r="F77" s="29"/>
      <c r="G77" s="29"/>
      <c r="H77" s="29"/>
      <c r="I77" s="29">
        <v>2</v>
      </c>
      <c r="J77" s="29">
        <v>2</v>
      </c>
      <c r="K77" s="29">
        <v>16</v>
      </c>
      <c r="L77" s="29">
        <v>1</v>
      </c>
      <c r="M77" s="32">
        <v>1</v>
      </c>
      <c r="N77" s="34">
        <v>24</v>
      </c>
      <c r="O77" s="34">
        <v>1</v>
      </c>
      <c r="P77" s="129"/>
      <c r="Q77" s="31">
        <v>2</v>
      </c>
      <c r="R77" s="32">
        <v>4</v>
      </c>
      <c r="S77" s="67"/>
      <c r="T77" s="234" t="str">
        <f t="shared" ref="T77:T104" si="40">+AY77&amp;" "&amp;AZ77&amp;" "&amp;BA77&amp;" "&amp;BB77&amp;" "&amp;BC77</f>
        <v xml:space="preserve">    </v>
      </c>
      <c r="AW77" s="227"/>
      <c r="AX77" s="3"/>
      <c r="AY77" s="25" t="str">
        <f t="shared" ref="AY77:AY105" si="41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si="36"/>
        <v/>
      </c>
      <c r="BC77" s="25" t="str">
        <f t="shared" ref="BC77:BC105" si="42">IF($D77&lt;$S77," Las actividades de usuarios en situacion de discapacidad NO puede ser mayoral total.","")</f>
        <v/>
      </c>
      <c r="BD77" s="48">
        <f t="shared" ref="BD77:BD105" si="43">IF($D77&lt;&gt;($R77+$Q77),1,0)</f>
        <v>1</v>
      </c>
      <c r="BE77" s="48">
        <f t="shared" si="37"/>
        <v>0</v>
      </c>
      <c r="BF77" s="48">
        <f t="shared" si="38"/>
        <v>0</v>
      </c>
      <c r="BG77" s="48">
        <f t="shared" si="39"/>
        <v>0</v>
      </c>
      <c r="BH77" s="48">
        <f t="shared" ref="BH77:BH105" si="44">IF($D77&lt;$S77,1,0)</f>
        <v>0</v>
      </c>
    </row>
    <row r="78" spans="1:64" ht="20.25" customHeight="1" x14ac:dyDescent="0.15">
      <c r="A78" s="313" t="s">
        <v>105</v>
      </c>
      <c r="B78" s="314"/>
      <c r="C78" s="315"/>
      <c r="D78" s="27">
        <f>+SUM(E78:M78)</f>
        <v>116</v>
      </c>
      <c r="E78" s="31">
        <v>2</v>
      </c>
      <c r="F78" s="63"/>
      <c r="G78" s="63">
        <v>1</v>
      </c>
      <c r="H78" s="63"/>
      <c r="I78" s="63">
        <v>1</v>
      </c>
      <c r="J78" s="63"/>
      <c r="K78" s="63">
        <v>110</v>
      </c>
      <c r="L78" s="63">
        <v>2</v>
      </c>
      <c r="M78" s="124"/>
      <c r="N78" s="65">
        <v>116</v>
      </c>
      <c r="O78" s="65">
        <v>2</v>
      </c>
      <c r="P78" s="130"/>
      <c r="Q78" s="31">
        <v>3</v>
      </c>
      <c r="R78" s="32">
        <v>1</v>
      </c>
      <c r="S78" s="66"/>
      <c r="T78" s="234" t="str">
        <f t="shared" si="40"/>
        <v xml:space="preserve">    </v>
      </c>
      <c r="AW78" s="227"/>
      <c r="AX78" s="3"/>
      <c r="AY78" s="25" t="str">
        <f t="shared" si="41"/>
        <v/>
      </c>
      <c r="AZ78" s="57" t="str">
        <f t="shared" si="34"/>
        <v/>
      </c>
      <c r="BA78" s="57" t="str">
        <f t="shared" si="35"/>
        <v/>
      </c>
      <c r="BB78" s="25" t="str">
        <f t="shared" si="36"/>
        <v/>
      </c>
      <c r="BC78" s="25" t="str">
        <f t="shared" si="42"/>
        <v/>
      </c>
      <c r="BD78" s="48">
        <f t="shared" si="43"/>
        <v>1</v>
      </c>
      <c r="BE78" s="48">
        <f t="shared" si="37"/>
        <v>0</v>
      </c>
      <c r="BF78" s="48">
        <f t="shared" si="38"/>
        <v>0</v>
      </c>
      <c r="BG78" s="48">
        <f t="shared" si="39"/>
        <v>0</v>
      </c>
      <c r="BH78" s="48">
        <f t="shared" si="44"/>
        <v>0</v>
      </c>
    </row>
    <row r="79" spans="1:64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40"/>
        <v xml:space="preserve">    </v>
      </c>
      <c r="AW79" s="227"/>
      <c r="AX79" s="3"/>
      <c r="AY79" s="25" t="str">
        <f t="shared" si="41"/>
        <v/>
      </c>
      <c r="AZ79" s="57" t="str">
        <f t="shared" si="34"/>
        <v/>
      </c>
      <c r="BA79" s="57" t="str">
        <f t="shared" si="35"/>
        <v/>
      </c>
      <c r="BB79" s="25" t="str">
        <f t="shared" si="36"/>
        <v/>
      </c>
      <c r="BC79" s="25" t="str">
        <f t="shared" si="42"/>
        <v/>
      </c>
      <c r="BD79" s="48">
        <f t="shared" si="43"/>
        <v>0</v>
      </c>
      <c r="BE79" s="48">
        <f t="shared" si="37"/>
        <v>0</v>
      </c>
      <c r="BF79" s="48">
        <f t="shared" si="38"/>
        <v>0</v>
      </c>
      <c r="BG79" s="48" t="str">
        <f t="shared" si="39"/>
        <v/>
      </c>
      <c r="BH79" s="48">
        <f t="shared" si="44"/>
        <v>0</v>
      </c>
    </row>
    <row r="80" spans="1:64" ht="15.75" customHeight="1" x14ac:dyDescent="0.15">
      <c r="A80" s="379" t="s">
        <v>107</v>
      </c>
      <c r="B80" s="379"/>
      <c r="C80" s="379"/>
      <c r="D80" s="27">
        <f t="shared" ref="D80:D85" si="45">+SUM(H80:M80)</f>
        <v>183</v>
      </c>
      <c r="E80" s="49"/>
      <c r="F80" s="51"/>
      <c r="G80" s="51"/>
      <c r="H80" s="29">
        <v>1</v>
      </c>
      <c r="I80" s="29"/>
      <c r="J80" s="29">
        <v>9</v>
      </c>
      <c r="K80" s="29">
        <v>140</v>
      </c>
      <c r="L80" s="29">
        <v>18</v>
      </c>
      <c r="M80" s="32">
        <v>15</v>
      </c>
      <c r="N80" s="34">
        <v>183</v>
      </c>
      <c r="O80" s="34">
        <v>3</v>
      </c>
      <c r="P80" s="129"/>
      <c r="Q80" s="31">
        <v>4</v>
      </c>
      <c r="R80" s="32">
        <v>6</v>
      </c>
      <c r="S80" s="67"/>
      <c r="T80" s="234" t="str">
        <f t="shared" si="40"/>
        <v xml:space="preserve">    </v>
      </c>
      <c r="AW80" s="227"/>
      <c r="AX80" s="3"/>
      <c r="AY80" s="25" t="str">
        <f t="shared" si="41"/>
        <v/>
      </c>
      <c r="AZ80" s="57" t="str">
        <f t="shared" si="34"/>
        <v/>
      </c>
      <c r="BA80" s="57" t="str">
        <f t="shared" si="35"/>
        <v/>
      </c>
      <c r="BB80" s="25" t="str">
        <f t="shared" si="36"/>
        <v/>
      </c>
      <c r="BC80" s="25" t="str">
        <f t="shared" si="42"/>
        <v/>
      </c>
      <c r="BD80" s="48">
        <f t="shared" si="43"/>
        <v>1</v>
      </c>
      <c r="BE80" s="48">
        <f t="shared" si="37"/>
        <v>0</v>
      </c>
      <c r="BF80" s="48">
        <f t="shared" si="38"/>
        <v>0</v>
      </c>
      <c r="BG80" s="48">
        <f t="shared" si="39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22</v>
      </c>
      <c r="E81" s="49"/>
      <c r="F81" s="51"/>
      <c r="G81" s="51"/>
      <c r="H81" s="29">
        <v>1</v>
      </c>
      <c r="I81" s="29">
        <v>5</v>
      </c>
      <c r="J81" s="29">
        <v>2</v>
      </c>
      <c r="K81" s="29">
        <v>11</v>
      </c>
      <c r="L81" s="29">
        <v>1</v>
      </c>
      <c r="M81" s="32">
        <v>2</v>
      </c>
      <c r="N81" s="34">
        <v>22</v>
      </c>
      <c r="O81" s="34"/>
      <c r="P81" s="129"/>
      <c r="Q81" s="31">
        <v>1</v>
      </c>
      <c r="R81" s="32">
        <v>7</v>
      </c>
      <c r="S81" s="67"/>
      <c r="T81" s="234" t="str">
        <f t="shared" si="40"/>
        <v xml:space="preserve">    </v>
      </c>
      <c r="AW81" s="227"/>
      <c r="AX81" s="3"/>
      <c r="AY81" s="25" t="str">
        <f t="shared" si="41"/>
        <v/>
      </c>
      <c r="AZ81" s="57" t="str">
        <f t="shared" si="34"/>
        <v/>
      </c>
      <c r="BA81" s="57" t="str">
        <f t="shared" si="35"/>
        <v/>
      </c>
      <c r="BB81" s="25" t="str">
        <f t="shared" si="36"/>
        <v/>
      </c>
      <c r="BC81" s="25" t="str">
        <f t="shared" si="42"/>
        <v/>
      </c>
      <c r="BD81" s="48">
        <f t="shared" si="43"/>
        <v>1</v>
      </c>
      <c r="BE81" s="48">
        <f t="shared" si="37"/>
        <v>0</v>
      </c>
      <c r="BF81" s="48">
        <f t="shared" si="38"/>
        <v>0</v>
      </c>
      <c r="BG81" s="48">
        <f t="shared" si="39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11</v>
      </c>
      <c r="E82" s="49"/>
      <c r="F82" s="51"/>
      <c r="G82" s="51"/>
      <c r="H82" s="29"/>
      <c r="I82" s="29"/>
      <c r="J82" s="29">
        <v>2</v>
      </c>
      <c r="K82" s="29">
        <v>8</v>
      </c>
      <c r="L82" s="29"/>
      <c r="M82" s="32">
        <v>1</v>
      </c>
      <c r="N82" s="34">
        <v>11</v>
      </c>
      <c r="O82" s="34"/>
      <c r="P82" s="129"/>
      <c r="Q82" s="31">
        <v>1</v>
      </c>
      <c r="R82" s="32">
        <v>1</v>
      </c>
      <c r="S82" s="67"/>
      <c r="T82" s="234" t="str">
        <f t="shared" si="40"/>
        <v xml:space="preserve">    </v>
      </c>
      <c r="AW82" s="227"/>
      <c r="AX82" s="3"/>
      <c r="AY82" s="25" t="str">
        <f t="shared" si="41"/>
        <v/>
      </c>
      <c r="AZ82" s="57" t="str">
        <f t="shared" si="34"/>
        <v/>
      </c>
      <c r="BA82" s="57" t="str">
        <f t="shared" si="35"/>
        <v/>
      </c>
      <c r="BB82" s="25" t="str">
        <f t="shared" si="36"/>
        <v/>
      </c>
      <c r="BC82" s="25" t="str">
        <f t="shared" si="42"/>
        <v/>
      </c>
      <c r="BD82" s="48">
        <f t="shared" si="43"/>
        <v>1</v>
      </c>
      <c r="BE82" s="48">
        <f t="shared" si="37"/>
        <v>0</v>
      </c>
      <c r="BF82" s="48">
        <f t="shared" si="38"/>
        <v>0</v>
      </c>
      <c r="BG82" s="48">
        <f t="shared" si="39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14</v>
      </c>
      <c r="E83" s="49"/>
      <c r="F83" s="51"/>
      <c r="G83" s="51"/>
      <c r="H83" s="29"/>
      <c r="I83" s="29">
        <v>1</v>
      </c>
      <c r="J83" s="29">
        <v>3</v>
      </c>
      <c r="K83" s="29">
        <v>9</v>
      </c>
      <c r="L83" s="29"/>
      <c r="M83" s="32">
        <v>1</v>
      </c>
      <c r="N83" s="34">
        <v>14</v>
      </c>
      <c r="O83" s="34">
        <v>3</v>
      </c>
      <c r="P83" s="129"/>
      <c r="Q83" s="31"/>
      <c r="R83" s="32">
        <v>4</v>
      </c>
      <c r="S83" s="67"/>
      <c r="T83" s="234" t="str">
        <f t="shared" si="40"/>
        <v xml:space="preserve">    </v>
      </c>
      <c r="AW83" s="227"/>
      <c r="AX83" s="3"/>
      <c r="AY83" s="25" t="str">
        <f t="shared" si="41"/>
        <v/>
      </c>
      <c r="AZ83" s="57" t="str">
        <f t="shared" si="34"/>
        <v/>
      </c>
      <c r="BA83" s="57" t="str">
        <f t="shared" si="35"/>
        <v/>
      </c>
      <c r="BB83" s="25" t="str">
        <f t="shared" si="36"/>
        <v/>
      </c>
      <c r="BC83" s="25" t="str">
        <f t="shared" si="42"/>
        <v/>
      </c>
      <c r="BD83" s="48">
        <f t="shared" si="43"/>
        <v>1</v>
      </c>
      <c r="BE83" s="48">
        <f t="shared" si="37"/>
        <v>0</v>
      </c>
      <c r="BF83" s="48">
        <f t="shared" si="38"/>
        <v>0</v>
      </c>
      <c r="BG83" s="48">
        <f t="shared" si="39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40"/>
        <v xml:space="preserve">    </v>
      </c>
      <c r="AW84" s="227"/>
      <c r="AX84" s="3"/>
      <c r="AY84" s="25" t="str">
        <f t="shared" si="41"/>
        <v/>
      </c>
      <c r="AZ84" s="57" t="str">
        <f t="shared" si="34"/>
        <v/>
      </c>
      <c r="BA84" s="57" t="str">
        <f t="shared" si="35"/>
        <v/>
      </c>
      <c r="BB84" s="25" t="str">
        <f t="shared" si="36"/>
        <v/>
      </c>
      <c r="BC84" s="25" t="str">
        <f t="shared" si="42"/>
        <v/>
      </c>
      <c r="BD84" s="48">
        <f t="shared" si="43"/>
        <v>0</v>
      </c>
      <c r="BE84" s="48">
        <f t="shared" si="37"/>
        <v>0</v>
      </c>
      <c r="BF84" s="48">
        <f t="shared" si="38"/>
        <v>0</v>
      </c>
      <c r="BG84" s="48" t="str">
        <f t="shared" si="39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40"/>
        <v xml:space="preserve">    </v>
      </c>
      <c r="AW85" s="227"/>
      <c r="AX85" s="3"/>
      <c r="AY85" s="25" t="str">
        <f t="shared" si="41"/>
        <v/>
      </c>
      <c r="AZ85" s="57" t="str">
        <f t="shared" si="34"/>
        <v/>
      </c>
      <c r="BA85" s="57" t="str">
        <f t="shared" si="35"/>
        <v/>
      </c>
      <c r="BB85" s="25" t="str">
        <f t="shared" si="36"/>
        <v/>
      </c>
      <c r="BC85" s="25" t="str">
        <f t="shared" si="42"/>
        <v/>
      </c>
      <c r="BD85" s="48">
        <f t="shared" si="43"/>
        <v>0</v>
      </c>
      <c r="BE85" s="48">
        <f t="shared" si="37"/>
        <v>0</v>
      </c>
      <c r="BF85" s="48">
        <f t="shared" si="38"/>
        <v>0</v>
      </c>
      <c r="BG85" s="48" t="str">
        <f t="shared" si="39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40"/>
        <v xml:space="preserve">    </v>
      </c>
      <c r="AW86" s="227"/>
      <c r="AX86" s="3"/>
      <c r="AY86" s="25" t="str">
        <f t="shared" si="41"/>
        <v/>
      </c>
      <c r="AZ86" s="57" t="str">
        <f t="shared" si="34"/>
        <v/>
      </c>
      <c r="BA86" s="57" t="str">
        <f t="shared" si="35"/>
        <v/>
      </c>
      <c r="BB86" s="25" t="str">
        <f t="shared" si="36"/>
        <v/>
      </c>
      <c r="BC86" s="25" t="str">
        <f t="shared" si="42"/>
        <v/>
      </c>
      <c r="BD86" s="48">
        <f t="shared" si="43"/>
        <v>0</v>
      </c>
      <c r="BE86" s="48">
        <f t="shared" si="37"/>
        <v>0</v>
      </c>
      <c r="BF86" s="48">
        <f t="shared" si="38"/>
        <v>0</v>
      </c>
      <c r="BG86" s="48" t="str">
        <f t="shared" si="39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16</v>
      </c>
      <c r="E87" s="49"/>
      <c r="F87" s="51"/>
      <c r="G87" s="29"/>
      <c r="H87" s="29"/>
      <c r="I87" s="29"/>
      <c r="J87" s="29"/>
      <c r="K87" s="29">
        <v>16</v>
      </c>
      <c r="L87" s="29"/>
      <c r="M87" s="32"/>
      <c r="N87" s="34">
        <v>16</v>
      </c>
      <c r="O87" s="34"/>
      <c r="P87" s="129"/>
      <c r="Q87" s="31"/>
      <c r="R87" s="32"/>
      <c r="S87" s="67"/>
      <c r="T87" s="234" t="str">
        <f t="shared" si="40"/>
        <v xml:space="preserve">    </v>
      </c>
      <c r="AW87" s="227"/>
      <c r="AX87" s="3"/>
      <c r="AY87" s="25" t="str">
        <f t="shared" si="41"/>
        <v/>
      </c>
      <c r="AZ87" s="57" t="str">
        <f t="shared" si="34"/>
        <v/>
      </c>
      <c r="BA87" s="57" t="str">
        <f t="shared" si="35"/>
        <v/>
      </c>
      <c r="BB87" s="25" t="str">
        <f t="shared" si="36"/>
        <v/>
      </c>
      <c r="BC87" s="25" t="str">
        <f t="shared" si="42"/>
        <v/>
      </c>
      <c r="BD87" s="48">
        <f t="shared" si="43"/>
        <v>1</v>
      </c>
      <c r="BE87" s="48">
        <f t="shared" si="37"/>
        <v>0</v>
      </c>
      <c r="BF87" s="48">
        <f t="shared" si="38"/>
        <v>0</v>
      </c>
      <c r="BG87" s="48">
        <f t="shared" si="39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40"/>
        <v xml:space="preserve">    </v>
      </c>
      <c r="AW88" s="227"/>
      <c r="AX88" s="3"/>
      <c r="AY88" s="25" t="str">
        <f t="shared" si="41"/>
        <v/>
      </c>
      <c r="AZ88" s="57" t="str">
        <f t="shared" si="34"/>
        <v/>
      </c>
      <c r="BA88" s="57" t="str">
        <f t="shared" si="35"/>
        <v/>
      </c>
      <c r="BB88" s="25" t="str">
        <f t="shared" si="36"/>
        <v/>
      </c>
      <c r="BC88" s="25" t="str">
        <f t="shared" si="42"/>
        <v/>
      </c>
      <c r="BD88" s="48">
        <f t="shared" si="43"/>
        <v>0</v>
      </c>
      <c r="BE88" s="48">
        <f t="shared" si="37"/>
        <v>0</v>
      </c>
      <c r="BF88" s="48">
        <f t="shared" si="38"/>
        <v>0</v>
      </c>
      <c r="BG88" s="48" t="str">
        <f t="shared" si="39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40"/>
        <v xml:space="preserve">    </v>
      </c>
      <c r="AW89" s="227"/>
      <c r="AX89" s="3"/>
      <c r="AY89" s="25" t="str">
        <f t="shared" si="41"/>
        <v/>
      </c>
      <c r="AZ89" s="57" t="str">
        <f t="shared" si="34"/>
        <v/>
      </c>
      <c r="BA89" s="57" t="str">
        <f t="shared" si="35"/>
        <v/>
      </c>
      <c r="BB89" s="25" t="str">
        <f t="shared" si="36"/>
        <v/>
      </c>
      <c r="BC89" s="25" t="str">
        <f t="shared" si="42"/>
        <v/>
      </c>
      <c r="BD89" s="48">
        <f t="shared" si="43"/>
        <v>0</v>
      </c>
      <c r="BE89" s="48">
        <f t="shared" si="37"/>
        <v>0</v>
      </c>
      <c r="BF89" s="48">
        <f t="shared" si="38"/>
        <v>0</v>
      </c>
      <c r="BG89" s="48" t="str">
        <f t="shared" si="39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63</v>
      </c>
      <c r="E90" s="31"/>
      <c r="F90" s="29"/>
      <c r="G90" s="29"/>
      <c r="H90" s="29">
        <v>3</v>
      </c>
      <c r="I90" s="29">
        <v>15</v>
      </c>
      <c r="J90" s="29">
        <v>39</v>
      </c>
      <c r="K90" s="29">
        <v>6</v>
      </c>
      <c r="L90" s="51"/>
      <c r="M90" s="131"/>
      <c r="N90" s="34">
        <v>63</v>
      </c>
      <c r="O90" s="34"/>
      <c r="P90" s="129"/>
      <c r="Q90" s="31">
        <v>31</v>
      </c>
      <c r="R90" s="32">
        <v>26</v>
      </c>
      <c r="S90" s="67"/>
      <c r="T90" s="234" t="str">
        <f t="shared" si="40"/>
        <v xml:space="preserve">    </v>
      </c>
      <c r="AW90" s="227"/>
      <c r="AX90" s="3"/>
      <c r="AY90" s="25" t="str">
        <f t="shared" si="41"/>
        <v/>
      </c>
      <c r="AZ90" s="57" t="str">
        <f t="shared" si="34"/>
        <v/>
      </c>
      <c r="BA90" s="57" t="str">
        <f t="shared" si="35"/>
        <v/>
      </c>
      <c r="BB90" s="25" t="str">
        <f t="shared" si="36"/>
        <v/>
      </c>
      <c r="BC90" s="25" t="str">
        <f t="shared" si="42"/>
        <v/>
      </c>
      <c r="BD90" s="48">
        <f t="shared" si="43"/>
        <v>1</v>
      </c>
      <c r="BE90" s="48">
        <f t="shared" si="37"/>
        <v>0</v>
      </c>
      <c r="BF90" s="48">
        <f t="shared" si="38"/>
        <v>0</v>
      </c>
      <c r="BG90" s="48">
        <f t="shared" si="39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2</v>
      </c>
      <c r="E91" s="31"/>
      <c r="F91" s="29"/>
      <c r="G91" s="29"/>
      <c r="H91" s="29"/>
      <c r="I91" s="29">
        <v>1</v>
      </c>
      <c r="J91" s="29">
        <v>1</v>
      </c>
      <c r="K91" s="29"/>
      <c r="L91" s="51"/>
      <c r="M91" s="131"/>
      <c r="N91" s="34">
        <v>2</v>
      </c>
      <c r="O91" s="34"/>
      <c r="P91" s="129"/>
      <c r="Q91" s="31">
        <v>1</v>
      </c>
      <c r="R91" s="32">
        <v>1</v>
      </c>
      <c r="S91" s="67"/>
      <c r="T91" s="234" t="str">
        <f t="shared" si="40"/>
        <v xml:space="preserve">    </v>
      </c>
      <c r="AW91" s="227"/>
      <c r="AX91" s="3"/>
      <c r="AY91" s="25" t="str">
        <f t="shared" si="41"/>
        <v/>
      </c>
      <c r="AZ91" s="57" t="str">
        <f t="shared" si="34"/>
        <v/>
      </c>
      <c r="BA91" s="57" t="str">
        <f t="shared" si="35"/>
        <v/>
      </c>
      <c r="BB91" s="25" t="str">
        <f t="shared" si="36"/>
        <v/>
      </c>
      <c r="BC91" s="25" t="str">
        <f t="shared" si="42"/>
        <v/>
      </c>
      <c r="BD91" s="48">
        <f t="shared" si="43"/>
        <v>0</v>
      </c>
      <c r="BE91" s="48">
        <f t="shared" si="37"/>
        <v>0</v>
      </c>
      <c r="BF91" s="48">
        <f t="shared" si="38"/>
        <v>0</v>
      </c>
      <c r="BG91" s="48">
        <f t="shared" si="39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3</v>
      </c>
      <c r="E92" s="31"/>
      <c r="F92" s="29"/>
      <c r="G92" s="29"/>
      <c r="H92" s="29"/>
      <c r="I92" s="29">
        <v>1</v>
      </c>
      <c r="J92" s="29">
        <v>2</v>
      </c>
      <c r="K92" s="29"/>
      <c r="L92" s="51"/>
      <c r="M92" s="131"/>
      <c r="N92" s="34">
        <v>3</v>
      </c>
      <c r="O92" s="34"/>
      <c r="P92" s="129"/>
      <c r="Q92" s="31"/>
      <c r="R92" s="32">
        <v>3</v>
      </c>
      <c r="S92" s="67"/>
      <c r="T92" s="234" t="str">
        <f t="shared" si="40"/>
        <v xml:space="preserve">    </v>
      </c>
      <c r="AW92" s="227"/>
      <c r="AX92" s="3"/>
      <c r="AY92" s="25" t="str">
        <f t="shared" si="41"/>
        <v/>
      </c>
      <c r="AZ92" s="57" t="str">
        <f t="shared" si="34"/>
        <v/>
      </c>
      <c r="BA92" s="57" t="str">
        <f t="shared" si="35"/>
        <v/>
      </c>
      <c r="BB92" s="25" t="str">
        <f t="shared" si="36"/>
        <v/>
      </c>
      <c r="BC92" s="25" t="str">
        <f t="shared" si="42"/>
        <v/>
      </c>
      <c r="BD92" s="48">
        <f t="shared" si="43"/>
        <v>0</v>
      </c>
      <c r="BE92" s="48">
        <f t="shared" si="37"/>
        <v>0</v>
      </c>
      <c r="BF92" s="48">
        <f t="shared" si="38"/>
        <v>0</v>
      </c>
      <c r="BG92" s="48">
        <f t="shared" si="39"/>
        <v>0</v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40"/>
        <v xml:space="preserve">    </v>
      </c>
      <c r="AW93" s="227"/>
      <c r="AX93" s="3"/>
      <c r="AY93" s="25" t="str">
        <f t="shared" si="41"/>
        <v/>
      </c>
      <c r="AZ93" s="57" t="str">
        <f t="shared" si="34"/>
        <v/>
      </c>
      <c r="BA93" s="57" t="str">
        <f t="shared" si="35"/>
        <v/>
      </c>
      <c r="BB93" s="25" t="str">
        <f t="shared" si="36"/>
        <v/>
      </c>
      <c r="BC93" s="25" t="str">
        <f t="shared" si="42"/>
        <v/>
      </c>
      <c r="BD93" s="48">
        <f t="shared" si="43"/>
        <v>0</v>
      </c>
      <c r="BE93" s="48">
        <f t="shared" si="37"/>
        <v>0</v>
      </c>
      <c r="BF93" s="48">
        <f t="shared" si="38"/>
        <v>0</v>
      </c>
      <c r="BG93" s="48" t="str">
        <f t="shared" si="39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40"/>
        <v xml:space="preserve">    </v>
      </c>
      <c r="AW94" s="227"/>
      <c r="AX94" s="3"/>
      <c r="AY94" s="25" t="str">
        <f t="shared" si="41"/>
        <v/>
      </c>
      <c r="AZ94" s="57" t="str">
        <f t="shared" si="34"/>
        <v/>
      </c>
      <c r="BA94" s="57" t="str">
        <f t="shared" si="35"/>
        <v/>
      </c>
      <c r="BB94" s="25" t="str">
        <f t="shared" si="36"/>
        <v/>
      </c>
      <c r="BC94" s="25" t="str">
        <f t="shared" si="42"/>
        <v/>
      </c>
      <c r="BD94" s="48">
        <f t="shared" si="43"/>
        <v>0</v>
      </c>
      <c r="BE94" s="48">
        <f t="shared" si="37"/>
        <v>0</v>
      </c>
      <c r="BF94" s="48">
        <f t="shared" si="38"/>
        <v>0</v>
      </c>
      <c r="BG94" s="48" t="str">
        <f t="shared" si="39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0</v>
      </c>
      <c r="E95" s="49"/>
      <c r="F95" s="51"/>
      <c r="G95" s="51"/>
      <c r="H95" s="29"/>
      <c r="I95" s="29"/>
      <c r="J95" s="29"/>
      <c r="K95" s="29"/>
      <c r="L95" s="29"/>
      <c r="M95" s="32"/>
      <c r="N95" s="34"/>
      <c r="O95" s="34"/>
      <c r="P95" s="129"/>
      <c r="Q95" s="31"/>
      <c r="R95" s="32"/>
      <c r="S95" s="67"/>
      <c r="T95" s="234" t="str">
        <f t="shared" si="40"/>
        <v xml:space="preserve">    </v>
      </c>
      <c r="AW95" s="227"/>
      <c r="AX95" s="3"/>
      <c r="AY95" s="25" t="str">
        <f t="shared" si="41"/>
        <v/>
      </c>
      <c r="AZ95" s="57" t="str">
        <f t="shared" si="34"/>
        <v/>
      </c>
      <c r="BA95" s="57" t="str">
        <f t="shared" si="35"/>
        <v/>
      </c>
      <c r="BB95" s="25" t="str">
        <f t="shared" si="36"/>
        <v/>
      </c>
      <c r="BC95" s="25" t="str">
        <f t="shared" si="42"/>
        <v/>
      </c>
      <c r="BD95" s="48">
        <f t="shared" si="43"/>
        <v>0</v>
      </c>
      <c r="BE95" s="48">
        <f t="shared" si="37"/>
        <v>0</v>
      </c>
      <c r="BF95" s="48">
        <f t="shared" si="38"/>
        <v>0</v>
      </c>
      <c r="BG95" s="48" t="str">
        <f t="shared" si="39"/>
        <v/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70</v>
      </c>
      <c r="E96" s="49"/>
      <c r="F96" s="51"/>
      <c r="G96" s="51"/>
      <c r="H96" s="51"/>
      <c r="I96" s="51"/>
      <c r="J96" s="29">
        <v>1</v>
      </c>
      <c r="K96" s="29">
        <v>27</v>
      </c>
      <c r="L96" s="29">
        <v>23</v>
      </c>
      <c r="M96" s="32">
        <v>19</v>
      </c>
      <c r="N96" s="34">
        <v>70</v>
      </c>
      <c r="O96" s="52"/>
      <c r="P96" s="129"/>
      <c r="Q96" s="31">
        <v>1</v>
      </c>
      <c r="R96" s="32"/>
      <c r="S96" s="67"/>
      <c r="T96" s="234" t="str">
        <f t="shared" si="40"/>
        <v xml:space="preserve">    </v>
      </c>
      <c r="AW96" s="227"/>
      <c r="AX96" s="3"/>
      <c r="AY96" s="25" t="str">
        <f t="shared" si="41"/>
        <v/>
      </c>
      <c r="AZ96" s="57" t="str">
        <f t="shared" si="34"/>
        <v/>
      </c>
      <c r="BA96" s="57" t="str">
        <f t="shared" si="35"/>
        <v/>
      </c>
      <c r="BB96" s="25" t="str">
        <f t="shared" si="36"/>
        <v/>
      </c>
      <c r="BC96" s="25" t="str">
        <f t="shared" si="42"/>
        <v/>
      </c>
      <c r="BD96" s="48">
        <f t="shared" si="43"/>
        <v>1</v>
      </c>
      <c r="BE96" s="48">
        <f t="shared" si="37"/>
        <v>0</v>
      </c>
      <c r="BF96" s="48">
        <f t="shared" si="38"/>
        <v>0</v>
      </c>
      <c r="BG96" s="48">
        <f t="shared" si="39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40"/>
        <v xml:space="preserve">    </v>
      </c>
      <c r="AW97" s="227"/>
      <c r="AX97" s="3"/>
      <c r="AY97" s="25" t="str">
        <f t="shared" si="41"/>
        <v/>
      </c>
      <c r="AZ97" s="57" t="str">
        <f t="shared" si="34"/>
        <v/>
      </c>
      <c r="BA97" s="57" t="str">
        <f t="shared" si="35"/>
        <v/>
      </c>
      <c r="BB97" s="25" t="str">
        <f t="shared" si="36"/>
        <v/>
      </c>
      <c r="BC97" s="25" t="str">
        <f t="shared" si="42"/>
        <v/>
      </c>
      <c r="BD97" s="48">
        <f t="shared" si="43"/>
        <v>0</v>
      </c>
      <c r="BE97" s="48">
        <f t="shared" si="37"/>
        <v>0</v>
      </c>
      <c r="BF97" s="48">
        <f t="shared" si="38"/>
        <v>0</v>
      </c>
      <c r="BG97" s="48" t="str">
        <f t="shared" si="39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0</v>
      </c>
      <c r="E98" s="49"/>
      <c r="F98" s="51"/>
      <c r="G98" s="51"/>
      <c r="H98" s="51"/>
      <c r="I98" s="51"/>
      <c r="J98" s="29"/>
      <c r="K98" s="29"/>
      <c r="L98" s="29"/>
      <c r="M98" s="32"/>
      <c r="N98" s="34"/>
      <c r="O98" s="52"/>
      <c r="P98" s="129"/>
      <c r="Q98" s="31"/>
      <c r="R98" s="32"/>
      <c r="S98" s="67"/>
      <c r="T98" s="234" t="str">
        <f t="shared" si="40"/>
        <v xml:space="preserve">    </v>
      </c>
      <c r="AW98" s="227"/>
      <c r="AX98" s="3"/>
      <c r="AY98" s="25" t="str">
        <f t="shared" si="41"/>
        <v/>
      </c>
      <c r="AZ98" s="57" t="str">
        <f t="shared" si="34"/>
        <v/>
      </c>
      <c r="BA98" s="57" t="str">
        <f t="shared" si="35"/>
        <v/>
      </c>
      <c r="BB98" s="25" t="str">
        <f t="shared" si="36"/>
        <v/>
      </c>
      <c r="BC98" s="25" t="str">
        <f t="shared" si="42"/>
        <v/>
      </c>
      <c r="BD98" s="48">
        <f t="shared" si="43"/>
        <v>0</v>
      </c>
      <c r="BE98" s="48">
        <f t="shared" si="37"/>
        <v>0</v>
      </c>
      <c r="BF98" s="48">
        <f t="shared" si="38"/>
        <v>0</v>
      </c>
      <c r="BG98" s="48" t="str">
        <f t="shared" si="39"/>
        <v/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11</v>
      </c>
      <c r="E99" s="31"/>
      <c r="F99" s="29"/>
      <c r="G99" s="29"/>
      <c r="H99" s="29"/>
      <c r="I99" s="29">
        <v>2</v>
      </c>
      <c r="J99" s="29">
        <v>9</v>
      </c>
      <c r="K99" s="29"/>
      <c r="L99" s="29"/>
      <c r="M99" s="32"/>
      <c r="N99" s="34">
        <v>11</v>
      </c>
      <c r="O99" s="34"/>
      <c r="P99" s="129"/>
      <c r="Q99" s="31">
        <v>6</v>
      </c>
      <c r="R99" s="32">
        <v>5</v>
      </c>
      <c r="S99" s="67"/>
      <c r="T99" s="234" t="str">
        <f t="shared" si="40"/>
        <v xml:space="preserve">    </v>
      </c>
      <c r="AW99" s="227"/>
      <c r="AX99" s="3"/>
      <c r="AY99" s="25" t="str">
        <f t="shared" si="41"/>
        <v/>
      </c>
      <c r="AZ99" s="57" t="str">
        <f t="shared" si="34"/>
        <v/>
      </c>
      <c r="BA99" s="57" t="str">
        <f t="shared" si="35"/>
        <v/>
      </c>
      <c r="BB99" s="25" t="str">
        <f t="shared" si="36"/>
        <v/>
      </c>
      <c r="BC99" s="25" t="str">
        <f t="shared" si="42"/>
        <v/>
      </c>
      <c r="BD99" s="48">
        <f t="shared" si="43"/>
        <v>0</v>
      </c>
      <c r="BE99" s="48">
        <f t="shared" si="37"/>
        <v>0</v>
      </c>
      <c r="BF99" s="48">
        <f t="shared" si="38"/>
        <v>0</v>
      </c>
      <c r="BG99" s="48">
        <f t="shared" si="39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29</v>
      </c>
      <c r="E100" s="31"/>
      <c r="F100" s="29"/>
      <c r="G100" s="29"/>
      <c r="H100" s="29"/>
      <c r="I100" s="29"/>
      <c r="J100" s="29">
        <v>19</v>
      </c>
      <c r="K100" s="29">
        <v>7</v>
      </c>
      <c r="L100" s="29">
        <v>3</v>
      </c>
      <c r="M100" s="32"/>
      <c r="N100" s="34">
        <v>29</v>
      </c>
      <c r="O100" s="34"/>
      <c r="P100" s="129"/>
      <c r="Q100" s="31">
        <v>10</v>
      </c>
      <c r="R100" s="32">
        <v>9</v>
      </c>
      <c r="S100" s="67"/>
      <c r="T100" s="234" t="str">
        <f t="shared" si="40"/>
        <v xml:space="preserve">    </v>
      </c>
      <c r="AW100" s="227"/>
      <c r="AX100" s="3"/>
      <c r="AY100" s="25" t="str">
        <f t="shared" si="41"/>
        <v/>
      </c>
      <c r="AZ100" s="57" t="str">
        <f t="shared" si="34"/>
        <v/>
      </c>
      <c r="BA100" s="57" t="str">
        <f t="shared" si="35"/>
        <v/>
      </c>
      <c r="BB100" s="25" t="str">
        <f t="shared" si="36"/>
        <v/>
      </c>
      <c r="BC100" s="25" t="str">
        <f t="shared" si="42"/>
        <v/>
      </c>
      <c r="BD100" s="48">
        <f t="shared" si="43"/>
        <v>1</v>
      </c>
      <c r="BE100" s="48">
        <f t="shared" si="37"/>
        <v>0</v>
      </c>
      <c r="BF100" s="48">
        <f t="shared" si="38"/>
        <v>0</v>
      </c>
      <c r="BG100" s="48">
        <f t="shared" si="39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5</v>
      </c>
      <c r="E101" s="31"/>
      <c r="F101" s="29"/>
      <c r="G101" s="29"/>
      <c r="H101" s="29"/>
      <c r="I101" s="29"/>
      <c r="J101" s="29">
        <v>2</v>
      </c>
      <c r="K101" s="29">
        <v>3</v>
      </c>
      <c r="L101" s="29"/>
      <c r="M101" s="32"/>
      <c r="N101" s="34">
        <v>5</v>
      </c>
      <c r="O101" s="34"/>
      <c r="P101" s="129"/>
      <c r="Q101" s="31">
        <v>1</v>
      </c>
      <c r="R101" s="32">
        <v>1</v>
      </c>
      <c r="S101" s="67"/>
      <c r="T101" s="234" t="str">
        <f t="shared" si="40"/>
        <v xml:space="preserve">    </v>
      </c>
      <c r="AW101" s="227"/>
      <c r="AX101" s="3"/>
      <c r="AY101" s="25" t="str">
        <f t="shared" si="41"/>
        <v/>
      </c>
      <c r="AZ101" s="57" t="str">
        <f t="shared" si="34"/>
        <v/>
      </c>
      <c r="BA101" s="57" t="str">
        <f t="shared" si="35"/>
        <v/>
      </c>
      <c r="BB101" s="25" t="str">
        <f t="shared" si="36"/>
        <v/>
      </c>
      <c r="BC101" s="25" t="str">
        <f t="shared" si="42"/>
        <v/>
      </c>
      <c r="BD101" s="48">
        <f t="shared" si="43"/>
        <v>1</v>
      </c>
      <c r="BE101" s="48">
        <f t="shared" si="37"/>
        <v>0</v>
      </c>
      <c r="BF101" s="48">
        <f t="shared" si="38"/>
        <v>0</v>
      </c>
      <c r="BG101" s="48">
        <f t="shared" si="39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1</v>
      </c>
      <c r="E102" s="31">
        <v>1</v>
      </c>
      <c r="F102" s="29"/>
      <c r="G102" s="29"/>
      <c r="H102" s="29"/>
      <c r="I102" s="29"/>
      <c r="J102" s="29"/>
      <c r="K102" s="29"/>
      <c r="L102" s="29"/>
      <c r="M102" s="32"/>
      <c r="N102" s="34">
        <v>1</v>
      </c>
      <c r="O102" s="34"/>
      <c r="P102" s="129"/>
      <c r="Q102" s="31"/>
      <c r="R102" s="32">
        <v>1</v>
      </c>
      <c r="S102" s="67"/>
      <c r="T102" s="234" t="str">
        <f t="shared" si="40"/>
        <v xml:space="preserve">    </v>
      </c>
      <c r="AW102" s="227"/>
      <c r="AX102" s="3"/>
      <c r="AY102" s="25" t="str">
        <f t="shared" si="41"/>
        <v/>
      </c>
      <c r="AZ102" s="57" t="str">
        <f t="shared" si="34"/>
        <v/>
      </c>
      <c r="BA102" s="57" t="str">
        <f t="shared" si="35"/>
        <v/>
      </c>
      <c r="BB102" s="25" t="str">
        <f t="shared" si="36"/>
        <v/>
      </c>
      <c r="BC102" s="25" t="str">
        <f t="shared" si="42"/>
        <v/>
      </c>
      <c r="BD102" s="48">
        <f t="shared" si="43"/>
        <v>0</v>
      </c>
      <c r="BE102" s="48">
        <f t="shared" si="37"/>
        <v>0</v>
      </c>
      <c r="BF102" s="48">
        <f t="shared" si="38"/>
        <v>0</v>
      </c>
      <c r="BG102" s="48">
        <f t="shared" si="39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40"/>
        <v xml:space="preserve">    </v>
      </c>
      <c r="AW103" s="227"/>
      <c r="AX103" s="3"/>
      <c r="AY103" s="25" t="str">
        <f t="shared" si="41"/>
        <v/>
      </c>
      <c r="AZ103" s="57" t="str">
        <f t="shared" si="34"/>
        <v/>
      </c>
      <c r="BA103" s="57" t="str">
        <f t="shared" si="35"/>
        <v/>
      </c>
      <c r="BB103" s="25" t="str">
        <f t="shared" si="36"/>
        <v/>
      </c>
      <c r="BC103" s="25" t="str">
        <f t="shared" si="42"/>
        <v/>
      </c>
      <c r="BD103" s="48">
        <f t="shared" si="43"/>
        <v>0</v>
      </c>
      <c r="BE103" s="48">
        <f t="shared" si="37"/>
        <v>0</v>
      </c>
      <c r="BF103" s="48">
        <f t="shared" si="38"/>
        <v>0</v>
      </c>
      <c r="BG103" s="48" t="str">
        <f t="shared" si="39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40"/>
        <v xml:space="preserve">    </v>
      </c>
      <c r="AW104" s="227"/>
      <c r="AX104" s="3"/>
      <c r="AY104" s="25" t="str">
        <f t="shared" si="41"/>
        <v/>
      </c>
      <c r="AZ104" s="57" t="str">
        <f t="shared" si="34"/>
        <v/>
      </c>
      <c r="BA104" s="57" t="str">
        <f t="shared" si="35"/>
        <v/>
      </c>
      <c r="BB104" s="25" t="str">
        <f t="shared" si="36"/>
        <v/>
      </c>
      <c r="BC104" s="25" t="str">
        <f t="shared" si="42"/>
        <v/>
      </c>
      <c r="BD104" s="48">
        <f t="shared" si="43"/>
        <v>0</v>
      </c>
      <c r="BE104" s="48">
        <f t="shared" si="37"/>
        <v>0</v>
      </c>
      <c r="BF104" s="48">
        <f t="shared" si="38"/>
        <v>0</v>
      </c>
      <c r="BG104" s="48" t="str">
        <f t="shared" si="39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678</v>
      </c>
      <c r="E105" s="90">
        <f>+SUM(E76:E79,E88:E93,E99:E104)</f>
        <v>8</v>
      </c>
      <c r="F105" s="91">
        <f>+SUM(F76:F79,F90:F93,F99:F104)</f>
        <v>2</v>
      </c>
      <c r="G105" s="91">
        <f>+SUM(G76:G79,G87,G90:G93,G99:G104)</f>
        <v>2</v>
      </c>
      <c r="H105" s="91">
        <f>+SUM(H76:H85,H87,H90:H95,H99:H104)</f>
        <v>7</v>
      </c>
      <c r="I105" s="91">
        <f>+SUM(I76:I85,I87:I95,I99:I104)</f>
        <v>36</v>
      </c>
      <c r="J105" s="91">
        <f>+SUM(J76:J87,J90:J104)</f>
        <v>106</v>
      </c>
      <c r="K105" s="91">
        <f>+SUM(K76:K87,K90:K104)</f>
        <v>406</v>
      </c>
      <c r="L105" s="91">
        <f>+SUM(L76:L87,L94:L104)</f>
        <v>60</v>
      </c>
      <c r="M105" s="107">
        <f>+SUM(M76:M87,M94:M104)</f>
        <v>51</v>
      </c>
      <c r="N105" s="91">
        <f t="shared" ref="N105:S105" si="47">+SUM(N76:N104)</f>
        <v>678</v>
      </c>
      <c r="O105" s="88">
        <f t="shared" si="47"/>
        <v>10</v>
      </c>
      <c r="P105" s="107">
        <f t="shared" si="47"/>
        <v>0</v>
      </c>
      <c r="Q105" s="89">
        <f t="shared" si="47"/>
        <v>74</v>
      </c>
      <c r="R105" s="92">
        <f t="shared" si="47"/>
        <v>87</v>
      </c>
      <c r="S105" s="75">
        <f t="shared" si="47"/>
        <v>0</v>
      </c>
      <c r="T105" s="234"/>
      <c r="AW105" s="227"/>
      <c r="AX105" s="3"/>
      <c r="AY105" s="25" t="str">
        <f t="shared" si="41"/>
        <v/>
      </c>
      <c r="AZ105" s="57" t="str">
        <f t="shared" si="34"/>
        <v/>
      </c>
      <c r="BA105" s="57" t="str">
        <f t="shared" si="35"/>
        <v/>
      </c>
      <c r="BB105" s="25" t="str">
        <f t="shared" si="36"/>
        <v/>
      </c>
      <c r="BC105" s="25" t="str">
        <f t="shared" si="42"/>
        <v/>
      </c>
      <c r="BD105" s="48">
        <f t="shared" si="43"/>
        <v>1</v>
      </c>
      <c r="BE105" s="48">
        <f t="shared" si="37"/>
        <v>0</v>
      </c>
      <c r="BF105" s="48">
        <f t="shared" si="38"/>
        <v>0</v>
      </c>
      <c r="BG105" s="48">
        <f t="shared" si="39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62" t="s">
        <v>10</v>
      </c>
      <c r="F108" s="262" t="s">
        <v>11</v>
      </c>
      <c r="G108" s="262" t="s">
        <v>12</v>
      </c>
      <c r="H108" s="262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60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59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61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24</v>
      </c>
      <c r="E148" s="21">
        <v>2</v>
      </c>
      <c r="F148" s="19"/>
      <c r="G148" s="19"/>
      <c r="H148" s="19"/>
      <c r="I148" s="19">
        <v>2</v>
      </c>
      <c r="J148" s="19">
        <v>2</v>
      </c>
      <c r="K148" s="19">
        <v>16</v>
      </c>
      <c r="L148" s="19">
        <v>1</v>
      </c>
      <c r="M148" s="22">
        <v>1</v>
      </c>
      <c r="N148" s="24">
        <v>6</v>
      </c>
      <c r="O148" s="24">
        <v>18</v>
      </c>
      <c r="P148" s="60">
        <v>1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466</v>
      </c>
      <c r="E149" s="31">
        <v>59</v>
      </c>
      <c r="F149" s="29">
        <v>31</v>
      </c>
      <c r="G149" s="29">
        <v>18</v>
      </c>
      <c r="H149" s="29">
        <v>11</v>
      </c>
      <c r="I149" s="29">
        <v>23</v>
      </c>
      <c r="J149" s="29">
        <v>44</v>
      </c>
      <c r="K149" s="29">
        <v>214</v>
      </c>
      <c r="L149" s="29">
        <v>42</v>
      </c>
      <c r="M149" s="32">
        <v>24</v>
      </c>
      <c r="N149" s="34">
        <v>154</v>
      </c>
      <c r="O149" s="34">
        <v>312</v>
      </c>
      <c r="P149" s="67">
        <v>5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0</v>
      </c>
      <c r="E150" s="21"/>
      <c r="F150" s="19"/>
      <c r="G150" s="19"/>
      <c r="H150" s="19"/>
      <c r="I150" s="19"/>
      <c r="J150" s="19"/>
      <c r="K150" s="19"/>
      <c r="L150" s="19"/>
      <c r="M150" s="22"/>
      <c r="N150" s="24"/>
      <c r="O150" s="24"/>
      <c r="P150" s="60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3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4">+SUM(E151:M151)</f>
        <v>0</v>
      </c>
      <c r="E151" s="31"/>
      <c r="F151" s="29"/>
      <c r="G151" s="29"/>
      <c r="H151" s="29"/>
      <c r="I151" s="29"/>
      <c r="J151" s="29"/>
      <c r="K151" s="29"/>
      <c r="L151" s="29"/>
      <c r="M151" s="32"/>
      <c r="N151" s="34"/>
      <c r="O151" s="34"/>
      <c r="P151" s="67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3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4"/>
        <v>0</v>
      </c>
      <c r="E152" s="31"/>
      <c r="F152" s="29"/>
      <c r="G152" s="29"/>
      <c r="H152" s="29"/>
      <c r="I152" s="29"/>
      <c r="J152" s="29"/>
      <c r="K152" s="29"/>
      <c r="L152" s="29"/>
      <c r="M152" s="32"/>
      <c r="N152" s="34"/>
      <c r="O152" s="34"/>
      <c r="P152" s="67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3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4"/>
        <v>0</v>
      </c>
      <c r="E153" s="39"/>
      <c r="F153" s="37"/>
      <c r="G153" s="37"/>
      <c r="H153" s="37"/>
      <c r="I153" s="37"/>
      <c r="J153" s="37"/>
      <c r="K153" s="37"/>
      <c r="L153" s="37"/>
      <c r="M153" s="40"/>
      <c r="N153" s="42"/>
      <c r="O153" s="42"/>
      <c r="P153" s="96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3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4"/>
        <v>14</v>
      </c>
      <c r="E154" s="21"/>
      <c r="F154" s="19">
        <v>1</v>
      </c>
      <c r="G154" s="19"/>
      <c r="H154" s="19">
        <v>1</v>
      </c>
      <c r="I154" s="19"/>
      <c r="J154" s="19">
        <v>1</v>
      </c>
      <c r="K154" s="19">
        <v>10</v>
      </c>
      <c r="L154" s="19">
        <v>1</v>
      </c>
      <c r="M154" s="22"/>
      <c r="N154" s="24">
        <v>9</v>
      </c>
      <c r="O154" s="24">
        <v>5</v>
      </c>
      <c r="P154" s="60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3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4"/>
        <v>44</v>
      </c>
      <c r="E155" s="31"/>
      <c r="F155" s="29"/>
      <c r="G155" s="29"/>
      <c r="H155" s="29">
        <v>1</v>
      </c>
      <c r="I155" s="29">
        <v>1</v>
      </c>
      <c r="J155" s="29">
        <v>11</v>
      </c>
      <c r="K155" s="29">
        <v>26</v>
      </c>
      <c r="L155" s="29">
        <v>5</v>
      </c>
      <c r="M155" s="32"/>
      <c r="N155" s="34">
        <v>21</v>
      </c>
      <c r="O155" s="34">
        <v>23</v>
      </c>
      <c r="P155" s="67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3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4"/>
        <v>13</v>
      </c>
      <c r="E156" s="31"/>
      <c r="F156" s="29">
        <v>1</v>
      </c>
      <c r="G156" s="29"/>
      <c r="H156" s="29">
        <v>1</v>
      </c>
      <c r="I156" s="29"/>
      <c r="J156" s="29">
        <v>1</v>
      </c>
      <c r="K156" s="29">
        <v>9</v>
      </c>
      <c r="L156" s="29">
        <v>1</v>
      </c>
      <c r="M156" s="32"/>
      <c r="N156" s="34">
        <v>9</v>
      </c>
      <c r="O156" s="34">
        <v>4</v>
      </c>
      <c r="P156" s="67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3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4"/>
        <v>6</v>
      </c>
      <c r="E157" s="39"/>
      <c r="F157" s="37"/>
      <c r="G157" s="37"/>
      <c r="H157" s="37"/>
      <c r="I157" s="37">
        <v>1</v>
      </c>
      <c r="J157" s="37">
        <v>3</v>
      </c>
      <c r="K157" s="37">
        <v>2</v>
      </c>
      <c r="L157" s="37"/>
      <c r="M157" s="40"/>
      <c r="N157" s="42">
        <v>3</v>
      </c>
      <c r="O157" s="42">
        <v>3</v>
      </c>
      <c r="P157" s="96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3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4"/>
        <v>55</v>
      </c>
      <c r="E158" s="21"/>
      <c r="F158" s="19"/>
      <c r="G158" s="19"/>
      <c r="H158" s="19">
        <v>1</v>
      </c>
      <c r="I158" s="19">
        <v>5</v>
      </c>
      <c r="J158" s="19">
        <v>11</v>
      </c>
      <c r="K158" s="19">
        <v>33</v>
      </c>
      <c r="L158" s="19">
        <v>1</v>
      </c>
      <c r="M158" s="22">
        <v>4</v>
      </c>
      <c r="N158" s="24">
        <v>17</v>
      </c>
      <c r="O158" s="24">
        <v>38</v>
      </c>
      <c r="P158" s="60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3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4"/>
        <v>105</v>
      </c>
      <c r="E159" s="31"/>
      <c r="F159" s="29"/>
      <c r="G159" s="29"/>
      <c r="H159" s="29">
        <v>5</v>
      </c>
      <c r="I159" s="29">
        <v>4</v>
      </c>
      <c r="J159" s="29">
        <v>17</v>
      </c>
      <c r="K159" s="29">
        <v>62</v>
      </c>
      <c r="L159" s="29">
        <v>3</v>
      </c>
      <c r="M159" s="32">
        <v>14</v>
      </c>
      <c r="N159" s="34">
        <v>21</v>
      </c>
      <c r="O159" s="34">
        <v>84</v>
      </c>
      <c r="P159" s="67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3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4"/>
        <v>58</v>
      </c>
      <c r="E160" s="31"/>
      <c r="F160" s="29"/>
      <c r="G160" s="29"/>
      <c r="H160" s="29">
        <v>2</v>
      </c>
      <c r="I160" s="29">
        <v>5</v>
      </c>
      <c r="J160" s="29">
        <v>12</v>
      </c>
      <c r="K160" s="29">
        <v>33</v>
      </c>
      <c r="L160" s="29">
        <v>1</v>
      </c>
      <c r="M160" s="32">
        <v>5</v>
      </c>
      <c r="N160" s="34">
        <v>18</v>
      </c>
      <c r="O160" s="34">
        <v>40</v>
      </c>
      <c r="P160" s="67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3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4"/>
        <v>33</v>
      </c>
      <c r="E161" s="39"/>
      <c r="F161" s="37"/>
      <c r="G161" s="37"/>
      <c r="H161" s="37">
        <v>1</v>
      </c>
      <c r="I161" s="37">
        <v>1</v>
      </c>
      <c r="J161" s="37">
        <v>4</v>
      </c>
      <c r="K161" s="37">
        <v>22</v>
      </c>
      <c r="L161" s="37">
        <v>1</v>
      </c>
      <c r="M161" s="40">
        <v>4</v>
      </c>
      <c r="N161" s="42">
        <v>6</v>
      </c>
      <c r="O161" s="42">
        <v>27</v>
      </c>
      <c r="P161" s="96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3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12</v>
      </c>
      <c r="E162" s="21">
        <v>5</v>
      </c>
      <c r="F162" s="19">
        <v>2</v>
      </c>
      <c r="G162" s="19"/>
      <c r="H162" s="19">
        <v>1</v>
      </c>
      <c r="I162" s="19">
        <v>2</v>
      </c>
      <c r="J162" s="19">
        <v>2</v>
      </c>
      <c r="K162" s="155"/>
      <c r="L162" s="155"/>
      <c r="M162" s="156"/>
      <c r="N162" s="24">
        <v>6</v>
      </c>
      <c r="O162" s="24">
        <v>6</v>
      </c>
      <c r="P162" s="181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3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134</v>
      </c>
      <c r="E163" s="31">
        <v>59</v>
      </c>
      <c r="F163" s="29">
        <v>31</v>
      </c>
      <c r="G163" s="29">
        <v>18</v>
      </c>
      <c r="H163" s="29">
        <v>4</v>
      </c>
      <c r="I163" s="29">
        <v>14</v>
      </c>
      <c r="J163" s="29">
        <v>8</v>
      </c>
      <c r="K163" s="51"/>
      <c r="L163" s="51"/>
      <c r="M163" s="131"/>
      <c r="N163" s="34">
        <v>64</v>
      </c>
      <c r="O163" s="34">
        <v>70</v>
      </c>
      <c r="P163" s="182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3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13</v>
      </c>
      <c r="E164" s="31">
        <v>6</v>
      </c>
      <c r="F164" s="29">
        <v>2</v>
      </c>
      <c r="G164" s="29"/>
      <c r="H164" s="29">
        <v>1</v>
      </c>
      <c r="I164" s="29">
        <v>2</v>
      </c>
      <c r="J164" s="29">
        <v>2</v>
      </c>
      <c r="K164" s="51"/>
      <c r="L164" s="51"/>
      <c r="M164" s="131"/>
      <c r="N164" s="34">
        <v>7</v>
      </c>
      <c r="O164" s="34">
        <v>6</v>
      </c>
      <c r="P164" s="182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3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4</v>
      </c>
      <c r="E165" s="39">
        <v>1</v>
      </c>
      <c r="F165" s="37"/>
      <c r="G165" s="37">
        <v>2</v>
      </c>
      <c r="H165" s="37"/>
      <c r="I165" s="37"/>
      <c r="J165" s="37">
        <v>1</v>
      </c>
      <c r="K165" s="161"/>
      <c r="L165" s="161"/>
      <c r="M165" s="163"/>
      <c r="N165" s="42">
        <v>2</v>
      </c>
      <c r="O165" s="42">
        <v>2</v>
      </c>
      <c r="P165" s="183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3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4"/>
        <v>67</v>
      </c>
      <c r="E166" s="62"/>
      <c r="F166" s="63"/>
      <c r="G166" s="63"/>
      <c r="H166" s="63"/>
      <c r="I166" s="63"/>
      <c r="J166" s="63">
        <v>1</v>
      </c>
      <c r="K166" s="63">
        <v>65</v>
      </c>
      <c r="L166" s="63">
        <v>1</v>
      </c>
      <c r="M166" s="124"/>
      <c r="N166" s="65">
        <v>16</v>
      </c>
      <c r="O166" s="65">
        <v>51</v>
      </c>
      <c r="P166" s="66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3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4"/>
        <v>72</v>
      </c>
      <c r="E167" s="31"/>
      <c r="F167" s="29"/>
      <c r="G167" s="29"/>
      <c r="H167" s="29">
        <v>1</v>
      </c>
      <c r="I167" s="29"/>
      <c r="J167" s="29">
        <v>5</v>
      </c>
      <c r="K167" s="29">
        <v>63</v>
      </c>
      <c r="L167" s="29">
        <v>3</v>
      </c>
      <c r="M167" s="32"/>
      <c r="N167" s="34">
        <v>18</v>
      </c>
      <c r="O167" s="34">
        <v>54</v>
      </c>
      <c r="P167" s="67">
        <v>2</v>
      </c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3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4"/>
        <v>21</v>
      </c>
      <c r="E168" s="31"/>
      <c r="F168" s="29"/>
      <c r="G168" s="29"/>
      <c r="H168" s="29"/>
      <c r="I168" s="29"/>
      <c r="J168" s="29">
        <v>3</v>
      </c>
      <c r="K168" s="29">
        <v>18</v>
      </c>
      <c r="L168" s="29"/>
      <c r="M168" s="32"/>
      <c r="N168" s="34">
        <v>2</v>
      </c>
      <c r="O168" s="34">
        <v>19</v>
      </c>
      <c r="P168" s="67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3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4"/>
        <v>12</v>
      </c>
      <c r="E169" s="84"/>
      <c r="F169" s="86"/>
      <c r="G169" s="86"/>
      <c r="H169" s="86"/>
      <c r="I169" s="86"/>
      <c r="J169" s="86">
        <v>2</v>
      </c>
      <c r="K169" s="86">
        <v>9</v>
      </c>
      <c r="L169" s="86">
        <v>1</v>
      </c>
      <c r="M169" s="87"/>
      <c r="N169" s="56">
        <v>2</v>
      </c>
      <c r="O169" s="56">
        <v>10</v>
      </c>
      <c r="P169" s="105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3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50</v>
      </c>
      <c r="E170" s="21"/>
      <c r="F170" s="19"/>
      <c r="G170" s="19"/>
      <c r="H170" s="19">
        <v>3</v>
      </c>
      <c r="I170" s="19">
        <v>13</v>
      </c>
      <c r="J170" s="19">
        <v>30</v>
      </c>
      <c r="K170" s="19">
        <v>4</v>
      </c>
      <c r="L170" s="155"/>
      <c r="M170" s="156"/>
      <c r="N170" s="24">
        <v>28</v>
      </c>
      <c r="O170" s="24">
        <v>22</v>
      </c>
      <c r="P170" s="181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3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5</v>
      </c>
      <c r="E171" s="31"/>
      <c r="F171" s="29"/>
      <c r="G171" s="29"/>
      <c r="H171" s="29"/>
      <c r="I171" s="29">
        <v>4</v>
      </c>
      <c r="J171" s="29">
        <v>1</v>
      </c>
      <c r="K171" s="29"/>
      <c r="L171" s="51"/>
      <c r="M171" s="131"/>
      <c r="N171" s="34">
        <v>3</v>
      </c>
      <c r="O171" s="34">
        <v>2</v>
      </c>
      <c r="P171" s="182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3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0</v>
      </c>
      <c r="E172" s="31"/>
      <c r="F172" s="29"/>
      <c r="G172" s="29"/>
      <c r="H172" s="29"/>
      <c r="I172" s="29"/>
      <c r="J172" s="29"/>
      <c r="K172" s="29"/>
      <c r="L172" s="51"/>
      <c r="M172" s="131"/>
      <c r="N172" s="34"/>
      <c r="O172" s="34"/>
      <c r="P172" s="182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3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2</v>
      </c>
      <c r="E173" s="39"/>
      <c r="F173" s="37"/>
      <c r="G173" s="37"/>
      <c r="H173" s="37"/>
      <c r="I173" s="37"/>
      <c r="J173" s="37">
        <v>2</v>
      </c>
      <c r="K173" s="37"/>
      <c r="L173" s="161"/>
      <c r="M173" s="163"/>
      <c r="N173" s="42"/>
      <c r="O173" s="42">
        <v>2</v>
      </c>
      <c r="P173" s="183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3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4"/>
        <v>33</v>
      </c>
      <c r="E174" s="62"/>
      <c r="F174" s="63"/>
      <c r="G174" s="63"/>
      <c r="H174" s="63">
        <v>1</v>
      </c>
      <c r="I174" s="63"/>
      <c r="J174" s="63">
        <v>4</v>
      </c>
      <c r="K174" s="63">
        <v>19</v>
      </c>
      <c r="L174" s="63">
        <v>7</v>
      </c>
      <c r="M174" s="124">
        <v>2</v>
      </c>
      <c r="N174" s="65">
        <v>9</v>
      </c>
      <c r="O174" s="65">
        <v>24</v>
      </c>
      <c r="P174" s="66">
        <v>1</v>
      </c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3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4"/>
        <v>72</v>
      </c>
      <c r="E175" s="31"/>
      <c r="F175" s="29"/>
      <c r="G175" s="29"/>
      <c r="H175" s="29"/>
      <c r="I175" s="29"/>
      <c r="J175" s="29">
        <v>2</v>
      </c>
      <c r="K175" s="29">
        <v>52</v>
      </c>
      <c r="L175" s="29">
        <v>13</v>
      </c>
      <c r="M175" s="32">
        <v>5</v>
      </c>
      <c r="N175" s="34">
        <v>18</v>
      </c>
      <c r="O175" s="34">
        <v>54</v>
      </c>
      <c r="P175" s="67">
        <v>3</v>
      </c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3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4"/>
        <v>33</v>
      </c>
      <c r="E176" s="31"/>
      <c r="F176" s="29"/>
      <c r="G176" s="29"/>
      <c r="H176" s="29">
        <v>1</v>
      </c>
      <c r="I176" s="29"/>
      <c r="J176" s="29">
        <v>4</v>
      </c>
      <c r="K176" s="29">
        <v>23</v>
      </c>
      <c r="L176" s="29">
        <v>5</v>
      </c>
      <c r="M176" s="32"/>
      <c r="N176" s="34">
        <v>10</v>
      </c>
      <c r="O176" s="34">
        <v>23</v>
      </c>
      <c r="P176" s="67">
        <v>1</v>
      </c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3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4"/>
        <v>22</v>
      </c>
      <c r="E177" s="84"/>
      <c r="F177" s="86"/>
      <c r="G177" s="86"/>
      <c r="H177" s="86"/>
      <c r="I177" s="86"/>
      <c r="J177" s="86">
        <v>1</v>
      </c>
      <c r="K177" s="86">
        <v>16</v>
      </c>
      <c r="L177" s="86">
        <v>3</v>
      </c>
      <c r="M177" s="87">
        <v>2</v>
      </c>
      <c r="N177" s="56">
        <v>4</v>
      </c>
      <c r="O177" s="56">
        <v>18</v>
      </c>
      <c r="P177" s="105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3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3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5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3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5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3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5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3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5"/>
        <v>41</v>
      </c>
      <c r="E182" s="188"/>
      <c r="F182" s="189"/>
      <c r="G182" s="189"/>
      <c r="H182" s="63"/>
      <c r="I182" s="63"/>
      <c r="J182" s="63"/>
      <c r="K182" s="63">
        <v>13</v>
      </c>
      <c r="L182" s="63">
        <v>18</v>
      </c>
      <c r="M182" s="124">
        <v>10</v>
      </c>
      <c r="N182" s="65">
        <v>7</v>
      </c>
      <c r="O182" s="65">
        <v>34</v>
      </c>
      <c r="P182" s="66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3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5"/>
        <v>34</v>
      </c>
      <c r="E183" s="49"/>
      <c r="F183" s="51"/>
      <c r="G183" s="51"/>
      <c r="H183" s="29"/>
      <c r="I183" s="29"/>
      <c r="J183" s="29"/>
      <c r="K183" s="29">
        <v>11</v>
      </c>
      <c r="L183" s="29">
        <v>18</v>
      </c>
      <c r="M183" s="32">
        <v>5</v>
      </c>
      <c r="N183" s="34">
        <v>9</v>
      </c>
      <c r="O183" s="34">
        <v>25</v>
      </c>
      <c r="P183" s="67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3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5"/>
        <v>21</v>
      </c>
      <c r="E184" s="49"/>
      <c r="F184" s="51"/>
      <c r="G184" s="51"/>
      <c r="H184" s="29"/>
      <c r="I184" s="29"/>
      <c r="J184" s="29"/>
      <c r="K184" s="29">
        <v>3</v>
      </c>
      <c r="L184" s="29">
        <v>11</v>
      </c>
      <c r="M184" s="32">
        <v>7</v>
      </c>
      <c r="N184" s="34">
        <v>5</v>
      </c>
      <c r="O184" s="34">
        <v>16</v>
      </c>
      <c r="P184" s="67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3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5"/>
        <v>25</v>
      </c>
      <c r="E185" s="160"/>
      <c r="F185" s="161"/>
      <c r="G185" s="161"/>
      <c r="H185" s="37"/>
      <c r="I185" s="37"/>
      <c r="J185" s="37"/>
      <c r="K185" s="37">
        <v>7</v>
      </c>
      <c r="L185" s="37">
        <v>9</v>
      </c>
      <c r="M185" s="40">
        <v>9</v>
      </c>
      <c r="N185" s="42">
        <v>6</v>
      </c>
      <c r="O185" s="42">
        <v>19</v>
      </c>
      <c r="P185" s="96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3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4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3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4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3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4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3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4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3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4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3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4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3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4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3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4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3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4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3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4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3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4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3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4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3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4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3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4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3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4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3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4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3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4"/>
        <v>272</v>
      </c>
      <c r="E202" s="191">
        <f t="shared" ref="E202:G205" si="66">+E150+E154+E158+E162+E166+E170+E174+E186+E190+E194+E198</f>
        <v>5</v>
      </c>
      <c r="F202" s="192">
        <f t="shared" si="66"/>
        <v>3</v>
      </c>
      <c r="G202" s="192">
        <f t="shared" si="66"/>
        <v>0</v>
      </c>
      <c r="H202" s="192">
        <f t="shared" ref="H202:J205" si="67">+H150+H154+H158+H162+H166+H170+H174+H178+H186+H190+H194+H198+H182</f>
        <v>7</v>
      </c>
      <c r="I202" s="192">
        <f t="shared" si="67"/>
        <v>20</v>
      </c>
      <c r="J202" s="192">
        <f t="shared" si="67"/>
        <v>49</v>
      </c>
      <c r="K202" s="192">
        <f>+K150+K154+K158+K166+K170+K174+K178+K186+K190+K194+K198+K182</f>
        <v>144</v>
      </c>
      <c r="L202" s="192">
        <f t="shared" ref="L202:M205" si="68">+L150+L154+L158+L166+L174+L178+L186+L190+L194+L198+L182</f>
        <v>28</v>
      </c>
      <c r="M202" s="193">
        <f t="shared" si="68"/>
        <v>16</v>
      </c>
      <c r="N202" s="190">
        <f t="shared" ref="N202:O205" si="69">+N150+N154+N158+N162+N166+N170+N174+N178+N186+N190+N194+N198+N182</f>
        <v>92</v>
      </c>
      <c r="O202" s="190">
        <f t="shared" si="69"/>
        <v>180</v>
      </c>
      <c r="P202" s="190">
        <f>+P150+P154+P158+P166+P174+P178+P186+P190+P194+P198+P182</f>
        <v>1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3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4"/>
        <v>466</v>
      </c>
      <c r="E203" s="194">
        <f t="shared" si="66"/>
        <v>59</v>
      </c>
      <c r="F203" s="195">
        <f t="shared" si="66"/>
        <v>31</v>
      </c>
      <c r="G203" s="195">
        <f t="shared" si="66"/>
        <v>18</v>
      </c>
      <c r="H203" s="195">
        <f t="shared" si="67"/>
        <v>11</v>
      </c>
      <c r="I203" s="195">
        <f t="shared" si="67"/>
        <v>23</v>
      </c>
      <c r="J203" s="195">
        <f t="shared" si="67"/>
        <v>44</v>
      </c>
      <c r="K203" s="195">
        <f>+K151+K155+K159+K167+K171+K175+K179+K187+K191+K195+K199+K183</f>
        <v>214</v>
      </c>
      <c r="L203" s="195">
        <f t="shared" si="68"/>
        <v>42</v>
      </c>
      <c r="M203" s="196">
        <f t="shared" si="68"/>
        <v>24</v>
      </c>
      <c r="N203" s="61">
        <f t="shared" si="69"/>
        <v>154</v>
      </c>
      <c r="O203" s="61">
        <f t="shared" si="69"/>
        <v>312</v>
      </c>
      <c r="P203" s="61">
        <f>+P151+P155+P159+P167+P175+P179+P187+P191+P195+P199+P183</f>
        <v>5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3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4"/>
        <v>159</v>
      </c>
      <c r="E204" s="194">
        <f t="shared" si="66"/>
        <v>6</v>
      </c>
      <c r="F204" s="195">
        <f t="shared" si="66"/>
        <v>3</v>
      </c>
      <c r="G204" s="195">
        <f t="shared" si="66"/>
        <v>0</v>
      </c>
      <c r="H204" s="195">
        <f t="shared" si="67"/>
        <v>5</v>
      </c>
      <c r="I204" s="195">
        <f t="shared" si="67"/>
        <v>7</v>
      </c>
      <c r="J204" s="195">
        <f t="shared" si="67"/>
        <v>22</v>
      </c>
      <c r="K204" s="195">
        <f>+K152+K156+K160+K168+K172+K176+K180+K188+K192+K196+K200+K184</f>
        <v>86</v>
      </c>
      <c r="L204" s="195">
        <f t="shared" si="68"/>
        <v>18</v>
      </c>
      <c r="M204" s="196">
        <f t="shared" si="68"/>
        <v>12</v>
      </c>
      <c r="N204" s="61">
        <f t="shared" si="69"/>
        <v>51</v>
      </c>
      <c r="O204" s="61">
        <f t="shared" si="69"/>
        <v>108</v>
      </c>
      <c r="P204" s="61">
        <f>+P152+P156+P160+P168+P176+P180+P188+P192+P196+P200+P184</f>
        <v>1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3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4"/>
        <v>104</v>
      </c>
      <c r="E205" s="197">
        <f t="shared" si="66"/>
        <v>1</v>
      </c>
      <c r="F205" s="198">
        <f t="shared" si="66"/>
        <v>0</v>
      </c>
      <c r="G205" s="198">
        <f t="shared" si="66"/>
        <v>2</v>
      </c>
      <c r="H205" s="198">
        <f t="shared" si="67"/>
        <v>1</v>
      </c>
      <c r="I205" s="198">
        <f t="shared" si="67"/>
        <v>2</v>
      </c>
      <c r="J205" s="198">
        <f t="shared" si="67"/>
        <v>13</v>
      </c>
      <c r="K205" s="198">
        <f>+K153+K157+K161+K169+K173+K177+K181+K189+K193+K197+K201+K185</f>
        <v>56</v>
      </c>
      <c r="L205" s="198">
        <f t="shared" si="68"/>
        <v>14</v>
      </c>
      <c r="M205" s="199">
        <f t="shared" si="68"/>
        <v>15</v>
      </c>
      <c r="N205" s="136">
        <f t="shared" si="69"/>
        <v>23</v>
      </c>
      <c r="O205" s="136">
        <f t="shared" si="69"/>
        <v>81</v>
      </c>
      <c r="P205" s="136">
        <f>+P153+P157+P161+P169+P177+P181+P189+P193+P197+P201+P185</f>
        <v>0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3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59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0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1">$BA209&amp;" "&amp;$BB209</f>
        <v xml:space="preserve"> </v>
      </c>
      <c r="BA209" s="25"/>
      <c r="BB209" s="25" t="str">
        <f t="shared" ref="BB209:BB214" si="72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3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0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1"/>
        <v xml:space="preserve"> </v>
      </c>
      <c r="BA210" s="25"/>
      <c r="BB210" s="25" t="str">
        <f t="shared" si="72"/>
        <v/>
      </c>
      <c r="BC210" s="186"/>
      <c r="BD210" s="186"/>
      <c r="BE210" s="26"/>
      <c r="BF210" s="26">
        <f t="shared" si="73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0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1"/>
        <v xml:space="preserve"> </v>
      </c>
      <c r="BA211" s="25"/>
      <c r="BB211" s="25" t="str">
        <f t="shared" si="72"/>
        <v/>
      </c>
      <c r="BC211" s="186"/>
      <c r="BD211" s="186"/>
      <c r="BE211" s="26"/>
      <c r="BF211" s="26">
        <f t="shared" si="73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0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1"/>
        <v xml:space="preserve"> </v>
      </c>
      <c r="BA212" s="25"/>
      <c r="BB212" s="25" t="str">
        <f t="shared" si="72"/>
        <v/>
      </c>
      <c r="BC212" s="186"/>
      <c r="BD212" s="186"/>
      <c r="BE212" s="26"/>
      <c r="BF212" s="26">
        <f t="shared" si="73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0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1"/>
        <v xml:space="preserve"> </v>
      </c>
      <c r="BA213" s="25"/>
      <c r="BB213" s="25" t="str">
        <f t="shared" si="72"/>
        <v/>
      </c>
      <c r="BC213" s="186"/>
      <c r="BD213" s="186"/>
      <c r="BE213" s="26"/>
      <c r="BF213" s="26">
        <f t="shared" si="73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0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1"/>
        <v xml:space="preserve"> </v>
      </c>
      <c r="BA214" s="25"/>
      <c r="BB214" s="25" t="str">
        <f t="shared" si="72"/>
        <v/>
      </c>
      <c r="BC214" s="186"/>
      <c r="BD214" s="186"/>
      <c r="BE214" s="26"/>
      <c r="BF214" s="26">
        <f t="shared" si="73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4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4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4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4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4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4"/>
        <v>0</v>
      </c>
      <c r="E233" s="90">
        <f>+SUM(E227:E232)</f>
        <v>0</v>
      </c>
      <c r="F233" s="91">
        <f t="shared" ref="F233:P233" si="75">+SUM(F227:F232)</f>
        <v>0</v>
      </c>
      <c r="G233" s="91">
        <f t="shared" si="75"/>
        <v>0</v>
      </c>
      <c r="H233" s="91">
        <f t="shared" si="75"/>
        <v>0</v>
      </c>
      <c r="I233" s="91">
        <f t="shared" si="75"/>
        <v>0</v>
      </c>
      <c r="J233" s="91">
        <f t="shared" si="75"/>
        <v>0</v>
      </c>
      <c r="K233" s="91">
        <f t="shared" si="75"/>
        <v>0</v>
      </c>
      <c r="L233" s="91">
        <f t="shared" si="75"/>
        <v>0</v>
      </c>
      <c r="M233" s="107">
        <f t="shared" si="75"/>
        <v>0</v>
      </c>
      <c r="N233" s="75">
        <f t="shared" si="75"/>
        <v>0</v>
      </c>
      <c r="O233" s="88">
        <f t="shared" si="75"/>
        <v>0</v>
      </c>
      <c r="P233" s="220">
        <f t="shared" si="75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13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20108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O225:O226"/>
    <mergeCell ref="P225:P226"/>
    <mergeCell ref="A227:C227"/>
    <mergeCell ref="A228:C228"/>
    <mergeCell ref="A229:C229"/>
    <mergeCell ref="A230:C230"/>
    <mergeCell ref="A231:C231"/>
    <mergeCell ref="A232:C232"/>
    <mergeCell ref="A233:C233"/>
    <mergeCell ref="A216:A219"/>
    <mergeCell ref="B216:B219"/>
    <mergeCell ref="C216:C219"/>
    <mergeCell ref="D216:D219"/>
    <mergeCell ref="E216:E219"/>
    <mergeCell ref="A225:C226"/>
    <mergeCell ref="D225:D226"/>
    <mergeCell ref="E225:M225"/>
    <mergeCell ref="N225:N226"/>
    <mergeCell ref="A211:C211"/>
    <mergeCell ref="A212:C212"/>
    <mergeCell ref="A213:C213"/>
    <mergeCell ref="A214:C214"/>
    <mergeCell ref="A198:A201"/>
    <mergeCell ref="B198:C198"/>
    <mergeCell ref="B199:C199"/>
    <mergeCell ref="B200:C200"/>
    <mergeCell ref="B201:C201"/>
    <mergeCell ref="A209:C209"/>
    <mergeCell ref="A210:C210"/>
    <mergeCell ref="A202:A205"/>
    <mergeCell ref="B202:C202"/>
    <mergeCell ref="B203:C203"/>
    <mergeCell ref="B204:C204"/>
    <mergeCell ref="B205:C205"/>
    <mergeCell ref="A207:C208"/>
    <mergeCell ref="N207:N208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E207:M207"/>
    <mergeCell ref="D207:D208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type="whole" allowBlank="1" showInputMessage="1" showErrorMessage="1" errorTitle="Error" error="Por favor ingrese números enteros" sqref="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D10:Q223 IZ10:JM223 SV10:TI223 ACR10:ADE223 AMN10:ANA223 AWJ10:AWW223 BGF10:BGS223 BQB10:BQO223 BZX10:CAK223 CJT10:CKG223 CTP10:CUC223 DDL10:DDY223 DNH10:DNU223 DXD10:DXQ223 EGZ10:EHM223 EQV10:ERI223 FAR10:FBE223 FKN10:FLA223 FUJ10:FUW223 GEF10:GES223 GOB10:GOO223 GXX10:GYK223 HHT10:HIG223 HRP10:HSC223 IBL10:IBY223 ILH10:ILU223 IVD10:IVQ223 JEZ10:JFM223 JOV10:JPI223 JYR10:JZE223 KIN10:KJA223 KSJ10:KSW223 LCF10:LCS223 LMB10:LMO223 LVX10:LWK223 MFT10:MGG223 MPP10:MQC223 MZL10:MZY223 NJH10:NJU223 NTD10:NTQ223 OCZ10:ODM223 OMV10:ONI223 OWR10:OXE223 PGN10:PHA223 PQJ10:PQW223 QAF10:QAS223 QKB10:QKO223 QTX10:QUK223 RDT10:REG223 RNP10:ROC223 RXL10:RXY223 SHH10:SHU223 SRD10:SRQ223 TAZ10:TBM223 TKV10:TLI223 TUR10:TVE223 UEN10:UFA223 UOJ10:UOW223 UYF10:UYS223 VIB10:VIO223 VRX10:VSK223 WBT10:WCG223 WLP10:WMC223 WVL10:WVY223 D65546:Q65759 IZ65546:JM65759 SV65546:TI65759 ACR65546:ADE65759 AMN65546:ANA65759 AWJ65546:AWW65759 BGF65546:BGS65759 BQB65546:BQO65759 BZX65546:CAK65759 CJT65546:CKG65759 CTP65546:CUC65759 DDL65546:DDY65759 DNH65546:DNU65759 DXD65546:DXQ65759 EGZ65546:EHM65759 EQV65546:ERI65759 FAR65546:FBE65759 FKN65546:FLA65759 FUJ65546:FUW65759 GEF65546:GES65759 GOB65546:GOO65759 GXX65546:GYK65759 HHT65546:HIG65759 HRP65546:HSC65759 IBL65546:IBY65759 ILH65546:ILU65759 IVD65546:IVQ65759 JEZ65546:JFM65759 JOV65546:JPI65759 JYR65546:JZE65759 KIN65546:KJA65759 KSJ65546:KSW65759 LCF65546:LCS65759 LMB65546:LMO65759 LVX65546:LWK65759 MFT65546:MGG65759 MPP65546:MQC65759 MZL65546:MZY65759 NJH65546:NJU65759 NTD65546:NTQ65759 OCZ65546:ODM65759 OMV65546:ONI65759 OWR65546:OXE65759 PGN65546:PHA65759 PQJ65546:PQW65759 QAF65546:QAS65759 QKB65546:QKO65759 QTX65546:QUK65759 RDT65546:REG65759 RNP65546:ROC65759 RXL65546:RXY65759 SHH65546:SHU65759 SRD65546:SRQ65759 TAZ65546:TBM65759 TKV65546:TLI65759 TUR65546:TVE65759 UEN65546:UFA65759 UOJ65546:UOW65759 UYF65546:UYS65759 VIB65546:VIO65759 VRX65546:VSK65759 WBT65546:WCG65759 WLP65546:WMC65759 WVL65546:WVY65759 D131082:Q131295 IZ131082:JM131295 SV131082:TI131295 ACR131082:ADE131295 AMN131082:ANA131295 AWJ131082:AWW131295 BGF131082:BGS131295 BQB131082:BQO131295 BZX131082:CAK131295 CJT131082:CKG131295 CTP131082:CUC131295 DDL131082:DDY131295 DNH131082:DNU131295 DXD131082:DXQ131295 EGZ131082:EHM131295 EQV131082:ERI131295 FAR131082:FBE131295 FKN131082:FLA131295 FUJ131082:FUW131295 GEF131082:GES131295 GOB131082:GOO131295 GXX131082:GYK131295 HHT131082:HIG131295 HRP131082:HSC131295 IBL131082:IBY131295 ILH131082:ILU131295 IVD131082:IVQ131295 JEZ131082:JFM131295 JOV131082:JPI131295 JYR131082:JZE131295 KIN131082:KJA131295 KSJ131082:KSW131295 LCF131082:LCS131295 LMB131082:LMO131295 LVX131082:LWK131295 MFT131082:MGG131295 MPP131082:MQC131295 MZL131082:MZY131295 NJH131082:NJU131295 NTD131082:NTQ131295 OCZ131082:ODM131295 OMV131082:ONI131295 OWR131082:OXE131295 PGN131082:PHA131295 PQJ131082:PQW131295 QAF131082:QAS131295 QKB131082:QKO131295 QTX131082:QUK131295 RDT131082:REG131295 RNP131082:ROC131295 RXL131082:RXY131295 SHH131082:SHU131295 SRD131082:SRQ131295 TAZ131082:TBM131295 TKV131082:TLI131295 TUR131082:TVE131295 UEN131082:UFA131295 UOJ131082:UOW131295 UYF131082:UYS131295 VIB131082:VIO131295 VRX131082:VSK131295 WBT131082:WCG131295 WLP131082:WMC131295 WVL131082:WVY131295 D196618:Q196831 IZ196618:JM196831 SV196618:TI196831 ACR196618:ADE196831 AMN196618:ANA196831 AWJ196618:AWW196831 BGF196618:BGS196831 BQB196618:BQO196831 BZX196618:CAK196831 CJT196618:CKG196831 CTP196618:CUC196831 DDL196618:DDY196831 DNH196618:DNU196831 DXD196618:DXQ196831 EGZ196618:EHM196831 EQV196618:ERI196831 FAR196618:FBE196831 FKN196618:FLA196831 FUJ196618:FUW196831 GEF196618:GES196831 GOB196618:GOO196831 GXX196618:GYK196831 HHT196618:HIG196831 HRP196618:HSC196831 IBL196618:IBY196831 ILH196618:ILU196831 IVD196618:IVQ196831 JEZ196618:JFM196831 JOV196618:JPI196831 JYR196618:JZE196831 KIN196618:KJA196831 KSJ196618:KSW196831 LCF196618:LCS196831 LMB196618:LMO196831 LVX196618:LWK196831 MFT196618:MGG196831 MPP196618:MQC196831 MZL196618:MZY196831 NJH196618:NJU196831 NTD196618:NTQ196831 OCZ196618:ODM196831 OMV196618:ONI196831 OWR196618:OXE196831 PGN196618:PHA196831 PQJ196618:PQW196831 QAF196618:QAS196831 QKB196618:QKO196831 QTX196618:QUK196831 RDT196618:REG196831 RNP196618:ROC196831 RXL196618:RXY196831 SHH196618:SHU196831 SRD196618:SRQ196831 TAZ196618:TBM196831 TKV196618:TLI196831 TUR196618:TVE196831 UEN196618:UFA196831 UOJ196618:UOW196831 UYF196618:UYS196831 VIB196618:VIO196831 VRX196618:VSK196831 WBT196618:WCG196831 WLP196618:WMC196831 WVL196618:WVY196831 D262154:Q262367 IZ262154:JM262367 SV262154:TI262367 ACR262154:ADE262367 AMN262154:ANA262367 AWJ262154:AWW262367 BGF262154:BGS262367 BQB262154:BQO262367 BZX262154:CAK262367 CJT262154:CKG262367 CTP262154:CUC262367 DDL262154:DDY262367 DNH262154:DNU262367 DXD262154:DXQ262367 EGZ262154:EHM262367 EQV262154:ERI262367 FAR262154:FBE262367 FKN262154:FLA262367 FUJ262154:FUW262367 GEF262154:GES262367 GOB262154:GOO262367 GXX262154:GYK262367 HHT262154:HIG262367 HRP262154:HSC262367 IBL262154:IBY262367 ILH262154:ILU262367 IVD262154:IVQ262367 JEZ262154:JFM262367 JOV262154:JPI262367 JYR262154:JZE262367 KIN262154:KJA262367 KSJ262154:KSW262367 LCF262154:LCS262367 LMB262154:LMO262367 LVX262154:LWK262367 MFT262154:MGG262367 MPP262154:MQC262367 MZL262154:MZY262367 NJH262154:NJU262367 NTD262154:NTQ262367 OCZ262154:ODM262367 OMV262154:ONI262367 OWR262154:OXE262367 PGN262154:PHA262367 PQJ262154:PQW262367 QAF262154:QAS262367 QKB262154:QKO262367 QTX262154:QUK262367 RDT262154:REG262367 RNP262154:ROC262367 RXL262154:RXY262367 SHH262154:SHU262367 SRD262154:SRQ262367 TAZ262154:TBM262367 TKV262154:TLI262367 TUR262154:TVE262367 UEN262154:UFA262367 UOJ262154:UOW262367 UYF262154:UYS262367 VIB262154:VIO262367 VRX262154:VSK262367 WBT262154:WCG262367 WLP262154:WMC262367 WVL262154:WVY262367 D327690:Q327903 IZ327690:JM327903 SV327690:TI327903 ACR327690:ADE327903 AMN327690:ANA327903 AWJ327690:AWW327903 BGF327690:BGS327903 BQB327690:BQO327903 BZX327690:CAK327903 CJT327690:CKG327903 CTP327690:CUC327903 DDL327690:DDY327903 DNH327690:DNU327903 DXD327690:DXQ327903 EGZ327690:EHM327903 EQV327690:ERI327903 FAR327690:FBE327903 FKN327690:FLA327903 FUJ327690:FUW327903 GEF327690:GES327903 GOB327690:GOO327903 GXX327690:GYK327903 HHT327690:HIG327903 HRP327690:HSC327903 IBL327690:IBY327903 ILH327690:ILU327903 IVD327690:IVQ327903 JEZ327690:JFM327903 JOV327690:JPI327903 JYR327690:JZE327903 KIN327690:KJA327903 KSJ327690:KSW327903 LCF327690:LCS327903 LMB327690:LMO327903 LVX327690:LWK327903 MFT327690:MGG327903 MPP327690:MQC327903 MZL327690:MZY327903 NJH327690:NJU327903 NTD327690:NTQ327903 OCZ327690:ODM327903 OMV327690:ONI327903 OWR327690:OXE327903 PGN327690:PHA327903 PQJ327690:PQW327903 QAF327690:QAS327903 QKB327690:QKO327903 QTX327690:QUK327903 RDT327690:REG327903 RNP327690:ROC327903 RXL327690:RXY327903 SHH327690:SHU327903 SRD327690:SRQ327903 TAZ327690:TBM327903 TKV327690:TLI327903 TUR327690:TVE327903 UEN327690:UFA327903 UOJ327690:UOW327903 UYF327690:UYS327903 VIB327690:VIO327903 VRX327690:VSK327903 WBT327690:WCG327903 WLP327690:WMC327903 WVL327690:WVY327903 D393226:Q393439 IZ393226:JM393439 SV393226:TI393439 ACR393226:ADE393439 AMN393226:ANA393439 AWJ393226:AWW393439 BGF393226:BGS393439 BQB393226:BQO393439 BZX393226:CAK393439 CJT393226:CKG393439 CTP393226:CUC393439 DDL393226:DDY393439 DNH393226:DNU393439 DXD393226:DXQ393439 EGZ393226:EHM393439 EQV393226:ERI393439 FAR393226:FBE393439 FKN393226:FLA393439 FUJ393226:FUW393439 GEF393226:GES393439 GOB393226:GOO393439 GXX393226:GYK393439 HHT393226:HIG393439 HRP393226:HSC393439 IBL393226:IBY393439 ILH393226:ILU393439 IVD393226:IVQ393439 JEZ393226:JFM393439 JOV393226:JPI393439 JYR393226:JZE393439 KIN393226:KJA393439 KSJ393226:KSW393439 LCF393226:LCS393439 LMB393226:LMO393439 LVX393226:LWK393439 MFT393226:MGG393439 MPP393226:MQC393439 MZL393226:MZY393439 NJH393226:NJU393439 NTD393226:NTQ393439 OCZ393226:ODM393439 OMV393226:ONI393439 OWR393226:OXE393439 PGN393226:PHA393439 PQJ393226:PQW393439 QAF393226:QAS393439 QKB393226:QKO393439 QTX393226:QUK393439 RDT393226:REG393439 RNP393226:ROC393439 RXL393226:RXY393439 SHH393226:SHU393439 SRD393226:SRQ393439 TAZ393226:TBM393439 TKV393226:TLI393439 TUR393226:TVE393439 UEN393226:UFA393439 UOJ393226:UOW393439 UYF393226:UYS393439 VIB393226:VIO393439 VRX393226:VSK393439 WBT393226:WCG393439 WLP393226:WMC393439 WVL393226:WVY393439 D458762:Q458975 IZ458762:JM458975 SV458762:TI458975 ACR458762:ADE458975 AMN458762:ANA458975 AWJ458762:AWW458975 BGF458762:BGS458975 BQB458762:BQO458975 BZX458762:CAK458975 CJT458762:CKG458975 CTP458762:CUC458975 DDL458762:DDY458975 DNH458762:DNU458975 DXD458762:DXQ458975 EGZ458762:EHM458975 EQV458762:ERI458975 FAR458762:FBE458975 FKN458762:FLA458975 FUJ458762:FUW458975 GEF458762:GES458975 GOB458762:GOO458975 GXX458762:GYK458975 HHT458762:HIG458975 HRP458762:HSC458975 IBL458762:IBY458975 ILH458762:ILU458975 IVD458762:IVQ458975 JEZ458762:JFM458975 JOV458762:JPI458975 JYR458762:JZE458975 KIN458762:KJA458975 KSJ458762:KSW458975 LCF458762:LCS458975 LMB458762:LMO458975 LVX458762:LWK458975 MFT458762:MGG458975 MPP458762:MQC458975 MZL458762:MZY458975 NJH458762:NJU458975 NTD458762:NTQ458975 OCZ458762:ODM458975 OMV458762:ONI458975 OWR458762:OXE458975 PGN458762:PHA458975 PQJ458762:PQW458975 QAF458762:QAS458975 QKB458762:QKO458975 QTX458762:QUK458975 RDT458762:REG458975 RNP458762:ROC458975 RXL458762:RXY458975 SHH458762:SHU458975 SRD458762:SRQ458975 TAZ458762:TBM458975 TKV458762:TLI458975 TUR458762:TVE458975 UEN458762:UFA458975 UOJ458762:UOW458975 UYF458762:UYS458975 VIB458762:VIO458975 VRX458762:VSK458975 WBT458762:WCG458975 WLP458762:WMC458975 WVL458762:WVY458975 D524298:Q524511 IZ524298:JM524511 SV524298:TI524511 ACR524298:ADE524511 AMN524298:ANA524511 AWJ524298:AWW524511 BGF524298:BGS524511 BQB524298:BQO524511 BZX524298:CAK524511 CJT524298:CKG524511 CTP524298:CUC524511 DDL524298:DDY524511 DNH524298:DNU524511 DXD524298:DXQ524511 EGZ524298:EHM524511 EQV524298:ERI524511 FAR524298:FBE524511 FKN524298:FLA524511 FUJ524298:FUW524511 GEF524298:GES524511 GOB524298:GOO524511 GXX524298:GYK524511 HHT524298:HIG524511 HRP524298:HSC524511 IBL524298:IBY524511 ILH524298:ILU524511 IVD524298:IVQ524511 JEZ524298:JFM524511 JOV524298:JPI524511 JYR524298:JZE524511 KIN524298:KJA524511 KSJ524298:KSW524511 LCF524298:LCS524511 LMB524298:LMO524511 LVX524298:LWK524511 MFT524298:MGG524511 MPP524298:MQC524511 MZL524298:MZY524511 NJH524298:NJU524511 NTD524298:NTQ524511 OCZ524298:ODM524511 OMV524298:ONI524511 OWR524298:OXE524511 PGN524298:PHA524511 PQJ524298:PQW524511 QAF524298:QAS524511 QKB524298:QKO524511 QTX524298:QUK524511 RDT524298:REG524511 RNP524298:ROC524511 RXL524298:RXY524511 SHH524298:SHU524511 SRD524298:SRQ524511 TAZ524298:TBM524511 TKV524298:TLI524511 TUR524298:TVE524511 UEN524298:UFA524511 UOJ524298:UOW524511 UYF524298:UYS524511 VIB524298:VIO524511 VRX524298:VSK524511 WBT524298:WCG524511 WLP524298:WMC524511 WVL524298:WVY524511 D589834:Q590047 IZ589834:JM590047 SV589834:TI590047 ACR589834:ADE590047 AMN589834:ANA590047 AWJ589834:AWW590047 BGF589834:BGS590047 BQB589834:BQO590047 BZX589834:CAK590047 CJT589834:CKG590047 CTP589834:CUC590047 DDL589834:DDY590047 DNH589834:DNU590047 DXD589834:DXQ590047 EGZ589834:EHM590047 EQV589834:ERI590047 FAR589834:FBE590047 FKN589834:FLA590047 FUJ589834:FUW590047 GEF589834:GES590047 GOB589834:GOO590047 GXX589834:GYK590047 HHT589834:HIG590047 HRP589834:HSC590047 IBL589834:IBY590047 ILH589834:ILU590047 IVD589834:IVQ590047 JEZ589834:JFM590047 JOV589834:JPI590047 JYR589834:JZE590047 KIN589834:KJA590047 KSJ589834:KSW590047 LCF589834:LCS590047 LMB589834:LMO590047 LVX589834:LWK590047 MFT589834:MGG590047 MPP589834:MQC590047 MZL589834:MZY590047 NJH589834:NJU590047 NTD589834:NTQ590047 OCZ589834:ODM590047 OMV589834:ONI590047 OWR589834:OXE590047 PGN589834:PHA590047 PQJ589834:PQW590047 QAF589834:QAS590047 QKB589834:QKO590047 QTX589834:QUK590047 RDT589834:REG590047 RNP589834:ROC590047 RXL589834:RXY590047 SHH589834:SHU590047 SRD589834:SRQ590047 TAZ589834:TBM590047 TKV589834:TLI590047 TUR589834:TVE590047 UEN589834:UFA590047 UOJ589834:UOW590047 UYF589834:UYS590047 VIB589834:VIO590047 VRX589834:VSK590047 WBT589834:WCG590047 WLP589834:WMC590047 WVL589834:WVY590047 D655370:Q655583 IZ655370:JM655583 SV655370:TI655583 ACR655370:ADE655583 AMN655370:ANA655583 AWJ655370:AWW655583 BGF655370:BGS655583 BQB655370:BQO655583 BZX655370:CAK655583 CJT655370:CKG655583 CTP655370:CUC655583 DDL655370:DDY655583 DNH655370:DNU655583 DXD655370:DXQ655583 EGZ655370:EHM655583 EQV655370:ERI655583 FAR655370:FBE655583 FKN655370:FLA655583 FUJ655370:FUW655583 GEF655370:GES655583 GOB655370:GOO655583 GXX655370:GYK655583 HHT655370:HIG655583 HRP655370:HSC655583 IBL655370:IBY655583 ILH655370:ILU655583 IVD655370:IVQ655583 JEZ655370:JFM655583 JOV655370:JPI655583 JYR655370:JZE655583 KIN655370:KJA655583 KSJ655370:KSW655583 LCF655370:LCS655583 LMB655370:LMO655583 LVX655370:LWK655583 MFT655370:MGG655583 MPP655370:MQC655583 MZL655370:MZY655583 NJH655370:NJU655583 NTD655370:NTQ655583 OCZ655370:ODM655583 OMV655370:ONI655583 OWR655370:OXE655583 PGN655370:PHA655583 PQJ655370:PQW655583 QAF655370:QAS655583 QKB655370:QKO655583 QTX655370:QUK655583 RDT655370:REG655583 RNP655370:ROC655583 RXL655370:RXY655583 SHH655370:SHU655583 SRD655370:SRQ655583 TAZ655370:TBM655583 TKV655370:TLI655583 TUR655370:TVE655583 UEN655370:UFA655583 UOJ655370:UOW655583 UYF655370:UYS655583 VIB655370:VIO655583 VRX655370:VSK655583 WBT655370:WCG655583 WLP655370:WMC655583 WVL655370:WVY655583 D720906:Q721119 IZ720906:JM721119 SV720906:TI721119 ACR720906:ADE721119 AMN720906:ANA721119 AWJ720906:AWW721119 BGF720906:BGS721119 BQB720906:BQO721119 BZX720906:CAK721119 CJT720906:CKG721119 CTP720906:CUC721119 DDL720906:DDY721119 DNH720906:DNU721119 DXD720906:DXQ721119 EGZ720906:EHM721119 EQV720906:ERI721119 FAR720906:FBE721119 FKN720906:FLA721119 FUJ720906:FUW721119 GEF720906:GES721119 GOB720906:GOO721119 GXX720906:GYK721119 HHT720906:HIG721119 HRP720906:HSC721119 IBL720906:IBY721119 ILH720906:ILU721119 IVD720906:IVQ721119 JEZ720906:JFM721119 JOV720906:JPI721119 JYR720906:JZE721119 KIN720906:KJA721119 KSJ720906:KSW721119 LCF720906:LCS721119 LMB720906:LMO721119 LVX720906:LWK721119 MFT720906:MGG721119 MPP720906:MQC721119 MZL720906:MZY721119 NJH720906:NJU721119 NTD720906:NTQ721119 OCZ720906:ODM721119 OMV720906:ONI721119 OWR720906:OXE721119 PGN720906:PHA721119 PQJ720906:PQW721119 QAF720906:QAS721119 QKB720906:QKO721119 QTX720906:QUK721119 RDT720906:REG721119 RNP720906:ROC721119 RXL720906:RXY721119 SHH720906:SHU721119 SRD720906:SRQ721119 TAZ720906:TBM721119 TKV720906:TLI721119 TUR720906:TVE721119 UEN720906:UFA721119 UOJ720906:UOW721119 UYF720906:UYS721119 VIB720906:VIO721119 VRX720906:VSK721119 WBT720906:WCG721119 WLP720906:WMC721119 WVL720906:WVY721119 D786442:Q786655 IZ786442:JM786655 SV786442:TI786655 ACR786442:ADE786655 AMN786442:ANA786655 AWJ786442:AWW786655 BGF786442:BGS786655 BQB786442:BQO786655 BZX786442:CAK786655 CJT786442:CKG786655 CTP786442:CUC786655 DDL786442:DDY786655 DNH786442:DNU786655 DXD786442:DXQ786655 EGZ786442:EHM786655 EQV786442:ERI786655 FAR786442:FBE786655 FKN786442:FLA786655 FUJ786442:FUW786655 GEF786442:GES786655 GOB786442:GOO786655 GXX786442:GYK786655 HHT786442:HIG786655 HRP786442:HSC786655 IBL786442:IBY786655 ILH786442:ILU786655 IVD786442:IVQ786655 JEZ786442:JFM786655 JOV786442:JPI786655 JYR786442:JZE786655 KIN786442:KJA786655 KSJ786442:KSW786655 LCF786442:LCS786655 LMB786442:LMO786655 LVX786442:LWK786655 MFT786442:MGG786655 MPP786442:MQC786655 MZL786442:MZY786655 NJH786442:NJU786655 NTD786442:NTQ786655 OCZ786442:ODM786655 OMV786442:ONI786655 OWR786442:OXE786655 PGN786442:PHA786655 PQJ786442:PQW786655 QAF786442:QAS786655 QKB786442:QKO786655 QTX786442:QUK786655 RDT786442:REG786655 RNP786442:ROC786655 RXL786442:RXY786655 SHH786442:SHU786655 SRD786442:SRQ786655 TAZ786442:TBM786655 TKV786442:TLI786655 TUR786442:TVE786655 UEN786442:UFA786655 UOJ786442:UOW786655 UYF786442:UYS786655 VIB786442:VIO786655 VRX786442:VSK786655 WBT786442:WCG786655 WLP786442:WMC786655 WVL786442:WVY786655 D851978:Q852191 IZ851978:JM852191 SV851978:TI852191 ACR851978:ADE852191 AMN851978:ANA852191 AWJ851978:AWW852191 BGF851978:BGS852191 BQB851978:BQO852191 BZX851978:CAK852191 CJT851978:CKG852191 CTP851978:CUC852191 DDL851978:DDY852191 DNH851978:DNU852191 DXD851978:DXQ852191 EGZ851978:EHM852191 EQV851978:ERI852191 FAR851978:FBE852191 FKN851978:FLA852191 FUJ851978:FUW852191 GEF851978:GES852191 GOB851978:GOO852191 GXX851978:GYK852191 HHT851978:HIG852191 HRP851978:HSC852191 IBL851978:IBY852191 ILH851978:ILU852191 IVD851978:IVQ852191 JEZ851978:JFM852191 JOV851978:JPI852191 JYR851978:JZE852191 KIN851978:KJA852191 KSJ851978:KSW852191 LCF851978:LCS852191 LMB851978:LMO852191 LVX851978:LWK852191 MFT851978:MGG852191 MPP851978:MQC852191 MZL851978:MZY852191 NJH851978:NJU852191 NTD851978:NTQ852191 OCZ851978:ODM852191 OMV851978:ONI852191 OWR851978:OXE852191 PGN851978:PHA852191 PQJ851978:PQW852191 QAF851978:QAS852191 QKB851978:QKO852191 QTX851978:QUK852191 RDT851978:REG852191 RNP851978:ROC852191 RXL851978:RXY852191 SHH851978:SHU852191 SRD851978:SRQ852191 TAZ851978:TBM852191 TKV851978:TLI852191 TUR851978:TVE852191 UEN851978:UFA852191 UOJ851978:UOW852191 UYF851978:UYS852191 VIB851978:VIO852191 VRX851978:VSK852191 WBT851978:WCG852191 WLP851978:WMC852191 WVL851978:WVY852191 D917514:Q917727 IZ917514:JM917727 SV917514:TI917727 ACR917514:ADE917727 AMN917514:ANA917727 AWJ917514:AWW917727 BGF917514:BGS917727 BQB917514:BQO917727 BZX917514:CAK917727 CJT917514:CKG917727 CTP917514:CUC917727 DDL917514:DDY917727 DNH917514:DNU917727 DXD917514:DXQ917727 EGZ917514:EHM917727 EQV917514:ERI917727 FAR917514:FBE917727 FKN917514:FLA917727 FUJ917514:FUW917727 GEF917514:GES917727 GOB917514:GOO917727 GXX917514:GYK917727 HHT917514:HIG917727 HRP917514:HSC917727 IBL917514:IBY917727 ILH917514:ILU917727 IVD917514:IVQ917727 JEZ917514:JFM917727 JOV917514:JPI917727 JYR917514:JZE917727 KIN917514:KJA917727 KSJ917514:KSW917727 LCF917514:LCS917727 LMB917514:LMO917727 LVX917514:LWK917727 MFT917514:MGG917727 MPP917514:MQC917727 MZL917514:MZY917727 NJH917514:NJU917727 NTD917514:NTQ917727 OCZ917514:ODM917727 OMV917514:ONI917727 OWR917514:OXE917727 PGN917514:PHA917727 PQJ917514:PQW917727 QAF917514:QAS917727 QKB917514:QKO917727 QTX917514:QUK917727 RDT917514:REG917727 RNP917514:ROC917727 RXL917514:RXY917727 SHH917514:SHU917727 SRD917514:SRQ917727 TAZ917514:TBM917727 TKV917514:TLI917727 TUR917514:TVE917727 UEN917514:UFA917727 UOJ917514:UOW917727 UYF917514:UYS917727 VIB917514:VIO917727 VRX917514:VSK917727 WBT917514:WCG917727 WLP917514:WMC917727 WVL917514:WVY917727 D983050:Q983263 IZ983050:JM983263 SV983050:TI983263 ACR983050:ADE983263 AMN983050:ANA983263 AWJ983050:AWW983263 BGF983050:BGS983263 BQB983050:BQO983263 BZX983050:CAK983263 CJT983050:CKG983263 CTP983050:CUC983263 DDL983050:DDY983263 DNH983050:DNU983263 DXD983050:DXQ983263 EGZ983050:EHM983263 EQV983050:ERI983263 FAR983050:FBE983263 FKN983050:FLA983263 FUJ983050:FUW983263 GEF983050:GES983263 GOB983050:GOO983263 GXX983050:GYK983263 HHT983050:HIG983263 HRP983050:HSC983263 IBL983050:IBY983263 ILH983050:ILU983263 IVD983050:IVQ983263 JEZ983050:JFM983263 JOV983050:JPI983263 JYR983050:JZE983263 KIN983050:KJA983263 KSJ983050:KSW983263 LCF983050:LCS983263 LMB983050:LMO983263 LVX983050:LWK983263 MFT983050:MGG983263 MPP983050:MQC983263 MZL983050:MZY983263 NJH983050:NJU983263 NTD983050:NTQ983263 OCZ983050:ODM983263 OMV983050:ONI983263 OWR983050:OXE983263 PGN983050:PHA983263 PQJ983050:PQW983263 QAF983050:QAS983263 QKB983050:QKO983263 QTX983050:QUK983263 RDT983050:REG983263 RNP983050:ROC983263 RXL983050:RXY983263 SHH983050:SHU983263 SRD983050:SRQ983263 TAZ983050:TBM983263 TKV983050:TLI983263 TUR983050:TVE983263 UEN983050:UFA983263 UOJ983050:UOW983263 UYF983050:UYS983263 VIB983050:VIO983263 VRX983050:VSK983263 WBT983050:WCG983263 WLP983050:WMC983263 WVL983050:WVY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">
      <formula1>0</formula1>
      <formula2>1000000000</formula2>
    </dataValidation>
  </dataValidations>
  <pageMargins left="0.70866141732283472" right="0.70866141732283472" top="0.74803149606299213" bottom="0.74803149606299213" header="0.31496062992125984" footer="0.31496062992125984"/>
  <pageSetup paperSize="5" scale="13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291"/>
  <sheetViews>
    <sheetView workbookViewId="0">
      <pane ySplit="8430" topLeftCell="A199" activePane="bottomLeft"/>
      <selection sqref="A1:XFD1048576"/>
      <selection pane="bottomLeft" activeCell="B203" sqref="B203:C203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5" width="15.5703125" style="3" hidden="1" customWidth="1"/>
    <col min="66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1" width="0" style="3" hidden="1" customWidth="1"/>
    <col min="322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7" width="0" style="3" hidden="1" customWidth="1"/>
    <col min="578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3" width="0" style="3" hidden="1" customWidth="1"/>
    <col min="834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89" width="0" style="3" hidden="1" customWidth="1"/>
    <col min="1090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5" width="0" style="3" hidden="1" customWidth="1"/>
    <col min="1346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1" width="0" style="3" hidden="1" customWidth="1"/>
    <col min="1602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7" width="0" style="3" hidden="1" customWidth="1"/>
    <col min="1858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3" width="0" style="3" hidden="1" customWidth="1"/>
    <col min="2114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69" width="0" style="3" hidden="1" customWidth="1"/>
    <col min="2370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5" width="0" style="3" hidden="1" customWidth="1"/>
    <col min="2626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1" width="0" style="3" hidden="1" customWidth="1"/>
    <col min="2882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7" width="0" style="3" hidden="1" customWidth="1"/>
    <col min="3138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3" width="0" style="3" hidden="1" customWidth="1"/>
    <col min="3394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49" width="0" style="3" hidden="1" customWidth="1"/>
    <col min="3650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5" width="0" style="3" hidden="1" customWidth="1"/>
    <col min="3906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1" width="0" style="3" hidden="1" customWidth="1"/>
    <col min="4162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7" width="0" style="3" hidden="1" customWidth="1"/>
    <col min="4418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3" width="0" style="3" hidden="1" customWidth="1"/>
    <col min="4674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29" width="0" style="3" hidden="1" customWidth="1"/>
    <col min="4930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5" width="0" style="3" hidden="1" customWidth="1"/>
    <col min="5186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1" width="0" style="3" hidden="1" customWidth="1"/>
    <col min="5442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7" width="0" style="3" hidden="1" customWidth="1"/>
    <col min="5698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3" width="0" style="3" hidden="1" customWidth="1"/>
    <col min="5954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09" width="0" style="3" hidden="1" customWidth="1"/>
    <col min="6210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5" width="0" style="3" hidden="1" customWidth="1"/>
    <col min="6466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1" width="0" style="3" hidden="1" customWidth="1"/>
    <col min="6722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7" width="0" style="3" hidden="1" customWidth="1"/>
    <col min="6978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3" width="0" style="3" hidden="1" customWidth="1"/>
    <col min="7234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89" width="0" style="3" hidden="1" customWidth="1"/>
    <col min="7490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5" width="0" style="3" hidden="1" customWidth="1"/>
    <col min="7746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1" width="0" style="3" hidden="1" customWidth="1"/>
    <col min="8002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7" width="0" style="3" hidden="1" customWidth="1"/>
    <col min="8258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3" width="0" style="3" hidden="1" customWidth="1"/>
    <col min="8514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69" width="0" style="3" hidden="1" customWidth="1"/>
    <col min="8770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5" width="0" style="3" hidden="1" customWidth="1"/>
    <col min="9026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1" width="0" style="3" hidden="1" customWidth="1"/>
    <col min="9282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7" width="0" style="3" hidden="1" customWidth="1"/>
    <col min="9538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3" width="0" style="3" hidden="1" customWidth="1"/>
    <col min="9794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49" width="0" style="3" hidden="1" customWidth="1"/>
    <col min="10050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5" width="0" style="3" hidden="1" customWidth="1"/>
    <col min="10306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1" width="0" style="3" hidden="1" customWidth="1"/>
    <col min="10562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7" width="0" style="3" hidden="1" customWidth="1"/>
    <col min="10818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3" width="0" style="3" hidden="1" customWidth="1"/>
    <col min="11074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29" width="0" style="3" hidden="1" customWidth="1"/>
    <col min="11330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5" width="0" style="3" hidden="1" customWidth="1"/>
    <col min="11586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1" width="0" style="3" hidden="1" customWidth="1"/>
    <col min="11842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7" width="0" style="3" hidden="1" customWidth="1"/>
    <col min="12098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3" width="0" style="3" hidden="1" customWidth="1"/>
    <col min="12354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09" width="0" style="3" hidden="1" customWidth="1"/>
    <col min="12610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5" width="0" style="3" hidden="1" customWidth="1"/>
    <col min="12866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1" width="0" style="3" hidden="1" customWidth="1"/>
    <col min="13122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7" width="0" style="3" hidden="1" customWidth="1"/>
    <col min="13378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3" width="0" style="3" hidden="1" customWidth="1"/>
    <col min="13634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89" width="0" style="3" hidden="1" customWidth="1"/>
    <col min="13890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5" width="0" style="3" hidden="1" customWidth="1"/>
    <col min="14146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1" width="0" style="3" hidden="1" customWidth="1"/>
    <col min="14402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7" width="0" style="3" hidden="1" customWidth="1"/>
    <col min="14658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3" width="0" style="3" hidden="1" customWidth="1"/>
    <col min="14914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69" width="0" style="3" hidden="1" customWidth="1"/>
    <col min="15170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5" width="0" style="3" hidden="1" customWidth="1"/>
    <col min="15426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1" width="0" style="3" hidden="1" customWidth="1"/>
    <col min="15682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7" width="0" style="3" hidden="1" customWidth="1"/>
    <col min="15938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3" width="0" style="3" hidden="1" customWidth="1"/>
    <col min="16194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",[3]NOMBRE!B2," - ","( ",[3]NOMBRE!C2,[3]NOMBRE!D2,[3]NOMBRE!E2,[3]NOMBRE!F2,[3]NOMBRE!G2,"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",[3]NOMBRE!B6," - ","( ",[3]NOMBRE!C6,[3]NOMBRE!D6," )")</f>
        <v>MES: FEBRERO - ( 02 )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",[3]NOMBRE!B7)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302" t="s">
        <v>7</v>
      </c>
      <c r="S8" s="458" t="s">
        <v>8</v>
      </c>
      <c r="T8" s="45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34"/>
      <c r="E9" s="263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64" t="s">
        <v>22</v>
      </c>
      <c r="R9" s="303"/>
      <c r="S9" s="459"/>
      <c r="T9" s="459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2"/>
      <c r="D10" s="17">
        <f>SUM(E10:O10)</f>
        <v>207</v>
      </c>
      <c r="E10" s="18">
        <v>2</v>
      </c>
      <c r="F10" s="18">
        <v>2</v>
      </c>
      <c r="G10" s="18">
        <v>2</v>
      </c>
      <c r="H10" s="19"/>
      <c r="I10" s="19">
        <v>2</v>
      </c>
      <c r="J10" s="19">
        <v>4</v>
      </c>
      <c r="K10" s="19">
        <v>18</v>
      </c>
      <c r="L10" s="19">
        <v>28</v>
      </c>
      <c r="M10" s="19">
        <v>119</v>
      </c>
      <c r="N10" s="20">
        <v>24</v>
      </c>
      <c r="O10" s="20">
        <v>6</v>
      </c>
      <c r="P10" s="21">
        <v>63</v>
      </c>
      <c r="Q10" s="22">
        <v>144</v>
      </c>
      <c r="R10" s="23">
        <v>4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5"/>
      <c r="D11" s="27">
        <f>SUM(E11:O11)</f>
        <v>590</v>
      </c>
      <c r="E11" s="28">
        <v>2</v>
      </c>
      <c r="F11" s="28">
        <v>6</v>
      </c>
      <c r="G11" s="28">
        <v>6</v>
      </c>
      <c r="H11" s="29">
        <v>16</v>
      </c>
      <c r="I11" s="29">
        <v>10</v>
      </c>
      <c r="J11" s="29">
        <v>16</v>
      </c>
      <c r="K11" s="29">
        <v>69</v>
      </c>
      <c r="L11" s="29">
        <v>85</v>
      </c>
      <c r="M11" s="29">
        <v>318</v>
      </c>
      <c r="N11" s="30">
        <v>39</v>
      </c>
      <c r="O11" s="30">
        <v>23</v>
      </c>
      <c r="P11" s="31">
        <v>191</v>
      </c>
      <c r="Q11" s="32">
        <v>399</v>
      </c>
      <c r="R11" s="33">
        <v>16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5"/>
      <c r="D12" s="27">
        <f>SUM(E12:O12)</f>
        <v>51</v>
      </c>
      <c r="E12" s="28"/>
      <c r="F12" s="28"/>
      <c r="G12" s="28"/>
      <c r="H12" s="29"/>
      <c r="I12" s="29"/>
      <c r="J12" s="29"/>
      <c r="K12" s="29">
        <v>6</v>
      </c>
      <c r="L12" s="29">
        <v>11</v>
      </c>
      <c r="M12" s="29">
        <v>27</v>
      </c>
      <c r="N12" s="30">
        <v>2</v>
      </c>
      <c r="O12" s="30">
        <v>5</v>
      </c>
      <c r="P12" s="31">
        <v>13</v>
      </c>
      <c r="Q12" s="32">
        <v>38</v>
      </c>
      <c r="R12" s="33">
        <v>4</v>
      </c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75" t="s">
        <v>26</v>
      </c>
      <c r="B13" s="476"/>
      <c r="C13" s="477"/>
      <c r="D13" s="27">
        <f>SUM(E13:O13)</f>
        <v>25</v>
      </c>
      <c r="E13" s="28">
        <v>2</v>
      </c>
      <c r="F13" s="29"/>
      <c r="G13" s="29"/>
      <c r="H13" s="29"/>
      <c r="I13" s="29"/>
      <c r="J13" s="29">
        <v>1</v>
      </c>
      <c r="K13" s="29">
        <v>6</v>
      </c>
      <c r="L13" s="29">
        <v>3</v>
      </c>
      <c r="M13" s="29">
        <v>13</v>
      </c>
      <c r="N13" s="29"/>
      <c r="O13" s="30"/>
      <c r="P13" s="31">
        <v>15</v>
      </c>
      <c r="Q13" s="32">
        <v>10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198</v>
      </c>
      <c r="E14" s="36"/>
      <c r="F14" s="37">
        <v>2</v>
      </c>
      <c r="G14" s="37">
        <v>2</v>
      </c>
      <c r="H14" s="37"/>
      <c r="I14" s="37">
        <v>1</v>
      </c>
      <c r="J14" s="37">
        <v>6</v>
      </c>
      <c r="K14" s="37">
        <v>24</v>
      </c>
      <c r="L14" s="37">
        <v>28</v>
      </c>
      <c r="M14" s="37">
        <v>110</v>
      </c>
      <c r="N14" s="37">
        <v>13</v>
      </c>
      <c r="O14" s="38">
        <v>12</v>
      </c>
      <c r="P14" s="39">
        <v>55</v>
      </c>
      <c r="Q14" s="40">
        <v>142</v>
      </c>
      <c r="R14" s="41">
        <v>3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300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458" t="s">
        <v>8</v>
      </c>
      <c r="T16" s="45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334"/>
      <c r="E17" s="263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34"/>
      <c r="Q17" s="303"/>
      <c r="R17" s="303"/>
      <c r="S17" s="459"/>
      <c r="T17" s="459"/>
      <c r="BG17" s="13"/>
      <c r="BH17" s="13"/>
    </row>
    <row r="18" spans="1:63" ht="18.75" customHeight="1" x14ac:dyDescent="0.15">
      <c r="A18" s="310" t="s">
        <v>33</v>
      </c>
      <c r="B18" s="311"/>
      <c r="C18" s="312"/>
      <c r="D18" s="17">
        <f>SUM(E18:O18)</f>
        <v>15</v>
      </c>
      <c r="E18" s="18"/>
      <c r="F18" s="18"/>
      <c r="G18" s="18"/>
      <c r="H18" s="19"/>
      <c r="I18" s="19"/>
      <c r="J18" s="19"/>
      <c r="K18" s="19"/>
      <c r="L18" s="19">
        <v>1</v>
      </c>
      <c r="M18" s="19">
        <v>14</v>
      </c>
      <c r="N18" s="19"/>
      <c r="O18" s="20"/>
      <c r="P18" s="47"/>
      <c r="Q18" s="20">
        <v>1</v>
      </c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313" t="s">
        <v>34</v>
      </c>
      <c r="B19" s="314"/>
      <c r="C19" s="315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52"/>
      <c r="Q19" s="30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361" t="s">
        <v>35</v>
      </c>
      <c r="B20" s="374"/>
      <c r="C20" s="362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4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114</v>
      </c>
      <c r="E21" s="21"/>
      <c r="F21" s="18">
        <v>2</v>
      </c>
      <c r="G21" s="18">
        <v>2</v>
      </c>
      <c r="H21" s="18"/>
      <c r="I21" s="18">
        <v>2</v>
      </c>
      <c r="J21" s="18">
        <v>4</v>
      </c>
      <c r="K21" s="19">
        <v>16</v>
      </c>
      <c r="L21" s="18">
        <v>17</v>
      </c>
      <c r="M21" s="19">
        <v>50</v>
      </c>
      <c r="N21" s="20">
        <v>18</v>
      </c>
      <c r="O21" s="22">
        <v>3</v>
      </c>
      <c r="P21" s="24">
        <v>114</v>
      </c>
      <c r="Q21" s="24">
        <v>2</v>
      </c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>
        <f t="shared" ref="BI21:BI37" si="10">IF($D21=0,"",IF($P21="",IF($D21="","",1),0))</f>
        <v>0</v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0</v>
      </c>
      <c r="E22" s="31"/>
      <c r="F22" s="28"/>
      <c r="G22" s="28"/>
      <c r="H22" s="28"/>
      <c r="I22" s="28"/>
      <c r="J22" s="28"/>
      <c r="K22" s="29"/>
      <c r="L22" s="29"/>
      <c r="M22" s="29"/>
      <c r="N22" s="29"/>
      <c r="O22" s="32"/>
      <c r="P22" s="34"/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 t="str">
        <f t="shared" si="10"/>
        <v/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1</v>
      </c>
      <c r="E23" s="31"/>
      <c r="F23" s="28"/>
      <c r="G23" s="28"/>
      <c r="H23" s="28"/>
      <c r="I23" s="28"/>
      <c r="J23" s="28"/>
      <c r="K23" s="29"/>
      <c r="L23" s="28"/>
      <c r="M23" s="29">
        <v>1</v>
      </c>
      <c r="N23" s="30"/>
      <c r="O23" s="32"/>
      <c r="P23" s="34">
        <v>1</v>
      </c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>
        <f t="shared" si="10"/>
        <v>0</v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15</v>
      </c>
      <c r="E24" s="31"/>
      <c r="F24" s="28"/>
      <c r="G24" s="28"/>
      <c r="H24" s="28"/>
      <c r="I24" s="28"/>
      <c r="J24" s="28"/>
      <c r="K24" s="29"/>
      <c r="L24" s="28">
        <v>1</v>
      </c>
      <c r="M24" s="29">
        <v>13</v>
      </c>
      <c r="N24" s="30">
        <v>1</v>
      </c>
      <c r="O24" s="32"/>
      <c r="P24" s="34">
        <v>15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385" t="s">
        <v>41</v>
      </c>
      <c r="B26" s="386"/>
      <c r="C26" s="387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3</v>
      </c>
      <c r="E27" s="21"/>
      <c r="F27" s="19"/>
      <c r="G27" s="19"/>
      <c r="H27" s="19"/>
      <c r="I27" s="19"/>
      <c r="J27" s="19"/>
      <c r="K27" s="19"/>
      <c r="L27" s="19"/>
      <c r="M27" s="19">
        <v>3</v>
      </c>
      <c r="N27" s="20"/>
      <c r="O27" s="20"/>
      <c r="P27" s="24">
        <v>3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164</v>
      </c>
      <c r="E32" s="31">
        <v>1</v>
      </c>
      <c r="F32" s="29">
        <v>9</v>
      </c>
      <c r="G32" s="29">
        <v>12</v>
      </c>
      <c r="H32" s="29">
        <v>24</v>
      </c>
      <c r="I32" s="29">
        <v>15</v>
      </c>
      <c r="J32" s="29">
        <v>2</v>
      </c>
      <c r="K32" s="29">
        <v>28</v>
      </c>
      <c r="L32" s="29">
        <v>3</v>
      </c>
      <c r="M32" s="29">
        <v>68</v>
      </c>
      <c r="N32" s="30">
        <v>2</v>
      </c>
      <c r="O32" s="30"/>
      <c r="P32" s="34">
        <v>164</v>
      </c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>
        <f t="shared" si="10"/>
        <v>0</v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361" t="s">
        <v>51</v>
      </c>
      <c r="B36" s="374"/>
      <c r="C36" s="362"/>
      <c r="D36" s="68">
        <f t="shared" si="1"/>
        <v>363</v>
      </c>
      <c r="E36" s="69"/>
      <c r="F36" s="70"/>
      <c r="G36" s="70">
        <v>8</v>
      </c>
      <c r="H36" s="71"/>
      <c r="I36" s="71">
        <v>11</v>
      </c>
      <c r="J36" s="71">
        <v>7</v>
      </c>
      <c r="K36" s="71">
        <v>36</v>
      </c>
      <c r="L36" s="71">
        <v>36</v>
      </c>
      <c r="M36" s="71">
        <v>211</v>
      </c>
      <c r="N36" s="72">
        <v>42</v>
      </c>
      <c r="O36" s="72">
        <v>12</v>
      </c>
      <c r="P36" s="73">
        <v>363</v>
      </c>
      <c r="Q36" s="74">
        <v>7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72" t="s">
        <v>52</v>
      </c>
      <c r="B37" s="473"/>
      <c r="C37" s="474"/>
      <c r="D37" s="75">
        <f t="shared" si="1"/>
        <v>675</v>
      </c>
      <c r="E37" s="75">
        <f t="shared" ref="E37:S37" si="12">SUM(E18:E36)</f>
        <v>1</v>
      </c>
      <c r="F37" s="75">
        <f t="shared" si="12"/>
        <v>11</v>
      </c>
      <c r="G37" s="75">
        <f t="shared" si="12"/>
        <v>22</v>
      </c>
      <c r="H37" s="75">
        <f t="shared" si="12"/>
        <v>24</v>
      </c>
      <c r="I37" s="75">
        <f t="shared" si="12"/>
        <v>28</v>
      </c>
      <c r="J37" s="75">
        <f t="shared" si="12"/>
        <v>13</v>
      </c>
      <c r="K37" s="75">
        <f t="shared" si="12"/>
        <v>80</v>
      </c>
      <c r="L37" s="75">
        <f t="shared" si="12"/>
        <v>58</v>
      </c>
      <c r="M37" s="75">
        <f t="shared" si="12"/>
        <v>360</v>
      </c>
      <c r="N37" s="75">
        <f t="shared" si="12"/>
        <v>63</v>
      </c>
      <c r="O37" s="75">
        <f t="shared" si="12"/>
        <v>15</v>
      </c>
      <c r="P37" s="75">
        <f t="shared" si="12"/>
        <v>660</v>
      </c>
      <c r="Q37" s="75">
        <f t="shared" si="12"/>
        <v>10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7"/>
      <c r="U39" s="302" t="s">
        <v>58</v>
      </c>
      <c r="V39" s="458" t="s">
        <v>9</v>
      </c>
    </row>
    <row r="40" spans="1:66" ht="24" customHeight="1" x14ac:dyDescent="0.15">
      <c r="A40" s="331"/>
      <c r="B40" s="332"/>
      <c r="C40" s="333"/>
      <c r="D40" s="334"/>
      <c r="E40" s="263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64" t="s">
        <v>22</v>
      </c>
      <c r="R40" s="303"/>
      <c r="S40" s="16" t="s">
        <v>61</v>
      </c>
      <c r="T40" s="264" t="s">
        <v>62</v>
      </c>
      <c r="U40" s="303"/>
      <c r="V40" s="459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310" t="s">
        <v>67</v>
      </c>
      <c r="B45" s="311"/>
      <c r="C45" s="312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338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69"/>
      <c r="B49" s="33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69"/>
      <c r="B50" s="33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69"/>
      <c r="B51" s="33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69"/>
      <c r="B52" s="33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69"/>
      <c r="B53" s="33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70"/>
      <c r="B54" s="47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427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427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313" t="s">
        <v>87</v>
      </c>
      <c r="B63" s="314"/>
      <c r="C63" s="31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4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4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4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4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4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4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4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4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4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4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45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  <c r="BK74" s="228"/>
      <c r="BL74" s="3"/>
    </row>
    <row r="75" spans="1:64" ht="27" customHeight="1" x14ac:dyDescent="0.15">
      <c r="A75" s="331"/>
      <c r="B75" s="332"/>
      <c r="C75" s="333"/>
      <c r="D75" s="334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34"/>
      <c r="O75" s="303"/>
      <c r="P75" s="303"/>
      <c r="Q75" s="16" t="s">
        <v>61</v>
      </c>
      <c r="R75" s="264" t="s">
        <v>62</v>
      </c>
      <c r="S75" s="459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  <c r="BK75" s="228"/>
      <c r="BL75" s="3"/>
    </row>
    <row r="76" spans="1:64" ht="15.75" customHeight="1" x14ac:dyDescent="0.15">
      <c r="A76" s="310" t="s">
        <v>103</v>
      </c>
      <c r="B76" s="311"/>
      <c r="C76" s="312"/>
      <c r="D76" s="17">
        <f>+SUM(E76:M76)</f>
        <v>114</v>
      </c>
      <c r="E76" s="21">
        <v>4</v>
      </c>
      <c r="F76" s="19">
        <v>2</v>
      </c>
      <c r="G76" s="19">
        <v>1</v>
      </c>
      <c r="H76" s="19">
        <v>4</v>
      </c>
      <c r="I76" s="19">
        <v>15</v>
      </c>
      <c r="J76" s="19">
        <v>17</v>
      </c>
      <c r="K76" s="19">
        <v>50</v>
      </c>
      <c r="L76" s="19">
        <v>18</v>
      </c>
      <c r="M76" s="22">
        <v>3</v>
      </c>
      <c r="N76" s="24">
        <v>114</v>
      </c>
      <c r="O76" s="24">
        <v>2</v>
      </c>
      <c r="P76" s="128"/>
      <c r="Q76" s="21">
        <v>18</v>
      </c>
      <c r="R76" s="22">
        <v>25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 t="shared" ref="BB76:BB105" si="36"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IF($D76&lt;&gt;($R76+$Q76),1,0)</f>
        <v>1</v>
      </c>
      <c r="BE76" s="48">
        <f t="shared" ref="BE76:BE105" si="37">IF($K76&lt;$O76,1,0)</f>
        <v>0</v>
      </c>
      <c r="BF76" s="48">
        <f t="shared" ref="BF76:BF105" si="38">IF($D76&lt;$N76,1,0)</f>
        <v>0</v>
      </c>
      <c r="BG76" s="48">
        <f t="shared" ref="BG76:BG105" si="39">IF($D76=0,"",IF($N76="",IF($D76="","",1),0))</f>
        <v>0</v>
      </c>
      <c r="BH76" s="48">
        <f>IF($D76&lt;$S76,1,0)</f>
        <v>0</v>
      </c>
    </row>
    <row r="77" spans="1:64" ht="15.75" customHeight="1" x14ac:dyDescent="0.15">
      <c r="A77" s="313" t="s">
        <v>104</v>
      </c>
      <c r="B77" s="314"/>
      <c r="C77" s="315"/>
      <c r="D77" s="27">
        <f>+SUM(E77:M77)</f>
        <v>52</v>
      </c>
      <c r="E77" s="31">
        <v>4</v>
      </c>
      <c r="F77" s="29"/>
      <c r="G77" s="29"/>
      <c r="H77" s="29">
        <v>1</v>
      </c>
      <c r="I77" s="29">
        <v>9</v>
      </c>
      <c r="J77" s="29">
        <v>6</v>
      </c>
      <c r="K77" s="29">
        <v>29</v>
      </c>
      <c r="L77" s="29">
        <v>3</v>
      </c>
      <c r="M77" s="32"/>
      <c r="N77" s="34">
        <v>52</v>
      </c>
      <c r="O77" s="34"/>
      <c r="P77" s="129"/>
      <c r="Q77" s="31">
        <v>8</v>
      </c>
      <c r="R77" s="32">
        <v>12</v>
      </c>
      <c r="S77" s="67"/>
      <c r="T77" s="234" t="str">
        <f t="shared" ref="T77:T104" si="40">+AY77&amp;" "&amp;AZ77&amp;" "&amp;BA77&amp;" "&amp;BB77&amp;" "&amp;BC77</f>
        <v xml:space="preserve">    </v>
      </c>
      <c r="AW77" s="227"/>
      <c r="AX77" s="3"/>
      <c r="AY77" s="25" t="str">
        <f t="shared" ref="AY77:AY105" si="41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si="36"/>
        <v/>
      </c>
      <c r="BC77" s="25" t="str">
        <f t="shared" ref="BC77:BC105" si="42">IF($D77&lt;$S77," Las actividades de usuarios en situacion de discapacidad NO puede ser mayoral total.","")</f>
        <v/>
      </c>
      <c r="BD77" s="48">
        <f t="shared" ref="BD77:BD105" si="43">IF($D77&lt;&gt;($R77+$Q77),1,0)</f>
        <v>1</v>
      </c>
      <c r="BE77" s="48">
        <f t="shared" si="37"/>
        <v>0</v>
      </c>
      <c r="BF77" s="48">
        <f t="shared" si="38"/>
        <v>0</v>
      </c>
      <c r="BG77" s="48">
        <f t="shared" si="39"/>
        <v>0</v>
      </c>
      <c r="BH77" s="48">
        <f t="shared" ref="BH77:BH105" si="44">IF($D77&lt;$S77,1,0)</f>
        <v>0</v>
      </c>
    </row>
    <row r="78" spans="1:64" ht="20.25" customHeight="1" x14ac:dyDescent="0.15">
      <c r="A78" s="313" t="s">
        <v>105</v>
      </c>
      <c r="B78" s="314"/>
      <c r="C78" s="315"/>
      <c r="D78" s="27">
        <f>+SUM(E78:M78)</f>
        <v>98</v>
      </c>
      <c r="E78" s="31">
        <v>0</v>
      </c>
      <c r="F78" s="63">
        <v>0</v>
      </c>
      <c r="G78" s="63">
        <v>0</v>
      </c>
      <c r="H78" s="63"/>
      <c r="I78" s="63">
        <v>2</v>
      </c>
      <c r="J78" s="63">
        <v>6</v>
      </c>
      <c r="K78" s="63">
        <v>87</v>
      </c>
      <c r="L78" s="63">
        <v>3</v>
      </c>
      <c r="M78" s="124"/>
      <c r="N78" s="65">
        <v>98</v>
      </c>
      <c r="O78" s="65"/>
      <c r="P78" s="130"/>
      <c r="Q78" s="31">
        <v>3</v>
      </c>
      <c r="R78" s="32">
        <v>5</v>
      </c>
      <c r="S78" s="66"/>
      <c r="T78" s="234" t="str">
        <f t="shared" si="40"/>
        <v xml:space="preserve">    </v>
      </c>
      <c r="AW78" s="227"/>
      <c r="AX78" s="3"/>
      <c r="AY78" s="25" t="str">
        <f t="shared" si="41"/>
        <v/>
      </c>
      <c r="AZ78" s="57" t="str">
        <f t="shared" si="34"/>
        <v/>
      </c>
      <c r="BA78" s="57" t="str">
        <f t="shared" si="35"/>
        <v/>
      </c>
      <c r="BB78" s="25" t="str">
        <f t="shared" si="36"/>
        <v/>
      </c>
      <c r="BC78" s="25" t="str">
        <f t="shared" si="42"/>
        <v/>
      </c>
      <c r="BD78" s="48">
        <f t="shared" si="43"/>
        <v>1</v>
      </c>
      <c r="BE78" s="48">
        <f t="shared" si="37"/>
        <v>0</v>
      </c>
      <c r="BF78" s="48">
        <f t="shared" si="38"/>
        <v>0</v>
      </c>
      <c r="BG78" s="48">
        <f t="shared" si="39"/>
        <v>0</v>
      </c>
      <c r="BH78" s="48">
        <f t="shared" si="44"/>
        <v>0</v>
      </c>
    </row>
    <row r="79" spans="1:64" ht="15" customHeight="1" x14ac:dyDescent="0.15">
      <c r="A79" s="313" t="s">
        <v>106</v>
      </c>
      <c r="B79" s="314"/>
      <c r="C79" s="315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40"/>
        <v xml:space="preserve">    </v>
      </c>
      <c r="AW79" s="227"/>
      <c r="AX79" s="3"/>
      <c r="AY79" s="25" t="str">
        <f t="shared" si="41"/>
        <v/>
      </c>
      <c r="AZ79" s="57" t="str">
        <f t="shared" si="34"/>
        <v/>
      </c>
      <c r="BA79" s="57" t="str">
        <f t="shared" si="35"/>
        <v/>
      </c>
      <c r="BB79" s="25" t="str">
        <f t="shared" si="36"/>
        <v/>
      </c>
      <c r="BC79" s="25" t="str">
        <f t="shared" si="42"/>
        <v/>
      </c>
      <c r="BD79" s="48">
        <f t="shared" si="43"/>
        <v>0</v>
      </c>
      <c r="BE79" s="48">
        <f t="shared" si="37"/>
        <v>0</v>
      </c>
      <c r="BF79" s="48">
        <f t="shared" si="38"/>
        <v>0</v>
      </c>
      <c r="BG79" s="48" t="str">
        <f t="shared" si="39"/>
        <v/>
      </c>
      <c r="BH79" s="48">
        <f t="shared" si="44"/>
        <v>0</v>
      </c>
    </row>
    <row r="80" spans="1:64" ht="15.75" customHeight="1" x14ac:dyDescent="0.15">
      <c r="A80" s="313" t="s">
        <v>107</v>
      </c>
      <c r="B80" s="314"/>
      <c r="C80" s="315"/>
      <c r="D80" s="27">
        <f t="shared" ref="D80:D85" si="45">+SUM(H80:M80)</f>
        <v>303</v>
      </c>
      <c r="E80" s="49"/>
      <c r="F80" s="51"/>
      <c r="G80" s="51"/>
      <c r="H80" s="29">
        <v>1</v>
      </c>
      <c r="I80" s="29">
        <v>6</v>
      </c>
      <c r="J80" s="29">
        <v>24</v>
      </c>
      <c r="K80" s="29">
        <v>250</v>
      </c>
      <c r="L80" s="29">
        <v>20</v>
      </c>
      <c r="M80" s="32">
        <v>2</v>
      </c>
      <c r="N80" s="34">
        <v>303</v>
      </c>
      <c r="O80" s="34">
        <v>8</v>
      </c>
      <c r="P80" s="129"/>
      <c r="Q80" s="31">
        <v>14</v>
      </c>
      <c r="R80" s="32">
        <v>17</v>
      </c>
      <c r="S80" s="67"/>
      <c r="T80" s="234" t="str">
        <f t="shared" si="40"/>
        <v xml:space="preserve">    </v>
      </c>
      <c r="AW80" s="227"/>
      <c r="AX80" s="3"/>
      <c r="AY80" s="25" t="str">
        <f t="shared" si="41"/>
        <v/>
      </c>
      <c r="AZ80" s="57" t="str">
        <f t="shared" si="34"/>
        <v/>
      </c>
      <c r="BA80" s="57" t="str">
        <f t="shared" si="35"/>
        <v/>
      </c>
      <c r="BB80" s="25" t="str">
        <f t="shared" si="36"/>
        <v/>
      </c>
      <c r="BC80" s="25" t="str">
        <f t="shared" si="42"/>
        <v/>
      </c>
      <c r="BD80" s="48">
        <f t="shared" si="43"/>
        <v>1</v>
      </c>
      <c r="BE80" s="48">
        <f t="shared" si="37"/>
        <v>0</v>
      </c>
      <c r="BF80" s="48">
        <f t="shared" si="38"/>
        <v>0</v>
      </c>
      <c r="BG80" s="48">
        <f t="shared" si="39"/>
        <v>0</v>
      </c>
      <c r="BH80" s="48">
        <f t="shared" si="44"/>
        <v>0</v>
      </c>
    </row>
    <row r="81" spans="1:60" ht="15.75" customHeight="1" x14ac:dyDescent="0.15">
      <c r="A81" s="316" t="s">
        <v>108</v>
      </c>
      <c r="B81" s="317"/>
      <c r="C81" s="318"/>
      <c r="D81" s="27">
        <f t="shared" si="45"/>
        <v>17</v>
      </c>
      <c r="E81" s="49"/>
      <c r="F81" s="51"/>
      <c r="G81" s="51"/>
      <c r="H81" s="29"/>
      <c r="I81" s="29"/>
      <c r="J81" s="29">
        <v>2</v>
      </c>
      <c r="K81" s="29">
        <v>9</v>
      </c>
      <c r="L81" s="29">
        <v>2</v>
      </c>
      <c r="M81" s="32">
        <v>4</v>
      </c>
      <c r="N81" s="34">
        <v>17</v>
      </c>
      <c r="O81" s="34">
        <v>1</v>
      </c>
      <c r="P81" s="129"/>
      <c r="Q81" s="31"/>
      <c r="R81" s="32">
        <v>2</v>
      </c>
      <c r="S81" s="67"/>
      <c r="T81" s="234" t="str">
        <f t="shared" si="40"/>
        <v xml:space="preserve">    </v>
      </c>
      <c r="AW81" s="227"/>
      <c r="AX81" s="3"/>
      <c r="AY81" s="25" t="str">
        <f t="shared" si="41"/>
        <v/>
      </c>
      <c r="AZ81" s="57" t="str">
        <f t="shared" si="34"/>
        <v/>
      </c>
      <c r="BA81" s="57" t="str">
        <f t="shared" si="35"/>
        <v/>
      </c>
      <c r="BB81" s="25" t="str">
        <f t="shared" si="36"/>
        <v/>
      </c>
      <c r="BC81" s="25" t="str">
        <f t="shared" si="42"/>
        <v/>
      </c>
      <c r="BD81" s="48">
        <f t="shared" si="43"/>
        <v>1</v>
      </c>
      <c r="BE81" s="48">
        <f t="shared" si="37"/>
        <v>0</v>
      </c>
      <c r="BF81" s="48">
        <f t="shared" si="38"/>
        <v>0</v>
      </c>
      <c r="BG81" s="48">
        <f t="shared" si="39"/>
        <v>0</v>
      </c>
      <c r="BH81" s="48">
        <f t="shared" si="44"/>
        <v>0</v>
      </c>
    </row>
    <row r="82" spans="1:60" ht="15.75" customHeight="1" x14ac:dyDescent="0.15">
      <c r="A82" s="316" t="s">
        <v>109</v>
      </c>
      <c r="B82" s="317"/>
      <c r="C82" s="318"/>
      <c r="D82" s="27">
        <f t="shared" si="45"/>
        <v>12</v>
      </c>
      <c r="E82" s="49"/>
      <c r="F82" s="51"/>
      <c r="G82" s="51"/>
      <c r="H82" s="29"/>
      <c r="I82" s="29"/>
      <c r="J82" s="29">
        <v>3</v>
      </c>
      <c r="K82" s="29">
        <v>8</v>
      </c>
      <c r="L82" s="29"/>
      <c r="M82" s="32">
        <v>1</v>
      </c>
      <c r="N82" s="34">
        <v>12</v>
      </c>
      <c r="O82" s="34">
        <v>1</v>
      </c>
      <c r="P82" s="129"/>
      <c r="Q82" s="31"/>
      <c r="R82" s="32">
        <v>3</v>
      </c>
      <c r="S82" s="67"/>
      <c r="T82" s="234" t="str">
        <f t="shared" si="40"/>
        <v xml:space="preserve">    </v>
      </c>
      <c r="AW82" s="227"/>
      <c r="AX82" s="3"/>
      <c r="AY82" s="25" t="str">
        <f t="shared" si="41"/>
        <v/>
      </c>
      <c r="AZ82" s="57" t="str">
        <f t="shared" si="34"/>
        <v/>
      </c>
      <c r="BA82" s="57" t="str">
        <f t="shared" si="35"/>
        <v/>
      </c>
      <c r="BB82" s="25" t="str">
        <f t="shared" si="36"/>
        <v/>
      </c>
      <c r="BC82" s="25" t="str">
        <f t="shared" si="42"/>
        <v/>
      </c>
      <c r="BD82" s="48">
        <f t="shared" si="43"/>
        <v>1</v>
      </c>
      <c r="BE82" s="48">
        <f t="shared" si="37"/>
        <v>0</v>
      </c>
      <c r="BF82" s="48">
        <f t="shared" si="38"/>
        <v>0</v>
      </c>
      <c r="BG82" s="48">
        <f t="shared" si="39"/>
        <v>0</v>
      </c>
      <c r="BH82" s="48">
        <f t="shared" si="44"/>
        <v>0</v>
      </c>
    </row>
    <row r="83" spans="1:60" ht="15.75" customHeight="1" x14ac:dyDescent="0.15">
      <c r="A83" s="316" t="s">
        <v>110</v>
      </c>
      <c r="B83" s="317"/>
      <c r="C83" s="318"/>
      <c r="D83" s="27">
        <f t="shared" si="45"/>
        <v>27</v>
      </c>
      <c r="E83" s="49"/>
      <c r="F83" s="51"/>
      <c r="G83" s="51"/>
      <c r="H83" s="29">
        <v>3</v>
      </c>
      <c r="I83" s="29">
        <v>6</v>
      </c>
      <c r="J83" s="29">
        <v>6</v>
      </c>
      <c r="K83" s="29">
        <v>11</v>
      </c>
      <c r="L83" s="29"/>
      <c r="M83" s="32">
        <v>1</v>
      </c>
      <c r="N83" s="34">
        <v>27</v>
      </c>
      <c r="O83" s="34">
        <v>1</v>
      </c>
      <c r="P83" s="129"/>
      <c r="Q83" s="31">
        <v>7</v>
      </c>
      <c r="R83" s="32">
        <v>8</v>
      </c>
      <c r="S83" s="67"/>
      <c r="T83" s="234" t="str">
        <f t="shared" si="40"/>
        <v xml:space="preserve">    </v>
      </c>
      <c r="AW83" s="227"/>
      <c r="AX83" s="3"/>
      <c r="AY83" s="25" t="str">
        <f t="shared" si="41"/>
        <v/>
      </c>
      <c r="AZ83" s="57" t="str">
        <f t="shared" si="34"/>
        <v/>
      </c>
      <c r="BA83" s="57" t="str">
        <f t="shared" si="35"/>
        <v/>
      </c>
      <c r="BB83" s="25" t="str">
        <f t="shared" si="36"/>
        <v/>
      </c>
      <c r="BC83" s="25" t="str">
        <f t="shared" si="42"/>
        <v/>
      </c>
      <c r="BD83" s="48">
        <f t="shared" si="43"/>
        <v>1</v>
      </c>
      <c r="BE83" s="48">
        <f t="shared" si="37"/>
        <v>0</v>
      </c>
      <c r="BF83" s="48">
        <f t="shared" si="38"/>
        <v>0</v>
      </c>
      <c r="BG83" s="48">
        <f t="shared" si="39"/>
        <v>0</v>
      </c>
      <c r="BH83" s="48">
        <f t="shared" si="44"/>
        <v>0</v>
      </c>
    </row>
    <row r="84" spans="1:60" ht="15" customHeight="1" x14ac:dyDescent="0.15">
      <c r="A84" s="316" t="s">
        <v>48</v>
      </c>
      <c r="B84" s="317"/>
      <c r="C84" s="318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40"/>
        <v xml:space="preserve">    </v>
      </c>
      <c r="AW84" s="227"/>
      <c r="AX84" s="3"/>
      <c r="AY84" s="25" t="str">
        <f t="shared" si="41"/>
        <v/>
      </c>
      <c r="AZ84" s="57" t="str">
        <f t="shared" si="34"/>
        <v/>
      </c>
      <c r="BA84" s="57" t="str">
        <f t="shared" si="35"/>
        <v/>
      </c>
      <c r="BB84" s="25" t="str">
        <f t="shared" si="36"/>
        <v/>
      </c>
      <c r="BC84" s="25" t="str">
        <f t="shared" si="42"/>
        <v/>
      </c>
      <c r="BD84" s="48">
        <f t="shared" si="43"/>
        <v>0</v>
      </c>
      <c r="BE84" s="48">
        <f t="shared" si="37"/>
        <v>0</v>
      </c>
      <c r="BF84" s="48">
        <f t="shared" si="38"/>
        <v>0</v>
      </c>
      <c r="BG84" s="48" t="str">
        <f t="shared" si="39"/>
        <v/>
      </c>
      <c r="BH84" s="48">
        <f t="shared" si="44"/>
        <v>0</v>
      </c>
    </row>
    <row r="85" spans="1:60" ht="15.75" customHeight="1" x14ac:dyDescent="0.15">
      <c r="A85" s="313" t="s">
        <v>111</v>
      </c>
      <c r="B85" s="314"/>
      <c r="C85" s="315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40"/>
        <v xml:space="preserve">    </v>
      </c>
      <c r="AW85" s="227"/>
      <c r="AX85" s="3"/>
      <c r="AY85" s="25" t="str">
        <f t="shared" si="41"/>
        <v/>
      </c>
      <c r="AZ85" s="57" t="str">
        <f t="shared" si="34"/>
        <v/>
      </c>
      <c r="BA85" s="57" t="str">
        <f t="shared" si="35"/>
        <v/>
      </c>
      <c r="BB85" s="25" t="str">
        <f t="shared" si="36"/>
        <v/>
      </c>
      <c r="BC85" s="25" t="str">
        <f t="shared" si="42"/>
        <v/>
      </c>
      <c r="BD85" s="48">
        <f t="shared" si="43"/>
        <v>0</v>
      </c>
      <c r="BE85" s="48">
        <f t="shared" si="37"/>
        <v>0</v>
      </c>
      <c r="BF85" s="48">
        <f t="shared" si="38"/>
        <v>0</v>
      </c>
      <c r="BG85" s="48" t="str">
        <f t="shared" si="39"/>
        <v/>
      </c>
      <c r="BH85" s="48">
        <f t="shared" si="44"/>
        <v>0</v>
      </c>
    </row>
    <row r="86" spans="1:60" ht="15.75" customHeight="1" x14ac:dyDescent="0.15">
      <c r="A86" s="313" t="s">
        <v>112</v>
      </c>
      <c r="B86" s="314"/>
      <c r="C86" s="315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40"/>
        <v xml:space="preserve">    </v>
      </c>
      <c r="AW86" s="227"/>
      <c r="AX86" s="3"/>
      <c r="AY86" s="25" t="str">
        <f t="shared" si="41"/>
        <v/>
      </c>
      <c r="AZ86" s="57" t="str">
        <f t="shared" si="34"/>
        <v/>
      </c>
      <c r="BA86" s="57" t="str">
        <f t="shared" si="35"/>
        <v/>
      </c>
      <c r="BB86" s="25" t="str">
        <f t="shared" si="36"/>
        <v/>
      </c>
      <c r="BC86" s="25" t="str">
        <f t="shared" si="42"/>
        <v/>
      </c>
      <c r="BD86" s="48">
        <f t="shared" si="43"/>
        <v>0</v>
      </c>
      <c r="BE86" s="48">
        <f t="shared" si="37"/>
        <v>0</v>
      </c>
      <c r="BF86" s="48">
        <f t="shared" si="38"/>
        <v>0</v>
      </c>
      <c r="BG86" s="48" t="str">
        <f t="shared" si="39"/>
        <v/>
      </c>
      <c r="BH86" s="48">
        <f t="shared" si="44"/>
        <v>0</v>
      </c>
    </row>
    <row r="87" spans="1:60" ht="15.75" customHeight="1" x14ac:dyDescent="0.15">
      <c r="A87" s="313" t="s">
        <v>113</v>
      </c>
      <c r="B87" s="314"/>
      <c r="C87" s="315"/>
      <c r="D87" s="27">
        <f>+SUM(G87:M87)</f>
        <v>19</v>
      </c>
      <c r="E87" s="49"/>
      <c r="F87" s="51"/>
      <c r="G87" s="29"/>
      <c r="H87" s="29">
        <v>1</v>
      </c>
      <c r="I87" s="29"/>
      <c r="J87" s="29">
        <v>6</v>
      </c>
      <c r="K87" s="29">
        <v>12</v>
      </c>
      <c r="L87" s="29"/>
      <c r="M87" s="32"/>
      <c r="N87" s="34">
        <v>19</v>
      </c>
      <c r="O87" s="34"/>
      <c r="P87" s="129"/>
      <c r="Q87" s="31">
        <v>5</v>
      </c>
      <c r="R87" s="32">
        <v>2</v>
      </c>
      <c r="S87" s="67"/>
      <c r="T87" s="234" t="str">
        <f t="shared" si="40"/>
        <v xml:space="preserve">    </v>
      </c>
      <c r="AW87" s="227"/>
      <c r="AX87" s="3"/>
      <c r="AY87" s="25" t="str">
        <f t="shared" si="41"/>
        <v/>
      </c>
      <c r="AZ87" s="57" t="str">
        <f t="shared" si="34"/>
        <v/>
      </c>
      <c r="BA87" s="57" t="str">
        <f t="shared" si="35"/>
        <v/>
      </c>
      <c r="BB87" s="25" t="str">
        <f t="shared" si="36"/>
        <v/>
      </c>
      <c r="BC87" s="25" t="str">
        <f t="shared" si="42"/>
        <v/>
      </c>
      <c r="BD87" s="48">
        <f t="shared" si="43"/>
        <v>1</v>
      </c>
      <c r="BE87" s="48">
        <f t="shared" si="37"/>
        <v>0</v>
      </c>
      <c r="BF87" s="48">
        <f t="shared" si="38"/>
        <v>0</v>
      </c>
      <c r="BG87" s="48">
        <f t="shared" si="39"/>
        <v>0</v>
      </c>
      <c r="BH87" s="48">
        <f t="shared" si="44"/>
        <v>0</v>
      </c>
    </row>
    <row r="88" spans="1:60" ht="15.75" customHeight="1" x14ac:dyDescent="0.15">
      <c r="A88" s="313" t="s">
        <v>114</v>
      </c>
      <c r="B88" s="314"/>
      <c r="C88" s="315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40"/>
        <v xml:space="preserve">    </v>
      </c>
      <c r="AW88" s="227"/>
      <c r="AX88" s="3"/>
      <c r="AY88" s="25" t="str">
        <f t="shared" si="41"/>
        <v/>
      </c>
      <c r="AZ88" s="57" t="str">
        <f t="shared" si="34"/>
        <v/>
      </c>
      <c r="BA88" s="57" t="str">
        <f t="shared" si="35"/>
        <v/>
      </c>
      <c r="BB88" s="25" t="str">
        <f t="shared" si="36"/>
        <v/>
      </c>
      <c r="BC88" s="25" t="str">
        <f t="shared" si="42"/>
        <v/>
      </c>
      <c r="BD88" s="48">
        <f t="shared" si="43"/>
        <v>0</v>
      </c>
      <c r="BE88" s="48">
        <f t="shared" si="37"/>
        <v>0</v>
      </c>
      <c r="BF88" s="48">
        <f t="shared" si="38"/>
        <v>0</v>
      </c>
      <c r="BG88" s="48" t="str">
        <f t="shared" si="39"/>
        <v/>
      </c>
      <c r="BH88" s="48">
        <f t="shared" si="44"/>
        <v>0</v>
      </c>
    </row>
    <row r="89" spans="1:60" ht="15.75" customHeight="1" x14ac:dyDescent="0.15">
      <c r="A89" s="313" t="s">
        <v>115</v>
      </c>
      <c r="B89" s="314"/>
      <c r="C89" s="315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40"/>
        <v xml:space="preserve">    </v>
      </c>
      <c r="AW89" s="227"/>
      <c r="AX89" s="3"/>
      <c r="AY89" s="25" t="str">
        <f t="shared" si="41"/>
        <v/>
      </c>
      <c r="AZ89" s="57" t="str">
        <f t="shared" si="34"/>
        <v/>
      </c>
      <c r="BA89" s="57" t="str">
        <f t="shared" si="35"/>
        <v/>
      </c>
      <c r="BB89" s="25" t="str">
        <f t="shared" si="36"/>
        <v/>
      </c>
      <c r="BC89" s="25" t="str">
        <f t="shared" si="42"/>
        <v/>
      </c>
      <c r="BD89" s="48">
        <f t="shared" si="43"/>
        <v>0</v>
      </c>
      <c r="BE89" s="48">
        <f t="shared" si="37"/>
        <v>0</v>
      </c>
      <c r="BF89" s="48">
        <f t="shared" si="38"/>
        <v>0</v>
      </c>
      <c r="BG89" s="48" t="str">
        <f t="shared" si="39"/>
        <v/>
      </c>
      <c r="BH89" s="48">
        <f t="shared" si="44"/>
        <v>0</v>
      </c>
    </row>
    <row r="90" spans="1:60" ht="15.75" customHeight="1" x14ac:dyDescent="0.15">
      <c r="A90" s="313" t="s">
        <v>116</v>
      </c>
      <c r="B90" s="314"/>
      <c r="C90" s="315"/>
      <c r="D90" s="27">
        <f>+SUM(E90:K90)</f>
        <v>103</v>
      </c>
      <c r="E90" s="31"/>
      <c r="F90" s="29"/>
      <c r="G90" s="29"/>
      <c r="H90" s="29">
        <v>9</v>
      </c>
      <c r="I90" s="29">
        <v>50</v>
      </c>
      <c r="J90" s="29">
        <v>42</v>
      </c>
      <c r="K90" s="29">
        <v>2</v>
      </c>
      <c r="L90" s="51"/>
      <c r="M90" s="131"/>
      <c r="N90" s="34">
        <v>103</v>
      </c>
      <c r="O90" s="34"/>
      <c r="P90" s="129"/>
      <c r="Q90" s="31">
        <v>41</v>
      </c>
      <c r="R90" s="32">
        <v>60</v>
      </c>
      <c r="S90" s="67"/>
      <c r="T90" s="234" t="str">
        <f t="shared" si="40"/>
        <v xml:space="preserve">    </v>
      </c>
      <c r="AW90" s="227"/>
      <c r="AX90" s="3"/>
      <c r="AY90" s="25" t="str">
        <f t="shared" si="41"/>
        <v/>
      </c>
      <c r="AZ90" s="57" t="str">
        <f t="shared" si="34"/>
        <v/>
      </c>
      <c r="BA90" s="57" t="str">
        <f t="shared" si="35"/>
        <v/>
      </c>
      <c r="BB90" s="25" t="str">
        <f t="shared" si="36"/>
        <v/>
      </c>
      <c r="BC90" s="25" t="str">
        <f t="shared" si="42"/>
        <v/>
      </c>
      <c r="BD90" s="48">
        <f t="shared" si="43"/>
        <v>1</v>
      </c>
      <c r="BE90" s="48">
        <f t="shared" si="37"/>
        <v>0</v>
      </c>
      <c r="BF90" s="48">
        <f t="shared" si="38"/>
        <v>0</v>
      </c>
      <c r="BG90" s="48">
        <f t="shared" si="39"/>
        <v>0</v>
      </c>
      <c r="BH90" s="48">
        <f t="shared" si="44"/>
        <v>0</v>
      </c>
    </row>
    <row r="91" spans="1:60" ht="15.75" customHeight="1" x14ac:dyDescent="0.15">
      <c r="A91" s="313" t="s">
        <v>117</v>
      </c>
      <c r="B91" s="314"/>
      <c r="C91" s="315"/>
      <c r="D91" s="27">
        <f>+SUM(E91:K91)</f>
        <v>0</v>
      </c>
      <c r="E91" s="31"/>
      <c r="F91" s="29"/>
      <c r="G91" s="29"/>
      <c r="H91" s="29"/>
      <c r="I91" s="29"/>
      <c r="J91" s="29"/>
      <c r="K91" s="29"/>
      <c r="L91" s="51"/>
      <c r="M91" s="131"/>
      <c r="N91" s="34"/>
      <c r="O91" s="34"/>
      <c r="P91" s="129"/>
      <c r="Q91" s="31"/>
      <c r="R91" s="32"/>
      <c r="S91" s="67"/>
      <c r="T91" s="234" t="str">
        <f t="shared" si="40"/>
        <v xml:space="preserve">    </v>
      </c>
      <c r="AW91" s="227"/>
      <c r="AX91" s="3"/>
      <c r="AY91" s="25" t="str">
        <f t="shared" si="41"/>
        <v/>
      </c>
      <c r="AZ91" s="57" t="str">
        <f t="shared" si="34"/>
        <v/>
      </c>
      <c r="BA91" s="57" t="str">
        <f t="shared" si="35"/>
        <v/>
      </c>
      <c r="BB91" s="25" t="str">
        <f t="shared" si="36"/>
        <v/>
      </c>
      <c r="BC91" s="25" t="str">
        <f t="shared" si="42"/>
        <v/>
      </c>
      <c r="BD91" s="48">
        <f t="shared" si="43"/>
        <v>0</v>
      </c>
      <c r="BE91" s="48">
        <f t="shared" si="37"/>
        <v>0</v>
      </c>
      <c r="BF91" s="48">
        <f t="shared" si="38"/>
        <v>0</v>
      </c>
      <c r="BG91" s="48" t="str">
        <f t="shared" si="39"/>
        <v/>
      </c>
      <c r="BH91" s="48">
        <f t="shared" si="44"/>
        <v>0</v>
      </c>
    </row>
    <row r="92" spans="1:60" ht="15.75" customHeight="1" x14ac:dyDescent="0.15">
      <c r="A92" s="466" t="s">
        <v>118</v>
      </c>
      <c r="B92" s="467"/>
      <c r="C92" s="468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40"/>
        <v xml:space="preserve">    </v>
      </c>
      <c r="AW92" s="227"/>
      <c r="AX92" s="3"/>
      <c r="AY92" s="25" t="str">
        <f t="shared" si="41"/>
        <v/>
      </c>
      <c r="AZ92" s="57" t="str">
        <f t="shared" si="34"/>
        <v/>
      </c>
      <c r="BA92" s="57" t="str">
        <f t="shared" si="35"/>
        <v/>
      </c>
      <c r="BB92" s="25" t="str">
        <f t="shared" si="36"/>
        <v/>
      </c>
      <c r="BC92" s="25" t="str">
        <f t="shared" si="42"/>
        <v/>
      </c>
      <c r="BD92" s="48">
        <f t="shared" si="43"/>
        <v>0</v>
      </c>
      <c r="BE92" s="48">
        <f t="shared" si="37"/>
        <v>0</v>
      </c>
      <c r="BF92" s="48">
        <f t="shared" si="38"/>
        <v>0</v>
      </c>
      <c r="BG92" s="48" t="str">
        <f t="shared" si="39"/>
        <v/>
      </c>
      <c r="BH92" s="48">
        <f t="shared" si="44"/>
        <v>0</v>
      </c>
    </row>
    <row r="93" spans="1:60" ht="15.75" customHeight="1" x14ac:dyDescent="0.15">
      <c r="A93" s="463" t="s">
        <v>119</v>
      </c>
      <c r="B93" s="464"/>
      <c r="C93" s="465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40"/>
        <v xml:space="preserve">    </v>
      </c>
      <c r="AW93" s="227"/>
      <c r="AX93" s="3"/>
      <c r="AY93" s="25" t="str">
        <f t="shared" si="41"/>
        <v/>
      </c>
      <c r="AZ93" s="57" t="str">
        <f t="shared" si="34"/>
        <v/>
      </c>
      <c r="BA93" s="57" t="str">
        <f t="shared" si="35"/>
        <v/>
      </c>
      <c r="BB93" s="25" t="str">
        <f t="shared" si="36"/>
        <v/>
      </c>
      <c r="BC93" s="25" t="str">
        <f t="shared" si="42"/>
        <v/>
      </c>
      <c r="BD93" s="48">
        <f t="shared" si="43"/>
        <v>0</v>
      </c>
      <c r="BE93" s="48">
        <f t="shared" si="37"/>
        <v>0</v>
      </c>
      <c r="BF93" s="48">
        <f t="shared" si="38"/>
        <v>0</v>
      </c>
      <c r="BG93" s="48" t="str">
        <f t="shared" si="39"/>
        <v/>
      </c>
      <c r="BH93" s="48">
        <f t="shared" si="44"/>
        <v>0</v>
      </c>
    </row>
    <row r="94" spans="1:60" ht="15.75" customHeight="1" x14ac:dyDescent="0.15">
      <c r="A94" s="313" t="s">
        <v>120</v>
      </c>
      <c r="B94" s="314"/>
      <c r="C94" s="315"/>
      <c r="D94" s="27">
        <f>+SUM(H94:M94)</f>
        <v>10</v>
      </c>
      <c r="E94" s="49"/>
      <c r="F94" s="51"/>
      <c r="G94" s="51"/>
      <c r="H94" s="29"/>
      <c r="I94" s="29"/>
      <c r="J94" s="29"/>
      <c r="K94" s="29">
        <v>5</v>
      </c>
      <c r="L94" s="29">
        <v>2</v>
      </c>
      <c r="M94" s="32">
        <v>3</v>
      </c>
      <c r="N94" s="34">
        <v>10</v>
      </c>
      <c r="O94" s="34"/>
      <c r="P94" s="129"/>
      <c r="Q94" s="31"/>
      <c r="R94" s="32"/>
      <c r="S94" s="67"/>
      <c r="T94" s="234" t="str">
        <f t="shared" si="40"/>
        <v xml:space="preserve">    </v>
      </c>
      <c r="AW94" s="227"/>
      <c r="AX94" s="3"/>
      <c r="AY94" s="25" t="str">
        <f t="shared" si="41"/>
        <v/>
      </c>
      <c r="AZ94" s="57" t="str">
        <f t="shared" si="34"/>
        <v/>
      </c>
      <c r="BA94" s="57" t="str">
        <f t="shared" si="35"/>
        <v/>
      </c>
      <c r="BB94" s="25" t="str">
        <f t="shared" si="36"/>
        <v/>
      </c>
      <c r="BC94" s="25" t="str">
        <f t="shared" si="42"/>
        <v/>
      </c>
      <c r="BD94" s="48">
        <f t="shared" si="43"/>
        <v>1</v>
      </c>
      <c r="BE94" s="48">
        <f t="shared" si="37"/>
        <v>0</v>
      </c>
      <c r="BF94" s="48">
        <f t="shared" si="38"/>
        <v>0</v>
      </c>
      <c r="BG94" s="48">
        <f t="shared" si="39"/>
        <v>0</v>
      </c>
      <c r="BH94" s="48">
        <f t="shared" si="44"/>
        <v>0</v>
      </c>
    </row>
    <row r="95" spans="1:60" ht="15.75" customHeight="1" x14ac:dyDescent="0.15">
      <c r="A95" s="463" t="s">
        <v>121</v>
      </c>
      <c r="B95" s="464"/>
      <c r="C95" s="465"/>
      <c r="D95" s="27">
        <f>+SUM(H95:M95)</f>
        <v>0</v>
      </c>
      <c r="E95" s="49"/>
      <c r="F95" s="51"/>
      <c r="G95" s="51"/>
      <c r="H95" s="29"/>
      <c r="I95" s="29"/>
      <c r="J95" s="29"/>
      <c r="K95" s="29"/>
      <c r="L95" s="29"/>
      <c r="M95" s="32"/>
      <c r="N95" s="34"/>
      <c r="O95" s="34"/>
      <c r="P95" s="129"/>
      <c r="Q95" s="31"/>
      <c r="R95" s="32"/>
      <c r="S95" s="67"/>
      <c r="T95" s="234" t="str">
        <f t="shared" si="40"/>
        <v xml:space="preserve">    </v>
      </c>
      <c r="AW95" s="227"/>
      <c r="AX95" s="3"/>
      <c r="AY95" s="25" t="str">
        <f t="shared" si="41"/>
        <v/>
      </c>
      <c r="AZ95" s="57" t="str">
        <f t="shared" si="34"/>
        <v/>
      </c>
      <c r="BA95" s="57" t="str">
        <f t="shared" si="35"/>
        <v/>
      </c>
      <c r="BB95" s="25" t="str">
        <f t="shared" si="36"/>
        <v/>
      </c>
      <c r="BC95" s="25" t="str">
        <f t="shared" si="42"/>
        <v/>
      </c>
      <c r="BD95" s="48">
        <f t="shared" si="43"/>
        <v>0</v>
      </c>
      <c r="BE95" s="48">
        <f t="shared" si="37"/>
        <v>0</v>
      </c>
      <c r="BF95" s="48">
        <f t="shared" si="38"/>
        <v>0</v>
      </c>
      <c r="BG95" s="48" t="str">
        <f t="shared" si="39"/>
        <v/>
      </c>
      <c r="BH95" s="48">
        <f t="shared" si="44"/>
        <v>0</v>
      </c>
    </row>
    <row r="96" spans="1:60" ht="15.75" customHeight="1" x14ac:dyDescent="0.15">
      <c r="A96" s="463" t="s">
        <v>122</v>
      </c>
      <c r="B96" s="464"/>
      <c r="C96" s="465"/>
      <c r="D96" s="27">
        <f>+SUM(J96:M96)</f>
        <v>8</v>
      </c>
      <c r="E96" s="49"/>
      <c r="F96" s="51"/>
      <c r="G96" s="51"/>
      <c r="H96" s="51"/>
      <c r="I96" s="51"/>
      <c r="J96" s="29"/>
      <c r="K96" s="29">
        <v>5</v>
      </c>
      <c r="L96" s="29">
        <v>2</v>
      </c>
      <c r="M96" s="32">
        <v>1</v>
      </c>
      <c r="N96" s="34">
        <v>8</v>
      </c>
      <c r="O96" s="52"/>
      <c r="P96" s="129"/>
      <c r="Q96" s="31"/>
      <c r="R96" s="32"/>
      <c r="S96" s="67"/>
      <c r="T96" s="234" t="str">
        <f t="shared" si="40"/>
        <v xml:space="preserve">    </v>
      </c>
      <c r="AW96" s="227"/>
      <c r="AX96" s="3"/>
      <c r="AY96" s="25" t="str">
        <f t="shared" si="41"/>
        <v/>
      </c>
      <c r="AZ96" s="57" t="str">
        <f t="shared" si="34"/>
        <v/>
      </c>
      <c r="BA96" s="57" t="str">
        <f t="shared" si="35"/>
        <v/>
      </c>
      <c r="BB96" s="25" t="str">
        <f t="shared" si="36"/>
        <v/>
      </c>
      <c r="BC96" s="25" t="str">
        <f t="shared" si="42"/>
        <v/>
      </c>
      <c r="BD96" s="48">
        <f t="shared" si="43"/>
        <v>1</v>
      </c>
      <c r="BE96" s="48">
        <f t="shared" si="37"/>
        <v>0</v>
      </c>
      <c r="BF96" s="48">
        <f t="shared" si="38"/>
        <v>0</v>
      </c>
      <c r="BG96" s="48">
        <f t="shared" si="39"/>
        <v>0</v>
      </c>
      <c r="BH96" s="48">
        <f t="shared" si="44"/>
        <v>0</v>
      </c>
    </row>
    <row r="97" spans="1:77" ht="15.75" customHeight="1" x14ac:dyDescent="0.15">
      <c r="A97" s="463" t="s">
        <v>123</v>
      </c>
      <c r="B97" s="464"/>
      <c r="C97" s="465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40"/>
        <v xml:space="preserve">    </v>
      </c>
      <c r="AW97" s="227"/>
      <c r="AX97" s="3"/>
      <c r="AY97" s="25" t="str">
        <f t="shared" si="41"/>
        <v/>
      </c>
      <c r="AZ97" s="57" t="str">
        <f t="shared" si="34"/>
        <v/>
      </c>
      <c r="BA97" s="57" t="str">
        <f t="shared" si="35"/>
        <v/>
      </c>
      <c r="BB97" s="25" t="str">
        <f t="shared" si="36"/>
        <v/>
      </c>
      <c r="BC97" s="25" t="str">
        <f t="shared" si="42"/>
        <v/>
      </c>
      <c r="BD97" s="48">
        <f t="shared" si="43"/>
        <v>0</v>
      </c>
      <c r="BE97" s="48">
        <f t="shared" si="37"/>
        <v>0</v>
      </c>
      <c r="BF97" s="48">
        <f t="shared" si="38"/>
        <v>0</v>
      </c>
      <c r="BG97" s="48" t="str">
        <f t="shared" si="39"/>
        <v/>
      </c>
      <c r="BH97" s="48">
        <f t="shared" si="44"/>
        <v>0</v>
      </c>
    </row>
    <row r="98" spans="1:77" ht="15.75" customHeight="1" x14ac:dyDescent="0.15">
      <c r="A98" s="463" t="s">
        <v>124</v>
      </c>
      <c r="B98" s="464"/>
      <c r="C98" s="465"/>
      <c r="D98" s="27">
        <f>+SUM(J98:M98)</f>
        <v>4</v>
      </c>
      <c r="E98" s="49"/>
      <c r="F98" s="51"/>
      <c r="G98" s="51"/>
      <c r="H98" s="51"/>
      <c r="I98" s="51"/>
      <c r="J98" s="29"/>
      <c r="K98" s="29">
        <v>1</v>
      </c>
      <c r="L98" s="29">
        <v>2</v>
      </c>
      <c r="M98" s="32">
        <v>1</v>
      </c>
      <c r="N98" s="34">
        <v>4</v>
      </c>
      <c r="O98" s="52"/>
      <c r="P98" s="129"/>
      <c r="Q98" s="31"/>
      <c r="R98" s="32"/>
      <c r="S98" s="67"/>
      <c r="T98" s="234" t="str">
        <f t="shared" si="40"/>
        <v xml:space="preserve">    </v>
      </c>
      <c r="AW98" s="227"/>
      <c r="AX98" s="3"/>
      <c r="AY98" s="25" t="str">
        <f t="shared" si="41"/>
        <v/>
      </c>
      <c r="AZ98" s="57" t="str">
        <f t="shared" si="34"/>
        <v/>
      </c>
      <c r="BA98" s="57" t="str">
        <f t="shared" si="35"/>
        <v/>
      </c>
      <c r="BB98" s="25" t="str">
        <f t="shared" si="36"/>
        <v/>
      </c>
      <c r="BC98" s="25" t="str">
        <f t="shared" si="42"/>
        <v/>
      </c>
      <c r="BD98" s="48">
        <f t="shared" si="43"/>
        <v>1</v>
      </c>
      <c r="BE98" s="48">
        <f t="shared" si="37"/>
        <v>0</v>
      </c>
      <c r="BF98" s="48">
        <f t="shared" si="38"/>
        <v>0</v>
      </c>
      <c r="BG98" s="48">
        <f t="shared" si="39"/>
        <v>0</v>
      </c>
      <c r="BH98" s="48">
        <f t="shared" si="44"/>
        <v>0</v>
      </c>
    </row>
    <row r="99" spans="1:77" ht="13.5" customHeight="1" x14ac:dyDescent="0.15">
      <c r="A99" s="313" t="s">
        <v>125</v>
      </c>
      <c r="B99" s="314"/>
      <c r="C99" s="315"/>
      <c r="D99" s="27">
        <f t="shared" ref="D99:D105" si="46">+SUM(E99:M99)</f>
        <v>13</v>
      </c>
      <c r="E99" s="31"/>
      <c r="F99" s="29"/>
      <c r="G99" s="29"/>
      <c r="H99" s="29"/>
      <c r="I99" s="29">
        <v>2</v>
      </c>
      <c r="J99" s="29">
        <v>5</v>
      </c>
      <c r="K99" s="29">
        <v>6</v>
      </c>
      <c r="L99" s="29"/>
      <c r="M99" s="32"/>
      <c r="N99" s="34">
        <v>13</v>
      </c>
      <c r="O99" s="34"/>
      <c r="P99" s="129"/>
      <c r="Q99" s="31">
        <v>5</v>
      </c>
      <c r="R99" s="32">
        <v>2</v>
      </c>
      <c r="S99" s="67"/>
      <c r="T99" s="234" t="str">
        <f t="shared" si="40"/>
        <v xml:space="preserve">    </v>
      </c>
      <c r="AW99" s="227"/>
      <c r="AX99" s="3"/>
      <c r="AY99" s="25" t="str">
        <f t="shared" si="41"/>
        <v/>
      </c>
      <c r="AZ99" s="57" t="str">
        <f t="shared" si="34"/>
        <v/>
      </c>
      <c r="BA99" s="57" t="str">
        <f t="shared" si="35"/>
        <v/>
      </c>
      <c r="BB99" s="25" t="str">
        <f t="shared" si="36"/>
        <v/>
      </c>
      <c r="BC99" s="25" t="str">
        <f t="shared" si="42"/>
        <v/>
      </c>
      <c r="BD99" s="48">
        <f t="shared" si="43"/>
        <v>1</v>
      </c>
      <c r="BE99" s="48">
        <f t="shared" si="37"/>
        <v>0</v>
      </c>
      <c r="BF99" s="48">
        <f t="shared" si="38"/>
        <v>0</v>
      </c>
      <c r="BG99" s="48">
        <f t="shared" si="39"/>
        <v>0</v>
      </c>
      <c r="BH99" s="48">
        <f t="shared" si="44"/>
        <v>0</v>
      </c>
    </row>
    <row r="100" spans="1:77" ht="15" customHeight="1" x14ac:dyDescent="0.15">
      <c r="A100" s="313" t="s">
        <v>126</v>
      </c>
      <c r="B100" s="314"/>
      <c r="C100" s="315"/>
      <c r="D100" s="27">
        <f t="shared" si="46"/>
        <v>20</v>
      </c>
      <c r="E100" s="31">
        <v>1</v>
      </c>
      <c r="F100" s="29"/>
      <c r="G100" s="29"/>
      <c r="H100" s="29">
        <v>1</v>
      </c>
      <c r="I100" s="29">
        <v>2</v>
      </c>
      <c r="J100" s="29">
        <v>3</v>
      </c>
      <c r="K100" s="29">
        <v>13</v>
      </c>
      <c r="L100" s="29"/>
      <c r="M100" s="32"/>
      <c r="N100" s="34">
        <v>15</v>
      </c>
      <c r="O100" s="34"/>
      <c r="P100" s="129"/>
      <c r="Q100" s="31">
        <v>4</v>
      </c>
      <c r="R100" s="32">
        <v>3</v>
      </c>
      <c r="S100" s="67"/>
      <c r="T100" s="234" t="str">
        <f t="shared" si="40"/>
        <v xml:space="preserve">    </v>
      </c>
      <c r="AW100" s="227"/>
      <c r="AX100" s="3"/>
      <c r="AY100" s="25" t="str">
        <f t="shared" si="41"/>
        <v/>
      </c>
      <c r="AZ100" s="57" t="str">
        <f t="shared" si="34"/>
        <v/>
      </c>
      <c r="BA100" s="57" t="str">
        <f t="shared" si="35"/>
        <v/>
      </c>
      <c r="BB100" s="25" t="str">
        <f t="shared" si="36"/>
        <v/>
      </c>
      <c r="BC100" s="25" t="str">
        <f t="shared" si="42"/>
        <v/>
      </c>
      <c r="BD100" s="48">
        <f t="shared" si="43"/>
        <v>1</v>
      </c>
      <c r="BE100" s="48">
        <f t="shared" si="37"/>
        <v>0</v>
      </c>
      <c r="BF100" s="48">
        <f t="shared" si="38"/>
        <v>0</v>
      </c>
      <c r="BG100" s="48">
        <f t="shared" si="39"/>
        <v>0</v>
      </c>
      <c r="BH100" s="48">
        <f t="shared" si="44"/>
        <v>0</v>
      </c>
    </row>
    <row r="101" spans="1:77" ht="12.75" customHeight="1" x14ac:dyDescent="0.15">
      <c r="A101" s="316" t="s">
        <v>127</v>
      </c>
      <c r="B101" s="317"/>
      <c r="C101" s="318"/>
      <c r="D101" s="27">
        <f t="shared" si="46"/>
        <v>47</v>
      </c>
      <c r="E101" s="31">
        <v>1</v>
      </c>
      <c r="F101" s="29"/>
      <c r="G101" s="29"/>
      <c r="H101" s="29">
        <v>1</v>
      </c>
      <c r="I101" s="29">
        <v>1</v>
      </c>
      <c r="J101" s="29">
        <v>6</v>
      </c>
      <c r="K101" s="29">
        <v>31</v>
      </c>
      <c r="L101" s="29">
        <v>6</v>
      </c>
      <c r="M101" s="32">
        <v>1</v>
      </c>
      <c r="N101" s="34">
        <v>47</v>
      </c>
      <c r="O101" s="34"/>
      <c r="P101" s="129"/>
      <c r="Q101" s="31">
        <v>5</v>
      </c>
      <c r="R101" s="32">
        <v>4</v>
      </c>
      <c r="S101" s="67"/>
      <c r="T101" s="234" t="str">
        <f t="shared" si="40"/>
        <v xml:space="preserve">    </v>
      </c>
      <c r="AW101" s="227"/>
      <c r="AX101" s="3"/>
      <c r="AY101" s="25" t="str">
        <f t="shared" si="41"/>
        <v/>
      </c>
      <c r="AZ101" s="57" t="str">
        <f t="shared" si="34"/>
        <v/>
      </c>
      <c r="BA101" s="57" t="str">
        <f t="shared" si="35"/>
        <v/>
      </c>
      <c r="BB101" s="25" t="str">
        <f t="shared" si="36"/>
        <v/>
      </c>
      <c r="BC101" s="25" t="str">
        <f t="shared" si="42"/>
        <v/>
      </c>
      <c r="BD101" s="48">
        <f t="shared" si="43"/>
        <v>1</v>
      </c>
      <c r="BE101" s="48">
        <f t="shared" si="37"/>
        <v>0</v>
      </c>
      <c r="BF101" s="48">
        <f t="shared" si="38"/>
        <v>0</v>
      </c>
      <c r="BG101" s="48">
        <f t="shared" si="39"/>
        <v>0</v>
      </c>
      <c r="BH101" s="48">
        <f t="shared" si="44"/>
        <v>0</v>
      </c>
    </row>
    <row r="102" spans="1:77" ht="15.75" customHeight="1" x14ac:dyDescent="0.15">
      <c r="A102" s="316" t="s">
        <v>128</v>
      </c>
      <c r="B102" s="317"/>
      <c r="C102" s="318"/>
      <c r="D102" s="27">
        <f t="shared" si="46"/>
        <v>10</v>
      </c>
      <c r="E102" s="31">
        <v>1</v>
      </c>
      <c r="F102" s="29"/>
      <c r="G102" s="29"/>
      <c r="H102" s="29">
        <v>1</v>
      </c>
      <c r="I102" s="29">
        <v>2</v>
      </c>
      <c r="J102" s="29">
        <v>1</v>
      </c>
      <c r="K102" s="29">
        <v>5</v>
      </c>
      <c r="L102" s="29"/>
      <c r="M102" s="32"/>
      <c r="N102" s="34">
        <v>10</v>
      </c>
      <c r="O102" s="34"/>
      <c r="P102" s="129"/>
      <c r="Q102" s="31">
        <v>3</v>
      </c>
      <c r="R102" s="32">
        <v>2</v>
      </c>
      <c r="S102" s="67"/>
      <c r="T102" s="234" t="str">
        <f t="shared" si="40"/>
        <v xml:space="preserve">    </v>
      </c>
      <c r="AW102" s="227"/>
      <c r="AX102" s="3"/>
      <c r="AY102" s="25" t="str">
        <f t="shared" si="41"/>
        <v/>
      </c>
      <c r="AZ102" s="57" t="str">
        <f t="shared" si="34"/>
        <v/>
      </c>
      <c r="BA102" s="57" t="str">
        <f t="shared" si="35"/>
        <v/>
      </c>
      <c r="BB102" s="25" t="str">
        <f t="shared" si="36"/>
        <v/>
      </c>
      <c r="BC102" s="25" t="str">
        <f t="shared" si="42"/>
        <v/>
      </c>
      <c r="BD102" s="48">
        <f t="shared" si="43"/>
        <v>1</v>
      </c>
      <c r="BE102" s="48">
        <f t="shared" si="37"/>
        <v>0</v>
      </c>
      <c r="BF102" s="48">
        <f t="shared" si="38"/>
        <v>0</v>
      </c>
      <c r="BG102" s="48">
        <f t="shared" si="39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40"/>
        <v xml:space="preserve">    </v>
      </c>
      <c r="AW103" s="227"/>
      <c r="AX103" s="3"/>
      <c r="AY103" s="25" t="str">
        <f t="shared" si="41"/>
        <v/>
      </c>
      <c r="AZ103" s="57" t="str">
        <f t="shared" si="34"/>
        <v/>
      </c>
      <c r="BA103" s="57" t="str">
        <f t="shared" si="35"/>
        <v/>
      </c>
      <c r="BB103" s="25" t="str">
        <f t="shared" si="36"/>
        <v/>
      </c>
      <c r="BC103" s="25" t="str">
        <f t="shared" si="42"/>
        <v/>
      </c>
      <c r="BD103" s="48">
        <f t="shared" si="43"/>
        <v>0</v>
      </c>
      <c r="BE103" s="48">
        <f t="shared" si="37"/>
        <v>0</v>
      </c>
      <c r="BF103" s="48">
        <f t="shared" si="38"/>
        <v>0</v>
      </c>
      <c r="BG103" s="48" t="str">
        <f t="shared" si="39"/>
        <v/>
      </c>
      <c r="BH103" s="48">
        <f t="shared" si="44"/>
        <v>0</v>
      </c>
    </row>
    <row r="104" spans="1:77" ht="16.5" customHeight="1" x14ac:dyDescent="0.15">
      <c r="A104" s="460" t="s">
        <v>130</v>
      </c>
      <c r="B104" s="461"/>
      <c r="C104" s="462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40"/>
        <v xml:space="preserve">    </v>
      </c>
      <c r="AW104" s="227"/>
      <c r="AX104" s="3"/>
      <c r="AY104" s="25" t="str">
        <f t="shared" si="41"/>
        <v/>
      </c>
      <c r="AZ104" s="57" t="str">
        <f t="shared" si="34"/>
        <v/>
      </c>
      <c r="BA104" s="57" t="str">
        <f t="shared" si="35"/>
        <v/>
      </c>
      <c r="BB104" s="25" t="str">
        <f t="shared" si="36"/>
        <v/>
      </c>
      <c r="BC104" s="25" t="str">
        <f t="shared" si="42"/>
        <v/>
      </c>
      <c r="BD104" s="48">
        <f t="shared" si="43"/>
        <v>0</v>
      </c>
      <c r="BE104" s="48">
        <f t="shared" si="37"/>
        <v>0</v>
      </c>
      <c r="BF104" s="48">
        <f t="shared" si="38"/>
        <v>0</v>
      </c>
      <c r="BG104" s="48" t="str">
        <f t="shared" si="39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857</v>
      </c>
      <c r="E105" s="90">
        <f>+SUM(E76:E79,E88:E93,E99:E104)</f>
        <v>11</v>
      </c>
      <c r="F105" s="91">
        <f>+SUM(F76:F79,F90:F93,F99:F104)</f>
        <v>2</v>
      </c>
      <c r="G105" s="91">
        <f>+SUM(G76:G79,G87,G90:G93,G99:G104)</f>
        <v>1</v>
      </c>
      <c r="H105" s="91">
        <f>+SUM(H76:H85,H87,H90:H95,H99:H104)</f>
        <v>22</v>
      </c>
      <c r="I105" s="91">
        <f>+SUM(I76:I85,I87:I95,I99:I104)</f>
        <v>95</v>
      </c>
      <c r="J105" s="91">
        <f>+SUM(J76:J87,J90:J104)</f>
        <v>127</v>
      </c>
      <c r="K105" s="91">
        <f>+SUM(K76:K87,K90:K104)</f>
        <v>524</v>
      </c>
      <c r="L105" s="91">
        <f>+SUM(L76:L87,L94:L104)</f>
        <v>58</v>
      </c>
      <c r="M105" s="107">
        <f>+SUM(M76:M87,M94:M104)</f>
        <v>17</v>
      </c>
      <c r="N105" s="91">
        <f t="shared" ref="N105:S105" si="47">+SUM(N76:N104)</f>
        <v>852</v>
      </c>
      <c r="O105" s="88">
        <f t="shared" si="47"/>
        <v>13</v>
      </c>
      <c r="P105" s="107">
        <f t="shared" si="47"/>
        <v>0</v>
      </c>
      <c r="Q105" s="89">
        <f t="shared" si="47"/>
        <v>113</v>
      </c>
      <c r="R105" s="92">
        <f t="shared" si="47"/>
        <v>145</v>
      </c>
      <c r="S105" s="75">
        <f t="shared" si="47"/>
        <v>0</v>
      </c>
      <c r="T105" s="234"/>
      <c r="AW105" s="227"/>
      <c r="AX105" s="3"/>
      <c r="AY105" s="25" t="str">
        <f t="shared" si="41"/>
        <v/>
      </c>
      <c r="AZ105" s="57" t="str">
        <f t="shared" si="34"/>
        <v/>
      </c>
      <c r="BA105" s="57" t="str">
        <f t="shared" si="35"/>
        <v/>
      </c>
      <c r="BB105" s="25" t="str">
        <f t="shared" si="36"/>
        <v/>
      </c>
      <c r="BC105" s="25" t="str">
        <f t="shared" si="42"/>
        <v/>
      </c>
      <c r="BD105" s="48">
        <f t="shared" si="43"/>
        <v>1</v>
      </c>
      <c r="BE105" s="48">
        <f t="shared" si="37"/>
        <v>0</v>
      </c>
      <c r="BF105" s="48">
        <f t="shared" si="38"/>
        <v>0</v>
      </c>
      <c r="BG105" s="48">
        <f t="shared" si="39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45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34"/>
      <c r="E108" s="266" t="s">
        <v>10</v>
      </c>
      <c r="F108" s="266" t="s">
        <v>11</v>
      </c>
      <c r="G108" s="266" t="s">
        <v>12</v>
      </c>
      <c r="H108" s="266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64" t="s">
        <v>62</v>
      </c>
      <c r="R108" s="459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02" t="s">
        <v>135</v>
      </c>
      <c r="B109" s="449" t="s">
        <v>136</v>
      </c>
      <c r="C109" s="450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48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48"/>
      <c r="B111" s="316" t="s">
        <v>138</v>
      </c>
      <c r="C111" s="318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03"/>
      <c r="B112" s="361" t="s">
        <v>139</v>
      </c>
      <c r="C112" s="362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01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456" t="s">
        <v>141</v>
      </c>
      <c r="C122" s="457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3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4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01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34"/>
      <c r="E142" s="263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310" t="s">
        <v>167</v>
      </c>
      <c r="B143" s="311"/>
      <c r="C143" s="312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385" t="s">
        <v>168</v>
      </c>
      <c r="B144" s="386"/>
      <c r="C144" s="387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5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8"/>
      <c r="C147" s="411"/>
      <c r="D147" s="334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65" t="s">
        <v>21</v>
      </c>
      <c r="O147" s="179" t="s">
        <v>22</v>
      </c>
      <c r="P147" s="303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449" t="s">
        <v>174</v>
      </c>
      <c r="C148" s="450"/>
      <c r="D148" s="59">
        <f>+SUM(E148:M148)</f>
        <v>52</v>
      </c>
      <c r="E148" s="21">
        <v>4</v>
      </c>
      <c r="F148" s="19"/>
      <c r="G148" s="19"/>
      <c r="H148" s="19">
        <v>1</v>
      </c>
      <c r="I148" s="19">
        <v>9</v>
      </c>
      <c r="J148" s="19">
        <v>5</v>
      </c>
      <c r="K148" s="19">
        <v>30</v>
      </c>
      <c r="L148" s="19">
        <v>3</v>
      </c>
      <c r="M148" s="22"/>
      <c r="N148" s="24">
        <v>24</v>
      </c>
      <c r="O148" s="24">
        <v>28</v>
      </c>
      <c r="P148" s="60"/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61" t="s">
        <v>175</v>
      </c>
      <c r="C149" s="362"/>
      <c r="D149" s="61">
        <f>+SUM(E149:M149)</f>
        <v>590</v>
      </c>
      <c r="E149" s="31">
        <v>31</v>
      </c>
      <c r="F149" s="29">
        <v>10</v>
      </c>
      <c r="G149" s="29">
        <v>7</v>
      </c>
      <c r="H149" s="29">
        <v>16</v>
      </c>
      <c r="I149" s="29">
        <v>61</v>
      </c>
      <c r="J149" s="29">
        <v>85</v>
      </c>
      <c r="K149" s="29">
        <v>318</v>
      </c>
      <c r="L149" s="29">
        <v>39</v>
      </c>
      <c r="M149" s="32">
        <v>23</v>
      </c>
      <c r="N149" s="34">
        <v>191</v>
      </c>
      <c r="O149" s="34">
        <v>399</v>
      </c>
      <c r="P149" s="67">
        <v>16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449" t="s">
        <v>177</v>
      </c>
      <c r="C150" s="450"/>
      <c r="D150" s="59">
        <f>+SUM(E150:M150)</f>
        <v>10</v>
      </c>
      <c r="E150" s="21"/>
      <c r="F150" s="19"/>
      <c r="G150" s="19"/>
      <c r="H150" s="19"/>
      <c r="I150" s="19">
        <v>1</v>
      </c>
      <c r="J150" s="19">
        <v>1</v>
      </c>
      <c r="K150" s="19">
        <v>8</v>
      </c>
      <c r="L150" s="19"/>
      <c r="M150" s="22"/>
      <c r="N150" s="24">
        <v>6</v>
      </c>
      <c r="O150" s="24">
        <v>4</v>
      </c>
      <c r="P150" s="60">
        <v>1</v>
      </c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3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16" t="s">
        <v>178</v>
      </c>
      <c r="C151" s="318"/>
      <c r="D151" s="61">
        <f t="shared" ref="D151:D205" si="64">+SUM(E151:M151)</f>
        <v>26</v>
      </c>
      <c r="E151" s="31"/>
      <c r="F151" s="29"/>
      <c r="G151" s="29"/>
      <c r="H151" s="29"/>
      <c r="I151" s="29">
        <v>1</v>
      </c>
      <c r="J151" s="29">
        <v>7</v>
      </c>
      <c r="K151" s="29">
        <v>18</v>
      </c>
      <c r="L151" s="29"/>
      <c r="M151" s="32"/>
      <c r="N151" s="34">
        <v>11</v>
      </c>
      <c r="O151" s="34">
        <v>15</v>
      </c>
      <c r="P151" s="67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3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16" t="s">
        <v>179</v>
      </c>
      <c r="C152" s="318"/>
      <c r="D152" s="61">
        <f t="shared" si="64"/>
        <v>9</v>
      </c>
      <c r="E152" s="31"/>
      <c r="F152" s="29"/>
      <c r="G152" s="29"/>
      <c r="H152" s="29"/>
      <c r="I152" s="29">
        <v>1</v>
      </c>
      <c r="J152" s="29">
        <v>1</v>
      </c>
      <c r="K152" s="29">
        <v>7</v>
      </c>
      <c r="L152" s="29"/>
      <c r="M152" s="32"/>
      <c r="N152" s="34">
        <v>5</v>
      </c>
      <c r="O152" s="34">
        <v>4</v>
      </c>
      <c r="P152" s="67">
        <v>1</v>
      </c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3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ht="11.25" customHeight="1" x14ac:dyDescent="0.15">
      <c r="A153" s="303"/>
      <c r="B153" s="361" t="s">
        <v>180</v>
      </c>
      <c r="C153" s="362"/>
      <c r="D153" s="136">
        <f t="shared" si="64"/>
        <v>4</v>
      </c>
      <c r="E153" s="39"/>
      <c r="F153" s="37"/>
      <c r="G153" s="37"/>
      <c r="H153" s="37"/>
      <c r="I153" s="37"/>
      <c r="J153" s="37">
        <v>1</v>
      </c>
      <c r="K153" s="37">
        <v>3</v>
      </c>
      <c r="L153" s="37"/>
      <c r="M153" s="40"/>
      <c r="N153" s="42">
        <v>2</v>
      </c>
      <c r="O153" s="42">
        <v>2</v>
      </c>
      <c r="P153" s="96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3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449" t="s">
        <v>177</v>
      </c>
      <c r="C154" s="450"/>
      <c r="D154" s="59">
        <f t="shared" si="64"/>
        <v>14</v>
      </c>
      <c r="E154" s="21">
        <v>1</v>
      </c>
      <c r="F154" s="19"/>
      <c r="G154" s="19"/>
      <c r="H154" s="19">
        <v>1</v>
      </c>
      <c r="I154" s="19">
        <v>1</v>
      </c>
      <c r="J154" s="19">
        <v>6</v>
      </c>
      <c r="K154" s="19">
        <v>5</v>
      </c>
      <c r="L154" s="19"/>
      <c r="M154" s="22"/>
      <c r="N154" s="24">
        <v>7</v>
      </c>
      <c r="O154" s="24">
        <v>7</v>
      </c>
      <c r="P154" s="60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3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16" t="s">
        <v>178</v>
      </c>
      <c r="C155" s="318"/>
      <c r="D155" s="61">
        <f t="shared" si="64"/>
        <v>31</v>
      </c>
      <c r="E155" s="31">
        <v>2</v>
      </c>
      <c r="F155" s="29"/>
      <c r="G155" s="29"/>
      <c r="H155" s="29">
        <v>1</v>
      </c>
      <c r="I155" s="29">
        <v>2</v>
      </c>
      <c r="J155" s="29">
        <v>5</v>
      </c>
      <c r="K155" s="29">
        <v>17</v>
      </c>
      <c r="L155" s="29">
        <v>4</v>
      </c>
      <c r="M155" s="32"/>
      <c r="N155" s="34">
        <v>18</v>
      </c>
      <c r="O155" s="34">
        <v>13</v>
      </c>
      <c r="P155" s="67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3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16" t="s">
        <v>179</v>
      </c>
      <c r="C156" s="318"/>
      <c r="D156" s="61">
        <f t="shared" si="64"/>
        <v>13</v>
      </c>
      <c r="E156" s="31">
        <v>1</v>
      </c>
      <c r="F156" s="29"/>
      <c r="G156" s="29"/>
      <c r="H156" s="29">
        <v>1</v>
      </c>
      <c r="I156" s="29">
        <v>1</v>
      </c>
      <c r="J156" s="29">
        <v>5</v>
      </c>
      <c r="K156" s="29">
        <v>5</v>
      </c>
      <c r="L156" s="29"/>
      <c r="M156" s="32"/>
      <c r="N156" s="34">
        <v>8</v>
      </c>
      <c r="O156" s="34">
        <v>5</v>
      </c>
      <c r="P156" s="67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3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61" t="s">
        <v>180</v>
      </c>
      <c r="C157" s="362"/>
      <c r="D157" s="136">
        <f t="shared" si="64"/>
        <v>7</v>
      </c>
      <c r="E157" s="39">
        <v>1</v>
      </c>
      <c r="F157" s="37"/>
      <c r="G157" s="37"/>
      <c r="H157" s="37"/>
      <c r="I157" s="37"/>
      <c r="J157" s="37">
        <v>2</v>
      </c>
      <c r="K157" s="37">
        <v>4</v>
      </c>
      <c r="L157" s="37"/>
      <c r="M157" s="40"/>
      <c r="N157" s="42">
        <v>4</v>
      </c>
      <c r="O157" s="42">
        <v>3</v>
      </c>
      <c r="P157" s="96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3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449" t="s">
        <v>177</v>
      </c>
      <c r="C158" s="450"/>
      <c r="D158" s="59">
        <f t="shared" si="64"/>
        <v>57</v>
      </c>
      <c r="E158" s="21"/>
      <c r="F158" s="19">
        <v>1</v>
      </c>
      <c r="G158" s="19"/>
      <c r="H158" s="19">
        <v>2</v>
      </c>
      <c r="I158" s="19">
        <v>9</v>
      </c>
      <c r="J158" s="19">
        <v>15</v>
      </c>
      <c r="K158" s="19">
        <v>24</v>
      </c>
      <c r="L158" s="19">
        <v>1</v>
      </c>
      <c r="M158" s="22">
        <v>5</v>
      </c>
      <c r="N158" s="24">
        <v>19</v>
      </c>
      <c r="O158" s="24">
        <v>38</v>
      </c>
      <c r="P158" s="60">
        <v>3</v>
      </c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3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16" t="s">
        <v>178</v>
      </c>
      <c r="C159" s="318"/>
      <c r="D159" s="61">
        <f t="shared" si="64"/>
        <v>168</v>
      </c>
      <c r="E159" s="31"/>
      <c r="F159" s="29"/>
      <c r="G159" s="29"/>
      <c r="H159" s="29">
        <v>5</v>
      </c>
      <c r="I159" s="29">
        <v>22</v>
      </c>
      <c r="J159" s="29">
        <v>39</v>
      </c>
      <c r="K159" s="29">
        <v>77</v>
      </c>
      <c r="L159" s="29">
        <v>5</v>
      </c>
      <c r="M159" s="32">
        <v>20</v>
      </c>
      <c r="N159" s="34">
        <v>45</v>
      </c>
      <c r="O159" s="34">
        <v>123</v>
      </c>
      <c r="P159" s="67">
        <v>8</v>
      </c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3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16" t="s">
        <v>179</v>
      </c>
      <c r="C160" s="318"/>
      <c r="D160" s="61">
        <f t="shared" si="64"/>
        <v>52</v>
      </c>
      <c r="E160" s="31"/>
      <c r="F160" s="29">
        <v>1</v>
      </c>
      <c r="G160" s="29"/>
      <c r="H160" s="29">
        <v>2</v>
      </c>
      <c r="I160" s="29">
        <v>8</v>
      </c>
      <c r="J160" s="29">
        <v>15</v>
      </c>
      <c r="K160" s="29">
        <v>21</v>
      </c>
      <c r="L160" s="29">
        <v>1</v>
      </c>
      <c r="M160" s="32">
        <v>4</v>
      </c>
      <c r="N160" s="34">
        <v>18</v>
      </c>
      <c r="O160" s="34">
        <v>34</v>
      </c>
      <c r="P160" s="67">
        <v>3</v>
      </c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3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61" t="s">
        <v>180</v>
      </c>
      <c r="C161" s="362"/>
      <c r="D161" s="136">
        <f t="shared" si="64"/>
        <v>55</v>
      </c>
      <c r="E161" s="39"/>
      <c r="F161" s="37"/>
      <c r="G161" s="37"/>
      <c r="H161" s="37">
        <v>1</v>
      </c>
      <c r="I161" s="37">
        <v>7</v>
      </c>
      <c r="J161" s="37">
        <v>13</v>
      </c>
      <c r="K161" s="37">
        <v>26</v>
      </c>
      <c r="L161" s="37">
        <v>2</v>
      </c>
      <c r="M161" s="40">
        <v>6</v>
      </c>
      <c r="N161" s="42">
        <v>15</v>
      </c>
      <c r="O161" s="42">
        <v>40</v>
      </c>
      <c r="P161" s="96">
        <v>3</v>
      </c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3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449" t="s">
        <v>177</v>
      </c>
      <c r="C162" s="450"/>
      <c r="D162" s="59">
        <f>+SUM(E162:J162)</f>
        <v>12</v>
      </c>
      <c r="E162" s="21">
        <v>5</v>
      </c>
      <c r="F162" s="19">
        <v>1</v>
      </c>
      <c r="G162" s="19">
        <v>1</v>
      </c>
      <c r="H162" s="19"/>
      <c r="I162" s="19">
        <v>5</v>
      </c>
      <c r="J162" s="19"/>
      <c r="K162" s="155"/>
      <c r="L162" s="155"/>
      <c r="M162" s="156"/>
      <c r="N162" s="24">
        <v>7</v>
      </c>
      <c r="O162" s="24">
        <v>5</v>
      </c>
      <c r="P162" s="181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3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16" t="s">
        <v>178</v>
      </c>
      <c r="C163" s="318"/>
      <c r="D163" s="61">
        <f>+SUM(E163:J163)</f>
        <v>56</v>
      </c>
      <c r="E163" s="31">
        <v>29</v>
      </c>
      <c r="F163" s="29">
        <v>10</v>
      </c>
      <c r="G163" s="29">
        <v>7</v>
      </c>
      <c r="H163" s="29">
        <v>1</v>
      </c>
      <c r="I163" s="29">
        <v>9</v>
      </c>
      <c r="J163" s="29"/>
      <c r="K163" s="51"/>
      <c r="L163" s="51"/>
      <c r="M163" s="131"/>
      <c r="N163" s="34">
        <v>30</v>
      </c>
      <c r="O163" s="34">
        <v>26</v>
      </c>
      <c r="P163" s="182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3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16" t="s">
        <v>179</v>
      </c>
      <c r="C164" s="318"/>
      <c r="D164" s="61">
        <f>+SUM(E164:J164)</f>
        <v>8</v>
      </c>
      <c r="E164" s="31">
        <v>4</v>
      </c>
      <c r="F164" s="29">
        <v>1</v>
      </c>
      <c r="G164" s="29">
        <v>1</v>
      </c>
      <c r="H164" s="29"/>
      <c r="I164" s="29">
        <v>2</v>
      </c>
      <c r="J164" s="29"/>
      <c r="K164" s="51"/>
      <c r="L164" s="51"/>
      <c r="M164" s="131"/>
      <c r="N164" s="34">
        <v>5</v>
      </c>
      <c r="O164" s="34">
        <v>3</v>
      </c>
      <c r="P164" s="182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3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61" t="s">
        <v>180</v>
      </c>
      <c r="C165" s="362"/>
      <c r="D165" s="136">
        <f>+SUM(E165:J165)</f>
        <v>0</v>
      </c>
      <c r="E165" s="39"/>
      <c r="F165" s="37"/>
      <c r="G165" s="37"/>
      <c r="H165" s="37"/>
      <c r="I165" s="37"/>
      <c r="J165" s="37"/>
      <c r="K165" s="161"/>
      <c r="L165" s="161"/>
      <c r="M165" s="163"/>
      <c r="N165" s="42"/>
      <c r="O165" s="42"/>
      <c r="P165" s="183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3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449" t="s">
        <v>177</v>
      </c>
      <c r="C166" s="450"/>
      <c r="D166" s="135">
        <f t="shared" si="64"/>
        <v>30</v>
      </c>
      <c r="E166" s="62">
        <v>1</v>
      </c>
      <c r="F166" s="63"/>
      <c r="G166" s="63"/>
      <c r="H166" s="63"/>
      <c r="I166" s="63"/>
      <c r="J166" s="63">
        <v>2</v>
      </c>
      <c r="K166" s="63">
        <v>25</v>
      </c>
      <c r="L166" s="63">
        <v>2</v>
      </c>
      <c r="M166" s="124"/>
      <c r="N166" s="65">
        <v>8</v>
      </c>
      <c r="O166" s="65">
        <v>22</v>
      </c>
      <c r="P166" s="66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3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16" t="s">
        <v>178</v>
      </c>
      <c r="C167" s="318"/>
      <c r="D167" s="61">
        <f t="shared" si="64"/>
        <v>93</v>
      </c>
      <c r="E167" s="31"/>
      <c r="F167" s="29"/>
      <c r="G167" s="29"/>
      <c r="H167" s="29">
        <v>1</v>
      </c>
      <c r="I167" s="29">
        <v>1</v>
      </c>
      <c r="J167" s="29">
        <v>7</v>
      </c>
      <c r="K167" s="29">
        <v>81</v>
      </c>
      <c r="L167" s="29">
        <v>3</v>
      </c>
      <c r="M167" s="32"/>
      <c r="N167" s="34">
        <v>17</v>
      </c>
      <c r="O167" s="34">
        <v>76</v>
      </c>
      <c r="P167" s="67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3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16" t="s">
        <v>179</v>
      </c>
      <c r="C168" s="318"/>
      <c r="D168" s="61">
        <f t="shared" si="64"/>
        <v>16</v>
      </c>
      <c r="E168" s="31"/>
      <c r="F168" s="29"/>
      <c r="G168" s="29"/>
      <c r="H168" s="29"/>
      <c r="I168" s="29"/>
      <c r="J168" s="29"/>
      <c r="K168" s="29">
        <v>14</v>
      </c>
      <c r="L168" s="29">
        <v>2</v>
      </c>
      <c r="M168" s="32"/>
      <c r="N168" s="34">
        <v>5</v>
      </c>
      <c r="O168" s="34">
        <v>11</v>
      </c>
      <c r="P168" s="67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3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61" t="s">
        <v>180</v>
      </c>
      <c r="C169" s="362"/>
      <c r="D169" s="185">
        <f t="shared" si="64"/>
        <v>3</v>
      </c>
      <c r="E169" s="84"/>
      <c r="F169" s="86"/>
      <c r="G169" s="86"/>
      <c r="H169" s="86"/>
      <c r="I169" s="86"/>
      <c r="J169" s="86">
        <v>1</v>
      </c>
      <c r="K169" s="86">
        <v>2</v>
      </c>
      <c r="L169" s="86"/>
      <c r="M169" s="87"/>
      <c r="N169" s="56"/>
      <c r="O169" s="56">
        <v>3</v>
      </c>
      <c r="P169" s="105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3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449" t="s">
        <v>177</v>
      </c>
      <c r="C170" s="450"/>
      <c r="D170" s="59">
        <f>+SUM(E170:K170)</f>
        <v>1</v>
      </c>
      <c r="E170" s="21"/>
      <c r="F170" s="19"/>
      <c r="G170" s="19"/>
      <c r="H170" s="19">
        <v>1</v>
      </c>
      <c r="I170" s="19"/>
      <c r="J170" s="19"/>
      <c r="K170" s="19"/>
      <c r="L170" s="155"/>
      <c r="M170" s="156"/>
      <c r="N170" s="24">
        <v>1</v>
      </c>
      <c r="O170" s="24"/>
      <c r="P170" s="181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3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16" t="s">
        <v>178</v>
      </c>
      <c r="C171" s="318"/>
      <c r="D171" s="61">
        <f>+SUM(E171:K171)</f>
        <v>52</v>
      </c>
      <c r="E171" s="31"/>
      <c r="F171" s="29"/>
      <c r="G171" s="29"/>
      <c r="H171" s="29">
        <v>7</v>
      </c>
      <c r="I171" s="29">
        <v>23</v>
      </c>
      <c r="J171" s="29">
        <v>20</v>
      </c>
      <c r="K171" s="29">
        <v>2</v>
      </c>
      <c r="L171" s="51"/>
      <c r="M171" s="131"/>
      <c r="N171" s="34">
        <v>26</v>
      </c>
      <c r="O171" s="34">
        <v>26</v>
      </c>
      <c r="P171" s="182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3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16" t="s">
        <v>179</v>
      </c>
      <c r="C172" s="318"/>
      <c r="D172" s="61">
        <f>+SUM(E172:K172)</f>
        <v>1</v>
      </c>
      <c r="E172" s="31"/>
      <c r="F172" s="29"/>
      <c r="G172" s="29"/>
      <c r="H172" s="29">
        <v>1</v>
      </c>
      <c r="I172" s="29"/>
      <c r="J172" s="29"/>
      <c r="K172" s="29"/>
      <c r="L172" s="51"/>
      <c r="M172" s="131"/>
      <c r="N172" s="34">
        <v>1</v>
      </c>
      <c r="O172" s="34"/>
      <c r="P172" s="182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3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61" t="s">
        <v>180</v>
      </c>
      <c r="C173" s="362"/>
      <c r="D173" s="136">
        <f>+SUM(E173:K173)</f>
        <v>1</v>
      </c>
      <c r="E173" s="39"/>
      <c r="F173" s="37"/>
      <c r="G173" s="37"/>
      <c r="H173" s="37"/>
      <c r="I173" s="37"/>
      <c r="J173" s="37"/>
      <c r="K173" s="37">
        <v>1</v>
      </c>
      <c r="L173" s="161"/>
      <c r="M173" s="163"/>
      <c r="N173" s="42">
        <v>1</v>
      </c>
      <c r="O173" s="42"/>
      <c r="P173" s="183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3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449" t="s">
        <v>177</v>
      </c>
      <c r="C174" s="450"/>
      <c r="D174" s="135">
        <f t="shared" si="64"/>
        <v>59</v>
      </c>
      <c r="E174" s="62"/>
      <c r="F174" s="63"/>
      <c r="G174" s="63"/>
      <c r="H174" s="63"/>
      <c r="I174" s="63"/>
      <c r="J174" s="63">
        <v>4</v>
      </c>
      <c r="K174" s="63">
        <v>47</v>
      </c>
      <c r="L174" s="63">
        <v>7</v>
      </c>
      <c r="M174" s="124">
        <v>1</v>
      </c>
      <c r="N174" s="65">
        <v>10</v>
      </c>
      <c r="O174" s="65">
        <v>49</v>
      </c>
      <c r="P174" s="66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3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16" t="s">
        <v>178</v>
      </c>
      <c r="C175" s="318"/>
      <c r="D175" s="61">
        <f t="shared" si="64"/>
        <v>118</v>
      </c>
      <c r="E175" s="31"/>
      <c r="F175" s="29"/>
      <c r="G175" s="29"/>
      <c r="H175" s="29">
        <v>1</v>
      </c>
      <c r="I175" s="29">
        <v>3</v>
      </c>
      <c r="J175" s="29">
        <v>7</v>
      </c>
      <c r="K175" s="29">
        <v>103</v>
      </c>
      <c r="L175" s="29">
        <v>4</v>
      </c>
      <c r="M175" s="32"/>
      <c r="N175" s="34">
        <v>36</v>
      </c>
      <c r="O175" s="34">
        <v>82</v>
      </c>
      <c r="P175" s="67">
        <v>8</v>
      </c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3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16" t="s">
        <v>179</v>
      </c>
      <c r="C176" s="318"/>
      <c r="D176" s="61">
        <f t="shared" si="64"/>
        <v>57</v>
      </c>
      <c r="E176" s="31"/>
      <c r="F176" s="29"/>
      <c r="G176" s="29"/>
      <c r="H176" s="29"/>
      <c r="I176" s="29"/>
      <c r="J176" s="29">
        <v>4</v>
      </c>
      <c r="K176" s="29">
        <v>45</v>
      </c>
      <c r="L176" s="29">
        <v>7</v>
      </c>
      <c r="M176" s="32">
        <v>1</v>
      </c>
      <c r="N176" s="34">
        <v>10</v>
      </c>
      <c r="O176" s="34">
        <v>47</v>
      </c>
      <c r="P176" s="67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3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61" t="s">
        <v>180</v>
      </c>
      <c r="C177" s="362"/>
      <c r="D177" s="185">
        <f t="shared" si="64"/>
        <v>43</v>
      </c>
      <c r="E177" s="84"/>
      <c r="F177" s="86"/>
      <c r="G177" s="86"/>
      <c r="H177" s="86"/>
      <c r="I177" s="86">
        <v>1</v>
      </c>
      <c r="J177" s="86">
        <v>2</v>
      </c>
      <c r="K177" s="86">
        <v>34</v>
      </c>
      <c r="L177" s="86">
        <v>5</v>
      </c>
      <c r="M177" s="87">
        <v>1</v>
      </c>
      <c r="N177" s="56">
        <v>6</v>
      </c>
      <c r="O177" s="56">
        <v>37</v>
      </c>
      <c r="P177" s="105">
        <v>1</v>
      </c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3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449" t="s">
        <v>177</v>
      </c>
      <c r="C178" s="450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3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16" t="s">
        <v>178</v>
      </c>
      <c r="C179" s="318"/>
      <c r="D179" s="61">
        <f t="shared" ref="D179:D185" si="65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3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16" t="s">
        <v>179</v>
      </c>
      <c r="C180" s="318"/>
      <c r="D180" s="61">
        <f t="shared" si="65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3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61" t="s">
        <v>180</v>
      </c>
      <c r="C181" s="362"/>
      <c r="D181" s="136">
        <f t="shared" si="65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3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449" t="s">
        <v>177</v>
      </c>
      <c r="C182" s="450"/>
      <c r="D182" s="135">
        <f t="shared" si="65"/>
        <v>24</v>
      </c>
      <c r="E182" s="188"/>
      <c r="F182" s="189"/>
      <c r="G182" s="189"/>
      <c r="H182" s="63"/>
      <c r="I182" s="63"/>
      <c r="J182" s="63"/>
      <c r="K182" s="63">
        <v>10</v>
      </c>
      <c r="L182" s="63">
        <v>14</v>
      </c>
      <c r="M182" s="124"/>
      <c r="N182" s="65">
        <v>5</v>
      </c>
      <c r="O182" s="65">
        <v>19</v>
      </c>
      <c r="P182" s="66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3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16" t="s">
        <v>178</v>
      </c>
      <c r="C183" s="318"/>
      <c r="D183" s="61">
        <f t="shared" si="65"/>
        <v>46</v>
      </c>
      <c r="E183" s="49"/>
      <c r="F183" s="51"/>
      <c r="G183" s="51"/>
      <c r="H183" s="29"/>
      <c r="I183" s="29"/>
      <c r="J183" s="29"/>
      <c r="K183" s="29">
        <v>20</v>
      </c>
      <c r="L183" s="29">
        <v>23</v>
      </c>
      <c r="M183" s="32">
        <v>3</v>
      </c>
      <c r="N183" s="34">
        <v>8</v>
      </c>
      <c r="O183" s="34">
        <v>38</v>
      </c>
      <c r="P183" s="67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3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16" t="s">
        <v>179</v>
      </c>
      <c r="C184" s="318"/>
      <c r="D184" s="61">
        <f t="shared" si="65"/>
        <v>24</v>
      </c>
      <c r="E184" s="49"/>
      <c r="F184" s="51"/>
      <c r="G184" s="51"/>
      <c r="H184" s="29"/>
      <c r="I184" s="29"/>
      <c r="J184" s="29"/>
      <c r="K184" s="29">
        <v>10</v>
      </c>
      <c r="L184" s="29">
        <v>14</v>
      </c>
      <c r="M184" s="32"/>
      <c r="N184" s="34">
        <v>5</v>
      </c>
      <c r="O184" s="34">
        <v>19</v>
      </c>
      <c r="P184" s="67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3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61" t="s">
        <v>180</v>
      </c>
      <c r="C185" s="362"/>
      <c r="D185" s="136">
        <f t="shared" si="65"/>
        <v>6</v>
      </c>
      <c r="E185" s="160"/>
      <c r="F185" s="161"/>
      <c r="G185" s="161"/>
      <c r="H185" s="37"/>
      <c r="I185" s="37"/>
      <c r="J185" s="37"/>
      <c r="K185" s="37">
        <v>3</v>
      </c>
      <c r="L185" s="37">
        <v>1</v>
      </c>
      <c r="M185" s="40">
        <v>2</v>
      </c>
      <c r="N185" s="42">
        <v>2</v>
      </c>
      <c r="O185" s="42">
        <v>4</v>
      </c>
      <c r="P185" s="96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3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449" t="s">
        <v>177</v>
      </c>
      <c r="C186" s="450"/>
      <c r="D186" s="135">
        <f t="shared" si="64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3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16" t="s">
        <v>178</v>
      </c>
      <c r="C187" s="318"/>
      <c r="D187" s="61">
        <f t="shared" si="64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3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16" t="s">
        <v>179</v>
      </c>
      <c r="C188" s="318"/>
      <c r="D188" s="61">
        <f t="shared" si="64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3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61" t="s">
        <v>180</v>
      </c>
      <c r="C189" s="362"/>
      <c r="D189" s="136">
        <f t="shared" si="64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3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449" t="s">
        <v>177</v>
      </c>
      <c r="C190" s="450"/>
      <c r="D190" s="135">
        <f t="shared" si="64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3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16" t="s">
        <v>178</v>
      </c>
      <c r="C191" s="318"/>
      <c r="D191" s="61">
        <f t="shared" si="64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3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16" t="s">
        <v>179</v>
      </c>
      <c r="C192" s="318"/>
      <c r="D192" s="61">
        <f t="shared" si="64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3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61" t="s">
        <v>180</v>
      </c>
      <c r="C193" s="362"/>
      <c r="D193" s="136">
        <f t="shared" si="64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3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449" t="s">
        <v>177</v>
      </c>
      <c r="C194" s="450"/>
      <c r="D194" s="135">
        <f t="shared" si="64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3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16" t="s">
        <v>178</v>
      </c>
      <c r="C195" s="318"/>
      <c r="D195" s="61">
        <f t="shared" si="64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3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16" t="s">
        <v>179</v>
      </c>
      <c r="C196" s="318"/>
      <c r="D196" s="61">
        <f t="shared" si="64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3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61" t="s">
        <v>180</v>
      </c>
      <c r="C197" s="362"/>
      <c r="D197" s="136">
        <f t="shared" si="64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3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449" t="s">
        <v>177</v>
      </c>
      <c r="C198" s="450"/>
      <c r="D198" s="135">
        <f t="shared" si="64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3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16" t="s">
        <v>178</v>
      </c>
      <c r="C199" s="318"/>
      <c r="D199" s="61">
        <f t="shared" si="64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3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16" t="s">
        <v>179</v>
      </c>
      <c r="C200" s="318"/>
      <c r="D200" s="61">
        <f t="shared" si="64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3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451"/>
      <c r="B201" s="452" t="s">
        <v>180</v>
      </c>
      <c r="C201" s="453"/>
      <c r="D201" s="185">
        <f t="shared" si="64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3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454" t="s">
        <v>177</v>
      </c>
      <c r="C202" s="455"/>
      <c r="D202" s="190">
        <f t="shared" si="64"/>
        <v>207</v>
      </c>
      <c r="E202" s="191">
        <f t="shared" ref="E202:G205" si="66">+E150+E154+E158+E162+E166+E170+E174+E186+E190+E194+E198</f>
        <v>7</v>
      </c>
      <c r="F202" s="192">
        <f t="shared" si="66"/>
        <v>2</v>
      </c>
      <c r="G202" s="192">
        <f t="shared" si="66"/>
        <v>1</v>
      </c>
      <c r="H202" s="192">
        <f t="shared" ref="H202:J205" si="67">+H150+H154+H158+H162+H166+H170+H174+H178+H186+H190+H194+H198+H182</f>
        <v>4</v>
      </c>
      <c r="I202" s="192">
        <f t="shared" si="67"/>
        <v>16</v>
      </c>
      <c r="J202" s="192">
        <f t="shared" si="67"/>
        <v>28</v>
      </c>
      <c r="K202" s="192">
        <f>+K150+K154+K158+K166+K170+K174+K178+K186+K190+K194+K198+K182</f>
        <v>119</v>
      </c>
      <c r="L202" s="192">
        <f t="shared" ref="L202:M205" si="68">+L150+L154+L158+L166+L174+L178+L186+L190+L194+L198+L182</f>
        <v>24</v>
      </c>
      <c r="M202" s="193">
        <f t="shared" si="68"/>
        <v>6</v>
      </c>
      <c r="N202" s="190">
        <f t="shared" ref="N202:O205" si="69">+N150+N154+N158+N162+N166+N170+N174+N178+N186+N190+N194+N198+N182</f>
        <v>63</v>
      </c>
      <c r="O202" s="190">
        <f t="shared" si="69"/>
        <v>144</v>
      </c>
      <c r="P202" s="190">
        <f>+P150+P154+P158+P166+P174+P178+P186+P190+P194+P198+P182</f>
        <v>4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3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16" t="s">
        <v>178</v>
      </c>
      <c r="C203" s="318"/>
      <c r="D203" s="61">
        <f t="shared" si="64"/>
        <v>590</v>
      </c>
      <c r="E203" s="194">
        <f t="shared" si="66"/>
        <v>31</v>
      </c>
      <c r="F203" s="195">
        <f t="shared" si="66"/>
        <v>10</v>
      </c>
      <c r="G203" s="195">
        <f t="shared" si="66"/>
        <v>7</v>
      </c>
      <c r="H203" s="195">
        <f t="shared" si="67"/>
        <v>16</v>
      </c>
      <c r="I203" s="195">
        <f t="shared" si="67"/>
        <v>61</v>
      </c>
      <c r="J203" s="195">
        <f t="shared" si="67"/>
        <v>85</v>
      </c>
      <c r="K203" s="195">
        <f>+K151+K155+K159+K167+K171+K175+K179+K187+K191+K195+K199+K183</f>
        <v>318</v>
      </c>
      <c r="L203" s="195">
        <f t="shared" si="68"/>
        <v>39</v>
      </c>
      <c r="M203" s="196">
        <f t="shared" si="68"/>
        <v>23</v>
      </c>
      <c r="N203" s="61">
        <f t="shared" si="69"/>
        <v>191</v>
      </c>
      <c r="O203" s="61">
        <f t="shared" si="69"/>
        <v>399</v>
      </c>
      <c r="P203" s="61">
        <f>+P151+P155+P159+P167+P175+P179+P187+P191+P195+P199+P183</f>
        <v>16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3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16" t="s">
        <v>179</v>
      </c>
      <c r="C204" s="318"/>
      <c r="D204" s="61">
        <f t="shared" si="64"/>
        <v>180</v>
      </c>
      <c r="E204" s="194">
        <f t="shared" si="66"/>
        <v>5</v>
      </c>
      <c r="F204" s="195">
        <f t="shared" si="66"/>
        <v>2</v>
      </c>
      <c r="G204" s="195">
        <f t="shared" si="66"/>
        <v>1</v>
      </c>
      <c r="H204" s="195">
        <f t="shared" si="67"/>
        <v>4</v>
      </c>
      <c r="I204" s="195">
        <f t="shared" si="67"/>
        <v>12</v>
      </c>
      <c r="J204" s="195">
        <f t="shared" si="67"/>
        <v>25</v>
      </c>
      <c r="K204" s="195">
        <f>+K152+K156+K160+K168+K172+K176+K180+K188+K192+K196+K200+K184</f>
        <v>102</v>
      </c>
      <c r="L204" s="195">
        <f t="shared" si="68"/>
        <v>24</v>
      </c>
      <c r="M204" s="196">
        <f t="shared" si="68"/>
        <v>5</v>
      </c>
      <c r="N204" s="61">
        <f t="shared" si="69"/>
        <v>57</v>
      </c>
      <c r="O204" s="61">
        <f t="shared" si="69"/>
        <v>123</v>
      </c>
      <c r="P204" s="61">
        <f>+P152+P156+P160+P168+P176+P180+P188+P192+P196+P200+P184</f>
        <v>4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3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61" t="s">
        <v>180</v>
      </c>
      <c r="C205" s="362"/>
      <c r="D205" s="136">
        <f t="shared" si="64"/>
        <v>119</v>
      </c>
      <c r="E205" s="197">
        <f t="shared" si="66"/>
        <v>1</v>
      </c>
      <c r="F205" s="198">
        <f t="shared" si="66"/>
        <v>0</v>
      </c>
      <c r="G205" s="198">
        <f t="shared" si="66"/>
        <v>0</v>
      </c>
      <c r="H205" s="198">
        <f t="shared" si="67"/>
        <v>1</v>
      </c>
      <c r="I205" s="198">
        <f t="shared" si="67"/>
        <v>8</v>
      </c>
      <c r="J205" s="198">
        <f t="shared" si="67"/>
        <v>19</v>
      </c>
      <c r="K205" s="198">
        <f>+K153+K157+K161+K169+K173+K177+K181+K189+K193+K197+K201+K185</f>
        <v>73</v>
      </c>
      <c r="L205" s="198">
        <f t="shared" si="68"/>
        <v>8</v>
      </c>
      <c r="M205" s="199">
        <f t="shared" si="68"/>
        <v>9</v>
      </c>
      <c r="N205" s="136">
        <f t="shared" si="69"/>
        <v>30</v>
      </c>
      <c r="O205" s="136">
        <f t="shared" si="69"/>
        <v>89</v>
      </c>
      <c r="P205" s="136">
        <f>+P153+P157+P161+P169+P177+P181+P189+P193+P197+P201+P185</f>
        <v>4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3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63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0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1">$BA209&amp;" "&amp;$BB209</f>
        <v xml:space="preserve"> </v>
      </c>
      <c r="BA209" s="25"/>
      <c r="BB209" s="25" t="str">
        <f t="shared" ref="BB209:BB214" si="72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3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0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1"/>
        <v xml:space="preserve"> </v>
      </c>
      <c r="BA210" s="25"/>
      <c r="BB210" s="25" t="str">
        <f t="shared" si="72"/>
        <v/>
      </c>
      <c r="BC210" s="186"/>
      <c r="BD210" s="186"/>
      <c r="BE210" s="26"/>
      <c r="BF210" s="26">
        <f t="shared" si="73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0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1"/>
        <v xml:space="preserve"> </v>
      </c>
      <c r="BA211" s="25"/>
      <c r="BB211" s="25" t="str">
        <f t="shared" si="72"/>
        <v/>
      </c>
      <c r="BC211" s="186"/>
      <c r="BD211" s="186"/>
      <c r="BE211" s="26"/>
      <c r="BF211" s="26">
        <f t="shared" si="73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0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1"/>
        <v xml:space="preserve"> </v>
      </c>
      <c r="BA212" s="25"/>
      <c r="BB212" s="25" t="str">
        <f t="shared" si="72"/>
        <v/>
      </c>
      <c r="BC212" s="186"/>
      <c r="BD212" s="186"/>
      <c r="BE212" s="26"/>
      <c r="BF212" s="26">
        <f t="shared" si="73"/>
        <v>0</v>
      </c>
      <c r="BG212" s="186"/>
      <c r="BH212" s="2"/>
    </row>
    <row r="213" spans="1:64" ht="15.75" customHeight="1" x14ac:dyDescent="0.15">
      <c r="A213" s="316" t="s">
        <v>196</v>
      </c>
      <c r="B213" s="317"/>
      <c r="C213" s="318"/>
      <c r="D213" s="185">
        <f t="shared" si="70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1"/>
        <v xml:space="preserve"> </v>
      </c>
      <c r="BA213" s="25"/>
      <c r="BB213" s="25" t="str">
        <f t="shared" si="72"/>
        <v/>
      </c>
      <c r="BC213" s="186"/>
      <c r="BD213" s="186"/>
      <c r="BE213" s="26"/>
      <c r="BF213" s="26">
        <f t="shared" si="73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0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1"/>
        <v xml:space="preserve"> </v>
      </c>
      <c r="BA214" s="25"/>
      <c r="BB214" s="25" t="str">
        <f t="shared" si="72"/>
        <v/>
      </c>
      <c r="BC214" s="186"/>
      <c r="BD214" s="186"/>
      <c r="BE214" s="26"/>
      <c r="BF214" s="26">
        <f t="shared" si="73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34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34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363</v>
      </c>
      <c r="E227" s="18">
        <v>8</v>
      </c>
      <c r="F227" s="19">
        <v>11</v>
      </c>
      <c r="G227" s="19">
        <v>8</v>
      </c>
      <c r="H227" s="19">
        <v>7</v>
      </c>
      <c r="I227" s="19">
        <v>28</v>
      </c>
      <c r="J227" s="19">
        <v>36</v>
      </c>
      <c r="K227" s="19">
        <v>211</v>
      </c>
      <c r="L227" s="19">
        <v>42</v>
      </c>
      <c r="M227" s="22">
        <v>12</v>
      </c>
      <c r="N227" s="60">
        <v>363</v>
      </c>
      <c r="O227" s="24">
        <v>7</v>
      </c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4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4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4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4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85" t="s">
        <v>215</v>
      </c>
      <c r="B232" s="386"/>
      <c r="C232" s="387"/>
      <c r="D232" s="27">
        <f t="shared" si="74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4"/>
        <v>363</v>
      </c>
      <c r="E233" s="90">
        <f>+SUM(E227:E232)</f>
        <v>8</v>
      </c>
      <c r="F233" s="91">
        <f t="shared" ref="F233:P233" si="75">+SUM(F227:F232)</f>
        <v>11</v>
      </c>
      <c r="G233" s="91">
        <f t="shared" si="75"/>
        <v>8</v>
      </c>
      <c r="H233" s="91">
        <f t="shared" si="75"/>
        <v>7</v>
      </c>
      <c r="I233" s="91">
        <f t="shared" si="75"/>
        <v>28</v>
      </c>
      <c r="J233" s="91">
        <f t="shared" si="75"/>
        <v>36</v>
      </c>
      <c r="K233" s="91">
        <f t="shared" si="75"/>
        <v>211</v>
      </c>
      <c r="L233" s="91">
        <f t="shared" si="75"/>
        <v>42</v>
      </c>
      <c r="M233" s="107">
        <f t="shared" si="75"/>
        <v>12</v>
      </c>
      <c r="N233" s="75">
        <f t="shared" si="75"/>
        <v>363</v>
      </c>
      <c r="O233" s="88">
        <f t="shared" si="75"/>
        <v>7</v>
      </c>
      <c r="P233" s="220">
        <f t="shared" si="75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17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t="11.25" hidden="1" customHeight="1" x14ac:dyDescent="0.15">
      <c r="BA259" s="46"/>
      <c r="BH259" s="2"/>
    </row>
    <row r="260" spans="1:60" ht="11.25" hidden="1" customHeight="1" x14ac:dyDescent="0.15">
      <c r="A260" s="222">
        <f>SUM(A10:V233)</f>
        <v>23719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type="whole" allowBlank="1" showInputMessage="1" showErrorMessage="1" errorTitle="Error" error="Por favor ingrese números enteros" sqref="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D10:Q223 IZ10:JM223 SV10:TI223 ACR10:ADE223 AMN10:ANA223 AWJ10:AWW223 BGF10:BGS223 BQB10:BQO223 BZX10:CAK223 CJT10:CKG223 CTP10:CUC223 DDL10:DDY223 DNH10:DNU223 DXD10:DXQ223 EGZ10:EHM223 EQV10:ERI223 FAR10:FBE223 FKN10:FLA223 FUJ10:FUW223 GEF10:GES223 GOB10:GOO223 GXX10:GYK223 HHT10:HIG223 HRP10:HSC223 IBL10:IBY223 ILH10:ILU223 IVD10:IVQ223 JEZ10:JFM223 JOV10:JPI223 JYR10:JZE223 KIN10:KJA223 KSJ10:KSW223 LCF10:LCS223 LMB10:LMO223 LVX10:LWK223 MFT10:MGG223 MPP10:MQC223 MZL10:MZY223 NJH10:NJU223 NTD10:NTQ223 OCZ10:ODM223 OMV10:ONI223 OWR10:OXE223 PGN10:PHA223 PQJ10:PQW223 QAF10:QAS223 QKB10:QKO223 QTX10:QUK223 RDT10:REG223 RNP10:ROC223 RXL10:RXY223 SHH10:SHU223 SRD10:SRQ223 TAZ10:TBM223 TKV10:TLI223 TUR10:TVE223 UEN10:UFA223 UOJ10:UOW223 UYF10:UYS223 VIB10:VIO223 VRX10:VSK223 WBT10:WCG223 WLP10:WMC223 WVL10:WVY223 D65546:Q65759 IZ65546:JM65759 SV65546:TI65759 ACR65546:ADE65759 AMN65546:ANA65759 AWJ65546:AWW65759 BGF65546:BGS65759 BQB65546:BQO65759 BZX65546:CAK65759 CJT65546:CKG65759 CTP65546:CUC65759 DDL65546:DDY65759 DNH65546:DNU65759 DXD65546:DXQ65759 EGZ65546:EHM65759 EQV65546:ERI65759 FAR65546:FBE65759 FKN65546:FLA65759 FUJ65546:FUW65759 GEF65546:GES65759 GOB65546:GOO65759 GXX65546:GYK65759 HHT65546:HIG65759 HRP65546:HSC65759 IBL65546:IBY65759 ILH65546:ILU65759 IVD65546:IVQ65759 JEZ65546:JFM65759 JOV65546:JPI65759 JYR65546:JZE65759 KIN65546:KJA65759 KSJ65546:KSW65759 LCF65546:LCS65759 LMB65546:LMO65759 LVX65546:LWK65759 MFT65546:MGG65759 MPP65546:MQC65759 MZL65546:MZY65759 NJH65546:NJU65759 NTD65546:NTQ65759 OCZ65546:ODM65759 OMV65546:ONI65759 OWR65546:OXE65759 PGN65546:PHA65759 PQJ65546:PQW65759 QAF65546:QAS65759 QKB65546:QKO65759 QTX65546:QUK65759 RDT65546:REG65759 RNP65546:ROC65759 RXL65546:RXY65759 SHH65546:SHU65759 SRD65546:SRQ65759 TAZ65546:TBM65759 TKV65546:TLI65759 TUR65546:TVE65759 UEN65546:UFA65759 UOJ65546:UOW65759 UYF65546:UYS65759 VIB65546:VIO65759 VRX65546:VSK65759 WBT65546:WCG65759 WLP65546:WMC65759 WVL65546:WVY65759 D131082:Q131295 IZ131082:JM131295 SV131082:TI131295 ACR131082:ADE131295 AMN131082:ANA131295 AWJ131082:AWW131295 BGF131082:BGS131295 BQB131082:BQO131295 BZX131082:CAK131295 CJT131082:CKG131295 CTP131082:CUC131295 DDL131082:DDY131295 DNH131082:DNU131295 DXD131082:DXQ131295 EGZ131082:EHM131295 EQV131082:ERI131295 FAR131082:FBE131295 FKN131082:FLA131295 FUJ131082:FUW131295 GEF131082:GES131295 GOB131082:GOO131295 GXX131082:GYK131295 HHT131082:HIG131295 HRP131082:HSC131295 IBL131082:IBY131295 ILH131082:ILU131295 IVD131082:IVQ131295 JEZ131082:JFM131295 JOV131082:JPI131295 JYR131082:JZE131295 KIN131082:KJA131295 KSJ131082:KSW131295 LCF131082:LCS131295 LMB131082:LMO131295 LVX131082:LWK131295 MFT131082:MGG131295 MPP131082:MQC131295 MZL131082:MZY131295 NJH131082:NJU131295 NTD131082:NTQ131295 OCZ131082:ODM131295 OMV131082:ONI131295 OWR131082:OXE131295 PGN131082:PHA131295 PQJ131082:PQW131295 QAF131082:QAS131295 QKB131082:QKO131295 QTX131082:QUK131295 RDT131082:REG131295 RNP131082:ROC131295 RXL131082:RXY131295 SHH131082:SHU131295 SRD131082:SRQ131295 TAZ131082:TBM131295 TKV131082:TLI131295 TUR131082:TVE131295 UEN131082:UFA131295 UOJ131082:UOW131295 UYF131082:UYS131295 VIB131082:VIO131295 VRX131082:VSK131295 WBT131082:WCG131295 WLP131082:WMC131295 WVL131082:WVY131295 D196618:Q196831 IZ196618:JM196831 SV196618:TI196831 ACR196618:ADE196831 AMN196618:ANA196831 AWJ196618:AWW196831 BGF196618:BGS196831 BQB196618:BQO196831 BZX196618:CAK196831 CJT196618:CKG196831 CTP196618:CUC196831 DDL196618:DDY196831 DNH196618:DNU196831 DXD196618:DXQ196831 EGZ196618:EHM196831 EQV196618:ERI196831 FAR196618:FBE196831 FKN196618:FLA196831 FUJ196618:FUW196831 GEF196618:GES196831 GOB196618:GOO196831 GXX196618:GYK196831 HHT196618:HIG196831 HRP196618:HSC196831 IBL196618:IBY196831 ILH196618:ILU196831 IVD196618:IVQ196831 JEZ196618:JFM196831 JOV196618:JPI196831 JYR196618:JZE196831 KIN196618:KJA196831 KSJ196618:KSW196831 LCF196618:LCS196831 LMB196618:LMO196831 LVX196618:LWK196831 MFT196618:MGG196831 MPP196618:MQC196831 MZL196618:MZY196831 NJH196618:NJU196831 NTD196618:NTQ196831 OCZ196618:ODM196831 OMV196618:ONI196831 OWR196618:OXE196831 PGN196618:PHA196831 PQJ196618:PQW196831 QAF196618:QAS196831 QKB196618:QKO196831 QTX196618:QUK196831 RDT196618:REG196831 RNP196618:ROC196831 RXL196618:RXY196831 SHH196618:SHU196831 SRD196618:SRQ196831 TAZ196618:TBM196831 TKV196618:TLI196831 TUR196618:TVE196831 UEN196618:UFA196831 UOJ196618:UOW196831 UYF196618:UYS196831 VIB196618:VIO196831 VRX196618:VSK196831 WBT196618:WCG196831 WLP196618:WMC196831 WVL196618:WVY196831 D262154:Q262367 IZ262154:JM262367 SV262154:TI262367 ACR262154:ADE262367 AMN262154:ANA262367 AWJ262154:AWW262367 BGF262154:BGS262367 BQB262154:BQO262367 BZX262154:CAK262367 CJT262154:CKG262367 CTP262154:CUC262367 DDL262154:DDY262367 DNH262154:DNU262367 DXD262154:DXQ262367 EGZ262154:EHM262367 EQV262154:ERI262367 FAR262154:FBE262367 FKN262154:FLA262367 FUJ262154:FUW262367 GEF262154:GES262367 GOB262154:GOO262367 GXX262154:GYK262367 HHT262154:HIG262367 HRP262154:HSC262367 IBL262154:IBY262367 ILH262154:ILU262367 IVD262154:IVQ262367 JEZ262154:JFM262367 JOV262154:JPI262367 JYR262154:JZE262367 KIN262154:KJA262367 KSJ262154:KSW262367 LCF262154:LCS262367 LMB262154:LMO262367 LVX262154:LWK262367 MFT262154:MGG262367 MPP262154:MQC262367 MZL262154:MZY262367 NJH262154:NJU262367 NTD262154:NTQ262367 OCZ262154:ODM262367 OMV262154:ONI262367 OWR262154:OXE262367 PGN262154:PHA262367 PQJ262154:PQW262367 QAF262154:QAS262367 QKB262154:QKO262367 QTX262154:QUK262367 RDT262154:REG262367 RNP262154:ROC262367 RXL262154:RXY262367 SHH262154:SHU262367 SRD262154:SRQ262367 TAZ262154:TBM262367 TKV262154:TLI262367 TUR262154:TVE262367 UEN262154:UFA262367 UOJ262154:UOW262367 UYF262154:UYS262367 VIB262154:VIO262367 VRX262154:VSK262367 WBT262154:WCG262367 WLP262154:WMC262367 WVL262154:WVY262367 D327690:Q327903 IZ327690:JM327903 SV327690:TI327903 ACR327690:ADE327903 AMN327690:ANA327903 AWJ327690:AWW327903 BGF327690:BGS327903 BQB327690:BQO327903 BZX327690:CAK327903 CJT327690:CKG327903 CTP327690:CUC327903 DDL327690:DDY327903 DNH327690:DNU327903 DXD327690:DXQ327903 EGZ327690:EHM327903 EQV327690:ERI327903 FAR327690:FBE327903 FKN327690:FLA327903 FUJ327690:FUW327903 GEF327690:GES327903 GOB327690:GOO327903 GXX327690:GYK327903 HHT327690:HIG327903 HRP327690:HSC327903 IBL327690:IBY327903 ILH327690:ILU327903 IVD327690:IVQ327903 JEZ327690:JFM327903 JOV327690:JPI327903 JYR327690:JZE327903 KIN327690:KJA327903 KSJ327690:KSW327903 LCF327690:LCS327903 LMB327690:LMO327903 LVX327690:LWK327903 MFT327690:MGG327903 MPP327690:MQC327903 MZL327690:MZY327903 NJH327690:NJU327903 NTD327690:NTQ327903 OCZ327690:ODM327903 OMV327690:ONI327903 OWR327690:OXE327903 PGN327690:PHA327903 PQJ327690:PQW327903 QAF327690:QAS327903 QKB327690:QKO327903 QTX327690:QUK327903 RDT327690:REG327903 RNP327690:ROC327903 RXL327690:RXY327903 SHH327690:SHU327903 SRD327690:SRQ327903 TAZ327690:TBM327903 TKV327690:TLI327903 TUR327690:TVE327903 UEN327690:UFA327903 UOJ327690:UOW327903 UYF327690:UYS327903 VIB327690:VIO327903 VRX327690:VSK327903 WBT327690:WCG327903 WLP327690:WMC327903 WVL327690:WVY327903 D393226:Q393439 IZ393226:JM393439 SV393226:TI393439 ACR393226:ADE393439 AMN393226:ANA393439 AWJ393226:AWW393439 BGF393226:BGS393439 BQB393226:BQO393439 BZX393226:CAK393439 CJT393226:CKG393439 CTP393226:CUC393439 DDL393226:DDY393439 DNH393226:DNU393439 DXD393226:DXQ393439 EGZ393226:EHM393439 EQV393226:ERI393439 FAR393226:FBE393439 FKN393226:FLA393439 FUJ393226:FUW393439 GEF393226:GES393439 GOB393226:GOO393439 GXX393226:GYK393439 HHT393226:HIG393439 HRP393226:HSC393439 IBL393226:IBY393439 ILH393226:ILU393439 IVD393226:IVQ393439 JEZ393226:JFM393439 JOV393226:JPI393439 JYR393226:JZE393439 KIN393226:KJA393439 KSJ393226:KSW393439 LCF393226:LCS393439 LMB393226:LMO393439 LVX393226:LWK393439 MFT393226:MGG393439 MPP393226:MQC393439 MZL393226:MZY393439 NJH393226:NJU393439 NTD393226:NTQ393439 OCZ393226:ODM393439 OMV393226:ONI393439 OWR393226:OXE393439 PGN393226:PHA393439 PQJ393226:PQW393439 QAF393226:QAS393439 QKB393226:QKO393439 QTX393226:QUK393439 RDT393226:REG393439 RNP393226:ROC393439 RXL393226:RXY393439 SHH393226:SHU393439 SRD393226:SRQ393439 TAZ393226:TBM393439 TKV393226:TLI393439 TUR393226:TVE393439 UEN393226:UFA393439 UOJ393226:UOW393439 UYF393226:UYS393439 VIB393226:VIO393439 VRX393226:VSK393439 WBT393226:WCG393439 WLP393226:WMC393439 WVL393226:WVY393439 D458762:Q458975 IZ458762:JM458975 SV458762:TI458975 ACR458762:ADE458975 AMN458762:ANA458975 AWJ458762:AWW458975 BGF458762:BGS458975 BQB458762:BQO458975 BZX458762:CAK458975 CJT458762:CKG458975 CTP458762:CUC458975 DDL458762:DDY458975 DNH458762:DNU458975 DXD458762:DXQ458975 EGZ458762:EHM458975 EQV458762:ERI458975 FAR458762:FBE458975 FKN458762:FLA458975 FUJ458762:FUW458975 GEF458762:GES458975 GOB458762:GOO458975 GXX458762:GYK458975 HHT458762:HIG458975 HRP458762:HSC458975 IBL458762:IBY458975 ILH458762:ILU458975 IVD458762:IVQ458975 JEZ458762:JFM458975 JOV458762:JPI458975 JYR458762:JZE458975 KIN458762:KJA458975 KSJ458762:KSW458975 LCF458762:LCS458975 LMB458762:LMO458975 LVX458762:LWK458975 MFT458762:MGG458975 MPP458762:MQC458975 MZL458762:MZY458975 NJH458762:NJU458975 NTD458762:NTQ458975 OCZ458762:ODM458975 OMV458762:ONI458975 OWR458762:OXE458975 PGN458762:PHA458975 PQJ458762:PQW458975 QAF458762:QAS458975 QKB458762:QKO458975 QTX458762:QUK458975 RDT458762:REG458975 RNP458762:ROC458975 RXL458762:RXY458975 SHH458762:SHU458975 SRD458762:SRQ458975 TAZ458762:TBM458975 TKV458762:TLI458975 TUR458762:TVE458975 UEN458762:UFA458975 UOJ458762:UOW458975 UYF458762:UYS458975 VIB458762:VIO458975 VRX458762:VSK458975 WBT458762:WCG458975 WLP458762:WMC458975 WVL458762:WVY458975 D524298:Q524511 IZ524298:JM524511 SV524298:TI524511 ACR524298:ADE524511 AMN524298:ANA524511 AWJ524298:AWW524511 BGF524298:BGS524511 BQB524298:BQO524511 BZX524298:CAK524511 CJT524298:CKG524511 CTP524298:CUC524511 DDL524298:DDY524511 DNH524298:DNU524511 DXD524298:DXQ524511 EGZ524298:EHM524511 EQV524298:ERI524511 FAR524298:FBE524511 FKN524298:FLA524511 FUJ524298:FUW524511 GEF524298:GES524511 GOB524298:GOO524511 GXX524298:GYK524511 HHT524298:HIG524511 HRP524298:HSC524511 IBL524298:IBY524511 ILH524298:ILU524511 IVD524298:IVQ524511 JEZ524298:JFM524511 JOV524298:JPI524511 JYR524298:JZE524511 KIN524298:KJA524511 KSJ524298:KSW524511 LCF524298:LCS524511 LMB524298:LMO524511 LVX524298:LWK524511 MFT524298:MGG524511 MPP524298:MQC524511 MZL524298:MZY524511 NJH524298:NJU524511 NTD524298:NTQ524511 OCZ524298:ODM524511 OMV524298:ONI524511 OWR524298:OXE524511 PGN524298:PHA524511 PQJ524298:PQW524511 QAF524298:QAS524511 QKB524298:QKO524511 QTX524298:QUK524511 RDT524298:REG524511 RNP524298:ROC524511 RXL524298:RXY524511 SHH524298:SHU524511 SRD524298:SRQ524511 TAZ524298:TBM524511 TKV524298:TLI524511 TUR524298:TVE524511 UEN524298:UFA524511 UOJ524298:UOW524511 UYF524298:UYS524511 VIB524298:VIO524511 VRX524298:VSK524511 WBT524298:WCG524511 WLP524298:WMC524511 WVL524298:WVY524511 D589834:Q590047 IZ589834:JM590047 SV589834:TI590047 ACR589834:ADE590047 AMN589834:ANA590047 AWJ589834:AWW590047 BGF589834:BGS590047 BQB589834:BQO590047 BZX589834:CAK590047 CJT589834:CKG590047 CTP589834:CUC590047 DDL589834:DDY590047 DNH589834:DNU590047 DXD589834:DXQ590047 EGZ589834:EHM590047 EQV589834:ERI590047 FAR589834:FBE590047 FKN589834:FLA590047 FUJ589834:FUW590047 GEF589834:GES590047 GOB589834:GOO590047 GXX589834:GYK590047 HHT589834:HIG590047 HRP589834:HSC590047 IBL589834:IBY590047 ILH589834:ILU590047 IVD589834:IVQ590047 JEZ589834:JFM590047 JOV589834:JPI590047 JYR589834:JZE590047 KIN589834:KJA590047 KSJ589834:KSW590047 LCF589834:LCS590047 LMB589834:LMO590047 LVX589834:LWK590047 MFT589834:MGG590047 MPP589834:MQC590047 MZL589834:MZY590047 NJH589834:NJU590047 NTD589834:NTQ590047 OCZ589834:ODM590047 OMV589834:ONI590047 OWR589834:OXE590047 PGN589834:PHA590047 PQJ589834:PQW590047 QAF589834:QAS590047 QKB589834:QKO590047 QTX589834:QUK590047 RDT589834:REG590047 RNP589834:ROC590047 RXL589834:RXY590047 SHH589834:SHU590047 SRD589834:SRQ590047 TAZ589834:TBM590047 TKV589834:TLI590047 TUR589834:TVE590047 UEN589834:UFA590047 UOJ589834:UOW590047 UYF589834:UYS590047 VIB589834:VIO590047 VRX589834:VSK590047 WBT589834:WCG590047 WLP589834:WMC590047 WVL589834:WVY590047 D655370:Q655583 IZ655370:JM655583 SV655370:TI655583 ACR655370:ADE655583 AMN655370:ANA655583 AWJ655370:AWW655583 BGF655370:BGS655583 BQB655370:BQO655583 BZX655370:CAK655583 CJT655370:CKG655583 CTP655370:CUC655583 DDL655370:DDY655583 DNH655370:DNU655583 DXD655370:DXQ655583 EGZ655370:EHM655583 EQV655370:ERI655583 FAR655370:FBE655583 FKN655370:FLA655583 FUJ655370:FUW655583 GEF655370:GES655583 GOB655370:GOO655583 GXX655370:GYK655583 HHT655370:HIG655583 HRP655370:HSC655583 IBL655370:IBY655583 ILH655370:ILU655583 IVD655370:IVQ655583 JEZ655370:JFM655583 JOV655370:JPI655583 JYR655370:JZE655583 KIN655370:KJA655583 KSJ655370:KSW655583 LCF655370:LCS655583 LMB655370:LMO655583 LVX655370:LWK655583 MFT655370:MGG655583 MPP655370:MQC655583 MZL655370:MZY655583 NJH655370:NJU655583 NTD655370:NTQ655583 OCZ655370:ODM655583 OMV655370:ONI655583 OWR655370:OXE655583 PGN655370:PHA655583 PQJ655370:PQW655583 QAF655370:QAS655583 QKB655370:QKO655583 QTX655370:QUK655583 RDT655370:REG655583 RNP655370:ROC655583 RXL655370:RXY655583 SHH655370:SHU655583 SRD655370:SRQ655583 TAZ655370:TBM655583 TKV655370:TLI655583 TUR655370:TVE655583 UEN655370:UFA655583 UOJ655370:UOW655583 UYF655370:UYS655583 VIB655370:VIO655583 VRX655370:VSK655583 WBT655370:WCG655583 WLP655370:WMC655583 WVL655370:WVY655583 D720906:Q721119 IZ720906:JM721119 SV720906:TI721119 ACR720906:ADE721119 AMN720906:ANA721119 AWJ720906:AWW721119 BGF720906:BGS721119 BQB720906:BQO721119 BZX720906:CAK721119 CJT720906:CKG721119 CTP720906:CUC721119 DDL720906:DDY721119 DNH720906:DNU721119 DXD720906:DXQ721119 EGZ720906:EHM721119 EQV720906:ERI721119 FAR720906:FBE721119 FKN720906:FLA721119 FUJ720906:FUW721119 GEF720906:GES721119 GOB720906:GOO721119 GXX720906:GYK721119 HHT720906:HIG721119 HRP720906:HSC721119 IBL720906:IBY721119 ILH720906:ILU721119 IVD720906:IVQ721119 JEZ720906:JFM721119 JOV720906:JPI721119 JYR720906:JZE721119 KIN720906:KJA721119 KSJ720906:KSW721119 LCF720906:LCS721119 LMB720906:LMO721119 LVX720906:LWK721119 MFT720906:MGG721119 MPP720906:MQC721119 MZL720906:MZY721119 NJH720906:NJU721119 NTD720906:NTQ721119 OCZ720906:ODM721119 OMV720906:ONI721119 OWR720906:OXE721119 PGN720906:PHA721119 PQJ720906:PQW721119 QAF720906:QAS721119 QKB720906:QKO721119 QTX720906:QUK721119 RDT720906:REG721119 RNP720906:ROC721119 RXL720906:RXY721119 SHH720906:SHU721119 SRD720906:SRQ721119 TAZ720906:TBM721119 TKV720906:TLI721119 TUR720906:TVE721119 UEN720906:UFA721119 UOJ720906:UOW721119 UYF720906:UYS721119 VIB720906:VIO721119 VRX720906:VSK721119 WBT720906:WCG721119 WLP720906:WMC721119 WVL720906:WVY721119 D786442:Q786655 IZ786442:JM786655 SV786442:TI786655 ACR786442:ADE786655 AMN786442:ANA786655 AWJ786442:AWW786655 BGF786442:BGS786655 BQB786442:BQO786655 BZX786442:CAK786655 CJT786442:CKG786655 CTP786442:CUC786655 DDL786442:DDY786655 DNH786442:DNU786655 DXD786442:DXQ786655 EGZ786442:EHM786655 EQV786442:ERI786655 FAR786442:FBE786655 FKN786442:FLA786655 FUJ786442:FUW786655 GEF786442:GES786655 GOB786442:GOO786655 GXX786442:GYK786655 HHT786442:HIG786655 HRP786442:HSC786655 IBL786442:IBY786655 ILH786442:ILU786655 IVD786442:IVQ786655 JEZ786442:JFM786655 JOV786442:JPI786655 JYR786442:JZE786655 KIN786442:KJA786655 KSJ786442:KSW786655 LCF786442:LCS786655 LMB786442:LMO786655 LVX786442:LWK786655 MFT786442:MGG786655 MPP786442:MQC786655 MZL786442:MZY786655 NJH786442:NJU786655 NTD786442:NTQ786655 OCZ786442:ODM786655 OMV786442:ONI786655 OWR786442:OXE786655 PGN786442:PHA786655 PQJ786442:PQW786655 QAF786442:QAS786655 QKB786442:QKO786655 QTX786442:QUK786655 RDT786442:REG786655 RNP786442:ROC786655 RXL786442:RXY786655 SHH786442:SHU786655 SRD786442:SRQ786655 TAZ786442:TBM786655 TKV786442:TLI786655 TUR786442:TVE786655 UEN786442:UFA786655 UOJ786442:UOW786655 UYF786442:UYS786655 VIB786442:VIO786655 VRX786442:VSK786655 WBT786442:WCG786655 WLP786442:WMC786655 WVL786442:WVY786655 D851978:Q852191 IZ851978:JM852191 SV851978:TI852191 ACR851978:ADE852191 AMN851978:ANA852191 AWJ851978:AWW852191 BGF851978:BGS852191 BQB851978:BQO852191 BZX851978:CAK852191 CJT851978:CKG852191 CTP851978:CUC852191 DDL851978:DDY852191 DNH851978:DNU852191 DXD851978:DXQ852191 EGZ851978:EHM852191 EQV851978:ERI852191 FAR851978:FBE852191 FKN851978:FLA852191 FUJ851978:FUW852191 GEF851978:GES852191 GOB851978:GOO852191 GXX851978:GYK852191 HHT851978:HIG852191 HRP851978:HSC852191 IBL851978:IBY852191 ILH851978:ILU852191 IVD851978:IVQ852191 JEZ851978:JFM852191 JOV851978:JPI852191 JYR851978:JZE852191 KIN851978:KJA852191 KSJ851978:KSW852191 LCF851978:LCS852191 LMB851978:LMO852191 LVX851978:LWK852191 MFT851978:MGG852191 MPP851978:MQC852191 MZL851978:MZY852191 NJH851978:NJU852191 NTD851978:NTQ852191 OCZ851978:ODM852191 OMV851978:ONI852191 OWR851978:OXE852191 PGN851978:PHA852191 PQJ851978:PQW852191 QAF851978:QAS852191 QKB851978:QKO852191 QTX851978:QUK852191 RDT851978:REG852191 RNP851978:ROC852191 RXL851978:RXY852191 SHH851978:SHU852191 SRD851978:SRQ852191 TAZ851978:TBM852191 TKV851978:TLI852191 TUR851978:TVE852191 UEN851978:UFA852191 UOJ851978:UOW852191 UYF851978:UYS852191 VIB851978:VIO852191 VRX851978:VSK852191 WBT851978:WCG852191 WLP851978:WMC852191 WVL851978:WVY852191 D917514:Q917727 IZ917514:JM917727 SV917514:TI917727 ACR917514:ADE917727 AMN917514:ANA917727 AWJ917514:AWW917727 BGF917514:BGS917727 BQB917514:BQO917727 BZX917514:CAK917727 CJT917514:CKG917727 CTP917514:CUC917727 DDL917514:DDY917727 DNH917514:DNU917727 DXD917514:DXQ917727 EGZ917514:EHM917727 EQV917514:ERI917727 FAR917514:FBE917727 FKN917514:FLA917727 FUJ917514:FUW917727 GEF917514:GES917727 GOB917514:GOO917727 GXX917514:GYK917727 HHT917514:HIG917727 HRP917514:HSC917727 IBL917514:IBY917727 ILH917514:ILU917727 IVD917514:IVQ917727 JEZ917514:JFM917727 JOV917514:JPI917727 JYR917514:JZE917727 KIN917514:KJA917727 KSJ917514:KSW917727 LCF917514:LCS917727 LMB917514:LMO917727 LVX917514:LWK917727 MFT917514:MGG917727 MPP917514:MQC917727 MZL917514:MZY917727 NJH917514:NJU917727 NTD917514:NTQ917727 OCZ917514:ODM917727 OMV917514:ONI917727 OWR917514:OXE917727 PGN917514:PHA917727 PQJ917514:PQW917727 QAF917514:QAS917727 QKB917514:QKO917727 QTX917514:QUK917727 RDT917514:REG917727 RNP917514:ROC917727 RXL917514:RXY917727 SHH917514:SHU917727 SRD917514:SRQ917727 TAZ917514:TBM917727 TKV917514:TLI917727 TUR917514:TVE917727 UEN917514:UFA917727 UOJ917514:UOW917727 UYF917514:UYS917727 VIB917514:VIO917727 VRX917514:VSK917727 WBT917514:WCG917727 WLP917514:WMC917727 WVL917514:WVY917727 D983050:Q983263 IZ983050:JM983263 SV983050:TI983263 ACR983050:ADE983263 AMN983050:ANA983263 AWJ983050:AWW983263 BGF983050:BGS983263 BQB983050:BQO983263 BZX983050:CAK983263 CJT983050:CKG983263 CTP983050:CUC983263 DDL983050:DDY983263 DNH983050:DNU983263 DXD983050:DXQ983263 EGZ983050:EHM983263 EQV983050:ERI983263 FAR983050:FBE983263 FKN983050:FLA983263 FUJ983050:FUW983263 GEF983050:GES983263 GOB983050:GOO983263 GXX983050:GYK983263 HHT983050:HIG983263 HRP983050:HSC983263 IBL983050:IBY983263 ILH983050:ILU983263 IVD983050:IVQ983263 JEZ983050:JFM983263 JOV983050:JPI983263 JYR983050:JZE983263 KIN983050:KJA983263 KSJ983050:KSW983263 LCF983050:LCS983263 LMB983050:LMO983263 LVX983050:LWK983263 MFT983050:MGG983263 MPP983050:MQC983263 MZL983050:MZY983263 NJH983050:NJU983263 NTD983050:NTQ983263 OCZ983050:ODM983263 OMV983050:ONI983263 OWR983050:OXE983263 PGN983050:PHA983263 PQJ983050:PQW983263 QAF983050:QAS983263 QKB983050:QKO983263 QTX983050:QUK983263 RDT983050:REG983263 RNP983050:ROC983263 RXL983050:RXY983263 SHH983050:SHU983263 SRD983050:SRQ983263 TAZ983050:TBM983263 TKV983050:TLI983263 TUR983050:TVE983263 UEN983050:UFA983263 UOJ983050:UOW983263 UYF983050:UYS983263 VIB983050:VIO983263 VRX983050:VSK983263 WBT983050:WCG983263 WLP983050:WMC983263 WVL983050:WVY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">
      <formula1>0</formula1>
      <formula2>1000000000</formula2>
    </dataValidation>
  </dataValidations>
  <pageMargins left="0.70866141732283472" right="0.70866141732283472" top="0.74803149606299213" bottom="0.74803149606299213" header="0.31496062992125984" footer="0.31496062992125984"/>
  <pageSetup paperSize="5" scale="12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A27" sqref="A27:C27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",[4]NOMBRE!B2," - ","( ",[4]NOMBRE!C2,[4]NOMBRE!D2,[4]NOMBRE!E2,[4]NOMBRE!F2,[4]NOMBRE!G2,"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",[4]NOMBRE!B6," - ","( ",[4]NOMBRE!C6,[4]NOMBRE!D6," )")</f>
        <v>MES: MARZO - ( 03 )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",[4]NOMBRE!B7)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63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64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223</v>
      </c>
      <c r="E10" s="18">
        <v>1</v>
      </c>
      <c r="F10" s="18">
        <v>1</v>
      </c>
      <c r="G10" s="18">
        <v>3</v>
      </c>
      <c r="H10" s="19">
        <v>3</v>
      </c>
      <c r="I10" s="19">
        <v>2</v>
      </c>
      <c r="J10" s="19">
        <v>5</v>
      </c>
      <c r="K10" s="19">
        <v>34</v>
      </c>
      <c r="L10" s="19">
        <v>33</v>
      </c>
      <c r="M10" s="19">
        <v>112</v>
      </c>
      <c r="N10" s="20">
        <v>17</v>
      </c>
      <c r="O10" s="20">
        <v>12</v>
      </c>
      <c r="P10" s="21">
        <v>75</v>
      </c>
      <c r="Q10" s="22">
        <v>148</v>
      </c>
      <c r="R10" s="23">
        <v>3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715</v>
      </c>
      <c r="E11" s="28">
        <v>4</v>
      </c>
      <c r="F11" s="28">
        <v>20</v>
      </c>
      <c r="G11" s="28">
        <v>23</v>
      </c>
      <c r="H11" s="29">
        <v>24</v>
      </c>
      <c r="I11" s="29">
        <v>23</v>
      </c>
      <c r="J11" s="29">
        <v>15</v>
      </c>
      <c r="K11" s="29">
        <v>93</v>
      </c>
      <c r="L11" s="29">
        <v>114</v>
      </c>
      <c r="M11" s="29">
        <v>289</v>
      </c>
      <c r="N11" s="30">
        <v>75</v>
      </c>
      <c r="O11" s="30">
        <v>35</v>
      </c>
      <c r="P11" s="31">
        <v>232</v>
      </c>
      <c r="Q11" s="32">
        <v>483</v>
      </c>
      <c r="R11" s="33">
        <v>6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45</v>
      </c>
      <c r="E12" s="28"/>
      <c r="F12" s="28"/>
      <c r="G12" s="28"/>
      <c r="H12" s="29">
        <v>1</v>
      </c>
      <c r="I12" s="29"/>
      <c r="J12" s="29"/>
      <c r="K12" s="29">
        <v>7</v>
      </c>
      <c r="L12" s="29">
        <v>7</v>
      </c>
      <c r="M12" s="29">
        <v>18</v>
      </c>
      <c r="N12" s="30">
        <v>6</v>
      </c>
      <c r="O12" s="30">
        <v>6</v>
      </c>
      <c r="P12" s="31">
        <v>10</v>
      </c>
      <c r="Q12" s="32">
        <v>35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37</v>
      </c>
      <c r="E13" s="28">
        <v>1</v>
      </c>
      <c r="F13" s="29">
        <v>1</v>
      </c>
      <c r="G13" s="29">
        <v>2</v>
      </c>
      <c r="H13" s="29">
        <v>2</v>
      </c>
      <c r="I13" s="29">
        <v>1</v>
      </c>
      <c r="J13" s="29">
        <v>1</v>
      </c>
      <c r="K13" s="29">
        <v>12</v>
      </c>
      <c r="L13" s="29">
        <v>3</v>
      </c>
      <c r="M13" s="29">
        <v>12</v>
      </c>
      <c r="N13" s="29">
        <v>2</v>
      </c>
      <c r="O13" s="30"/>
      <c r="P13" s="31">
        <v>26</v>
      </c>
      <c r="Q13" s="32">
        <v>11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176</v>
      </c>
      <c r="E14" s="36">
        <v>1</v>
      </c>
      <c r="F14" s="37">
        <v>5</v>
      </c>
      <c r="G14" s="37">
        <v>2</v>
      </c>
      <c r="H14" s="37">
        <v>4</v>
      </c>
      <c r="I14" s="37">
        <v>5</v>
      </c>
      <c r="J14" s="37">
        <v>7</v>
      </c>
      <c r="K14" s="37">
        <v>25</v>
      </c>
      <c r="L14" s="37">
        <v>22</v>
      </c>
      <c r="M14" s="37">
        <v>89</v>
      </c>
      <c r="N14" s="37">
        <v>4</v>
      </c>
      <c r="O14" s="38">
        <v>12</v>
      </c>
      <c r="P14" s="39">
        <v>63</v>
      </c>
      <c r="Q14" s="40">
        <v>113</v>
      </c>
      <c r="R14" s="41"/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63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12</v>
      </c>
      <c r="E18" s="18"/>
      <c r="F18" s="18"/>
      <c r="G18" s="18"/>
      <c r="H18" s="19"/>
      <c r="I18" s="19"/>
      <c r="J18" s="19"/>
      <c r="K18" s="19"/>
      <c r="L18" s="19"/>
      <c r="M18" s="19">
        <v>11</v>
      </c>
      <c r="N18" s="19">
        <v>1</v>
      </c>
      <c r="O18" s="20"/>
      <c r="P18" s="24">
        <v>12</v>
      </c>
      <c r="Q18" s="23">
        <v>2</v>
      </c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0</v>
      </c>
      <c r="E22" s="31"/>
      <c r="F22" s="28"/>
      <c r="G22" s="28"/>
      <c r="H22" s="28"/>
      <c r="I22" s="28"/>
      <c r="J22" s="28"/>
      <c r="K22" s="29"/>
      <c r="L22" s="29"/>
      <c r="M22" s="29"/>
      <c r="N22" s="29"/>
      <c r="O22" s="32"/>
      <c r="P22" s="34"/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 t="str">
        <f t="shared" si="10"/>
        <v/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11</v>
      </c>
      <c r="E24" s="31"/>
      <c r="F24" s="28"/>
      <c r="G24" s="28"/>
      <c r="H24" s="28"/>
      <c r="I24" s="28"/>
      <c r="J24" s="28"/>
      <c r="K24" s="29"/>
      <c r="L24" s="28"/>
      <c r="M24" s="29">
        <v>11</v>
      </c>
      <c r="N24" s="30"/>
      <c r="O24" s="32"/>
      <c r="P24" s="34">
        <v>11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15</v>
      </c>
      <c r="E27" s="21"/>
      <c r="F27" s="19"/>
      <c r="G27" s="19"/>
      <c r="H27" s="19"/>
      <c r="I27" s="19"/>
      <c r="J27" s="19"/>
      <c r="K27" s="19">
        <v>4</v>
      </c>
      <c r="L27" s="19">
        <v>1</v>
      </c>
      <c r="M27" s="19">
        <v>8</v>
      </c>
      <c r="N27" s="20">
        <v>2</v>
      </c>
      <c r="O27" s="20"/>
      <c r="P27" s="24">
        <v>15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616</v>
      </c>
      <c r="E36" s="69"/>
      <c r="F36" s="70">
        <v>3</v>
      </c>
      <c r="G36" s="70">
        <v>7</v>
      </c>
      <c r="H36" s="71">
        <v>1</v>
      </c>
      <c r="I36" s="71">
        <v>7</v>
      </c>
      <c r="J36" s="71">
        <v>13</v>
      </c>
      <c r="K36" s="71">
        <v>63</v>
      </c>
      <c r="L36" s="71">
        <v>53</v>
      </c>
      <c r="M36" s="71">
        <v>434</v>
      </c>
      <c r="N36" s="72">
        <v>13</v>
      </c>
      <c r="O36" s="72">
        <v>22</v>
      </c>
      <c r="P36" s="73">
        <v>616</v>
      </c>
      <c r="Q36" s="74">
        <v>4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654</v>
      </c>
      <c r="E37" s="75">
        <f t="shared" ref="E37:S37" si="12">SUM(E18:E36)</f>
        <v>0</v>
      </c>
      <c r="F37" s="75">
        <f t="shared" si="12"/>
        <v>3</v>
      </c>
      <c r="G37" s="75">
        <f t="shared" si="12"/>
        <v>7</v>
      </c>
      <c r="H37" s="75">
        <f t="shared" si="12"/>
        <v>1</v>
      </c>
      <c r="I37" s="75">
        <f t="shared" si="12"/>
        <v>7</v>
      </c>
      <c r="J37" s="75">
        <f t="shared" si="12"/>
        <v>13</v>
      </c>
      <c r="K37" s="75">
        <f t="shared" si="12"/>
        <v>67</v>
      </c>
      <c r="L37" s="75">
        <f t="shared" si="12"/>
        <v>54</v>
      </c>
      <c r="M37" s="75">
        <f t="shared" si="12"/>
        <v>464</v>
      </c>
      <c r="N37" s="75">
        <f t="shared" si="12"/>
        <v>16</v>
      </c>
      <c r="O37" s="75">
        <f t="shared" si="12"/>
        <v>22</v>
      </c>
      <c r="P37" s="75">
        <f t="shared" si="12"/>
        <v>654</v>
      </c>
      <c r="Q37" s="75">
        <f t="shared" si="12"/>
        <v>6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63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64" t="s">
        <v>22</v>
      </c>
      <c r="R40" s="303"/>
      <c r="S40" s="16" t="s">
        <v>61</v>
      </c>
      <c r="T40" s="264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64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108</v>
      </c>
      <c r="E76" s="21">
        <v>5</v>
      </c>
      <c r="F76" s="19">
        <v>2</v>
      </c>
      <c r="G76" s="19">
        <v>3</v>
      </c>
      <c r="H76" s="19">
        <v>3</v>
      </c>
      <c r="I76" s="19">
        <v>17</v>
      </c>
      <c r="J76" s="19">
        <v>13</v>
      </c>
      <c r="K76" s="19">
        <v>42</v>
      </c>
      <c r="L76" s="19">
        <v>13</v>
      </c>
      <c r="M76" s="22">
        <v>10</v>
      </c>
      <c r="N76" s="24">
        <v>108</v>
      </c>
      <c r="O76" s="24">
        <v>2</v>
      </c>
      <c r="P76" s="128"/>
      <c r="Q76" s="21">
        <v>20</v>
      </c>
      <c r="R76" s="22">
        <v>23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72</v>
      </c>
      <c r="E77" s="31">
        <v>9</v>
      </c>
      <c r="F77" s="29">
        <v>2</v>
      </c>
      <c r="G77" s="29">
        <v>5</v>
      </c>
      <c r="H77" s="29">
        <v>2</v>
      </c>
      <c r="I77" s="29">
        <v>7</v>
      </c>
      <c r="J77" s="29">
        <v>3</v>
      </c>
      <c r="K77" s="29">
        <v>36</v>
      </c>
      <c r="L77" s="29">
        <v>8</v>
      </c>
      <c r="M77" s="32"/>
      <c r="N77" s="34">
        <v>72</v>
      </c>
      <c r="O77" s="34"/>
      <c r="P77" s="129"/>
      <c r="Q77" s="31">
        <v>15</v>
      </c>
      <c r="R77" s="32">
        <v>13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504</v>
      </c>
      <c r="E78" s="31">
        <v>103</v>
      </c>
      <c r="F78" s="63">
        <v>27</v>
      </c>
      <c r="G78" s="63">
        <v>10</v>
      </c>
      <c r="H78" s="63">
        <v>2</v>
      </c>
      <c r="I78" s="63">
        <v>45</v>
      </c>
      <c r="J78" s="63">
        <v>29</v>
      </c>
      <c r="K78" s="63">
        <v>268</v>
      </c>
      <c r="L78" s="63">
        <v>20</v>
      </c>
      <c r="M78" s="124"/>
      <c r="N78" s="65">
        <v>504</v>
      </c>
      <c r="O78" s="65"/>
      <c r="P78" s="130"/>
      <c r="Q78" s="31">
        <v>97</v>
      </c>
      <c r="R78" s="32">
        <v>119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177</v>
      </c>
      <c r="E80" s="49"/>
      <c r="F80" s="51"/>
      <c r="G80" s="51"/>
      <c r="H80" s="29"/>
      <c r="I80" s="29">
        <v>2</v>
      </c>
      <c r="J80" s="29">
        <v>10</v>
      </c>
      <c r="K80" s="29">
        <v>147</v>
      </c>
      <c r="L80" s="29">
        <v>12</v>
      </c>
      <c r="M80" s="32">
        <v>6</v>
      </c>
      <c r="N80" s="34">
        <v>177</v>
      </c>
      <c r="O80" s="34">
        <v>4</v>
      </c>
      <c r="P80" s="129"/>
      <c r="Q80" s="31">
        <v>4</v>
      </c>
      <c r="R80" s="32">
        <v>8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14</v>
      </c>
      <c r="E81" s="49"/>
      <c r="F81" s="51"/>
      <c r="G81" s="51"/>
      <c r="H81" s="29"/>
      <c r="I81" s="29">
        <v>6</v>
      </c>
      <c r="J81" s="29">
        <v>3</v>
      </c>
      <c r="K81" s="29">
        <v>4</v>
      </c>
      <c r="L81" s="29"/>
      <c r="M81" s="32">
        <v>1</v>
      </c>
      <c r="N81" s="34">
        <v>14</v>
      </c>
      <c r="O81" s="34"/>
      <c r="P81" s="129"/>
      <c r="Q81" s="31">
        <v>5</v>
      </c>
      <c r="R81" s="32">
        <v>4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15</v>
      </c>
      <c r="E82" s="49"/>
      <c r="F82" s="51"/>
      <c r="G82" s="51"/>
      <c r="H82" s="29"/>
      <c r="I82" s="29">
        <v>3</v>
      </c>
      <c r="J82" s="29">
        <v>4</v>
      </c>
      <c r="K82" s="29">
        <v>4</v>
      </c>
      <c r="L82" s="29"/>
      <c r="M82" s="32">
        <v>4</v>
      </c>
      <c r="N82" s="34">
        <v>15</v>
      </c>
      <c r="O82" s="34"/>
      <c r="P82" s="129"/>
      <c r="Q82" s="31">
        <v>3</v>
      </c>
      <c r="R82" s="32">
        <v>4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17</v>
      </c>
      <c r="E83" s="49"/>
      <c r="F83" s="51"/>
      <c r="G83" s="51"/>
      <c r="H83" s="29">
        <v>1</v>
      </c>
      <c r="I83" s="29">
        <v>2</v>
      </c>
      <c r="J83" s="29">
        <v>6</v>
      </c>
      <c r="K83" s="29">
        <v>4</v>
      </c>
      <c r="L83" s="29"/>
      <c r="M83" s="32">
        <v>4</v>
      </c>
      <c r="N83" s="34">
        <v>17</v>
      </c>
      <c r="O83" s="34"/>
      <c r="P83" s="129"/>
      <c r="Q83" s="31">
        <v>2</v>
      </c>
      <c r="R83" s="32">
        <v>7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13</v>
      </c>
      <c r="E87" s="49"/>
      <c r="F87" s="51"/>
      <c r="G87" s="29"/>
      <c r="H87" s="29"/>
      <c r="I87" s="29"/>
      <c r="J87" s="29"/>
      <c r="K87" s="29">
        <v>12</v>
      </c>
      <c r="L87" s="29">
        <v>1</v>
      </c>
      <c r="M87" s="32"/>
      <c r="N87" s="34">
        <v>13</v>
      </c>
      <c r="O87" s="34">
        <v>2</v>
      </c>
      <c r="P87" s="129"/>
      <c r="Q87" s="31"/>
      <c r="R87" s="32"/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186</v>
      </c>
      <c r="E90" s="31"/>
      <c r="F90" s="29"/>
      <c r="G90" s="29"/>
      <c r="H90" s="29">
        <v>5</v>
      </c>
      <c r="I90" s="29">
        <v>59</v>
      </c>
      <c r="J90" s="29">
        <v>116</v>
      </c>
      <c r="K90" s="29">
        <v>6</v>
      </c>
      <c r="L90" s="51"/>
      <c r="M90" s="131"/>
      <c r="N90" s="34">
        <v>186</v>
      </c>
      <c r="O90" s="34"/>
      <c r="P90" s="129"/>
      <c r="Q90" s="31">
        <v>80</v>
      </c>
      <c r="R90" s="32">
        <v>100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1</v>
      </c>
      <c r="E91" s="31"/>
      <c r="F91" s="29"/>
      <c r="G91" s="29"/>
      <c r="H91" s="29"/>
      <c r="I91" s="29"/>
      <c r="J91" s="29">
        <v>1</v>
      </c>
      <c r="K91" s="29"/>
      <c r="L91" s="51"/>
      <c r="M91" s="131"/>
      <c r="N91" s="34">
        <v>1</v>
      </c>
      <c r="O91" s="34"/>
      <c r="P91" s="129"/>
      <c r="Q91" s="31"/>
      <c r="R91" s="32">
        <v>1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4</v>
      </c>
      <c r="E92" s="31"/>
      <c r="F92" s="29"/>
      <c r="G92" s="29"/>
      <c r="H92" s="29"/>
      <c r="I92" s="29">
        <v>3</v>
      </c>
      <c r="J92" s="29">
        <v>1</v>
      </c>
      <c r="K92" s="29"/>
      <c r="L92" s="51"/>
      <c r="M92" s="131"/>
      <c r="N92" s="34">
        <v>4</v>
      </c>
      <c r="O92" s="34"/>
      <c r="P92" s="129"/>
      <c r="Q92" s="31">
        <v>3</v>
      </c>
      <c r="R92" s="32">
        <v>1</v>
      </c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>
        <f t="shared" si="43"/>
        <v>0</v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39</v>
      </c>
      <c r="E94" s="49"/>
      <c r="F94" s="51"/>
      <c r="G94" s="51"/>
      <c r="H94" s="29"/>
      <c r="I94" s="29"/>
      <c r="J94" s="29"/>
      <c r="K94" s="29">
        <v>10</v>
      </c>
      <c r="L94" s="29">
        <v>18</v>
      </c>
      <c r="M94" s="32">
        <v>11</v>
      </c>
      <c r="N94" s="34">
        <v>39</v>
      </c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>
        <f t="shared" si="43"/>
        <v>0</v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0</v>
      </c>
      <c r="E95" s="49"/>
      <c r="F95" s="51"/>
      <c r="G95" s="51"/>
      <c r="H95" s="29"/>
      <c r="I95" s="29"/>
      <c r="J95" s="29"/>
      <c r="K95" s="29"/>
      <c r="L95" s="29"/>
      <c r="M95" s="32"/>
      <c r="N95" s="34"/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 t="str">
        <f t="shared" si="43"/>
        <v/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9</v>
      </c>
      <c r="E96" s="49"/>
      <c r="F96" s="51"/>
      <c r="G96" s="51"/>
      <c r="H96" s="51"/>
      <c r="I96" s="51"/>
      <c r="J96" s="29">
        <v>1</v>
      </c>
      <c r="K96" s="29">
        <v>4</v>
      </c>
      <c r="L96" s="29">
        <v>4</v>
      </c>
      <c r="M96" s="32"/>
      <c r="N96" s="34">
        <v>9</v>
      </c>
      <c r="O96" s="52"/>
      <c r="P96" s="129"/>
      <c r="Q96" s="31">
        <v>1</v>
      </c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0</v>
      </c>
      <c r="E98" s="49"/>
      <c r="F98" s="51"/>
      <c r="G98" s="51"/>
      <c r="H98" s="51"/>
      <c r="I98" s="51"/>
      <c r="J98" s="29"/>
      <c r="K98" s="29"/>
      <c r="L98" s="29"/>
      <c r="M98" s="32"/>
      <c r="N98" s="34"/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 t="str">
        <f t="shared" si="43"/>
        <v/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12</v>
      </c>
      <c r="E99" s="31"/>
      <c r="F99" s="29"/>
      <c r="G99" s="29"/>
      <c r="H99" s="29"/>
      <c r="I99" s="29"/>
      <c r="J99" s="29">
        <v>1</v>
      </c>
      <c r="K99" s="29">
        <v>11</v>
      </c>
      <c r="L99" s="29"/>
      <c r="M99" s="32"/>
      <c r="N99" s="34">
        <v>12</v>
      </c>
      <c r="O99" s="34"/>
      <c r="P99" s="129"/>
      <c r="Q99" s="31"/>
      <c r="R99" s="32">
        <v>1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16</v>
      </c>
      <c r="E100" s="31">
        <v>1</v>
      </c>
      <c r="F100" s="29">
        <v>1</v>
      </c>
      <c r="G100" s="29"/>
      <c r="H100" s="29">
        <v>1</v>
      </c>
      <c r="I100" s="29"/>
      <c r="J100" s="29">
        <v>6</v>
      </c>
      <c r="K100" s="29">
        <v>5</v>
      </c>
      <c r="L100" s="29">
        <v>2</v>
      </c>
      <c r="M100" s="32"/>
      <c r="N100" s="34">
        <v>16</v>
      </c>
      <c r="O100" s="34">
        <v>1</v>
      </c>
      <c r="P100" s="129"/>
      <c r="Q100" s="31">
        <v>5</v>
      </c>
      <c r="R100" s="32">
        <v>4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51</v>
      </c>
      <c r="E101" s="31"/>
      <c r="F101" s="29"/>
      <c r="G101" s="29"/>
      <c r="H101" s="29"/>
      <c r="I101" s="29"/>
      <c r="J101" s="29">
        <v>4</v>
      </c>
      <c r="K101" s="29">
        <v>9</v>
      </c>
      <c r="L101" s="29">
        <v>37</v>
      </c>
      <c r="M101" s="32">
        <v>1</v>
      </c>
      <c r="N101" s="34">
        <v>51</v>
      </c>
      <c r="O101" s="34"/>
      <c r="P101" s="129"/>
      <c r="Q101" s="31"/>
      <c r="R101" s="32">
        <v>4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26</v>
      </c>
      <c r="E102" s="31">
        <v>5</v>
      </c>
      <c r="F102" s="29">
        <v>1</v>
      </c>
      <c r="G102" s="29">
        <v>3</v>
      </c>
      <c r="H102" s="29">
        <v>1</v>
      </c>
      <c r="I102" s="29">
        <v>6</v>
      </c>
      <c r="J102" s="29">
        <v>2</v>
      </c>
      <c r="K102" s="29">
        <v>8</v>
      </c>
      <c r="L102" s="29"/>
      <c r="M102" s="32"/>
      <c r="N102" s="34">
        <v>26</v>
      </c>
      <c r="O102" s="34"/>
      <c r="P102" s="129"/>
      <c r="Q102" s="31">
        <v>12</v>
      </c>
      <c r="R102" s="32">
        <v>6</v>
      </c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1264</v>
      </c>
      <c r="E105" s="90">
        <f>+SUM(E76:E79,E88:E93,E99:E104)</f>
        <v>123</v>
      </c>
      <c r="F105" s="91">
        <f>+SUM(F76:F79,F90:F93,F99:F104)</f>
        <v>33</v>
      </c>
      <c r="G105" s="91">
        <f>+SUM(G76:G79,G87,G90:G93,G99:G104)</f>
        <v>21</v>
      </c>
      <c r="H105" s="91">
        <f>+SUM(H76:H85,H87,H90:H95,H99:H104)</f>
        <v>15</v>
      </c>
      <c r="I105" s="91">
        <f>+SUM(I76:I85,I87:I95,I99:I104)</f>
        <v>150</v>
      </c>
      <c r="J105" s="91">
        <f>+SUM(J76:J87,J90:J104)</f>
        <v>200</v>
      </c>
      <c r="K105" s="91">
        <f>+SUM(K76:K87,K90:K104)</f>
        <v>570</v>
      </c>
      <c r="L105" s="91">
        <f>+SUM(L76:L87,L94:L104)</f>
        <v>115</v>
      </c>
      <c r="M105" s="107">
        <f>+SUM(M76:M87,M94:M104)</f>
        <v>37</v>
      </c>
      <c r="N105" s="91">
        <f t="shared" ref="N105:S105" si="47">+SUM(N76:N104)</f>
        <v>1264</v>
      </c>
      <c r="O105" s="88">
        <f t="shared" si="47"/>
        <v>9</v>
      </c>
      <c r="P105" s="107">
        <f t="shared" si="47"/>
        <v>0</v>
      </c>
      <c r="Q105" s="89">
        <f t="shared" si="47"/>
        <v>247</v>
      </c>
      <c r="R105" s="92">
        <f t="shared" si="47"/>
        <v>295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66" t="s">
        <v>10</v>
      </c>
      <c r="F108" s="266" t="s">
        <v>11</v>
      </c>
      <c r="G108" s="266" t="s">
        <v>12</v>
      </c>
      <c r="H108" s="266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64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63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65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71</v>
      </c>
      <c r="E148" s="21">
        <v>8</v>
      </c>
      <c r="F148" s="19">
        <v>2</v>
      </c>
      <c r="G148" s="19">
        <v>5</v>
      </c>
      <c r="H148" s="19">
        <v>2</v>
      </c>
      <c r="I148" s="19">
        <v>7</v>
      </c>
      <c r="J148" s="19">
        <v>3</v>
      </c>
      <c r="K148" s="19">
        <v>36</v>
      </c>
      <c r="L148" s="19">
        <v>8</v>
      </c>
      <c r="M148" s="22"/>
      <c r="N148" s="24">
        <v>36</v>
      </c>
      <c r="O148" s="24">
        <v>35</v>
      </c>
      <c r="P148" s="60"/>
      <c r="Q148" s="271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696</v>
      </c>
      <c r="E149" s="31">
        <v>69</v>
      </c>
      <c r="F149" s="29">
        <v>22</v>
      </c>
      <c r="G149" s="29">
        <v>8</v>
      </c>
      <c r="H149" s="29">
        <v>15</v>
      </c>
      <c r="I149" s="29">
        <v>83</v>
      </c>
      <c r="J149" s="29">
        <v>110</v>
      </c>
      <c r="K149" s="29">
        <v>281</v>
      </c>
      <c r="L149" s="29">
        <v>73</v>
      </c>
      <c r="M149" s="32">
        <v>35</v>
      </c>
      <c r="N149" s="34">
        <v>220</v>
      </c>
      <c r="O149" s="34">
        <v>476</v>
      </c>
      <c r="P149" s="67">
        <v>6</v>
      </c>
      <c r="Q149" s="271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22</v>
      </c>
      <c r="E150" s="21"/>
      <c r="F150" s="19"/>
      <c r="G150" s="19"/>
      <c r="H150" s="19"/>
      <c r="I150" s="19">
        <v>1</v>
      </c>
      <c r="J150" s="19">
        <v>5</v>
      </c>
      <c r="K150" s="19">
        <v>16</v>
      </c>
      <c r="L150" s="19"/>
      <c r="M150" s="22"/>
      <c r="N150" s="24">
        <v>2</v>
      </c>
      <c r="O150" s="24">
        <v>20</v>
      </c>
      <c r="P150" s="60">
        <v>1</v>
      </c>
      <c r="Q150" s="271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30</v>
      </c>
      <c r="E151" s="31"/>
      <c r="F151" s="29"/>
      <c r="G151" s="29"/>
      <c r="H151" s="29"/>
      <c r="I151" s="29">
        <v>2</v>
      </c>
      <c r="J151" s="29">
        <v>4</v>
      </c>
      <c r="K151" s="29">
        <v>24</v>
      </c>
      <c r="L151" s="29"/>
      <c r="M151" s="32"/>
      <c r="N151" s="34">
        <v>6</v>
      </c>
      <c r="O151" s="34">
        <v>24</v>
      </c>
      <c r="P151" s="67"/>
      <c r="Q151" s="271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22</v>
      </c>
      <c r="E152" s="31"/>
      <c r="F152" s="29"/>
      <c r="G152" s="29"/>
      <c r="H152" s="29"/>
      <c r="I152" s="29">
        <v>1</v>
      </c>
      <c r="J152" s="29">
        <v>5</v>
      </c>
      <c r="K152" s="29">
        <v>16</v>
      </c>
      <c r="L152" s="29"/>
      <c r="M152" s="32"/>
      <c r="N152" s="34">
        <v>2</v>
      </c>
      <c r="O152" s="34">
        <v>20</v>
      </c>
      <c r="P152" s="67">
        <v>1</v>
      </c>
      <c r="Q152" s="271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12</v>
      </c>
      <c r="E153" s="39"/>
      <c r="F153" s="37"/>
      <c r="G153" s="37"/>
      <c r="H153" s="37"/>
      <c r="I153" s="37">
        <v>2</v>
      </c>
      <c r="J153" s="37">
        <v>1</v>
      </c>
      <c r="K153" s="37">
        <v>9</v>
      </c>
      <c r="L153" s="37"/>
      <c r="M153" s="40"/>
      <c r="N153" s="42">
        <v>3</v>
      </c>
      <c r="O153" s="42">
        <v>9</v>
      </c>
      <c r="P153" s="96"/>
      <c r="Q153" s="271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22</v>
      </c>
      <c r="E154" s="21">
        <v>2</v>
      </c>
      <c r="F154" s="19"/>
      <c r="G154" s="19">
        <v>1</v>
      </c>
      <c r="H154" s="19"/>
      <c r="I154" s="19"/>
      <c r="J154" s="19">
        <v>3</v>
      </c>
      <c r="K154" s="19">
        <v>13</v>
      </c>
      <c r="L154" s="19">
        <v>3</v>
      </c>
      <c r="M154" s="22"/>
      <c r="N154" s="24">
        <v>13</v>
      </c>
      <c r="O154" s="24">
        <v>9</v>
      </c>
      <c r="P154" s="60"/>
      <c r="Q154" s="271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52</v>
      </c>
      <c r="E155" s="31">
        <v>3</v>
      </c>
      <c r="F155" s="29">
        <v>1</v>
      </c>
      <c r="G155" s="29"/>
      <c r="H155" s="29">
        <v>2</v>
      </c>
      <c r="I155" s="29">
        <v>2</v>
      </c>
      <c r="J155" s="29">
        <v>11</v>
      </c>
      <c r="K155" s="29">
        <v>25</v>
      </c>
      <c r="L155" s="29">
        <v>8</v>
      </c>
      <c r="M155" s="32"/>
      <c r="N155" s="34">
        <v>32</v>
      </c>
      <c r="O155" s="34">
        <v>20</v>
      </c>
      <c r="P155" s="67"/>
      <c r="Q155" s="271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22</v>
      </c>
      <c r="E156" s="31">
        <v>2</v>
      </c>
      <c r="F156" s="29"/>
      <c r="G156" s="29">
        <v>1</v>
      </c>
      <c r="H156" s="29"/>
      <c r="I156" s="29"/>
      <c r="J156" s="29">
        <v>3</v>
      </c>
      <c r="K156" s="29">
        <v>13</v>
      </c>
      <c r="L156" s="29">
        <v>3</v>
      </c>
      <c r="M156" s="32"/>
      <c r="N156" s="34">
        <v>13</v>
      </c>
      <c r="O156" s="34">
        <v>9</v>
      </c>
      <c r="P156" s="67"/>
      <c r="Q156" s="271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11</v>
      </c>
      <c r="E157" s="39">
        <v>2</v>
      </c>
      <c r="F157" s="37"/>
      <c r="G157" s="37"/>
      <c r="H157" s="37">
        <v>1</v>
      </c>
      <c r="I157" s="37"/>
      <c r="J157" s="37">
        <v>3</v>
      </c>
      <c r="K157" s="37">
        <v>4</v>
      </c>
      <c r="L157" s="37">
        <v>1</v>
      </c>
      <c r="M157" s="40"/>
      <c r="N157" s="42">
        <v>7</v>
      </c>
      <c r="O157" s="42">
        <v>4</v>
      </c>
      <c r="P157" s="96"/>
      <c r="Q157" s="271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55</v>
      </c>
      <c r="E158" s="21"/>
      <c r="F158" s="19"/>
      <c r="G158" s="19"/>
      <c r="H158" s="19">
        <v>3</v>
      </c>
      <c r="I158" s="19">
        <v>11</v>
      </c>
      <c r="J158" s="19">
        <v>13</v>
      </c>
      <c r="K158" s="19">
        <v>20</v>
      </c>
      <c r="L158" s="19">
        <v>1</v>
      </c>
      <c r="M158" s="22">
        <v>7</v>
      </c>
      <c r="N158" s="24">
        <v>10</v>
      </c>
      <c r="O158" s="24">
        <v>45</v>
      </c>
      <c r="P158" s="60">
        <v>1</v>
      </c>
      <c r="Q158" s="271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128</v>
      </c>
      <c r="E159" s="31"/>
      <c r="F159" s="29"/>
      <c r="G159" s="29"/>
      <c r="H159" s="29">
        <v>8</v>
      </c>
      <c r="I159" s="29">
        <v>21</v>
      </c>
      <c r="J159" s="29">
        <v>23</v>
      </c>
      <c r="K159" s="29">
        <v>45</v>
      </c>
      <c r="L159" s="29">
        <v>3</v>
      </c>
      <c r="M159" s="32">
        <v>28</v>
      </c>
      <c r="N159" s="34">
        <v>28</v>
      </c>
      <c r="O159" s="34">
        <v>100</v>
      </c>
      <c r="P159" s="67">
        <v>1</v>
      </c>
      <c r="Q159" s="271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48</v>
      </c>
      <c r="E160" s="31"/>
      <c r="F160" s="29"/>
      <c r="G160" s="29"/>
      <c r="H160" s="29">
        <v>3</v>
      </c>
      <c r="I160" s="29">
        <v>7</v>
      </c>
      <c r="J160" s="29">
        <v>9</v>
      </c>
      <c r="K160" s="29">
        <v>21</v>
      </c>
      <c r="L160" s="29">
        <v>1</v>
      </c>
      <c r="M160" s="32">
        <v>7</v>
      </c>
      <c r="N160" s="34">
        <v>8</v>
      </c>
      <c r="O160" s="34">
        <v>40</v>
      </c>
      <c r="P160" s="67">
        <v>1</v>
      </c>
      <c r="Q160" s="271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40</v>
      </c>
      <c r="E161" s="39"/>
      <c r="F161" s="37"/>
      <c r="G161" s="37"/>
      <c r="H161" s="37">
        <v>1</v>
      </c>
      <c r="I161" s="37">
        <v>8</v>
      </c>
      <c r="J161" s="37">
        <v>9</v>
      </c>
      <c r="K161" s="37">
        <v>14</v>
      </c>
      <c r="L161" s="37"/>
      <c r="M161" s="40">
        <v>8</v>
      </c>
      <c r="N161" s="42">
        <v>9</v>
      </c>
      <c r="O161" s="42">
        <v>31</v>
      </c>
      <c r="P161" s="96"/>
      <c r="Q161" s="271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22</v>
      </c>
      <c r="E162" s="21">
        <v>9</v>
      </c>
      <c r="F162" s="19">
        <v>2</v>
      </c>
      <c r="G162" s="19">
        <v>2</v>
      </c>
      <c r="H162" s="19">
        <v>1</v>
      </c>
      <c r="I162" s="19">
        <v>7</v>
      </c>
      <c r="J162" s="19">
        <v>1</v>
      </c>
      <c r="K162" s="155"/>
      <c r="L162" s="155"/>
      <c r="M162" s="156"/>
      <c r="N162" s="24">
        <v>13</v>
      </c>
      <c r="O162" s="24">
        <v>9</v>
      </c>
      <c r="P162" s="181"/>
      <c r="Q162" s="271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139</v>
      </c>
      <c r="E163" s="31">
        <v>68</v>
      </c>
      <c r="F163" s="29">
        <v>22</v>
      </c>
      <c r="G163" s="29">
        <v>8</v>
      </c>
      <c r="H163" s="29">
        <v>2</v>
      </c>
      <c r="I163" s="29">
        <v>26</v>
      </c>
      <c r="J163" s="29">
        <v>13</v>
      </c>
      <c r="K163" s="51"/>
      <c r="L163" s="51"/>
      <c r="M163" s="131"/>
      <c r="N163" s="34">
        <v>71</v>
      </c>
      <c r="O163" s="34">
        <v>68</v>
      </c>
      <c r="P163" s="182"/>
      <c r="Q163" s="271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18</v>
      </c>
      <c r="E164" s="31">
        <v>6</v>
      </c>
      <c r="F164" s="29">
        <v>2</v>
      </c>
      <c r="G164" s="29">
        <v>3</v>
      </c>
      <c r="H164" s="29">
        <v>1</v>
      </c>
      <c r="I164" s="29">
        <v>5</v>
      </c>
      <c r="J164" s="29">
        <v>1</v>
      </c>
      <c r="K164" s="51"/>
      <c r="L164" s="51"/>
      <c r="M164" s="131"/>
      <c r="N164" s="34">
        <v>14</v>
      </c>
      <c r="O164" s="34">
        <v>4</v>
      </c>
      <c r="P164" s="182"/>
      <c r="Q164" s="271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10</v>
      </c>
      <c r="E165" s="39">
        <v>6</v>
      </c>
      <c r="F165" s="37">
        <v>2</v>
      </c>
      <c r="G165" s="37">
        <v>1</v>
      </c>
      <c r="H165" s="37"/>
      <c r="I165" s="37">
        <v>1</v>
      </c>
      <c r="J165" s="37"/>
      <c r="K165" s="161"/>
      <c r="L165" s="161"/>
      <c r="M165" s="163"/>
      <c r="N165" s="42">
        <v>6</v>
      </c>
      <c r="O165" s="42">
        <v>4</v>
      </c>
      <c r="P165" s="183"/>
      <c r="Q165" s="271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25</v>
      </c>
      <c r="E166" s="62"/>
      <c r="F166" s="63"/>
      <c r="G166" s="63"/>
      <c r="H166" s="63"/>
      <c r="I166" s="63">
        <v>1</v>
      </c>
      <c r="J166" s="63">
        <v>1</v>
      </c>
      <c r="K166" s="63">
        <v>21</v>
      </c>
      <c r="L166" s="63">
        <v>2</v>
      </c>
      <c r="M166" s="124"/>
      <c r="N166" s="65">
        <v>7</v>
      </c>
      <c r="O166" s="65">
        <v>18</v>
      </c>
      <c r="P166" s="66"/>
      <c r="Q166" s="271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118</v>
      </c>
      <c r="E167" s="31"/>
      <c r="F167" s="29"/>
      <c r="G167" s="29"/>
      <c r="H167" s="29"/>
      <c r="I167" s="29"/>
      <c r="J167" s="29">
        <v>4</v>
      </c>
      <c r="K167" s="29">
        <v>108</v>
      </c>
      <c r="L167" s="29">
        <v>6</v>
      </c>
      <c r="M167" s="32"/>
      <c r="N167" s="34">
        <v>16</v>
      </c>
      <c r="O167" s="34">
        <v>102</v>
      </c>
      <c r="P167" s="67"/>
      <c r="Q167" s="271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19</v>
      </c>
      <c r="E168" s="31"/>
      <c r="F168" s="29"/>
      <c r="G168" s="29"/>
      <c r="H168" s="29"/>
      <c r="I168" s="29"/>
      <c r="J168" s="29">
        <v>1</v>
      </c>
      <c r="K168" s="29">
        <v>17</v>
      </c>
      <c r="L168" s="29">
        <v>1</v>
      </c>
      <c r="M168" s="32"/>
      <c r="N168" s="34">
        <v>6</v>
      </c>
      <c r="O168" s="34">
        <v>13</v>
      </c>
      <c r="P168" s="67"/>
      <c r="Q168" s="271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6</v>
      </c>
      <c r="E169" s="84"/>
      <c r="F169" s="86"/>
      <c r="G169" s="86"/>
      <c r="H169" s="86"/>
      <c r="I169" s="86"/>
      <c r="J169" s="86"/>
      <c r="K169" s="86">
        <v>6</v>
      </c>
      <c r="L169" s="86"/>
      <c r="M169" s="87"/>
      <c r="N169" s="56">
        <v>1</v>
      </c>
      <c r="O169" s="56">
        <v>5</v>
      </c>
      <c r="P169" s="105"/>
      <c r="Q169" s="271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18</v>
      </c>
      <c r="E170" s="21"/>
      <c r="F170" s="19"/>
      <c r="G170" s="19"/>
      <c r="H170" s="19">
        <v>1</v>
      </c>
      <c r="I170" s="19">
        <v>7</v>
      </c>
      <c r="J170" s="19">
        <v>7</v>
      </c>
      <c r="K170" s="19">
        <v>3</v>
      </c>
      <c r="L170" s="155"/>
      <c r="M170" s="156"/>
      <c r="N170" s="24">
        <v>14</v>
      </c>
      <c r="O170" s="24">
        <v>4</v>
      </c>
      <c r="P170" s="181"/>
      <c r="Q170" s="271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93</v>
      </c>
      <c r="E171" s="31"/>
      <c r="F171" s="29"/>
      <c r="G171" s="29"/>
      <c r="H171" s="29">
        <v>3</v>
      </c>
      <c r="I171" s="29">
        <v>31</v>
      </c>
      <c r="J171" s="29">
        <v>55</v>
      </c>
      <c r="K171" s="29">
        <v>4</v>
      </c>
      <c r="L171" s="51"/>
      <c r="M171" s="131"/>
      <c r="N171" s="34">
        <v>35</v>
      </c>
      <c r="O171" s="34">
        <v>58</v>
      </c>
      <c r="P171" s="182"/>
      <c r="Q171" s="271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0</v>
      </c>
      <c r="E172" s="31"/>
      <c r="F172" s="29"/>
      <c r="G172" s="29"/>
      <c r="H172" s="29"/>
      <c r="I172" s="29"/>
      <c r="J172" s="29"/>
      <c r="K172" s="29"/>
      <c r="L172" s="51"/>
      <c r="M172" s="131"/>
      <c r="N172" s="34"/>
      <c r="O172" s="34"/>
      <c r="P172" s="182"/>
      <c r="Q172" s="271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0</v>
      </c>
      <c r="E173" s="39"/>
      <c r="F173" s="37"/>
      <c r="G173" s="37"/>
      <c r="H173" s="37"/>
      <c r="I173" s="37"/>
      <c r="J173" s="37"/>
      <c r="K173" s="37"/>
      <c r="L173" s="161"/>
      <c r="M173" s="163"/>
      <c r="N173" s="42"/>
      <c r="O173" s="42"/>
      <c r="P173" s="183"/>
      <c r="Q173" s="271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41</v>
      </c>
      <c r="E174" s="62">
        <v>1</v>
      </c>
      <c r="F174" s="63"/>
      <c r="G174" s="63"/>
      <c r="H174" s="63"/>
      <c r="I174" s="63"/>
      <c r="J174" s="63">
        <v>3</v>
      </c>
      <c r="K174" s="63">
        <v>34</v>
      </c>
      <c r="L174" s="63">
        <v>2</v>
      </c>
      <c r="M174" s="124">
        <v>1</v>
      </c>
      <c r="N174" s="65">
        <v>12</v>
      </c>
      <c r="O174" s="65">
        <v>29</v>
      </c>
      <c r="P174" s="66"/>
      <c r="Q174" s="271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71</v>
      </c>
      <c r="E175" s="31"/>
      <c r="F175" s="29"/>
      <c r="G175" s="29"/>
      <c r="H175" s="29"/>
      <c r="I175" s="29">
        <v>3</v>
      </c>
      <c r="J175" s="29">
        <v>4</v>
      </c>
      <c r="K175" s="29">
        <v>60</v>
      </c>
      <c r="L175" s="29">
        <v>3</v>
      </c>
      <c r="M175" s="32">
        <v>1</v>
      </c>
      <c r="N175" s="34">
        <v>21</v>
      </c>
      <c r="O175" s="34">
        <v>50</v>
      </c>
      <c r="P175" s="67">
        <v>5</v>
      </c>
      <c r="Q175" s="271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41</v>
      </c>
      <c r="E176" s="31">
        <v>1</v>
      </c>
      <c r="F176" s="29"/>
      <c r="G176" s="29"/>
      <c r="H176" s="29"/>
      <c r="I176" s="29"/>
      <c r="J176" s="29">
        <v>3</v>
      </c>
      <c r="K176" s="29">
        <v>33</v>
      </c>
      <c r="L176" s="29">
        <v>2</v>
      </c>
      <c r="M176" s="32">
        <v>2</v>
      </c>
      <c r="N176" s="34">
        <v>12</v>
      </c>
      <c r="O176" s="34">
        <v>29</v>
      </c>
      <c r="P176" s="67"/>
      <c r="Q176" s="271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33</v>
      </c>
      <c r="E177" s="84">
        <v>1</v>
      </c>
      <c r="F177" s="86"/>
      <c r="G177" s="86"/>
      <c r="H177" s="86"/>
      <c r="I177" s="86">
        <v>1</v>
      </c>
      <c r="J177" s="86">
        <v>4</v>
      </c>
      <c r="K177" s="86">
        <v>23</v>
      </c>
      <c r="L177" s="86">
        <v>3</v>
      </c>
      <c r="M177" s="87">
        <v>1</v>
      </c>
      <c r="N177" s="56">
        <v>7</v>
      </c>
      <c r="O177" s="56">
        <v>26</v>
      </c>
      <c r="P177" s="105"/>
      <c r="Q177" s="271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71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71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71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71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18</v>
      </c>
      <c r="E182" s="188"/>
      <c r="F182" s="189"/>
      <c r="G182" s="189"/>
      <c r="H182" s="63"/>
      <c r="I182" s="63"/>
      <c r="J182" s="63"/>
      <c r="K182" s="63">
        <v>5</v>
      </c>
      <c r="L182" s="63">
        <v>9</v>
      </c>
      <c r="M182" s="124">
        <v>4</v>
      </c>
      <c r="N182" s="65">
        <v>4</v>
      </c>
      <c r="O182" s="65">
        <v>14</v>
      </c>
      <c r="P182" s="66">
        <v>1</v>
      </c>
      <c r="Q182" s="271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84</v>
      </c>
      <c r="E183" s="49"/>
      <c r="F183" s="51"/>
      <c r="G183" s="51"/>
      <c r="H183" s="29"/>
      <c r="I183" s="29"/>
      <c r="J183" s="29"/>
      <c r="K183" s="29">
        <v>23</v>
      </c>
      <c r="L183" s="29">
        <v>55</v>
      </c>
      <c r="M183" s="32">
        <v>6</v>
      </c>
      <c r="N183" s="34">
        <v>23</v>
      </c>
      <c r="O183" s="34">
        <v>61</v>
      </c>
      <c r="P183" s="67"/>
      <c r="Q183" s="271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19</v>
      </c>
      <c r="E184" s="49"/>
      <c r="F184" s="51"/>
      <c r="G184" s="51"/>
      <c r="H184" s="29"/>
      <c r="I184" s="29"/>
      <c r="J184" s="29"/>
      <c r="K184" s="29">
        <v>5</v>
      </c>
      <c r="L184" s="29">
        <v>10</v>
      </c>
      <c r="M184" s="32">
        <v>4</v>
      </c>
      <c r="N184" s="34">
        <v>4</v>
      </c>
      <c r="O184" s="34">
        <v>15</v>
      </c>
      <c r="P184" s="67">
        <v>1</v>
      </c>
      <c r="Q184" s="271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20</v>
      </c>
      <c r="E185" s="160"/>
      <c r="F185" s="161"/>
      <c r="G185" s="161"/>
      <c r="H185" s="37"/>
      <c r="I185" s="37"/>
      <c r="J185" s="37"/>
      <c r="K185" s="37">
        <v>6</v>
      </c>
      <c r="L185" s="37">
        <v>8</v>
      </c>
      <c r="M185" s="40">
        <v>6</v>
      </c>
      <c r="N185" s="42">
        <v>4</v>
      </c>
      <c r="O185" s="42">
        <v>16</v>
      </c>
      <c r="P185" s="96"/>
      <c r="Q185" s="271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71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71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71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71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71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71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71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71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71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71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71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71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71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71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71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71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223</v>
      </c>
      <c r="E202" s="191">
        <f t="shared" ref="E202:G205" si="67">+E150+E154+E158+E162+E166+E170+E174+E186+E190+E194+E198</f>
        <v>12</v>
      </c>
      <c r="F202" s="192">
        <f t="shared" si="67"/>
        <v>2</v>
      </c>
      <c r="G202" s="192">
        <f t="shared" si="67"/>
        <v>3</v>
      </c>
      <c r="H202" s="192">
        <f t="shared" ref="H202:J205" si="68">+H150+H154+H158+H162+H166+H170+H174+H178+H186+H190+H194+H198+H182</f>
        <v>5</v>
      </c>
      <c r="I202" s="192">
        <f t="shared" si="68"/>
        <v>27</v>
      </c>
      <c r="J202" s="192">
        <f t="shared" si="68"/>
        <v>33</v>
      </c>
      <c r="K202" s="192">
        <f>+K150+K154+K158+K166+K170+K174+K178+K186+K190+K194+K198+K182</f>
        <v>112</v>
      </c>
      <c r="L202" s="192">
        <f t="shared" ref="L202:M205" si="69">+L150+L154+L158+L166+L174+L178+L186+L190+L194+L198+L182</f>
        <v>17</v>
      </c>
      <c r="M202" s="193">
        <f t="shared" si="69"/>
        <v>12</v>
      </c>
      <c r="N202" s="190">
        <f t="shared" ref="N202:O205" si="70">+N150+N154+N158+N162+N166+N170+N174+N178+N186+N190+N194+N198+N182</f>
        <v>75</v>
      </c>
      <c r="O202" s="190">
        <f t="shared" si="70"/>
        <v>148</v>
      </c>
      <c r="P202" s="190">
        <f>+P150+P154+P158+P166+P174+P178+P186+P190+P194+P198+P182</f>
        <v>3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715</v>
      </c>
      <c r="E203" s="194">
        <f t="shared" si="67"/>
        <v>71</v>
      </c>
      <c r="F203" s="195">
        <f t="shared" si="67"/>
        <v>23</v>
      </c>
      <c r="G203" s="195">
        <f t="shared" si="67"/>
        <v>8</v>
      </c>
      <c r="H203" s="195">
        <f t="shared" si="68"/>
        <v>15</v>
      </c>
      <c r="I203" s="195">
        <f t="shared" si="68"/>
        <v>85</v>
      </c>
      <c r="J203" s="195">
        <f t="shared" si="68"/>
        <v>114</v>
      </c>
      <c r="K203" s="195">
        <f>+K151+K155+K159+K167+K171+K175+K179+K187+K191+K195+K199+K183</f>
        <v>289</v>
      </c>
      <c r="L203" s="195">
        <f t="shared" si="69"/>
        <v>75</v>
      </c>
      <c r="M203" s="196">
        <f t="shared" si="69"/>
        <v>35</v>
      </c>
      <c r="N203" s="61">
        <f t="shared" si="70"/>
        <v>232</v>
      </c>
      <c r="O203" s="61">
        <f t="shared" si="70"/>
        <v>483</v>
      </c>
      <c r="P203" s="61">
        <f>+P151+P155+P159+P167+P175+P179+P187+P191+P195+P199+P183</f>
        <v>6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189</v>
      </c>
      <c r="E204" s="194">
        <f t="shared" si="67"/>
        <v>9</v>
      </c>
      <c r="F204" s="195">
        <f t="shared" si="67"/>
        <v>2</v>
      </c>
      <c r="G204" s="195">
        <f t="shared" si="67"/>
        <v>4</v>
      </c>
      <c r="H204" s="195">
        <f t="shared" si="68"/>
        <v>4</v>
      </c>
      <c r="I204" s="195">
        <f t="shared" si="68"/>
        <v>13</v>
      </c>
      <c r="J204" s="195">
        <f t="shared" si="68"/>
        <v>22</v>
      </c>
      <c r="K204" s="195">
        <f>+K152+K156+K160+K168+K172+K176+K180+K188+K192+K196+K200+K184</f>
        <v>105</v>
      </c>
      <c r="L204" s="195">
        <f t="shared" si="69"/>
        <v>17</v>
      </c>
      <c r="M204" s="196">
        <f t="shared" si="69"/>
        <v>13</v>
      </c>
      <c r="N204" s="61">
        <f t="shared" si="70"/>
        <v>59</v>
      </c>
      <c r="O204" s="61">
        <f t="shared" si="70"/>
        <v>130</v>
      </c>
      <c r="P204" s="61">
        <f>+P152+P156+P160+P168+P176+P180+P188+P192+P196+P200+P184</f>
        <v>3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132</v>
      </c>
      <c r="E205" s="197">
        <f t="shared" si="67"/>
        <v>9</v>
      </c>
      <c r="F205" s="198">
        <f t="shared" si="67"/>
        <v>2</v>
      </c>
      <c r="G205" s="198">
        <f t="shared" si="67"/>
        <v>1</v>
      </c>
      <c r="H205" s="198">
        <f t="shared" si="68"/>
        <v>2</v>
      </c>
      <c r="I205" s="198">
        <f t="shared" si="68"/>
        <v>12</v>
      </c>
      <c r="J205" s="198">
        <f t="shared" si="68"/>
        <v>17</v>
      </c>
      <c r="K205" s="198">
        <f>+K153+K157+K161+K169+K173+K177+K181+K189+K193+K197+K201+K185</f>
        <v>62</v>
      </c>
      <c r="L205" s="198">
        <f t="shared" si="69"/>
        <v>12</v>
      </c>
      <c r="M205" s="199">
        <f t="shared" si="69"/>
        <v>15</v>
      </c>
      <c r="N205" s="136">
        <f t="shared" si="70"/>
        <v>37</v>
      </c>
      <c r="O205" s="136">
        <f t="shared" si="70"/>
        <v>95</v>
      </c>
      <c r="P205" s="136">
        <f>+P153+P157+P161+P169+P177+P181+P189+P193+P197+P201+P185</f>
        <v>0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63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26104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A26" sqref="A26:C26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",[5]NOMBRE!B2," - ","( ",[5]NOMBRE!C2,[5]NOMBRE!D2,[5]NOMBRE!E2,[5]NOMBRE!F2,[5]NOMBRE!G2,"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",[5]NOMBRE!B6," - ","( ",[5]NOMBRE!C6,[5]NOMBRE!D6," )")</f>
        <v>MES: ABRIL - ( 04 )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",[5]NOMBRE!B7)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68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69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226</v>
      </c>
      <c r="E10" s="18">
        <v>2</v>
      </c>
      <c r="F10" s="18">
        <v>4</v>
      </c>
      <c r="G10" s="18">
        <v>5</v>
      </c>
      <c r="H10" s="19">
        <v>2</v>
      </c>
      <c r="I10" s="19">
        <v>10</v>
      </c>
      <c r="J10" s="19">
        <v>2</v>
      </c>
      <c r="K10" s="19">
        <v>38</v>
      </c>
      <c r="L10" s="19">
        <v>51</v>
      </c>
      <c r="M10" s="19">
        <v>75</v>
      </c>
      <c r="N10" s="20">
        <v>15</v>
      </c>
      <c r="O10" s="20">
        <v>22</v>
      </c>
      <c r="P10" s="21">
        <v>82</v>
      </c>
      <c r="Q10" s="22">
        <v>144</v>
      </c>
      <c r="R10" s="23">
        <v>1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732</v>
      </c>
      <c r="E11" s="28">
        <v>7</v>
      </c>
      <c r="F11" s="28">
        <v>21</v>
      </c>
      <c r="G11" s="28">
        <v>27</v>
      </c>
      <c r="H11" s="29">
        <v>18</v>
      </c>
      <c r="I11" s="29">
        <v>33</v>
      </c>
      <c r="J11" s="29">
        <v>19</v>
      </c>
      <c r="K11" s="29">
        <v>98</v>
      </c>
      <c r="L11" s="29">
        <v>82</v>
      </c>
      <c r="M11" s="29">
        <v>309</v>
      </c>
      <c r="N11" s="30">
        <v>69</v>
      </c>
      <c r="O11" s="30">
        <v>49</v>
      </c>
      <c r="P11" s="31">
        <v>252</v>
      </c>
      <c r="Q11" s="32">
        <v>480</v>
      </c>
      <c r="R11" s="33">
        <v>8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50</v>
      </c>
      <c r="E12" s="28"/>
      <c r="F12" s="28"/>
      <c r="G12" s="28"/>
      <c r="H12" s="29"/>
      <c r="I12" s="29"/>
      <c r="J12" s="29">
        <v>4</v>
      </c>
      <c r="K12" s="29">
        <v>7</v>
      </c>
      <c r="L12" s="29">
        <v>5</v>
      </c>
      <c r="M12" s="29">
        <v>18</v>
      </c>
      <c r="N12" s="30">
        <v>7</v>
      </c>
      <c r="O12" s="30">
        <v>9</v>
      </c>
      <c r="P12" s="31">
        <v>13</v>
      </c>
      <c r="Q12" s="32">
        <v>37</v>
      </c>
      <c r="R12" s="33">
        <v>1</v>
      </c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34</v>
      </c>
      <c r="E13" s="28"/>
      <c r="F13" s="29">
        <v>2</v>
      </c>
      <c r="G13" s="29">
        <v>6</v>
      </c>
      <c r="H13" s="29"/>
      <c r="I13" s="29">
        <v>4</v>
      </c>
      <c r="J13" s="29">
        <v>1</v>
      </c>
      <c r="K13" s="29">
        <v>12</v>
      </c>
      <c r="L13" s="29"/>
      <c r="M13" s="29">
        <v>7</v>
      </c>
      <c r="N13" s="29">
        <v>1</v>
      </c>
      <c r="O13" s="30">
        <v>1</v>
      </c>
      <c r="P13" s="31">
        <v>18</v>
      </c>
      <c r="Q13" s="32">
        <v>16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235</v>
      </c>
      <c r="E14" s="36">
        <v>2</v>
      </c>
      <c r="F14" s="37">
        <v>8</v>
      </c>
      <c r="G14" s="37">
        <v>4</v>
      </c>
      <c r="H14" s="37">
        <v>4</v>
      </c>
      <c r="I14" s="37">
        <v>2</v>
      </c>
      <c r="J14" s="37">
        <v>9</v>
      </c>
      <c r="K14" s="37">
        <v>24</v>
      </c>
      <c r="L14" s="37">
        <v>47</v>
      </c>
      <c r="M14" s="37">
        <v>110</v>
      </c>
      <c r="N14" s="37">
        <v>9</v>
      </c>
      <c r="O14" s="38">
        <v>16</v>
      </c>
      <c r="P14" s="39">
        <v>65</v>
      </c>
      <c r="Q14" s="40">
        <v>170</v>
      </c>
      <c r="R14" s="41">
        <v>2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68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8</v>
      </c>
      <c r="E18" s="18"/>
      <c r="F18" s="18"/>
      <c r="G18" s="18"/>
      <c r="H18" s="19"/>
      <c r="I18" s="19"/>
      <c r="J18" s="19"/>
      <c r="K18" s="19"/>
      <c r="L18" s="19"/>
      <c r="M18" s="19">
        <v>7</v>
      </c>
      <c r="N18" s="19">
        <v>1</v>
      </c>
      <c r="O18" s="20"/>
      <c r="P18" s="24"/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0</v>
      </c>
      <c r="E22" s="31"/>
      <c r="F22" s="28"/>
      <c r="G22" s="28"/>
      <c r="H22" s="28"/>
      <c r="I22" s="28"/>
      <c r="J22" s="28"/>
      <c r="K22" s="29"/>
      <c r="L22" s="29"/>
      <c r="M22" s="29"/>
      <c r="N22" s="29"/>
      <c r="O22" s="32"/>
      <c r="P22" s="34"/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 t="str">
        <f t="shared" si="10"/>
        <v/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11</v>
      </c>
      <c r="E24" s="31"/>
      <c r="F24" s="28"/>
      <c r="G24" s="28"/>
      <c r="H24" s="28"/>
      <c r="I24" s="28"/>
      <c r="J24" s="28"/>
      <c r="K24" s="29"/>
      <c r="L24" s="28"/>
      <c r="M24" s="29">
        <v>11</v>
      </c>
      <c r="N24" s="30"/>
      <c r="O24" s="32"/>
      <c r="P24" s="34">
        <v>11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21</v>
      </c>
      <c r="E27" s="21"/>
      <c r="F27" s="19"/>
      <c r="G27" s="19"/>
      <c r="H27" s="19"/>
      <c r="I27" s="19">
        <v>2</v>
      </c>
      <c r="J27" s="19"/>
      <c r="K27" s="19">
        <v>8</v>
      </c>
      <c r="L27" s="19"/>
      <c r="M27" s="19">
        <v>8</v>
      </c>
      <c r="N27" s="20">
        <v>1</v>
      </c>
      <c r="O27" s="20">
        <v>2</v>
      </c>
      <c r="P27" s="24">
        <v>21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335</v>
      </c>
      <c r="E32" s="31">
        <v>10</v>
      </c>
      <c r="F32" s="29">
        <v>23</v>
      </c>
      <c r="G32" s="29">
        <v>41</v>
      </c>
      <c r="H32" s="29">
        <v>20</v>
      </c>
      <c r="I32" s="29">
        <v>31</v>
      </c>
      <c r="J32" s="29">
        <v>2</v>
      </c>
      <c r="K32" s="29">
        <v>66</v>
      </c>
      <c r="L32" s="29">
        <v>13</v>
      </c>
      <c r="M32" s="29">
        <v>116</v>
      </c>
      <c r="N32" s="30">
        <v>13</v>
      </c>
      <c r="O32" s="30"/>
      <c r="P32" s="34">
        <v>335</v>
      </c>
      <c r="Q32" s="67">
        <v>1</v>
      </c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>
        <f t="shared" si="10"/>
        <v>0</v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719</v>
      </c>
      <c r="E36" s="69">
        <v>2</v>
      </c>
      <c r="F36" s="70">
        <v>2</v>
      </c>
      <c r="G36" s="70">
        <v>10</v>
      </c>
      <c r="H36" s="71">
        <v>1</v>
      </c>
      <c r="I36" s="71">
        <v>10</v>
      </c>
      <c r="J36" s="71">
        <v>13</v>
      </c>
      <c r="K36" s="71">
        <v>53</v>
      </c>
      <c r="L36" s="71">
        <v>38</v>
      </c>
      <c r="M36" s="71">
        <v>507</v>
      </c>
      <c r="N36" s="72">
        <v>59</v>
      </c>
      <c r="O36" s="72">
        <v>24</v>
      </c>
      <c r="P36" s="73">
        <v>719</v>
      </c>
      <c r="Q36" s="74">
        <v>3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1094</v>
      </c>
      <c r="E37" s="75">
        <f t="shared" ref="E37:S37" si="12">SUM(E18:E36)</f>
        <v>12</v>
      </c>
      <c r="F37" s="75">
        <f t="shared" si="12"/>
        <v>25</v>
      </c>
      <c r="G37" s="75">
        <f t="shared" si="12"/>
        <v>51</v>
      </c>
      <c r="H37" s="75">
        <f t="shared" si="12"/>
        <v>21</v>
      </c>
      <c r="I37" s="75">
        <f t="shared" si="12"/>
        <v>43</v>
      </c>
      <c r="J37" s="75">
        <f t="shared" si="12"/>
        <v>15</v>
      </c>
      <c r="K37" s="75">
        <f t="shared" si="12"/>
        <v>127</v>
      </c>
      <c r="L37" s="75">
        <f t="shared" si="12"/>
        <v>51</v>
      </c>
      <c r="M37" s="75">
        <f t="shared" si="12"/>
        <v>649</v>
      </c>
      <c r="N37" s="75">
        <f t="shared" si="12"/>
        <v>74</v>
      </c>
      <c r="O37" s="75">
        <f t="shared" si="12"/>
        <v>26</v>
      </c>
      <c r="P37" s="75">
        <f t="shared" si="12"/>
        <v>1086</v>
      </c>
      <c r="Q37" s="75">
        <f t="shared" si="12"/>
        <v>4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68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69" t="s">
        <v>22</v>
      </c>
      <c r="R40" s="303"/>
      <c r="S40" s="16" t="s">
        <v>61</v>
      </c>
      <c r="T40" s="269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69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127</v>
      </c>
      <c r="E76" s="21">
        <v>16</v>
      </c>
      <c r="F76" s="19">
        <v>10</v>
      </c>
      <c r="G76" s="19">
        <v>3</v>
      </c>
      <c r="H76" s="19">
        <v>3</v>
      </c>
      <c r="I76" s="19">
        <v>19</v>
      </c>
      <c r="J76" s="19">
        <v>18</v>
      </c>
      <c r="K76" s="19">
        <v>30</v>
      </c>
      <c r="L76" s="19">
        <v>6</v>
      </c>
      <c r="M76" s="22">
        <v>22</v>
      </c>
      <c r="N76" s="24">
        <v>127</v>
      </c>
      <c r="O76" s="24"/>
      <c r="P76" s="128"/>
      <c r="Q76" s="21">
        <v>36</v>
      </c>
      <c r="R76" s="22">
        <v>33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62</v>
      </c>
      <c r="E77" s="31">
        <v>9</v>
      </c>
      <c r="F77" s="29">
        <v>6</v>
      </c>
      <c r="G77" s="29">
        <v>1</v>
      </c>
      <c r="H77" s="29">
        <v>1</v>
      </c>
      <c r="I77" s="29">
        <v>11</v>
      </c>
      <c r="J77" s="29"/>
      <c r="K77" s="29">
        <v>28</v>
      </c>
      <c r="L77" s="29">
        <v>5</v>
      </c>
      <c r="M77" s="32">
        <v>1</v>
      </c>
      <c r="N77" s="34">
        <v>62</v>
      </c>
      <c r="O77" s="34">
        <v>2</v>
      </c>
      <c r="P77" s="129"/>
      <c r="Q77" s="31">
        <v>15</v>
      </c>
      <c r="R77" s="32">
        <v>13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155</v>
      </c>
      <c r="E78" s="31"/>
      <c r="F78" s="63"/>
      <c r="G78" s="63">
        <v>1</v>
      </c>
      <c r="H78" s="63">
        <v>3</v>
      </c>
      <c r="I78" s="63">
        <v>9</v>
      </c>
      <c r="J78" s="63">
        <v>4</v>
      </c>
      <c r="K78" s="63">
        <v>130</v>
      </c>
      <c r="L78" s="63">
        <v>8</v>
      </c>
      <c r="M78" s="124"/>
      <c r="N78" s="65">
        <v>155</v>
      </c>
      <c r="O78" s="65">
        <v>1</v>
      </c>
      <c r="P78" s="130"/>
      <c r="Q78" s="31">
        <v>7</v>
      </c>
      <c r="R78" s="32">
        <v>10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262</v>
      </c>
      <c r="E80" s="49"/>
      <c r="F80" s="51"/>
      <c r="G80" s="51"/>
      <c r="H80" s="29"/>
      <c r="I80" s="29">
        <v>5</v>
      </c>
      <c r="J80" s="29">
        <v>5</v>
      </c>
      <c r="K80" s="29">
        <v>221</v>
      </c>
      <c r="L80" s="29">
        <v>21</v>
      </c>
      <c r="M80" s="32">
        <v>10</v>
      </c>
      <c r="N80" s="34">
        <v>262</v>
      </c>
      <c r="O80" s="34">
        <v>4</v>
      </c>
      <c r="P80" s="129"/>
      <c r="Q80" s="31">
        <v>4</v>
      </c>
      <c r="R80" s="32">
        <v>6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23</v>
      </c>
      <c r="E81" s="49"/>
      <c r="F81" s="51"/>
      <c r="G81" s="51"/>
      <c r="H81" s="29">
        <v>1</v>
      </c>
      <c r="I81" s="29">
        <v>11</v>
      </c>
      <c r="J81" s="29">
        <v>3</v>
      </c>
      <c r="K81" s="29">
        <v>4</v>
      </c>
      <c r="L81" s="29">
        <v>1</v>
      </c>
      <c r="M81" s="32">
        <v>3</v>
      </c>
      <c r="N81" s="34">
        <v>23</v>
      </c>
      <c r="O81" s="34"/>
      <c r="P81" s="129"/>
      <c r="Q81" s="31">
        <v>6</v>
      </c>
      <c r="R81" s="32">
        <v>9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27</v>
      </c>
      <c r="E82" s="49"/>
      <c r="F82" s="51"/>
      <c r="G82" s="51"/>
      <c r="H82" s="29"/>
      <c r="I82" s="29">
        <v>1</v>
      </c>
      <c r="J82" s="29">
        <v>12</v>
      </c>
      <c r="K82" s="29">
        <v>7</v>
      </c>
      <c r="L82" s="29"/>
      <c r="M82" s="32">
        <v>7</v>
      </c>
      <c r="N82" s="34">
        <v>27</v>
      </c>
      <c r="O82" s="34">
        <v>1</v>
      </c>
      <c r="P82" s="129"/>
      <c r="Q82" s="31">
        <v>5</v>
      </c>
      <c r="R82" s="32">
        <v>8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33</v>
      </c>
      <c r="E83" s="49"/>
      <c r="F83" s="51"/>
      <c r="G83" s="51"/>
      <c r="H83" s="29">
        <v>2</v>
      </c>
      <c r="I83" s="29">
        <v>8</v>
      </c>
      <c r="J83" s="29">
        <v>12</v>
      </c>
      <c r="K83" s="29">
        <v>7</v>
      </c>
      <c r="L83" s="29"/>
      <c r="M83" s="32">
        <v>4</v>
      </c>
      <c r="N83" s="34">
        <v>33</v>
      </c>
      <c r="O83" s="34"/>
      <c r="P83" s="129"/>
      <c r="Q83" s="31">
        <v>12</v>
      </c>
      <c r="R83" s="32">
        <v>10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24</v>
      </c>
      <c r="E87" s="49"/>
      <c r="F87" s="51"/>
      <c r="G87" s="29"/>
      <c r="H87" s="29"/>
      <c r="I87" s="29">
        <v>1</v>
      </c>
      <c r="J87" s="29">
        <v>2</v>
      </c>
      <c r="K87" s="29">
        <v>19</v>
      </c>
      <c r="L87" s="29">
        <v>1</v>
      </c>
      <c r="M87" s="32">
        <v>1</v>
      </c>
      <c r="N87" s="34">
        <v>24</v>
      </c>
      <c r="O87" s="34"/>
      <c r="P87" s="129"/>
      <c r="Q87" s="31">
        <v>2</v>
      </c>
      <c r="R87" s="32">
        <v>1</v>
      </c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141</v>
      </c>
      <c r="E90" s="31"/>
      <c r="F90" s="29"/>
      <c r="G90" s="29"/>
      <c r="H90" s="29">
        <v>4</v>
      </c>
      <c r="I90" s="29">
        <v>30</v>
      </c>
      <c r="J90" s="29">
        <v>105</v>
      </c>
      <c r="K90" s="29">
        <v>2</v>
      </c>
      <c r="L90" s="51"/>
      <c r="M90" s="131"/>
      <c r="N90" s="34">
        <v>141</v>
      </c>
      <c r="O90" s="34"/>
      <c r="P90" s="129"/>
      <c r="Q90" s="31">
        <v>65</v>
      </c>
      <c r="R90" s="32">
        <v>74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1</v>
      </c>
      <c r="E91" s="31"/>
      <c r="F91" s="29"/>
      <c r="G91" s="29"/>
      <c r="H91" s="29"/>
      <c r="I91" s="29">
        <v>1</v>
      </c>
      <c r="J91" s="29"/>
      <c r="K91" s="29"/>
      <c r="L91" s="51"/>
      <c r="M91" s="131"/>
      <c r="N91" s="34">
        <v>1</v>
      </c>
      <c r="O91" s="34"/>
      <c r="P91" s="129"/>
      <c r="Q91" s="31">
        <v>1</v>
      </c>
      <c r="R91" s="32"/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34</v>
      </c>
      <c r="E95" s="49"/>
      <c r="F95" s="51"/>
      <c r="G95" s="51"/>
      <c r="H95" s="29"/>
      <c r="I95" s="29"/>
      <c r="J95" s="29"/>
      <c r="K95" s="29">
        <v>4</v>
      </c>
      <c r="L95" s="29">
        <v>18</v>
      </c>
      <c r="M95" s="32">
        <v>12</v>
      </c>
      <c r="N95" s="34">
        <v>34</v>
      </c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>
        <f t="shared" si="43"/>
        <v>0</v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23</v>
      </c>
      <c r="E96" s="49"/>
      <c r="F96" s="51"/>
      <c r="G96" s="51"/>
      <c r="H96" s="51"/>
      <c r="I96" s="51"/>
      <c r="J96" s="29">
        <v>2</v>
      </c>
      <c r="K96" s="29">
        <v>14</v>
      </c>
      <c r="L96" s="29">
        <v>7</v>
      </c>
      <c r="M96" s="32"/>
      <c r="N96" s="34">
        <v>23</v>
      </c>
      <c r="O96" s="52"/>
      <c r="P96" s="129"/>
      <c r="Q96" s="31"/>
      <c r="R96" s="32">
        <v>2</v>
      </c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0</v>
      </c>
      <c r="E98" s="49"/>
      <c r="F98" s="51"/>
      <c r="G98" s="51"/>
      <c r="H98" s="51"/>
      <c r="I98" s="51"/>
      <c r="J98" s="29"/>
      <c r="K98" s="29"/>
      <c r="L98" s="29"/>
      <c r="M98" s="32"/>
      <c r="N98" s="34"/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 t="str">
        <f t="shared" si="43"/>
        <v/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20</v>
      </c>
      <c r="E99" s="31"/>
      <c r="F99" s="29"/>
      <c r="G99" s="29"/>
      <c r="H99" s="29"/>
      <c r="I99" s="29">
        <v>3</v>
      </c>
      <c r="J99" s="29">
        <v>1</v>
      </c>
      <c r="K99" s="29">
        <v>16</v>
      </c>
      <c r="L99" s="29"/>
      <c r="M99" s="32"/>
      <c r="N99" s="34">
        <v>20</v>
      </c>
      <c r="O99" s="34"/>
      <c r="P99" s="129"/>
      <c r="Q99" s="31">
        <v>2</v>
      </c>
      <c r="R99" s="32">
        <v>2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20</v>
      </c>
      <c r="E100" s="31"/>
      <c r="F100" s="29">
        <v>2</v>
      </c>
      <c r="G100" s="29"/>
      <c r="H100" s="29"/>
      <c r="I100" s="29"/>
      <c r="J100" s="29">
        <v>3</v>
      </c>
      <c r="K100" s="29">
        <v>13</v>
      </c>
      <c r="L100" s="29">
        <v>2</v>
      </c>
      <c r="M100" s="32"/>
      <c r="N100" s="34">
        <v>20</v>
      </c>
      <c r="O100" s="34"/>
      <c r="P100" s="129"/>
      <c r="Q100" s="31">
        <v>3</v>
      </c>
      <c r="R100" s="32">
        <v>2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42</v>
      </c>
      <c r="E101" s="31">
        <v>2</v>
      </c>
      <c r="F101" s="29">
        <v>1</v>
      </c>
      <c r="G101" s="29">
        <v>2</v>
      </c>
      <c r="H101" s="29"/>
      <c r="I101" s="29">
        <v>2</v>
      </c>
      <c r="J101" s="29">
        <v>5</v>
      </c>
      <c r="K101" s="29">
        <v>27</v>
      </c>
      <c r="L101" s="29">
        <v>3</v>
      </c>
      <c r="M101" s="32"/>
      <c r="N101" s="34">
        <v>42</v>
      </c>
      <c r="O101" s="34"/>
      <c r="P101" s="129"/>
      <c r="Q101" s="31">
        <v>5</v>
      </c>
      <c r="R101" s="32">
        <v>7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3</v>
      </c>
      <c r="E102" s="31"/>
      <c r="F102" s="29"/>
      <c r="G102" s="29"/>
      <c r="H102" s="29"/>
      <c r="I102" s="29"/>
      <c r="J102" s="29"/>
      <c r="K102" s="29">
        <v>2</v>
      </c>
      <c r="L102" s="29">
        <v>1</v>
      </c>
      <c r="M102" s="32"/>
      <c r="N102" s="34">
        <v>3</v>
      </c>
      <c r="O102" s="34"/>
      <c r="P102" s="129"/>
      <c r="Q102" s="31"/>
      <c r="R102" s="32"/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997</v>
      </c>
      <c r="E105" s="90">
        <f>+SUM(E76:E79,E88:E93,E99:E104)</f>
        <v>27</v>
      </c>
      <c r="F105" s="91">
        <f>+SUM(F76:F79,F90:F93,F99:F104)</f>
        <v>19</v>
      </c>
      <c r="G105" s="91">
        <f>+SUM(G76:G79,G87,G90:G93,G99:G104)</f>
        <v>7</v>
      </c>
      <c r="H105" s="91">
        <f>+SUM(H76:H85,H87,H90:H95,H99:H104)</f>
        <v>14</v>
      </c>
      <c r="I105" s="91">
        <f>+SUM(I76:I85,I87:I95,I99:I104)</f>
        <v>101</v>
      </c>
      <c r="J105" s="91">
        <f>+SUM(J76:J87,J90:J104)</f>
        <v>172</v>
      </c>
      <c r="K105" s="91">
        <f>+SUM(K76:K87,K90:K104)</f>
        <v>524</v>
      </c>
      <c r="L105" s="91">
        <f>+SUM(L76:L87,L94:L104)</f>
        <v>73</v>
      </c>
      <c r="M105" s="107">
        <f>+SUM(M76:M87,M94:M104)</f>
        <v>60</v>
      </c>
      <c r="N105" s="91">
        <f t="shared" ref="N105:S105" si="47">+SUM(N76:N104)</f>
        <v>997</v>
      </c>
      <c r="O105" s="88">
        <f t="shared" si="47"/>
        <v>8</v>
      </c>
      <c r="P105" s="107">
        <f t="shared" si="47"/>
        <v>0</v>
      </c>
      <c r="Q105" s="89">
        <f t="shared" si="47"/>
        <v>163</v>
      </c>
      <c r="R105" s="92">
        <f t="shared" si="47"/>
        <v>177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70" t="s">
        <v>10</v>
      </c>
      <c r="F108" s="270" t="s">
        <v>11</v>
      </c>
      <c r="G108" s="270" t="s">
        <v>12</v>
      </c>
      <c r="H108" s="270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69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68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67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60</v>
      </c>
      <c r="E148" s="21">
        <v>10</v>
      </c>
      <c r="F148" s="19">
        <v>5</v>
      </c>
      <c r="G148" s="19">
        <v>1</v>
      </c>
      <c r="H148" s="19">
        <v>1</v>
      </c>
      <c r="I148" s="19">
        <v>11</v>
      </c>
      <c r="J148" s="19"/>
      <c r="K148" s="19">
        <v>26</v>
      </c>
      <c r="L148" s="19">
        <v>5</v>
      </c>
      <c r="M148" s="22">
        <v>1</v>
      </c>
      <c r="N148" s="24">
        <v>28</v>
      </c>
      <c r="O148" s="24">
        <v>32</v>
      </c>
      <c r="P148" s="60">
        <v>1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732</v>
      </c>
      <c r="E149" s="31">
        <v>75</v>
      </c>
      <c r="F149" s="29">
        <v>33</v>
      </c>
      <c r="G149" s="29">
        <v>17</v>
      </c>
      <c r="H149" s="29">
        <v>19</v>
      </c>
      <c r="I149" s="29">
        <v>79</v>
      </c>
      <c r="J149" s="29">
        <v>82</v>
      </c>
      <c r="K149" s="29">
        <v>309</v>
      </c>
      <c r="L149" s="29">
        <v>69</v>
      </c>
      <c r="M149" s="32">
        <v>49</v>
      </c>
      <c r="N149" s="34">
        <v>252</v>
      </c>
      <c r="O149" s="34">
        <v>480</v>
      </c>
      <c r="P149" s="67">
        <v>8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12</v>
      </c>
      <c r="E150" s="21"/>
      <c r="F150" s="19"/>
      <c r="G150" s="19"/>
      <c r="H150" s="19"/>
      <c r="I150" s="19"/>
      <c r="J150" s="19">
        <v>4</v>
      </c>
      <c r="K150" s="19">
        <v>6</v>
      </c>
      <c r="L150" s="19">
        <v>2</v>
      </c>
      <c r="M150" s="22"/>
      <c r="N150" s="24">
        <v>7</v>
      </c>
      <c r="O150" s="24">
        <v>5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26</v>
      </c>
      <c r="E151" s="31"/>
      <c r="F151" s="29"/>
      <c r="G151" s="29"/>
      <c r="H151" s="29"/>
      <c r="I151" s="29">
        <v>1</v>
      </c>
      <c r="J151" s="29">
        <v>3</v>
      </c>
      <c r="K151" s="29">
        <v>21</v>
      </c>
      <c r="L151" s="29">
        <v>1</v>
      </c>
      <c r="M151" s="32"/>
      <c r="N151" s="34">
        <v>6</v>
      </c>
      <c r="O151" s="34">
        <v>20</v>
      </c>
      <c r="P151" s="67">
        <v>1</v>
      </c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12</v>
      </c>
      <c r="E152" s="31"/>
      <c r="F152" s="29"/>
      <c r="G152" s="29"/>
      <c r="H152" s="29"/>
      <c r="I152" s="29"/>
      <c r="J152" s="29">
        <v>4</v>
      </c>
      <c r="K152" s="29">
        <v>6</v>
      </c>
      <c r="L152" s="29">
        <v>2</v>
      </c>
      <c r="M152" s="32"/>
      <c r="N152" s="34">
        <v>7</v>
      </c>
      <c r="O152" s="34">
        <v>5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10</v>
      </c>
      <c r="E153" s="39"/>
      <c r="F153" s="37"/>
      <c r="G153" s="37"/>
      <c r="H153" s="37"/>
      <c r="I153" s="37"/>
      <c r="J153" s="37">
        <v>2</v>
      </c>
      <c r="K153" s="37">
        <v>7</v>
      </c>
      <c r="L153" s="37">
        <v>1</v>
      </c>
      <c r="M153" s="40"/>
      <c r="N153" s="42">
        <v>1</v>
      </c>
      <c r="O153" s="42">
        <v>9</v>
      </c>
      <c r="P153" s="96">
        <v>1</v>
      </c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17</v>
      </c>
      <c r="E154" s="21">
        <v>2</v>
      </c>
      <c r="F154" s="19">
        <v>1</v>
      </c>
      <c r="G154" s="19">
        <v>2</v>
      </c>
      <c r="H154" s="19"/>
      <c r="I154" s="19">
        <v>1</v>
      </c>
      <c r="J154" s="19">
        <v>4</v>
      </c>
      <c r="K154" s="19">
        <v>6</v>
      </c>
      <c r="L154" s="19">
        <v>1</v>
      </c>
      <c r="M154" s="22"/>
      <c r="N154" s="24">
        <v>10</v>
      </c>
      <c r="O154" s="24">
        <v>7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40</v>
      </c>
      <c r="E155" s="31">
        <v>6</v>
      </c>
      <c r="F155" s="29">
        <v>4</v>
      </c>
      <c r="G155" s="29">
        <v>3</v>
      </c>
      <c r="H155" s="29">
        <v>1</v>
      </c>
      <c r="I155" s="29">
        <v>3</v>
      </c>
      <c r="J155" s="29">
        <v>2</v>
      </c>
      <c r="K155" s="29">
        <v>13</v>
      </c>
      <c r="L155" s="29">
        <v>8</v>
      </c>
      <c r="M155" s="32"/>
      <c r="N155" s="34">
        <v>16</v>
      </c>
      <c r="O155" s="34">
        <v>24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17</v>
      </c>
      <c r="E156" s="31">
        <v>2</v>
      </c>
      <c r="F156" s="29">
        <v>1</v>
      </c>
      <c r="G156" s="29">
        <v>2</v>
      </c>
      <c r="H156" s="29"/>
      <c r="I156" s="29">
        <v>1</v>
      </c>
      <c r="J156" s="29">
        <v>4</v>
      </c>
      <c r="K156" s="29">
        <v>6</v>
      </c>
      <c r="L156" s="29">
        <v>1</v>
      </c>
      <c r="M156" s="32"/>
      <c r="N156" s="34">
        <v>10</v>
      </c>
      <c r="O156" s="34">
        <v>7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11</v>
      </c>
      <c r="E157" s="39">
        <v>2</v>
      </c>
      <c r="F157" s="37"/>
      <c r="G157" s="37">
        <v>2</v>
      </c>
      <c r="H157" s="37"/>
      <c r="I157" s="37">
        <v>1</v>
      </c>
      <c r="J157" s="37">
        <v>1</v>
      </c>
      <c r="K157" s="37">
        <v>2</v>
      </c>
      <c r="L157" s="37">
        <v>3</v>
      </c>
      <c r="M157" s="40"/>
      <c r="N157" s="42">
        <v>4</v>
      </c>
      <c r="O157" s="42">
        <v>7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54</v>
      </c>
      <c r="E158" s="21"/>
      <c r="F158" s="19"/>
      <c r="G158" s="19"/>
      <c r="H158" s="19">
        <v>2</v>
      </c>
      <c r="I158" s="19">
        <v>9</v>
      </c>
      <c r="J158" s="19">
        <v>20</v>
      </c>
      <c r="K158" s="19">
        <v>14</v>
      </c>
      <c r="L158" s="19"/>
      <c r="M158" s="22">
        <v>9</v>
      </c>
      <c r="N158" s="24">
        <v>17</v>
      </c>
      <c r="O158" s="24">
        <v>37</v>
      </c>
      <c r="P158" s="60"/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139</v>
      </c>
      <c r="E159" s="31"/>
      <c r="F159" s="29"/>
      <c r="G159" s="29"/>
      <c r="H159" s="29">
        <v>9</v>
      </c>
      <c r="I159" s="29">
        <v>24</v>
      </c>
      <c r="J159" s="29">
        <v>27</v>
      </c>
      <c r="K159" s="29">
        <v>42</v>
      </c>
      <c r="L159" s="29">
        <v>1</v>
      </c>
      <c r="M159" s="32">
        <v>36</v>
      </c>
      <c r="N159" s="34">
        <v>39</v>
      </c>
      <c r="O159" s="34">
        <v>100</v>
      </c>
      <c r="P159" s="67">
        <v>2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53</v>
      </c>
      <c r="E160" s="31"/>
      <c r="F160" s="29"/>
      <c r="G160" s="29"/>
      <c r="H160" s="29">
        <v>2</v>
      </c>
      <c r="I160" s="29">
        <v>8</v>
      </c>
      <c r="J160" s="29">
        <v>16</v>
      </c>
      <c r="K160" s="29">
        <v>15</v>
      </c>
      <c r="L160" s="29"/>
      <c r="M160" s="32">
        <v>12</v>
      </c>
      <c r="N160" s="34">
        <v>17</v>
      </c>
      <c r="O160" s="34">
        <v>36</v>
      </c>
      <c r="P160" s="67"/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57</v>
      </c>
      <c r="E161" s="39"/>
      <c r="F161" s="37"/>
      <c r="G161" s="37"/>
      <c r="H161" s="37">
        <v>3</v>
      </c>
      <c r="I161" s="37">
        <v>9</v>
      </c>
      <c r="J161" s="37">
        <v>13</v>
      </c>
      <c r="K161" s="37">
        <v>17</v>
      </c>
      <c r="L161" s="37">
        <v>1</v>
      </c>
      <c r="M161" s="40">
        <v>14</v>
      </c>
      <c r="N161" s="42">
        <v>18</v>
      </c>
      <c r="O161" s="42">
        <v>39</v>
      </c>
      <c r="P161" s="96">
        <v>1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34</v>
      </c>
      <c r="E162" s="21">
        <v>16</v>
      </c>
      <c r="F162" s="19">
        <v>8</v>
      </c>
      <c r="G162" s="19">
        <v>2</v>
      </c>
      <c r="H162" s="19"/>
      <c r="I162" s="19">
        <v>6</v>
      </c>
      <c r="J162" s="19">
        <v>2</v>
      </c>
      <c r="K162" s="155"/>
      <c r="L162" s="155"/>
      <c r="M162" s="156"/>
      <c r="N162" s="24">
        <v>19</v>
      </c>
      <c r="O162" s="24">
        <v>15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161</v>
      </c>
      <c r="E163" s="31">
        <v>69</v>
      </c>
      <c r="F163" s="29">
        <v>29</v>
      </c>
      <c r="G163" s="29">
        <v>14</v>
      </c>
      <c r="H163" s="29">
        <v>5</v>
      </c>
      <c r="I163" s="29">
        <v>35</v>
      </c>
      <c r="J163" s="29">
        <v>9</v>
      </c>
      <c r="K163" s="51"/>
      <c r="L163" s="51"/>
      <c r="M163" s="131"/>
      <c r="N163" s="34">
        <v>95</v>
      </c>
      <c r="O163" s="34">
        <v>66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42</v>
      </c>
      <c r="E164" s="31">
        <v>17</v>
      </c>
      <c r="F164" s="29">
        <v>11</v>
      </c>
      <c r="G164" s="29">
        <v>3</v>
      </c>
      <c r="H164" s="29">
        <v>1</v>
      </c>
      <c r="I164" s="29">
        <v>9</v>
      </c>
      <c r="J164" s="29">
        <v>1</v>
      </c>
      <c r="K164" s="51"/>
      <c r="L164" s="51"/>
      <c r="M164" s="131"/>
      <c r="N164" s="34">
        <v>25</v>
      </c>
      <c r="O164" s="34">
        <v>17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26</v>
      </c>
      <c r="E165" s="39">
        <v>9</v>
      </c>
      <c r="F165" s="37">
        <v>7</v>
      </c>
      <c r="G165" s="37">
        <v>2</v>
      </c>
      <c r="H165" s="37"/>
      <c r="I165" s="37">
        <v>7</v>
      </c>
      <c r="J165" s="37">
        <v>1</v>
      </c>
      <c r="K165" s="161"/>
      <c r="L165" s="161"/>
      <c r="M165" s="163"/>
      <c r="N165" s="42">
        <v>19</v>
      </c>
      <c r="O165" s="42">
        <v>7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16</v>
      </c>
      <c r="E166" s="62"/>
      <c r="F166" s="63"/>
      <c r="G166" s="63"/>
      <c r="H166" s="63"/>
      <c r="I166" s="63"/>
      <c r="J166" s="63"/>
      <c r="K166" s="63">
        <v>15</v>
      </c>
      <c r="L166" s="63">
        <v>1</v>
      </c>
      <c r="M166" s="124"/>
      <c r="N166" s="65">
        <v>3</v>
      </c>
      <c r="O166" s="65">
        <v>13</v>
      </c>
      <c r="P166" s="66"/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122</v>
      </c>
      <c r="E167" s="31"/>
      <c r="F167" s="29"/>
      <c r="G167" s="29"/>
      <c r="H167" s="29"/>
      <c r="I167" s="29"/>
      <c r="J167" s="29">
        <v>3</v>
      </c>
      <c r="K167" s="29">
        <v>112</v>
      </c>
      <c r="L167" s="29">
        <v>7</v>
      </c>
      <c r="M167" s="32"/>
      <c r="N167" s="34">
        <v>27</v>
      </c>
      <c r="O167" s="34">
        <v>95</v>
      </c>
      <c r="P167" s="67">
        <v>1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15</v>
      </c>
      <c r="E168" s="31"/>
      <c r="F168" s="29"/>
      <c r="G168" s="29"/>
      <c r="H168" s="29"/>
      <c r="I168" s="29"/>
      <c r="J168" s="29"/>
      <c r="K168" s="29">
        <v>14</v>
      </c>
      <c r="L168" s="29">
        <v>1</v>
      </c>
      <c r="M168" s="32"/>
      <c r="N168" s="34">
        <v>3</v>
      </c>
      <c r="O168" s="34">
        <v>12</v>
      </c>
      <c r="P168" s="67"/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16</v>
      </c>
      <c r="E169" s="84"/>
      <c r="F169" s="86"/>
      <c r="G169" s="86"/>
      <c r="H169" s="86"/>
      <c r="I169" s="86"/>
      <c r="J169" s="86"/>
      <c r="K169" s="86">
        <v>14</v>
      </c>
      <c r="L169" s="86">
        <v>2</v>
      </c>
      <c r="M169" s="87"/>
      <c r="N169" s="56">
        <v>4</v>
      </c>
      <c r="O169" s="56">
        <v>12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34</v>
      </c>
      <c r="E170" s="21"/>
      <c r="F170" s="19">
        <v>1</v>
      </c>
      <c r="G170" s="19"/>
      <c r="H170" s="19"/>
      <c r="I170" s="19">
        <v>12</v>
      </c>
      <c r="J170" s="19">
        <v>20</v>
      </c>
      <c r="K170" s="19">
        <v>1</v>
      </c>
      <c r="L170" s="155"/>
      <c r="M170" s="156"/>
      <c r="N170" s="24">
        <v>18</v>
      </c>
      <c r="O170" s="24">
        <v>16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51</v>
      </c>
      <c r="E171" s="31"/>
      <c r="F171" s="29"/>
      <c r="G171" s="29"/>
      <c r="H171" s="29">
        <v>4</v>
      </c>
      <c r="I171" s="29">
        <v>12</v>
      </c>
      <c r="J171" s="29">
        <v>35</v>
      </c>
      <c r="K171" s="29"/>
      <c r="L171" s="51"/>
      <c r="M171" s="131"/>
      <c r="N171" s="34">
        <v>23</v>
      </c>
      <c r="O171" s="34">
        <v>28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0</v>
      </c>
      <c r="E172" s="31"/>
      <c r="F172" s="29"/>
      <c r="G172" s="29"/>
      <c r="H172" s="29"/>
      <c r="I172" s="29"/>
      <c r="J172" s="29"/>
      <c r="K172" s="29"/>
      <c r="L172" s="51"/>
      <c r="M172" s="131"/>
      <c r="N172" s="34"/>
      <c r="O172" s="34"/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4</v>
      </c>
      <c r="E173" s="39"/>
      <c r="F173" s="37"/>
      <c r="G173" s="37"/>
      <c r="H173" s="37"/>
      <c r="I173" s="37"/>
      <c r="J173" s="37">
        <v>3</v>
      </c>
      <c r="K173" s="37">
        <v>1</v>
      </c>
      <c r="L173" s="161"/>
      <c r="M173" s="163"/>
      <c r="N173" s="42">
        <v>2</v>
      </c>
      <c r="O173" s="42">
        <v>2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42</v>
      </c>
      <c r="E174" s="62"/>
      <c r="F174" s="63"/>
      <c r="G174" s="63"/>
      <c r="H174" s="63"/>
      <c r="I174" s="63">
        <v>1</v>
      </c>
      <c r="J174" s="63">
        <v>1</v>
      </c>
      <c r="K174" s="63">
        <v>32</v>
      </c>
      <c r="L174" s="63">
        <v>6</v>
      </c>
      <c r="M174" s="124">
        <v>2</v>
      </c>
      <c r="N174" s="65">
        <v>7</v>
      </c>
      <c r="O174" s="65">
        <v>35</v>
      </c>
      <c r="P174" s="66">
        <v>1</v>
      </c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119</v>
      </c>
      <c r="E175" s="31"/>
      <c r="F175" s="29"/>
      <c r="G175" s="29"/>
      <c r="H175" s="29"/>
      <c r="I175" s="29">
        <v>4</v>
      </c>
      <c r="J175" s="29">
        <v>3</v>
      </c>
      <c r="K175" s="29">
        <v>99</v>
      </c>
      <c r="L175" s="29">
        <v>9</v>
      </c>
      <c r="M175" s="32">
        <v>4</v>
      </c>
      <c r="N175" s="34">
        <v>33</v>
      </c>
      <c r="O175" s="34">
        <v>86</v>
      </c>
      <c r="P175" s="67">
        <v>4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45</v>
      </c>
      <c r="E176" s="31"/>
      <c r="F176" s="29"/>
      <c r="G176" s="29"/>
      <c r="H176" s="29"/>
      <c r="I176" s="29">
        <v>1</v>
      </c>
      <c r="J176" s="29">
        <v>1</v>
      </c>
      <c r="K176" s="29">
        <v>36</v>
      </c>
      <c r="L176" s="29">
        <v>5</v>
      </c>
      <c r="M176" s="32">
        <v>2</v>
      </c>
      <c r="N176" s="34">
        <v>9</v>
      </c>
      <c r="O176" s="34">
        <v>36</v>
      </c>
      <c r="P176" s="67">
        <v>1</v>
      </c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53</v>
      </c>
      <c r="E177" s="84"/>
      <c r="F177" s="86"/>
      <c r="G177" s="86"/>
      <c r="H177" s="86"/>
      <c r="I177" s="86">
        <v>3</v>
      </c>
      <c r="J177" s="86">
        <v>1</v>
      </c>
      <c r="K177" s="86">
        <v>41</v>
      </c>
      <c r="L177" s="86">
        <v>7</v>
      </c>
      <c r="M177" s="87">
        <v>1</v>
      </c>
      <c r="N177" s="56">
        <v>12</v>
      </c>
      <c r="O177" s="56">
        <v>41</v>
      </c>
      <c r="P177" s="105">
        <v>1</v>
      </c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17</v>
      </c>
      <c r="E182" s="188"/>
      <c r="F182" s="189"/>
      <c r="G182" s="189"/>
      <c r="H182" s="63"/>
      <c r="I182" s="63"/>
      <c r="J182" s="63"/>
      <c r="K182" s="63">
        <v>1</v>
      </c>
      <c r="L182" s="63">
        <v>5</v>
      </c>
      <c r="M182" s="124">
        <v>11</v>
      </c>
      <c r="N182" s="65">
        <v>1</v>
      </c>
      <c r="O182" s="65">
        <v>16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74</v>
      </c>
      <c r="E183" s="49"/>
      <c r="F183" s="51"/>
      <c r="G183" s="51"/>
      <c r="H183" s="29"/>
      <c r="I183" s="29"/>
      <c r="J183" s="29"/>
      <c r="K183" s="29">
        <v>22</v>
      </c>
      <c r="L183" s="29">
        <v>43</v>
      </c>
      <c r="M183" s="32">
        <v>9</v>
      </c>
      <c r="N183" s="34">
        <v>13</v>
      </c>
      <c r="O183" s="34">
        <v>61</v>
      </c>
      <c r="P183" s="67"/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17</v>
      </c>
      <c r="E184" s="49"/>
      <c r="F184" s="51"/>
      <c r="G184" s="51"/>
      <c r="H184" s="29"/>
      <c r="I184" s="29"/>
      <c r="J184" s="29"/>
      <c r="K184" s="29">
        <v>1</v>
      </c>
      <c r="L184" s="29">
        <v>5</v>
      </c>
      <c r="M184" s="32">
        <v>11</v>
      </c>
      <c r="N184" s="34">
        <v>1</v>
      </c>
      <c r="O184" s="34">
        <v>16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18</v>
      </c>
      <c r="E185" s="160"/>
      <c r="F185" s="161"/>
      <c r="G185" s="161"/>
      <c r="H185" s="37"/>
      <c r="I185" s="37"/>
      <c r="J185" s="37"/>
      <c r="K185" s="37">
        <v>2</v>
      </c>
      <c r="L185" s="37">
        <v>9</v>
      </c>
      <c r="M185" s="40">
        <v>7</v>
      </c>
      <c r="N185" s="42">
        <v>2</v>
      </c>
      <c r="O185" s="42">
        <v>16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226</v>
      </c>
      <c r="E202" s="191">
        <f t="shared" ref="E202:G205" si="67">+E150+E154+E158+E162+E166+E170+E174+E186+E190+E194+E198</f>
        <v>18</v>
      </c>
      <c r="F202" s="192">
        <f t="shared" si="67"/>
        <v>10</v>
      </c>
      <c r="G202" s="192">
        <f t="shared" si="67"/>
        <v>4</v>
      </c>
      <c r="H202" s="192">
        <f t="shared" ref="H202:J205" si="68">+H150+H154+H158+H162+H166+H170+H174+H178+H186+H190+H194+H198+H182</f>
        <v>2</v>
      </c>
      <c r="I202" s="192">
        <f t="shared" si="68"/>
        <v>29</v>
      </c>
      <c r="J202" s="192">
        <f t="shared" si="68"/>
        <v>51</v>
      </c>
      <c r="K202" s="192">
        <f>+K150+K154+K158+K166+K170+K174+K178+K186+K190+K194+K198+K182</f>
        <v>75</v>
      </c>
      <c r="L202" s="192">
        <f t="shared" ref="L202:M205" si="69">+L150+L154+L158+L166+L174+L178+L186+L190+L194+L198+L182</f>
        <v>15</v>
      </c>
      <c r="M202" s="193">
        <f t="shared" si="69"/>
        <v>22</v>
      </c>
      <c r="N202" s="190">
        <f t="shared" ref="N202:O205" si="70">+N150+N154+N158+N162+N166+N170+N174+N178+N186+N190+N194+N198+N182</f>
        <v>82</v>
      </c>
      <c r="O202" s="190">
        <f t="shared" si="70"/>
        <v>144</v>
      </c>
      <c r="P202" s="190">
        <f>+P150+P154+P158+P166+P174+P178+P186+P190+P194+P198+P182</f>
        <v>1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732</v>
      </c>
      <c r="E203" s="194">
        <f t="shared" si="67"/>
        <v>75</v>
      </c>
      <c r="F203" s="195">
        <f t="shared" si="67"/>
        <v>33</v>
      </c>
      <c r="G203" s="195">
        <f t="shared" si="67"/>
        <v>17</v>
      </c>
      <c r="H203" s="195">
        <f t="shared" si="68"/>
        <v>19</v>
      </c>
      <c r="I203" s="195">
        <f t="shared" si="68"/>
        <v>79</v>
      </c>
      <c r="J203" s="195">
        <f t="shared" si="68"/>
        <v>82</v>
      </c>
      <c r="K203" s="195">
        <f>+K151+K155+K159+K167+K171+K175+K179+K187+K191+K195+K199+K183</f>
        <v>309</v>
      </c>
      <c r="L203" s="195">
        <f t="shared" si="69"/>
        <v>69</v>
      </c>
      <c r="M203" s="196">
        <f t="shared" si="69"/>
        <v>49</v>
      </c>
      <c r="N203" s="61">
        <f t="shared" si="70"/>
        <v>252</v>
      </c>
      <c r="O203" s="61">
        <f t="shared" si="70"/>
        <v>480</v>
      </c>
      <c r="P203" s="61">
        <f>+P151+P155+P159+P167+P175+P179+P187+P191+P195+P199+P183</f>
        <v>8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201</v>
      </c>
      <c r="E204" s="194">
        <f t="shared" si="67"/>
        <v>19</v>
      </c>
      <c r="F204" s="195">
        <f t="shared" si="67"/>
        <v>12</v>
      </c>
      <c r="G204" s="195">
        <f t="shared" si="67"/>
        <v>5</v>
      </c>
      <c r="H204" s="195">
        <f t="shared" si="68"/>
        <v>3</v>
      </c>
      <c r="I204" s="195">
        <f t="shared" si="68"/>
        <v>19</v>
      </c>
      <c r="J204" s="195">
        <f t="shared" si="68"/>
        <v>26</v>
      </c>
      <c r="K204" s="195">
        <f>+K152+K156+K160+K168+K172+K176+K180+K188+K192+K196+K200+K184</f>
        <v>78</v>
      </c>
      <c r="L204" s="195">
        <f t="shared" si="69"/>
        <v>14</v>
      </c>
      <c r="M204" s="196">
        <f t="shared" si="69"/>
        <v>25</v>
      </c>
      <c r="N204" s="61">
        <f t="shared" si="70"/>
        <v>72</v>
      </c>
      <c r="O204" s="61">
        <f t="shared" si="70"/>
        <v>129</v>
      </c>
      <c r="P204" s="61">
        <f>+P152+P156+P160+P168+P176+P180+P188+P192+P196+P200+P184</f>
        <v>1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195</v>
      </c>
      <c r="E205" s="197">
        <f t="shared" si="67"/>
        <v>11</v>
      </c>
      <c r="F205" s="198">
        <f t="shared" si="67"/>
        <v>7</v>
      </c>
      <c r="G205" s="198">
        <f t="shared" si="67"/>
        <v>4</v>
      </c>
      <c r="H205" s="198">
        <f t="shared" si="68"/>
        <v>3</v>
      </c>
      <c r="I205" s="198">
        <f t="shared" si="68"/>
        <v>20</v>
      </c>
      <c r="J205" s="198">
        <f t="shared" si="68"/>
        <v>21</v>
      </c>
      <c r="K205" s="198">
        <f>+K153+K157+K161+K169+K173+K177+K181+K189+K193+K197+K201+K185</f>
        <v>84</v>
      </c>
      <c r="L205" s="198">
        <f t="shared" si="69"/>
        <v>23</v>
      </c>
      <c r="M205" s="199">
        <f t="shared" si="69"/>
        <v>22</v>
      </c>
      <c r="N205" s="136">
        <f t="shared" si="70"/>
        <v>62</v>
      </c>
      <c r="O205" s="136">
        <f t="shared" si="70"/>
        <v>133</v>
      </c>
      <c r="P205" s="136">
        <f>+P153+P157+P161+P169+P177+P181+P189+P193+P197+P201+P185</f>
        <v>3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68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27612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230:C230"/>
    <mergeCell ref="A231:C231"/>
    <mergeCell ref="A232:C232"/>
    <mergeCell ref="A233:C23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B148:C148"/>
    <mergeCell ref="B149:C149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N146:O146"/>
    <mergeCell ref="P146:P147"/>
    <mergeCell ref="A148:A149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N207:N208"/>
    <mergeCell ref="A209:C209"/>
    <mergeCell ref="A210:C210"/>
    <mergeCell ref="A211:C211"/>
    <mergeCell ref="A212:C212"/>
    <mergeCell ref="A213:C213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27:C227"/>
    <mergeCell ref="A228:C228"/>
    <mergeCell ref="A229:C229"/>
    <mergeCell ref="A225:C226"/>
    <mergeCell ref="D225:D226"/>
    <mergeCell ref="E225:M225"/>
    <mergeCell ref="A207:C208"/>
    <mergeCell ref="D207:D208"/>
    <mergeCell ref="E207:M207"/>
    <mergeCell ref="N225:N226"/>
    <mergeCell ref="O225:O226"/>
    <mergeCell ref="P225:P226"/>
    <mergeCell ref="A214:C214"/>
    <mergeCell ref="A216:A219"/>
    <mergeCell ref="B216:B219"/>
    <mergeCell ref="C216:C219"/>
    <mergeCell ref="D216:D219"/>
    <mergeCell ref="E216:E21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A22" sqref="A22:C22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",[6]NOMBRE!B2," - ","( ",[6]NOMBRE!C2,[6]NOMBRE!D2,[6]NOMBRE!E2,[6]NOMBRE!F2,[6]NOMBRE!G2,"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",[6]NOMBRE!B6," - ","( ",[6]NOMBRE!C6,[6]NOMBRE!D6," )")</f>
        <v>MES: MAYO - ( 05 )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",[6]NOMBRE!B7)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72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73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251</v>
      </c>
      <c r="E10" s="18">
        <v>2</v>
      </c>
      <c r="F10" s="18">
        <v>8</v>
      </c>
      <c r="G10" s="18">
        <v>4</v>
      </c>
      <c r="H10" s="19">
        <v>3</v>
      </c>
      <c r="I10" s="19">
        <v>4</v>
      </c>
      <c r="J10" s="19">
        <v>8</v>
      </c>
      <c r="K10" s="19">
        <v>54</v>
      </c>
      <c r="L10" s="19">
        <v>34</v>
      </c>
      <c r="M10" s="19">
        <v>97</v>
      </c>
      <c r="N10" s="20">
        <v>19</v>
      </c>
      <c r="O10" s="20">
        <v>18</v>
      </c>
      <c r="P10" s="21">
        <v>101</v>
      </c>
      <c r="Q10" s="22">
        <v>150</v>
      </c>
      <c r="R10" s="23">
        <v>6</v>
      </c>
      <c r="S10" s="24">
        <v>3</v>
      </c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713</v>
      </c>
      <c r="E11" s="28">
        <v>8</v>
      </c>
      <c r="F11" s="28">
        <v>35</v>
      </c>
      <c r="G11" s="28">
        <v>10</v>
      </c>
      <c r="H11" s="29">
        <v>16</v>
      </c>
      <c r="I11" s="29">
        <v>29</v>
      </c>
      <c r="J11" s="29">
        <v>19</v>
      </c>
      <c r="K11" s="29">
        <v>120</v>
      </c>
      <c r="L11" s="29">
        <v>108</v>
      </c>
      <c r="M11" s="29">
        <v>276</v>
      </c>
      <c r="N11" s="30">
        <v>70</v>
      </c>
      <c r="O11" s="30">
        <v>22</v>
      </c>
      <c r="P11" s="31">
        <v>270</v>
      </c>
      <c r="Q11" s="32">
        <v>443</v>
      </c>
      <c r="R11" s="33">
        <v>9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56</v>
      </c>
      <c r="E12" s="28"/>
      <c r="F12" s="28"/>
      <c r="G12" s="28"/>
      <c r="H12" s="29"/>
      <c r="I12" s="29">
        <v>2</v>
      </c>
      <c r="J12" s="29">
        <v>1</v>
      </c>
      <c r="K12" s="29">
        <v>5</v>
      </c>
      <c r="L12" s="29">
        <v>11</v>
      </c>
      <c r="M12" s="29">
        <v>24</v>
      </c>
      <c r="N12" s="30">
        <v>6</v>
      </c>
      <c r="O12" s="30">
        <v>7</v>
      </c>
      <c r="P12" s="31">
        <v>8</v>
      </c>
      <c r="Q12" s="32">
        <v>48</v>
      </c>
      <c r="R12" s="33">
        <v>1</v>
      </c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46</v>
      </c>
      <c r="E13" s="28">
        <v>1</v>
      </c>
      <c r="F13" s="29">
        <v>2</v>
      </c>
      <c r="G13" s="29"/>
      <c r="H13" s="29">
        <v>2</v>
      </c>
      <c r="I13" s="29">
        <v>4</v>
      </c>
      <c r="J13" s="29">
        <v>2</v>
      </c>
      <c r="K13" s="29">
        <v>19</v>
      </c>
      <c r="L13" s="29">
        <v>2</v>
      </c>
      <c r="M13" s="29">
        <v>10</v>
      </c>
      <c r="N13" s="29">
        <v>3</v>
      </c>
      <c r="O13" s="30">
        <v>1</v>
      </c>
      <c r="P13" s="31">
        <v>23</v>
      </c>
      <c r="Q13" s="32">
        <v>23</v>
      </c>
      <c r="R13" s="33"/>
      <c r="S13" s="34">
        <v>1</v>
      </c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279</v>
      </c>
      <c r="E14" s="36"/>
      <c r="F14" s="37">
        <v>3</v>
      </c>
      <c r="G14" s="37">
        <v>6</v>
      </c>
      <c r="H14" s="37">
        <v>7</v>
      </c>
      <c r="I14" s="37">
        <v>5</v>
      </c>
      <c r="J14" s="37">
        <v>9</v>
      </c>
      <c r="K14" s="37">
        <v>35</v>
      </c>
      <c r="L14" s="37">
        <v>82</v>
      </c>
      <c r="M14" s="37">
        <v>105</v>
      </c>
      <c r="N14" s="37">
        <v>16</v>
      </c>
      <c r="O14" s="38">
        <v>11</v>
      </c>
      <c r="P14" s="39">
        <v>117</v>
      </c>
      <c r="Q14" s="40">
        <v>162</v>
      </c>
      <c r="R14" s="41">
        <v>3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72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3</v>
      </c>
      <c r="E18" s="18"/>
      <c r="F18" s="18"/>
      <c r="G18" s="18"/>
      <c r="H18" s="19"/>
      <c r="I18" s="19"/>
      <c r="J18" s="19"/>
      <c r="K18" s="19"/>
      <c r="L18" s="19"/>
      <c r="M18" s="19">
        <v>3</v>
      </c>
      <c r="N18" s="19"/>
      <c r="O18" s="20"/>
      <c r="P18" s="24"/>
      <c r="Q18" s="23">
        <v>1</v>
      </c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0</v>
      </c>
      <c r="E22" s="31"/>
      <c r="F22" s="28"/>
      <c r="G22" s="28"/>
      <c r="H22" s="28"/>
      <c r="I22" s="28"/>
      <c r="J22" s="28"/>
      <c r="K22" s="29"/>
      <c r="L22" s="29"/>
      <c r="M22" s="29"/>
      <c r="N22" s="29"/>
      <c r="O22" s="32"/>
      <c r="P22" s="34"/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 t="str">
        <f t="shared" si="10"/>
        <v/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4</v>
      </c>
      <c r="E24" s="31"/>
      <c r="F24" s="28"/>
      <c r="G24" s="28"/>
      <c r="H24" s="28"/>
      <c r="I24" s="28"/>
      <c r="J24" s="28"/>
      <c r="K24" s="29"/>
      <c r="L24" s="28"/>
      <c r="M24" s="29">
        <v>4</v>
      </c>
      <c r="N24" s="30"/>
      <c r="O24" s="32"/>
      <c r="P24" s="34">
        <v>4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11</v>
      </c>
      <c r="E27" s="21"/>
      <c r="F27" s="19"/>
      <c r="G27" s="19"/>
      <c r="H27" s="19"/>
      <c r="I27" s="19">
        <v>1</v>
      </c>
      <c r="J27" s="19"/>
      <c r="K27" s="19">
        <v>2</v>
      </c>
      <c r="L27" s="19"/>
      <c r="M27" s="19">
        <v>6</v>
      </c>
      <c r="N27" s="20">
        <v>2</v>
      </c>
      <c r="O27" s="20"/>
      <c r="P27" s="24">
        <v>11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312</v>
      </c>
      <c r="E32" s="31">
        <v>12</v>
      </c>
      <c r="F32" s="29">
        <v>53</v>
      </c>
      <c r="G32" s="29">
        <v>15</v>
      </c>
      <c r="H32" s="29">
        <v>23</v>
      </c>
      <c r="I32" s="29">
        <v>31</v>
      </c>
      <c r="J32" s="29">
        <v>8</v>
      </c>
      <c r="K32" s="29">
        <v>59</v>
      </c>
      <c r="L32" s="29">
        <v>12</v>
      </c>
      <c r="M32" s="29">
        <v>81</v>
      </c>
      <c r="N32" s="30">
        <v>18</v>
      </c>
      <c r="O32" s="30"/>
      <c r="P32" s="34">
        <v>312</v>
      </c>
      <c r="Q32" s="67">
        <v>2</v>
      </c>
      <c r="R32" s="67"/>
      <c r="S32" s="67"/>
      <c r="T32" s="67">
        <v>2</v>
      </c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>
        <f t="shared" si="10"/>
        <v>0</v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607</v>
      </c>
      <c r="E36" s="69"/>
      <c r="F36" s="70"/>
      <c r="G36" s="70"/>
      <c r="H36" s="71"/>
      <c r="I36" s="71">
        <v>15</v>
      </c>
      <c r="J36" s="71">
        <v>8</v>
      </c>
      <c r="K36" s="71">
        <v>92</v>
      </c>
      <c r="L36" s="71">
        <v>42</v>
      </c>
      <c r="M36" s="71">
        <v>389</v>
      </c>
      <c r="N36" s="72">
        <v>47</v>
      </c>
      <c r="O36" s="72">
        <v>14</v>
      </c>
      <c r="P36" s="73">
        <v>607</v>
      </c>
      <c r="Q36" s="74">
        <v>6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937</v>
      </c>
      <c r="E37" s="75">
        <f t="shared" ref="E37:S37" si="12">SUM(E18:E36)</f>
        <v>12</v>
      </c>
      <c r="F37" s="75">
        <f t="shared" si="12"/>
        <v>53</v>
      </c>
      <c r="G37" s="75">
        <f t="shared" si="12"/>
        <v>15</v>
      </c>
      <c r="H37" s="75">
        <f t="shared" si="12"/>
        <v>23</v>
      </c>
      <c r="I37" s="75">
        <f t="shared" si="12"/>
        <v>47</v>
      </c>
      <c r="J37" s="75">
        <f t="shared" si="12"/>
        <v>16</v>
      </c>
      <c r="K37" s="75">
        <f t="shared" si="12"/>
        <v>153</v>
      </c>
      <c r="L37" s="75">
        <f t="shared" si="12"/>
        <v>54</v>
      </c>
      <c r="M37" s="75">
        <f t="shared" si="12"/>
        <v>483</v>
      </c>
      <c r="N37" s="75">
        <f t="shared" si="12"/>
        <v>67</v>
      </c>
      <c r="O37" s="75">
        <f t="shared" si="12"/>
        <v>14</v>
      </c>
      <c r="P37" s="75">
        <f t="shared" si="12"/>
        <v>934</v>
      </c>
      <c r="Q37" s="75">
        <f t="shared" si="12"/>
        <v>9</v>
      </c>
      <c r="R37" s="75">
        <f t="shared" si="12"/>
        <v>0</v>
      </c>
      <c r="S37" s="75">
        <f t="shared" si="12"/>
        <v>0</v>
      </c>
      <c r="T37" s="75">
        <f>SUM(T18:T36)</f>
        <v>2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72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73" t="s">
        <v>22</v>
      </c>
      <c r="R40" s="303"/>
      <c r="S40" s="16" t="s">
        <v>61</v>
      </c>
      <c r="T40" s="273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73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159</v>
      </c>
      <c r="E76" s="21">
        <v>17</v>
      </c>
      <c r="F76" s="19">
        <v>5</v>
      </c>
      <c r="G76" s="19">
        <v>10</v>
      </c>
      <c r="H76" s="19">
        <v>6</v>
      </c>
      <c r="I76" s="19">
        <v>25</v>
      </c>
      <c r="J76" s="19">
        <v>20</v>
      </c>
      <c r="K76" s="19">
        <v>45</v>
      </c>
      <c r="L76" s="19">
        <v>14</v>
      </c>
      <c r="M76" s="22">
        <v>17</v>
      </c>
      <c r="N76" s="24">
        <v>159</v>
      </c>
      <c r="O76" s="24">
        <v>3</v>
      </c>
      <c r="P76" s="128"/>
      <c r="Q76" s="21">
        <v>34</v>
      </c>
      <c r="R76" s="22">
        <v>49</v>
      </c>
      <c r="S76" s="60">
        <v>3</v>
      </c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77</v>
      </c>
      <c r="E77" s="31">
        <v>7</v>
      </c>
      <c r="F77" s="29">
        <v>4</v>
      </c>
      <c r="G77" s="29">
        <v>5</v>
      </c>
      <c r="H77" s="29">
        <v>2</v>
      </c>
      <c r="I77" s="29">
        <v>16</v>
      </c>
      <c r="J77" s="29">
        <v>6</v>
      </c>
      <c r="K77" s="29">
        <v>27</v>
      </c>
      <c r="L77" s="29">
        <v>9</v>
      </c>
      <c r="M77" s="32">
        <v>1</v>
      </c>
      <c r="N77" s="34">
        <v>76</v>
      </c>
      <c r="O77" s="34">
        <v>1</v>
      </c>
      <c r="P77" s="129"/>
      <c r="Q77" s="31">
        <v>21</v>
      </c>
      <c r="R77" s="32">
        <v>19</v>
      </c>
      <c r="S77" s="67">
        <v>1</v>
      </c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92</v>
      </c>
      <c r="E78" s="31"/>
      <c r="F78" s="63">
        <v>2</v>
      </c>
      <c r="G78" s="63"/>
      <c r="H78" s="63">
        <v>1</v>
      </c>
      <c r="I78" s="63">
        <v>9</v>
      </c>
      <c r="J78" s="63">
        <v>3</v>
      </c>
      <c r="K78" s="63">
        <v>65</v>
      </c>
      <c r="L78" s="63">
        <v>12</v>
      </c>
      <c r="M78" s="124"/>
      <c r="N78" s="65">
        <v>65</v>
      </c>
      <c r="O78" s="65"/>
      <c r="P78" s="130"/>
      <c r="Q78" s="31">
        <v>5</v>
      </c>
      <c r="R78" s="32">
        <v>10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264</v>
      </c>
      <c r="E80" s="49"/>
      <c r="F80" s="51"/>
      <c r="G80" s="51"/>
      <c r="H80" s="29"/>
      <c r="I80" s="29">
        <v>3</v>
      </c>
      <c r="J80" s="29">
        <v>12</v>
      </c>
      <c r="K80" s="29">
        <v>215</v>
      </c>
      <c r="L80" s="29">
        <v>28</v>
      </c>
      <c r="M80" s="32">
        <v>6</v>
      </c>
      <c r="N80" s="34">
        <v>264</v>
      </c>
      <c r="O80" s="34">
        <v>7</v>
      </c>
      <c r="P80" s="129"/>
      <c r="Q80" s="31">
        <v>9</v>
      </c>
      <c r="R80" s="32">
        <v>6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26</v>
      </c>
      <c r="E81" s="49"/>
      <c r="F81" s="51"/>
      <c r="G81" s="51"/>
      <c r="H81" s="29"/>
      <c r="I81" s="29">
        <v>16</v>
      </c>
      <c r="J81" s="29">
        <v>4</v>
      </c>
      <c r="K81" s="29">
        <v>6</v>
      </c>
      <c r="L81" s="29"/>
      <c r="M81" s="32"/>
      <c r="N81" s="34">
        <v>26</v>
      </c>
      <c r="O81" s="34">
        <v>1</v>
      </c>
      <c r="P81" s="129"/>
      <c r="Q81" s="31">
        <v>12</v>
      </c>
      <c r="R81" s="32">
        <v>8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21</v>
      </c>
      <c r="E82" s="49"/>
      <c r="F82" s="51"/>
      <c r="G82" s="51"/>
      <c r="H82" s="29">
        <v>1</v>
      </c>
      <c r="I82" s="29">
        <v>1</v>
      </c>
      <c r="J82" s="29">
        <v>7</v>
      </c>
      <c r="K82" s="29">
        <v>7</v>
      </c>
      <c r="L82" s="29"/>
      <c r="M82" s="32">
        <v>5</v>
      </c>
      <c r="N82" s="34">
        <v>21</v>
      </c>
      <c r="O82" s="34"/>
      <c r="P82" s="129"/>
      <c r="Q82" s="31">
        <v>4</v>
      </c>
      <c r="R82" s="32">
        <v>5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23</v>
      </c>
      <c r="E83" s="49"/>
      <c r="F83" s="51"/>
      <c r="G83" s="51"/>
      <c r="H83" s="29">
        <v>2</v>
      </c>
      <c r="I83" s="29">
        <v>5</v>
      </c>
      <c r="J83" s="29">
        <v>7</v>
      </c>
      <c r="K83" s="29">
        <v>7</v>
      </c>
      <c r="L83" s="29"/>
      <c r="M83" s="32">
        <v>2</v>
      </c>
      <c r="N83" s="34">
        <v>23</v>
      </c>
      <c r="O83" s="34"/>
      <c r="P83" s="129"/>
      <c r="Q83" s="31">
        <v>5</v>
      </c>
      <c r="R83" s="32">
        <v>9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25</v>
      </c>
      <c r="E87" s="49"/>
      <c r="F87" s="51"/>
      <c r="G87" s="29"/>
      <c r="H87" s="29"/>
      <c r="I87" s="29">
        <v>5</v>
      </c>
      <c r="J87" s="29">
        <v>2</v>
      </c>
      <c r="K87" s="29">
        <v>15</v>
      </c>
      <c r="L87" s="29">
        <v>3</v>
      </c>
      <c r="M87" s="32"/>
      <c r="N87" s="34">
        <v>25</v>
      </c>
      <c r="O87" s="34"/>
      <c r="P87" s="129"/>
      <c r="Q87" s="31">
        <v>3</v>
      </c>
      <c r="R87" s="32">
        <v>4</v>
      </c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194</v>
      </c>
      <c r="E90" s="31"/>
      <c r="F90" s="29"/>
      <c r="G90" s="29"/>
      <c r="H90" s="29">
        <v>12</v>
      </c>
      <c r="I90" s="29">
        <v>65</v>
      </c>
      <c r="J90" s="29">
        <v>107</v>
      </c>
      <c r="K90" s="29">
        <v>10</v>
      </c>
      <c r="L90" s="51"/>
      <c r="M90" s="131"/>
      <c r="N90" s="34">
        <v>194</v>
      </c>
      <c r="O90" s="34"/>
      <c r="P90" s="129"/>
      <c r="Q90" s="31">
        <v>98</v>
      </c>
      <c r="R90" s="32">
        <v>86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6</v>
      </c>
      <c r="E91" s="31"/>
      <c r="F91" s="29"/>
      <c r="G91" s="29"/>
      <c r="H91" s="29"/>
      <c r="I91" s="29">
        <v>2</v>
      </c>
      <c r="J91" s="29">
        <v>4</v>
      </c>
      <c r="K91" s="29"/>
      <c r="L91" s="51"/>
      <c r="M91" s="131"/>
      <c r="N91" s="34">
        <v>6</v>
      </c>
      <c r="O91" s="34"/>
      <c r="P91" s="129"/>
      <c r="Q91" s="31">
        <v>4</v>
      </c>
      <c r="R91" s="32">
        <v>2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31</v>
      </c>
      <c r="E95" s="49"/>
      <c r="F95" s="51"/>
      <c r="G95" s="51"/>
      <c r="H95" s="29"/>
      <c r="I95" s="29"/>
      <c r="J95" s="29"/>
      <c r="K95" s="29">
        <v>2</v>
      </c>
      <c r="L95" s="29">
        <v>19</v>
      </c>
      <c r="M95" s="32">
        <v>10</v>
      </c>
      <c r="N95" s="34">
        <v>31</v>
      </c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>
        <f t="shared" si="43"/>
        <v>0</v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9</v>
      </c>
      <c r="E96" s="49"/>
      <c r="F96" s="51"/>
      <c r="G96" s="51"/>
      <c r="H96" s="51"/>
      <c r="I96" s="51"/>
      <c r="J96" s="29">
        <v>1</v>
      </c>
      <c r="K96" s="29">
        <v>2</v>
      </c>
      <c r="L96" s="29">
        <v>6</v>
      </c>
      <c r="M96" s="32"/>
      <c r="N96" s="34">
        <v>9</v>
      </c>
      <c r="O96" s="52"/>
      <c r="P96" s="129"/>
      <c r="Q96" s="31">
        <v>1</v>
      </c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0</v>
      </c>
      <c r="E98" s="49"/>
      <c r="F98" s="51"/>
      <c r="G98" s="51"/>
      <c r="H98" s="51"/>
      <c r="I98" s="51"/>
      <c r="J98" s="29"/>
      <c r="K98" s="29"/>
      <c r="L98" s="29"/>
      <c r="M98" s="32"/>
      <c r="N98" s="34"/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 t="str">
        <f t="shared" si="43"/>
        <v/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36</v>
      </c>
      <c r="E99" s="31"/>
      <c r="F99" s="29"/>
      <c r="G99" s="29"/>
      <c r="H99" s="29"/>
      <c r="I99" s="29"/>
      <c r="J99" s="29">
        <v>2</v>
      </c>
      <c r="K99" s="29">
        <v>11</v>
      </c>
      <c r="L99" s="29">
        <v>23</v>
      </c>
      <c r="M99" s="32"/>
      <c r="N99" s="34">
        <v>36</v>
      </c>
      <c r="O99" s="34"/>
      <c r="P99" s="129"/>
      <c r="Q99" s="31">
        <v>1</v>
      </c>
      <c r="R99" s="32">
        <v>1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29</v>
      </c>
      <c r="E100" s="31"/>
      <c r="F100" s="29"/>
      <c r="G100" s="29">
        <v>1</v>
      </c>
      <c r="H100" s="29"/>
      <c r="I100" s="29">
        <v>8</v>
      </c>
      <c r="J100" s="29">
        <v>8</v>
      </c>
      <c r="K100" s="29">
        <v>12</v>
      </c>
      <c r="L100" s="29"/>
      <c r="M100" s="32"/>
      <c r="N100" s="34">
        <v>29</v>
      </c>
      <c r="O100" s="34"/>
      <c r="P100" s="129"/>
      <c r="Q100" s="31">
        <v>7</v>
      </c>
      <c r="R100" s="32">
        <v>10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22</v>
      </c>
      <c r="E101" s="31"/>
      <c r="F101" s="29"/>
      <c r="G101" s="29">
        <v>2</v>
      </c>
      <c r="H101" s="29"/>
      <c r="I101" s="29">
        <v>2</v>
      </c>
      <c r="J101" s="29">
        <v>5</v>
      </c>
      <c r="K101" s="29">
        <v>13</v>
      </c>
      <c r="L101" s="29"/>
      <c r="M101" s="32"/>
      <c r="N101" s="34">
        <v>22</v>
      </c>
      <c r="O101" s="34"/>
      <c r="P101" s="129"/>
      <c r="Q101" s="31">
        <v>4</v>
      </c>
      <c r="R101" s="32">
        <v>5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35</v>
      </c>
      <c r="E102" s="31">
        <v>6</v>
      </c>
      <c r="F102" s="29">
        <v>3</v>
      </c>
      <c r="G102" s="29">
        <v>4</v>
      </c>
      <c r="H102" s="29">
        <v>2</v>
      </c>
      <c r="I102" s="29">
        <v>12</v>
      </c>
      <c r="J102" s="29">
        <v>2</v>
      </c>
      <c r="K102" s="29">
        <v>6</v>
      </c>
      <c r="L102" s="29"/>
      <c r="M102" s="32"/>
      <c r="N102" s="34">
        <v>34</v>
      </c>
      <c r="O102" s="34"/>
      <c r="P102" s="129"/>
      <c r="Q102" s="31">
        <v>20</v>
      </c>
      <c r="R102" s="32">
        <v>9</v>
      </c>
      <c r="S102" s="67">
        <v>1</v>
      </c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1049</v>
      </c>
      <c r="E105" s="90">
        <f>+SUM(E76:E79,E88:E93,E99:E104)</f>
        <v>30</v>
      </c>
      <c r="F105" s="91">
        <f>+SUM(F76:F79,F90:F93,F99:F104)</f>
        <v>14</v>
      </c>
      <c r="G105" s="91">
        <f>+SUM(G76:G79,G87,G90:G93,G99:G104)</f>
        <v>22</v>
      </c>
      <c r="H105" s="91">
        <f>+SUM(H76:H85,H87,H90:H95,H99:H104)</f>
        <v>26</v>
      </c>
      <c r="I105" s="91">
        <f>+SUM(I76:I85,I87:I95,I99:I104)</f>
        <v>169</v>
      </c>
      <c r="J105" s="91">
        <f>+SUM(J76:J87,J90:J104)</f>
        <v>190</v>
      </c>
      <c r="K105" s="91">
        <f>+SUM(K76:K87,K90:K104)</f>
        <v>443</v>
      </c>
      <c r="L105" s="91">
        <f>+SUM(L76:L87,L94:L104)</f>
        <v>114</v>
      </c>
      <c r="M105" s="107">
        <f>+SUM(M76:M87,M94:M104)</f>
        <v>41</v>
      </c>
      <c r="N105" s="91">
        <f t="shared" ref="N105:S105" si="47">+SUM(N76:N104)</f>
        <v>1020</v>
      </c>
      <c r="O105" s="88">
        <f t="shared" si="47"/>
        <v>12</v>
      </c>
      <c r="P105" s="107">
        <f t="shared" si="47"/>
        <v>0</v>
      </c>
      <c r="Q105" s="89">
        <f t="shared" si="47"/>
        <v>228</v>
      </c>
      <c r="R105" s="92">
        <f t="shared" si="47"/>
        <v>223</v>
      </c>
      <c r="S105" s="75">
        <f t="shared" si="47"/>
        <v>5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75" t="s">
        <v>10</v>
      </c>
      <c r="F108" s="275" t="s">
        <v>11</v>
      </c>
      <c r="G108" s="275" t="s">
        <v>12</v>
      </c>
      <c r="H108" s="275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73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72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74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76</v>
      </c>
      <c r="E148" s="21">
        <v>7</v>
      </c>
      <c r="F148" s="19">
        <v>4</v>
      </c>
      <c r="G148" s="19">
        <v>5</v>
      </c>
      <c r="H148" s="19">
        <v>2</v>
      </c>
      <c r="I148" s="19">
        <v>15</v>
      </c>
      <c r="J148" s="19">
        <v>6</v>
      </c>
      <c r="K148" s="19">
        <v>27</v>
      </c>
      <c r="L148" s="19">
        <v>9</v>
      </c>
      <c r="M148" s="22">
        <v>1</v>
      </c>
      <c r="N148" s="24">
        <v>35</v>
      </c>
      <c r="O148" s="24">
        <v>41</v>
      </c>
      <c r="P148" s="60">
        <v>1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713</v>
      </c>
      <c r="E149" s="31">
        <v>71</v>
      </c>
      <c r="F149" s="29">
        <v>29</v>
      </c>
      <c r="G149" s="29">
        <v>25</v>
      </c>
      <c r="H149" s="29">
        <v>19</v>
      </c>
      <c r="I149" s="29">
        <v>93</v>
      </c>
      <c r="J149" s="29">
        <v>108</v>
      </c>
      <c r="K149" s="29">
        <v>276</v>
      </c>
      <c r="L149" s="29">
        <v>70</v>
      </c>
      <c r="M149" s="32">
        <v>22</v>
      </c>
      <c r="N149" s="34">
        <v>270</v>
      </c>
      <c r="O149" s="34">
        <v>443</v>
      </c>
      <c r="P149" s="67">
        <v>9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17</v>
      </c>
      <c r="E150" s="21"/>
      <c r="F150" s="19"/>
      <c r="G150" s="19">
        <v>2</v>
      </c>
      <c r="H150" s="19"/>
      <c r="I150" s="19">
        <v>2</v>
      </c>
      <c r="J150" s="19">
        <v>4</v>
      </c>
      <c r="K150" s="19">
        <v>9</v>
      </c>
      <c r="L150" s="19"/>
      <c r="M150" s="22"/>
      <c r="N150" s="24">
        <v>7</v>
      </c>
      <c r="O150" s="24">
        <v>10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13</v>
      </c>
      <c r="E151" s="31"/>
      <c r="F151" s="29"/>
      <c r="G151" s="29"/>
      <c r="H151" s="29"/>
      <c r="I151" s="29"/>
      <c r="J151" s="29">
        <v>4</v>
      </c>
      <c r="K151" s="29">
        <v>9</v>
      </c>
      <c r="L151" s="29"/>
      <c r="M151" s="32"/>
      <c r="N151" s="34">
        <v>5</v>
      </c>
      <c r="O151" s="34">
        <v>8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16</v>
      </c>
      <c r="E152" s="31"/>
      <c r="F152" s="29"/>
      <c r="G152" s="29">
        <v>2</v>
      </c>
      <c r="H152" s="29"/>
      <c r="I152" s="29">
        <v>2</v>
      </c>
      <c r="J152" s="29">
        <v>4</v>
      </c>
      <c r="K152" s="29">
        <v>8</v>
      </c>
      <c r="L152" s="29"/>
      <c r="M152" s="32"/>
      <c r="N152" s="34">
        <v>6</v>
      </c>
      <c r="O152" s="34">
        <v>10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4</v>
      </c>
      <c r="E153" s="39"/>
      <c r="F153" s="37"/>
      <c r="G153" s="37">
        <v>1</v>
      </c>
      <c r="H153" s="37"/>
      <c r="I153" s="37"/>
      <c r="J153" s="37"/>
      <c r="K153" s="37">
        <v>3</v>
      </c>
      <c r="L153" s="37"/>
      <c r="M153" s="40"/>
      <c r="N153" s="42">
        <v>1</v>
      </c>
      <c r="O153" s="42">
        <v>3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32</v>
      </c>
      <c r="E154" s="21">
        <v>3</v>
      </c>
      <c r="F154" s="19"/>
      <c r="G154" s="19">
        <v>2</v>
      </c>
      <c r="H154" s="19"/>
      <c r="I154" s="19">
        <v>10</v>
      </c>
      <c r="J154" s="19">
        <v>3</v>
      </c>
      <c r="K154" s="19">
        <v>14</v>
      </c>
      <c r="L154" s="19"/>
      <c r="M154" s="22"/>
      <c r="N154" s="24">
        <v>21</v>
      </c>
      <c r="O154" s="24">
        <v>11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59</v>
      </c>
      <c r="E155" s="31">
        <v>3</v>
      </c>
      <c r="F155" s="29">
        <v>2</v>
      </c>
      <c r="G155" s="29">
        <v>4</v>
      </c>
      <c r="H155" s="29"/>
      <c r="I155" s="29">
        <v>10</v>
      </c>
      <c r="J155" s="29">
        <v>11</v>
      </c>
      <c r="K155" s="29">
        <v>23</v>
      </c>
      <c r="L155" s="29">
        <v>6</v>
      </c>
      <c r="M155" s="32"/>
      <c r="N155" s="34">
        <v>27</v>
      </c>
      <c r="O155" s="34">
        <v>32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32</v>
      </c>
      <c r="E156" s="31">
        <v>3</v>
      </c>
      <c r="F156" s="29"/>
      <c r="G156" s="29">
        <v>2</v>
      </c>
      <c r="H156" s="29"/>
      <c r="I156" s="29">
        <v>10</v>
      </c>
      <c r="J156" s="29">
        <v>3</v>
      </c>
      <c r="K156" s="29">
        <v>14</v>
      </c>
      <c r="L156" s="29"/>
      <c r="M156" s="32"/>
      <c r="N156" s="34">
        <v>21</v>
      </c>
      <c r="O156" s="34">
        <v>11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17</v>
      </c>
      <c r="E157" s="39">
        <v>2</v>
      </c>
      <c r="F157" s="37">
        <v>2</v>
      </c>
      <c r="G157" s="37">
        <v>1</v>
      </c>
      <c r="H157" s="37"/>
      <c r="I157" s="37">
        <v>1</v>
      </c>
      <c r="J157" s="37">
        <v>4</v>
      </c>
      <c r="K157" s="37">
        <v>7</v>
      </c>
      <c r="L157" s="37"/>
      <c r="M157" s="40"/>
      <c r="N157" s="42">
        <v>6</v>
      </c>
      <c r="O157" s="42">
        <v>11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66</v>
      </c>
      <c r="E158" s="21"/>
      <c r="F158" s="19"/>
      <c r="G158" s="19"/>
      <c r="H158" s="19">
        <v>3</v>
      </c>
      <c r="I158" s="19">
        <v>12</v>
      </c>
      <c r="J158" s="19">
        <v>12</v>
      </c>
      <c r="K158" s="19">
        <v>29</v>
      </c>
      <c r="L158" s="19">
        <v>2</v>
      </c>
      <c r="M158" s="22">
        <v>8</v>
      </c>
      <c r="N158" s="24">
        <v>18</v>
      </c>
      <c r="O158" s="24">
        <v>48</v>
      </c>
      <c r="P158" s="60">
        <v>2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137</v>
      </c>
      <c r="E159" s="31"/>
      <c r="F159" s="29"/>
      <c r="G159" s="29"/>
      <c r="H159" s="29">
        <v>10</v>
      </c>
      <c r="I159" s="29">
        <v>18</v>
      </c>
      <c r="J159" s="29">
        <v>34</v>
      </c>
      <c r="K159" s="29">
        <v>60</v>
      </c>
      <c r="L159" s="29"/>
      <c r="M159" s="32">
        <v>15</v>
      </c>
      <c r="N159" s="34">
        <v>32</v>
      </c>
      <c r="O159" s="34">
        <v>105</v>
      </c>
      <c r="P159" s="67">
        <v>4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70</v>
      </c>
      <c r="E160" s="31"/>
      <c r="F160" s="29"/>
      <c r="G160" s="29"/>
      <c r="H160" s="29">
        <v>4</v>
      </c>
      <c r="I160" s="29">
        <v>12</v>
      </c>
      <c r="J160" s="29">
        <v>13</v>
      </c>
      <c r="K160" s="29">
        <v>31</v>
      </c>
      <c r="L160" s="29">
        <v>2</v>
      </c>
      <c r="M160" s="32">
        <v>8</v>
      </c>
      <c r="N160" s="34">
        <v>19</v>
      </c>
      <c r="O160" s="34">
        <v>51</v>
      </c>
      <c r="P160" s="67">
        <v>2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48</v>
      </c>
      <c r="E161" s="39"/>
      <c r="F161" s="37"/>
      <c r="G161" s="37"/>
      <c r="H161" s="37">
        <v>2</v>
      </c>
      <c r="I161" s="37">
        <v>8</v>
      </c>
      <c r="J161" s="37">
        <v>11</v>
      </c>
      <c r="K161" s="37">
        <v>19</v>
      </c>
      <c r="L161" s="37">
        <v>1</v>
      </c>
      <c r="M161" s="40">
        <v>7</v>
      </c>
      <c r="N161" s="42">
        <v>12</v>
      </c>
      <c r="O161" s="42">
        <v>36</v>
      </c>
      <c r="P161" s="96">
        <v>1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34</v>
      </c>
      <c r="E162" s="21">
        <v>13</v>
      </c>
      <c r="F162" s="19">
        <v>4</v>
      </c>
      <c r="G162" s="19">
        <v>6</v>
      </c>
      <c r="H162" s="19">
        <v>3</v>
      </c>
      <c r="I162" s="19">
        <v>6</v>
      </c>
      <c r="J162" s="19">
        <v>2</v>
      </c>
      <c r="K162" s="155"/>
      <c r="L162" s="155"/>
      <c r="M162" s="156"/>
      <c r="N162" s="24">
        <v>20</v>
      </c>
      <c r="O162" s="24">
        <v>14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155</v>
      </c>
      <c r="E163" s="31">
        <v>68</v>
      </c>
      <c r="F163" s="29">
        <v>27</v>
      </c>
      <c r="G163" s="29">
        <v>21</v>
      </c>
      <c r="H163" s="29">
        <v>4</v>
      </c>
      <c r="I163" s="29">
        <v>28</v>
      </c>
      <c r="J163" s="29">
        <v>7</v>
      </c>
      <c r="K163" s="51"/>
      <c r="L163" s="51"/>
      <c r="M163" s="131"/>
      <c r="N163" s="34">
        <v>86</v>
      </c>
      <c r="O163" s="34">
        <v>69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41</v>
      </c>
      <c r="E164" s="31">
        <v>16</v>
      </c>
      <c r="F164" s="29">
        <v>5</v>
      </c>
      <c r="G164" s="29">
        <v>8</v>
      </c>
      <c r="H164" s="29">
        <v>1</v>
      </c>
      <c r="I164" s="29">
        <v>10</v>
      </c>
      <c r="J164" s="29">
        <v>1</v>
      </c>
      <c r="K164" s="51"/>
      <c r="L164" s="51"/>
      <c r="M164" s="131"/>
      <c r="N164" s="34">
        <v>25</v>
      </c>
      <c r="O164" s="34">
        <v>16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21</v>
      </c>
      <c r="E165" s="39">
        <v>9</v>
      </c>
      <c r="F165" s="37">
        <v>3</v>
      </c>
      <c r="G165" s="37">
        <v>3</v>
      </c>
      <c r="H165" s="37"/>
      <c r="I165" s="37">
        <v>5</v>
      </c>
      <c r="J165" s="37">
        <v>1</v>
      </c>
      <c r="K165" s="161"/>
      <c r="L165" s="161"/>
      <c r="M165" s="163"/>
      <c r="N165" s="42">
        <v>9</v>
      </c>
      <c r="O165" s="42">
        <v>12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13</v>
      </c>
      <c r="E166" s="62"/>
      <c r="F166" s="63"/>
      <c r="G166" s="63"/>
      <c r="H166" s="63"/>
      <c r="I166" s="63"/>
      <c r="J166" s="63">
        <v>2</v>
      </c>
      <c r="K166" s="63">
        <v>8</v>
      </c>
      <c r="L166" s="63">
        <v>3</v>
      </c>
      <c r="M166" s="124"/>
      <c r="N166" s="65">
        <v>2</v>
      </c>
      <c r="O166" s="65">
        <v>11</v>
      </c>
      <c r="P166" s="66"/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63</v>
      </c>
      <c r="E167" s="31"/>
      <c r="F167" s="29"/>
      <c r="G167" s="29"/>
      <c r="H167" s="29"/>
      <c r="I167" s="29"/>
      <c r="J167" s="29">
        <v>1</v>
      </c>
      <c r="K167" s="29">
        <v>55</v>
      </c>
      <c r="L167" s="29">
        <v>7</v>
      </c>
      <c r="M167" s="32"/>
      <c r="N167" s="34">
        <v>11</v>
      </c>
      <c r="O167" s="34">
        <v>52</v>
      </c>
      <c r="P167" s="67"/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15</v>
      </c>
      <c r="E168" s="31"/>
      <c r="F168" s="29"/>
      <c r="G168" s="29"/>
      <c r="H168" s="29"/>
      <c r="I168" s="29"/>
      <c r="J168" s="29">
        <v>2</v>
      </c>
      <c r="K168" s="29">
        <v>9</v>
      </c>
      <c r="L168" s="29">
        <v>4</v>
      </c>
      <c r="M168" s="32"/>
      <c r="N168" s="34">
        <v>3</v>
      </c>
      <c r="O168" s="34">
        <v>12</v>
      </c>
      <c r="P168" s="67"/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11</v>
      </c>
      <c r="E169" s="84"/>
      <c r="F169" s="86"/>
      <c r="G169" s="86"/>
      <c r="H169" s="86"/>
      <c r="I169" s="86"/>
      <c r="J169" s="86">
        <v>1</v>
      </c>
      <c r="K169" s="86">
        <v>9</v>
      </c>
      <c r="L169" s="86">
        <v>1</v>
      </c>
      <c r="M169" s="87"/>
      <c r="N169" s="56">
        <v>1</v>
      </c>
      <c r="O169" s="56">
        <v>10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25</v>
      </c>
      <c r="E170" s="21"/>
      <c r="F170" s="19"/>
      <c r="G170" s="19">
        <v>1</v>
      </c>
      <c r="H170" s="19">
        <v>2</v>
      </c>
      <c r="I170" s="19">
        <v>10</v>
      </c>
      <c r="J170" s="19">
        <v>10</v>
      </c>
      <c r="K170" s="19">
        <v>2</v>
      </c>
      <c r="L170" s="155"/>
      <c r="M170" s="156"/>
      <c r="N170" s="24">
        <v>9</v>
      </c>
      <c r="O170" s="24">
        <v>16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89</v>
      </c>
      <c r="E171" s="31"/>
      <c r="F171" s="29"/>
      <c r="G171" s="29"/>
      <c r="H171" s="29">
        <v>5</v>
      </c>
      <c r="I171" s="29">
        <v>34</v>
      </c>
      <c r="J171" s="29">
        <v>46</v>
      </c>
      <c r="K171" s="29">
        <v>4</v>
      </c>
      <c r="L171" s="51"/>
      <c r="M171" s="131"/>
      <c r="N171" s="34">
        <v>40</v>
      </c>
      <c r="O171" s="34">
        <v>49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4</v>
      </c>
      <c r="E172" s="31"/>
      <c r="F172" s="29"/>
      <c r="G172" s="29">
        <v>1</v>
      </c>
      <c r="H172" s="29"/>
      <c r="I172" s="29">
        <v>1</v>
      </c>
      <c r="J172" s="29">
        <v>2</v>
      </c>
      <c r="K172" s="29"/>
      <c r="L172" s="51"/>
      <c r="M172" s="131"/>
      <c r="N172" s="34">
        <v>1</v>
      </c>
      <c r="O172" s="34">
        <v>3</v>
      </c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1</v>
      </c>
      <c r="E173" s="39"/>
      <c r="F173" s="37"/>
      <c r="G173" s="37"/>
      <c r="H173" s="37"/>
      <c r="I173" s="37"/>
      <c r="J173" s="37"/>
      <c r="K173" s="37">
        <v>1</v>
      </c>
      <c r="L173" s="161"/>
      <c r="M173" s="163"/>
      <c r="N173" s="42"/>
      <c r="O173" s="42">
        <v>1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35</v>
      </c>
      <c r="E174" s="62"/>
      <c r="F174" s="63"/>
      <c r="G174" s="63"/>
      <c r="H174" s="63"/>
      <c r="I174" s="63">
        <v>1</v>
      </c>
      <c r="J174" s="63">
        <v>1</v>
      </c>
      <c r="K174" s="63">
        <v>28</v>
      </c>
      <c r="L174" s="63">
        <v>4</v>
      </c>
      <c r="M174" s="124">
        <v>1</v>
      </c>
      <c r="N174" s="65">
        <v>14</v>
      </c>
      <c r="O174" s="65">
        <v>21</v>
      </c>
      <c r="P174" s="66">
        <v>4</v>
      </c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134</v>
      </c>
      <c r="E175" s="31"/>
      <c r="F175" s="29"/>
      <c r="G175" s="29"/>
      <c r="H175" s="29"/>
      <c r="I175" s="29">
        <v>3</v>
      </c>
      <c r="J175" s="29">
        <v>5</v>
      </c>
      <c r="K175" s="29">
        <v>109</v>
      </c>
      <c r="L175" s="29">
        <v>15</v>
      </c>
      <c r="M175" s="32">
        <v>2</v>
      </c>
      <c r="N175" s="34">
        <v>53</v>
      </c>
      <c r="O175" s="34">
        <v>81</v>
      </c>
      <c r="P175" s="67">
        <v>4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44</v>
      </c>
      <c r="E176" s="31"/>
      <c r="F176" s="29"/>
      <c r="G176" s="29"/>
      <c r="H176" s="29"/>
      <c r="I176" s="29">
        <v>1</v>
      </c>
      <c r="J176" s="29">
        <v>1</v>
      </c>
      <c r="K176" s="29">
        <v>35</v>
      </c>
      <c r="L176" s="29">
        <v>6</v>
      </c>
      <c r="M176" s="32">
        <v>1</v>
      </c>
      <c r="N176" s="34">
        <v>15</v>
      </c>
      <c r="O176" s="34">
        <v>29</v>
      </c>
      <c r="P176" s="67">
        <v>3</v>
      </c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46</v>
      </c>
      <c r="E177" s="84"/>
      <c r="F177" s="86"/>
      <c r="G177" s="86"/>
      <c r="H177" s="86"/>
      <c r="I177" s="86">
        <v>1</v>
      </c>
      <c r="J177" s="86">
        <v>1</v>
      </c>
      <c r="K177" s="86">
        <v>35</v>
      </c>
      <c r="L177" s="86">
        <v>7</v>
      </c>
      <c r="M177" s="87">
        <v>2</v>
      </c>
      <c r="N177" s="56">
        <v>17</v>
      </c>
      <c r="O177" s="56">
        <v>29</v>
      </c>
      <c r="P177" s="105">
        <v>1</v>
      </c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26</v>
      </c>
      <c r="E182" s="188"/>
      <c r="F182" s="189"/>
      <c r="G182" s="189"/>
      <c r="H182" s="63"/>
      <c r="I182" s="63"/>
      <c r="J182" s="63"/>
      <c r="K182" s="63">
        <v>7</v>
      </c>
      <c r="L182" s="63">
        <v>10</v>
      </c>
      <c r="M182" s="124">
        <v>9</v>
      </c>
      <c r="N182" s="65">
        <v>7</v>
      </c>
      <c r="O182" s="65">
        <v>19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63</v>
      </c>
      <c r="E183" s="49"/>
      <c r="F183" s="51"/>
      <c r="G183" s="51"/>
      <c r="H183" s="29"/>
      <c r="I183" s="29"/>
      <c r="J183" s="29"/>
      <c r="K183" s="29">
        <v>16</v>
      </c>
      <c r="L183" s="29">
        <v>42</v>
      </c>
      <c r="M183" s="32">
        <v>5</v>
      </c>
      <c r="N183" s="34">
        <v>16</v>
      </c>
      <c r="O183" s="34">
        <v>47</v>
      </c>
      <c r="P183" s="67"/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24</v>
      </c>
      <c r="E184" s="49"/>
      <c r="F184" s="51"/>
      <c r="G184" s="51"/>
      <c r="H184" s="29"/>
      <c r="I184" s="29"/>
      <c r="J184" s="29"/>
      <c r="K184" s="29">
        <v>5</v>
      </c>
      <c r="L184" s="29">
        <v>10</v>
      </c>
      <c r="M184" s="32">
        <v>9</v>
      </c>
      <c r="N184" s="34">
        <v>7</v>
      </c>
      <c r="O184" s="34">
        <v>17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15</v>
      </c>
      <c r="E185" s="160"/>
      <c r="F185" s="161"/>
      <c r="G185" s="161"/>
      <c r="H185" s="37"/>
      <c r="I185" s="37"/>
      <c r="J185" s="37"/>
      <c r="K185" s="37">
        <v>1</v>
      </c>
      <c r="L185" s="37">
        <v>9</v>
      </c>
      <c r="M185" s="40">
        <v>5</v>
      </c>
      <c r="N185" s="42">
        <v>4</v>
      </c>
      <c r="O185" s="42">
        <v>11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248</v>
      </c>
      <c r="E202" s="191">
        <f t="shared" ref="E202:G205" si="67">+E150+E154+E158+E162+E166+E170+E174+E186+E190+E194+E198</f>
        <v>16</v>
      </c>
      <c r="F202" s="192">
        <f t="shared" si="67"/>
        <v>4</v>
      </c>
      <c r="G202" s="192">
        <f t="shared" si="67"/>
        <v>11</v>
      </c>
      <c r="H202" s="192">
        <f t="shared" ref="H202:J205" si="68">+H150+H154+H158+H162+H166+H170+H174+H178+H186+H190+H194+H198+H182</f>
        <v>8</v>
      </c>
      <c r="I202" s="192">
        <f t="shared" si="68"/>
        <v>41</v>
      </c>
      <c r="J202" s="192">
        <f t="shared" si="68"/>
        <v>34</v>
      </c>
      <c r="K202" s="192">
        <f>+K150+K154+K158+K166+K170+K174+K178+K186+K190+K194+K198+K182</f>
        <v>97</v>
      </c>
      <c r="L202" s="192">
        <f t="shared" ref="L202:M205" si="69">+L150+L154+L158+L166+L174+L178+L186+L190+L194+L198+L182</f>
        <v>19</v>
      </c>
      <c r="M202" s="193">
        <f t="shared" si="69"/>
        <v>18</v>
      </c>
      <c r="N202" s="190">
        <f t="shared" ref="N202:O205" si="70">+N150+N154+N158+N162+N166+N170+N174+N178+N186+N190+N194+N198+N182</f>
        <v>98</v>
      </c>
      <c r="O202" s="190">
        <f t="shared" si="70"/>
        <v>150</v>
      </c>
      <c r="P202" s="190">
        <f>+P150+P154+P158+P166+P174+P178+P186+P190+P194+P198+P182</f>
        <v>6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713</v>
      </c>
      <c r="E203" s="194">
        <f t="shared" si="67"/>
        <v>71</v>
      </c>
      <c r="F203" s="195">
        <f t="shared" si="67"/>
        <v>29</v>
      </c>
      <c r="G203" s="195">
        <f t="shared" si="67"/>
        <v>25</v>
      </c>
      <c r="H203" s="195">
        <f t="shared" si="68"/>
        <v>19</v>
      </c>
      <c r="I203" s="195">
        <f t="shared" si="68"/>
        <v>93</v>
      </c>
      <c r="J203" s="195">
        <f t="shared" si="68"/>
        <v>108</v>
      </c>
      <c r="K203" s="195">
        <f>+K151+K155+K159+K167+K171+K175+K179+K187+K191+K195+K199+K183</f>
        <v>276</v>
      </c>
      <c r="L203" s="195">
        <f t="shared" si="69"/>
        <v>70</v>
      </c>
      <c r="M203" s="196">
        <f t="shared" si="69"/>
        <v>22</v>
      </c>
      <c r="N203" s="61">
        <f t="shared" si="70"/>
        <v>270</v>
      </c>
      <c r="O203" s="61">
        <f t="shared" si="70"/>
        <v>443</v>
      </c>
      <c r="P203" s="61">
        <f>+P151+P155+P159+P167+P175+P179+P187+P191+P195+P199+P183</f>
        <v>8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246</v>
      </c>
      <c r="E204" s="194">
        <f t="shared" si="67"/>
        <v>19</v>
      </c>
      <c r="F204" s="195">
        <f t="shared" si="67"/>
        <v>5</v>
      </c>
      <c r="G204" s="195">
        <f t="shared" si="67"/>
        <v>13</v>
      </c>
      <c r="H204" s="195">
        <f t="shared" si="68"/>
        <v>5</v>
      </c>
      <c r="I204" s="195">
        <f t="shared" si="68"/>
        <v>36</v>
      </c>
      <c r="J204" s="195">
        <f t="shared" si="68"/>
        <v>26</v>
      </c>
      <c r="K204" s="195">
        <f>+K152+K156+K160+K168+K172+K176+K180+K188+K192+K196+K200+K184</f>
        <v>102</v>
      </c>
      <c r="L204" s="195">
        <f t="shared" si="69"/>
        <v>22</v>
      </c>
      <c r="M204" s="196">
        <f t="shared" si="69"/>
        <v>18</v>
      </c>
      <c r="N204" s="61">
        <f t="shared" si="70"/>
        <v>97</v>
      </c>
      <c r="O204" s="61">
        <f t="shared" si="70"/>
        <v>149</v>
      </c>
      <c r="P204" s="61">
        <f>+P152+P156+P160+P168+P176+P180+P188+P192+P196+P200+P184</f>
        <v>5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163</v>
      </c>
      <c r="E205" s="197">
        <f t="shared" si="67"/>
        <v>11</v>
      </c>
      <c r="F205" s="198">
        <f t="shared" si="67"/>
        <v>5</v>
      </c>
      <c r="G205" s="198">
        <f t="shared" si="67"/>
        <v>5</v>
      </c>
      <c r="H205" s="198">
        <f t="shared" si="68"/>
        <v>2</v>
      </c>
      <c r="I205" s="198">
        <f t="shared" si="68"/>
        <v>15</v>
      </c>
      <c r="J205" s="198">
        <f t="shared" si="68"/>
        <v>18</v>
      </c>
      <c r="K205" s="198">
        <f>+K153+K157+K161+K169+K173+K177+K181+K189+K193+K197+K201+K185</f>
        <v>75</v>
      </c>
      <c r="L205" s="198">
        <f t="shared" si="69"/>
        <v>18</v>
      </c>
      <c r="M205" s="199">
        <f t="shared" si="69"/>
        <v>14</v>
      </c>
      <c r="N205" s="136">
        <f t="shared" si="70"/>
        <v>50</v>
      </c>
      <c r="O205" s="136">
        <f t="shared" si="70"/>
        <v>113</v>
      </c>
      <c r="P205" s="136">
        <f>+P153+P157+P161+P169+P177+P181+P189+P193+P197+P201+P185</f>
        <v>2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72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27507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A21" sqref="A21:C21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",[7]NOMBRE!B2," - ","( ",[7]NOMBRE!C2,[7]NOMBRE!D2,[7]NOMBRE!E2,[7]NOMBRE!F2,[7]NOMBRE!G2,"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",[7]NOMBRE!B3," - ","( ",[7]NOMBRE!C3,[7]NOMBRE!D3,[7]NOMBRE!E3,[7]NOMBRE!F3,[7]NOMBRE!G3,[7]NOMBRE!H3,"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",[7]NOMBRE!B6," - ","( ",[7]NOMBRE!C6,[7]NOMBRE!D6," )")</f>
        <v>MES: JUNIO - ( 06 )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",[7]NOMBRE!B7)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77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78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199</v>
      </c>
      <c r="E10" s="18">
        <v>1</v>
      </c>
      <c r="F10" s="18"/>
      <c r="G10" s="18">
        <v>1</v>
      </c>
      <c r="H10" s="19">
        <v>3</v>
      </c>
      <c r="I10" s="19">
        <v>5</v>
      </c>
      <c r="J10" s="19">
        <v>15</v>
      </c>
      <c r="K10" s="19">
        <v>37</v>
      </c>
      <c r="L10" s="19">
        <v>24</v>
      </c>
      <c r="M10" s="19">
        <v>96</v>
      </c>
      <c r="N10" s="20">
        <v>13</v>
      </c>
      <c r="O10" s="20">
        <v>4</v>
      </c>
      <c r="P10" s="21">
        <v>77</v>
      </c>
      <c r="Q10" s="22">
        <v>122</v>
      </c>
      <c r="R10" s="23">
        <v>6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673</v>
      </c>
      <c r="E11" s="28">
        <v>6</v>
      </c>
      <c r="F11" s="28">
        <v>15</v>
      </c>
      <c r="G11" s="28">
        <v>9</v>
      </c>
      <c r="H11" s="29">
        <v>6</v>
      </c>
      <c r="I11" s="29">
        <v>21</v>
      </c>
      <c r="J11" s="29">
        <v>21</v>
      </c>
      <c r="K11" s="29">
        <v>108</v>
      </c>
      <c r="L11" s="29">
        <v>80</v>
      </c>
      <c r="M11" s="29">
        <v>306</v>
      </c>
      <c r="N11" s="30">
        <v>67</v>
      </c>
      <c r="O11" s="30">
        <v>34</v>
      </c>
      <c r="P11" s="31">
        <v>239</v>
      </c>
      <c r="Q11" s="32">
        <v>434</v>
      </c>
      <c r="R11" s="33">
        <v>20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46</v>
      </c>
      <c r="E12" s="28"/>
      <c r="F12" s="28"/>
      <c r="G12" s="28"/>
      <c r="H12" s="29"/>
      <c r="I12" s="29"/>
      <c r="J12" s="29">
        <v>3</v>
      </c>
      <c r="K12" s="29">
        <v>9</v>
      </c>
      <c r="L12" s="29">
        <v>5</v>
      </c>
      <c r="M12" s="29">
        <v>20</v>
      </c>
      <c r="N12" s="30">
        <v>2</v>
      </c>
      <c r="O12" s="30">
        <v>7</v>
      </c>
      <c r="P12" s="31">
        <v>16</v>
      </c>
      <c r="Q12" s="32">
        <v>30</v>
      </c>
      <c r="R12" s="33">
        <v>3</v>
      </c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39</v>
      </c>
      <c r="E13" s="28">
        <v>1</v>
      </c>
      <c r="F13" s="29">
        <v>1</v>
      </c>
      <c r="G13" s="29"/>
      <c r="H13" s="29">
        <v>1</v>
      </c>
      <c r="I13" s="29">
        <v>6</v>
      </c>
      <c r="J13" s="29"/>
      <c r="K13" s="29">
        <v>9</v>
      </c>
      <c r="L13" s="29"/>
      <c r="M13" s="29">
        <v>18</v>
      </c>
      <c r="N13" s="29">
        <v>2</v>
      </c>
      <c r="O13" s="30">
        <v>1</v>
      </c>
      <c r="P13" s="31">
        <v>21</v>
      </c>
      <c r="Q13" s="32">
        <v>18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211</v>
      </c>
      <c r="E14" s="36"/>
      <c r="F14" s="37">
        <v>4</v>
      </c>
      <c r="G14" s="37">
        <v>3</v>
      </c>
      <c r="H14" s="37">
        <v>3</v>
      </c>
      <c r="I14" s="37">
        <v>7</v>
      </c>
      <c r="J14" s="37">
        <v>10</v>
      </c>
      <c r="K14" s="37">
        <v>32</v>
      </c>
      <c r="L14" s="37">
        <v>43</v>
      </c>
      <c r="M14" s="37">
        <v>91</v>
      </c>
      <c r="N14" s="37">
        <v>8</v>
      </c>
      <c r="O14" s="38">
        <v>10</v>
      </c>
      <c r="P14" s="39">
        <v>62</v>
      </c>
      <c r="Q14" s="40">
        <v>149</v>
      </c>
      <c r="R14" s="41">
        <v>2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77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1</v>
      </c>
      <c r="E18" s="18"/>
      <c r="F18" s="18"/>
      <c r="G18" s="18"/>
      <c r="H18" s="19"/>
      <c r="I18" s="19"/>
      <c r="J18" s="19"/>
      <c r="K18" s="19"/>
      <c r="L18" s="19"/>
      <c r="M18" s="19">
        <v>1</v>
      </c>
      <c r="N18" s="19"/>
      <c r="O18" s="20"/>
      <c r="P18" s="24">
        <v>1</v>
      </c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2</v>
      </c>
      <c r="E22" s="31"/>
      <c r="F22" s="28"/>
      <c r="G22" s="28"/>
      <c r="H22" s="28"/>
      <c r="I22" s="28">
        <v>1</v>
      </c>
      <c r="J22" s="28"/>
      <c r="K22" s="29">
        <v>1</v>
      </c>
      <c r="L22" s="29"/>
      <c r="M22" s="29"/>
      <c r="N22" s="29"/>
      <c r="O22" s="32"/>
      <c r="P22" s="34">
        <v>2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5</v>
      </c>
      <c r="E24" s="31"/>
      <c r="F24" s="28"/>
      <c r="G24" s="28"/>
      <c r="H24" s="28"/>
      <c r="I24" s="28"/>
      <c r="J24" s="28"/>
      <c r="K24" s="29"/>
      <c r="L24" s="28"/>
      <c r="M24" s="29">
        <v>5</v>
      </c>
      <c r="N24" s="30"/>
      <c r="O24" s="32"/>
      <c r="P24" s="34">
        <v>5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10</v>
      </c>
      <c r="E27" s="21"/>
      <c r="F27" s="19"/>
      <c r="G27" s="19"/>
      <c r="H27" s="19"/>
      <c r="I27" s="19"/>
      <c r="J27" s="19"/>
      <c r="K27" s="19">
        <v>3</v>
      </c>
      <c r="L27" s="19"/>
      <c r="M27" s="19">
        <v>7</v>
      </c>
      <c r="N27" s="20"/>
      <c r="O27" s="20"/>
      <c r="P27" s="24">
        <v>10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677</v>
      </c>
      <c r="E36" s="69">
        <v>1</v>
      </c>
      <c r="F36" s="70">
        <v>8</v>
      </c>
      <c r="G36" s="70">
        <v>3</v>
      </c>
      <c r="H36" s="71">
        <v>2</v>
      </c>
      <c r="I36" s="71">
        <v>47</v>
      </c>
      <c r="J36" s="71">
        <v>17</v>
      </c>
      <c r="K36" s="71">
        <v>69</v>
      </c>
      <c r="L36" s="71">
        <v>37</v>
      </c>
      <c r="M36" s="71">
        <v>401</v>
      </c>
      <c r="N36" s="72">
        <v>78</v>
      </c>
      <c r="O36" s="72">
        <v>14</v>
      </c>
      <c r="P36" s="73">
        <v>677</v>
      </c>
      <c r="Q36" s="74">
        <v>11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695</v>
      </c>
      <c r="E37" s="75">
        <f t="shared" ref="E37:S37" si="12">SUM(E18:E36)</f>
        <v>1</v>
      </c>
      <c r="F37" s="75">
        <f t="shared" si="12"/>
        <v>8</v>
      </c>
      <c r="G37" s="75">
        <f t="shared" si="12"/>
        <v>3</v>
      </c>
      <c r="H37" s="75">
        <f t="shared" si="12"/>
        <v>2</v>
      </c>
      <c r="I37" s="75">
        <f t="shared" si="12"/>
        <v>48</v>
      </c>
      <c r="J37" s="75">
        <f t="shared" si="12"/>
        <v>17</v>
      </c>
      <c r="K37" s="75">
        <f t="shared" si="12"/>
        <v>73</v>
      </c>
      <c r="L37" s="75">
        <f t="shared" si="12"/>
        <v>37</v>
      </c>
      <c r="M37" s="75">
        <f t="shared" si="12"/>
        <v>414</v>
      </c>
      <c r="N37" s="75">
        <f t="shared" si="12"/>
        <v>78</v>
      </c>
      <c r="O37" s="75">
        <f t="shared" si="12"/>
        <v>14</v>
      </c>
      <c r="P37" s="75">
        <f t="shared" si="12"/>
        <v>695</v>
      </c>
      <c r="Q37" s="75">
        <f t="shared" si="12"/>
        <v>11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77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78" t="s">
        <v>22</v>
      </c>
      <c r="R40" s="303"/>
      <c r="S40" s="16" t="s">
        <v>61</v>
      </c>
      <c r="T40" s="278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78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110</v>
      </c>
      <c r="E76" s="21">
        <v>6</v>
      </c>
      <c r="F76" s="19">
        <v>3</v>
      </c>
      <c r="G76" s="19">
        <v>1</v>
      </c>
      <c r="H76" s="19">
        <v>12</v>
      </c>
      <c r="I76" s="19">
        <v>22</v>
      </c>
      <c r="J76" s="19">
        <v>14</v>
      </c>
      <c r="K76" s="19">
        <v>38</v>
      </c>
      <c r="L76" s="19">
        <v>9</v>
      </c>
      <c r="M76" s="22">
        <v>5</v>
      </c>
      <c r="N76" s="24">
        <v>110</v>
      </c>
      <c r="O76" s="24">
        <v>5</v>
      </c>
      <c r="P76" s="128"/>
      <c r="Q76" s="21">
        <v>23</v>
      </c>
      <c r="R76" s="22">
        <v>35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65</v>
      </c>
      <c r="E77" s="31">
        <v>5</v>
      </c>
      <c r="F77" s="29">
        <v>6</v>
      </c>
      <c r="G77" s="29">
        <v>2</v>
      </c>
      <c r="H77" s="29"/>
      <c r="I77" s="29">
        <v>11</v>
      </c>
      <c r="J77" s="29">
        <v>2</v>
      </c>
      <c r="K77" s="29">
        <v>32</v>
      </c>
      <c r="L77" s="29">
        <v>6</v>
      </c>
      <c r="M77" s="32">
        <v>1</v>
      </c>
      <c r="N77" s="34">
        <v>65</v>
      </c>
      <c r="O77" s="34">
        <v>1</v>
      </c>
      <c r="P77" s="129"/>
      <c r="Q77" s="31">
        <v>11</v>
      </c>
      <c r="R77" s="32">
        <v>15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371</v>
      </c>
      <c r="E78" s="31">
        <v>53</v>
      </c>
      <c r="F78" s="63">
        <v>22</v>
      </c>
      <c r="G78" s="63">
        <v>19</v>
      </c>
      <c r="H78" s="63">
        <v>2</v>
      </c>
      <c r="I78" s="63">
        <v>45</v>
      </c>
      <c r="J78" s="63">
        <v>17</v>
      </c>
      <c r="K78" s="63">
        <v>186</v>
      </c>
      <c r="L78" s="63">
        <v>27</v>
      </c>
      <c r="M78" s="124"/>
      <c r="N78" s="65">
        <v>371</v>
      </c>
      <c r="O78" s="65">
        <v>2</v>
      </c>
      <c r="P78" s="130"/>
      <c r="Q78" s="31">
        <v>65</v>
      </c>
      <c r="R78" s="32">
        <v>93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259</v>
      </c>
      <c r="E80" s="49"/>
      <c r="F80" s="51"/>
      <c r="G80" s="51"/>
      <c r="H80" s="29"/>
      <c r="I80" s="29">
        <v>5</v>
      </c>
      <c r="J80" s="29">
        <v>7</v>
      </c>
      <c r="K80" s="29">
        <v>218</v>
      </c>
      <c r="L80" s="29">
        <v>26</v>
      </c>
      <c r="M80" s="32">
        <v>3</v>
      </c>
      <c r="N80" s="34">
        <v>259</v>
      </c>
      <c r="O80" s="34">
        <v>8</v>
      </c>
      <c r="P80" s="129"/>
      <c r="Q80" s="31">
        <v>6</v>
      </c>
      <c r="R80" s="32">
        <v>6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17</v>
      </c>
      <c r="E81" s="49"/>
      <c r="F81" s="51"/>
      <c r="G81" s="51"/>
      <c r="H81" s="29">
        <v>1</v>
      </c>
      <c r="I81" s="29">
        <v>12</v>
      </c>
      <c r="J81" s="29">
        <v>2</v>
      </c>
      <c r="K81" s="29">
        <v>2</v>
      </c>
      <c r="L81" s="29"/>
      <c r="M81" s="32"/>
      <c r="N81" s="34">
        <v>17</v>
      </c>
      <c r="O81" s="34">
        <v>1</v>
      </c>
      <c r="P81" s="129"/>
      <c r="Q81" s="31">
        <v>5</v>
      </c>
      <c r="R81" s="32">
        <v>10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15</v>
      </c>
      <c r="E82" s="49"/>
      <c r="F82" s="51"/>
      <c r="G82" s="51"/>
      <c r="H82" s="29">
        <v>1</v>
      </c>
      <c r="I82" s="29">
        <v>2</v>
      </c>
      <c r="J82" s="29"/>
      <c r="K82" s="29">
        <v>9</v>
      </c>
      <c r="L82" s="29">
        <v>1</v>
      </c>
      <c r="M82" s="32">
        <v>2</v>
      </c>
      <c r="N82" s="34">
        <v>15</v>
      </c>
      <c r="O82" s="34">
        <v>1</v>
      </c>
      <c r="P82" s="129"/>
      <c r="Q82" s="31"/>
      <c r="R82" s="32">
        <v>3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20</v>
      </c>
      <c r="E83" s="49"/>
      <c r="F83" s="51"/>
      <c r="G83" s="51"/>
      <c r="H83" s="29">
        <v>2</v>
      </c>
      <c r="I83" s="29">
        <v>3</v>
      </c>
      <c r="J83" s="29">
        <v>1</v>
      </c>
      <c r="K83" s="29">
        <v>11</v>
      </c>
      <c r="L83" s="29">
        <v>1</v>
      </c>
      <c r="M83" s="32">
        <v>2</v>
      </c>
      <c r="N83" s="34">
        <v>20</v>
      </c>
      <c r="O83" s="34"/>
      <c r="P83" s="129"/>
      <c r="Q83" s="31">
        <v>3</v>
      </c>
      <c r="R83" s="32">
        <v>3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17</v>
      </c>
      <c r="E87" s="49"/>
      <c r="F87" s="51"/>
      <c r="G87" s="29"/>
      <c r="H87" s="29"/>
      <c r="I87" s="29">
        <v>1</v>
      </c>
      <c r="J87" s="29"/>
      <c r="K87" s="29">
        <v>13</v>
      </c>
      <c r="L87" s="29">
        <v>3</v>
      </c>
      <c r="M87" s="32"/>
      <c r="N87" s="34">
        <v>17</v>
      </c>
      <c r="O87" s="34"/>
      <c r="P87" s="129"/>
      <c r="Q87" s="31">
        <v>1</v>
      </c>
      <c r="R87" s="32"/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120</v>
      </c>
      <c r="E90" s="31"/>
      <c r="F90" s="29"/>
      <c r="G90" s="29"/>
      <c r="H90" s="29">
        <v>3</v>
      </c>
      <c r="I90" s="29">
        <v>41</v>
      </c>
      <c r="J90" s="29">
        <v>74</v>
      </c>
      <c r="K90" s="29">
        <v>2</v>
      </c>
      <c r="L90" s="51"/>
      <c r="M90" s="131"/>
      <c r="N90" s="34">
        <v>120</v>
      </c>
      <c r="O90" s="34"/>
      <c r="P90" s="129"/>
      <c r="Q90" s="31">
        <v>56</v>
      </c>
      <c r="R90" s="32">
        <v>62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3</v>
      </c>
      <c r="E91" s="31"/>
      <c r="F91" s="29"/>
      <c r="G91" s="29"/>
      <c r="H91" s="29"/>
      <c r="I91" s="29"/>
      <c r="J91" s="29">
        <v>3</v>
      </c>
      <c r="K91" s="29"/>
      <c r="L91" s="51"/>
      <c r="M91" s="131"/>
      <c r="N91" s="34">
        <v>3</v>
      </c>
      <c r="O91" s="34"/>
      <c r="P91" s="129"/>
      <c r="Q91" s="31">
        <v>2</v>
      </c>
      <c r="R91" s="32">
        <v>1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27</v>
      </c>
      <c r="E94" s="49"/>
      <c r="F94" s="51"/>
      <c r="G94" s="51"/>
      <c r="H94" s="29"/>
      <c r="I94" s="29"/>
      <c r="J94" s="29"/>
      <c r="K94" s="29">
        <v>4</v>
      </c>
      <c r="L94" s="29">
        <v>12</v>
      </c>
      <c r="M94" s="32">
        <v>11</v>
      </c>
      <c r="N94" s="34">
        <v>27</v>
      </c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>
        <f t="shared" si="43"/>
        <v>0</v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0</v>
      </c>
      <c r="E95" s="49"/>
      <c r="F95" s="51"/>
      <c r="G95" s="51"/>
      <c r="H95" s="29"/>
      <c r="I95" s="29"/>
      <c r="J95" s="29"/>
      <c r="K95" s="29"/>
      <c r="L95" s="29"/>
      <c r="M95" s="32"/>
      <c r="N95" s="34"/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 t="str">
        <f t="shared" si="43"/>
        <v/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18</v>
      </c>
      <c r="E96" s="49"/>
      <c r="F96" s="51"/>
      <c r="G96" s="51"/>
      <c r="H96" s="51"/>
      <c r="I96" s="51"/>
      <c r="J96" s="29"/>
      <c r="K96" s="29">
        <v>9</v>
      </c>
      <c r="L96" s="29">
        <v>9</v>
      </c>
      <c r="M96" s="32"/>
      <c r="N96" s="34">
        <v>18</v>
      </c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0</v>
      </c>
      <c r="E98" s="49"/>
      <c r="F98" s="51"/>
      <c r="G98" s="51"/>
      <c r="H98" s="51"/>
      <c r="I98" s="51"/>
      <c r="J98" s="29"/>
      <c r="K98" s="29"/>
      <c r="L98" s="29"/>
      <c r="M98" s="32"/>
      <c r="N98" s="34"/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 t="str">
        <f t="shared" si="43"/>
        <v/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15</v>
      </c>
      <c r="E99" s="31"/>
      <c r="F99" s="29"/>
      <c r="G99" s="29"/>
      <c r="H99" s="29"/>
      <c r="I99" s="29"/>
      <c r="J99" s="29">
        <v>7</v>
      </c>
      <c r="K99" s="29">
        <v>8</v>
      </c>
      <c r="L99" s="29"/>
      <c r="M99" s="32"/>
      <c r="N99" s="34">
        <v>15</v>
      </c>
      <c r="O99" s="34"/>
      <c r="P99" s="129"/>
      <c r="Q99" s="31">
        <v>5</v>
      </c>
      <c r="R99" s="32">
        <v>2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24</v>
      </c>
      <c r="E100" s="31"/>
      <c r="F100" s="29">
        <v>1</v>
      </c>
      <c r="G100" s="29">
        <v>2</v>
      </c>
      <c r="H100" s="29"/>
      <c r="I100" s="29">
        <v>8</v>
      </c>
      <c r="J100" s="29">
        <v>7</v>
      </c>
      <c r="K100" s="29">
        <v>6</v>
      </c>
      <c r="L100" s="29"/>
      <c r="M100" s="32"/>
      <c r="N100" s="34">
        <v>24</v>
      </c>
      <c r="O100" s="34"/>
      <c r="P100" s="129"/>
      <c r="Q100" s="31">
        <v>8</v>
      </c>
      <c r="R100" s="32">
        <v>10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33</v>
      </c>
      <c r="E101" s="31"/>
      <c r="F101" s="29"/>
      <c r="G101" s="29">
        <v>1</v>
      </c>
      <c r="H101" s="29"/>
      <c r="I101" s="29">
        <v>2</v>
      </c>
      <c r="J101" s="29">
        <v>9</v>
      </c>
      <c r="K101" s="29">
        <v>20</v>
      </c>
      <c r="L101" s="29">
        <v>1</v>
      </c>
      <c r="M101" s="32"/>
      <c r="N101" s="34">
        <v>33</v>
      </c>
      <c r="O101" s="34"/>
      <c r="P101" s="129"/>
      <c r="Q101" s="31">
        <v>5</v>
      </c>
      <c r="R101" s="32">
        <v>7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10</v>
      </c>
      <c r="E102" s="31"/>
      <c r="F102" s="29"/>
      <c r="G102" s="29"/>
      <c r="H102" s="29"/>
      <c r="I102" s="29"/>
      <c r="J102" s="29"/>
      <c r="K102" s="29">
        <v>9</v>
      </c>
      <c r="L102" s="29">
        <v>1</v>
      </c>
      <c r="M102" s="32"/>
      <c r="N102" s="34">
        <v>10</v>
      </c>
      <c r="O102" s="34"/>
      <c r="P102" s="129"/>
      <c r="Q102" s="31"/>
      <c r="R102" s="32"/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1124</v>
      </c>
      <c r="E105" s="90">
        <f>+SUM(E76:E79,E88:E93,E99:E104)</f>
        <v>64</v>
      </c>
      <c r="F105" s="91">
        <f>+SUM(F76:F79,F90:F93,F99:F104)</f>
        <v>32</v>
      </c>
      <c r="G105" s="91">
        <f>+SUM(G76:G79,G87,G90:G93,G99:G104)</f>
        <v>25</v>
      </c>
      <c r="H105" s="91">
        <f>+SUM(H76:H85,H87,H90:H95,H99:H104)</f>
        <v>21</v>
      </c>
      <c r="I105" s="91">
        <f>+SUM(I76:I85,I87:I95,I99:I104)</f>
        <v>152</v>
      </c>
      <c r="J105" s="91">
        <f>+SUM(J76:J87,J90:J104)</f>
        <v>143</v>
      </c>
      <c r="K105" s="91">
        <f>+SUM(K76:K87,K90:K104)</f>
        <v>567</v>
      </c>
      <c r="L105" s="91">
        <f>+SUM(L76:L87,L94:L104)</f>
        <v>96</v>
      </c>
      <c r="M105" s="107">
        <f>+SUM(M76:M87,M94:M104)</f>
        <v>24</v>
      </c>
      <c r="N105" s="91">
        <f t="shared" ref="N105:S105" si="47">+SUM(N76:N104)</f>
        <v>1124</v>
      </c>
      <c r="O105" s="88">
        <f t="shared" si="47"/>
        <v>18</v>
      </c>
      <c r="P105" s="107">
        <f t="shared" si="47"/>
        <v>0</v>
      </c>
      <c r="Q105" s="89">
        <f t="shared" si="47"/>
        <v>190</v>
      </c>
      <c r="R105" s="92">
        <f t="shared" si="47"/>
        <v>247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79" t="s">
        <v>10</v>
      </c>
      <c r="F108" s="279" t="s">
        <v>11</v>
      </c>
      <c r="G108" s="279" t="s">
        <v>12</v>
      </c>
      <c r="H108" s="279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78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77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76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65</v>
      </c>
      <c r="E148" s="21">
        <v>5</v>
      </c>
      <c r="F148" s="19">
        <v>6</v>
      </c>
      <c r="G148" s="19">
        <v>2</v>
      </c>
      <c r="H148" s="19"/>
      <c r="I148" s="19">
        <v>11</v>
      </c>
      <c r="J148" s="19">
        <v>2</v>
      </c>
      <c r="K148" s="19">
        <v>32</v>
      </c>
      <c r="L148" s="19">
        <v>6</v>
      </c>
      <c r="M148" s="22">
        <v>1</v>
      </c>
      <c r="N148" s="24">
        <v>29</v>
      </c>
      <c r="O148" s="24">
        <v>36</v>
      </c>
      <c r="P148" s="60">
        <v>1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673</v>
      </c>
      <c r="E149" s="31">
        <v>37</v>
      </c>
      <c r="F149" s="29">
        <v>21</v>
      </c>
      <c r="G149" s="29">
        <v>19</v>
      </c>
      <c r="H149" s="29">
        <v>21</v>
      </c>
      <c r="I149" s="29">
        <v>88</v>
      </c>
      <c r="J149" s="29">
        <v>80</v>
      </c>
      <c r="K149" s="29">
        <v>306</v>
      </c>
      <c r="L149" s="29">
        <v>67</v>
      </c>
      <c r="M149" s="32">
        <v>34</v>
      </c>
      <c r="N149" s="34">
        <v>239</v>
      </c>
      <c r="O149" s="34">
        <v>434</v>
      </c>
      <c r="P149" s="67">
        <v>20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15</v>
      </c>
      <c r="E150" s="21"/>
      <c r="F150" s="19"/>
      <c r="G150" s="19"/>
      <c r="H150" s="19"/>
      <c r="I150" s="19"/>
      <c r="J150" s="19">
        <v>4</v>
      </c>
      <c r="K150" s="19">
        <v>10</v>
      </c>
      <c r="L150" s="19">
        <v>1</v>
      </c>
      <c r="M150" s="22"/>
      <c r="N150" s="24">
        <v>4</v>
      </c>
      <c r="O150" s="24">
        <v>11</v>
      </c>
      <c r="P150" s="60"/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27</v>
      </c>
      <c r="E151" s="31"/>
      <c r="F151" s="29"/>
      <c r="G151" s="29">
        <v>1</v>
      </c>
      <c r="H151" s="29"/>
      <c r="I151" s="29">
        <v>1</v>
      </c>
      <c r="J151" s="29">
        <v>7</v>
      </c>
      <c r="K151" s="29">
        <v>17</v>
      </c>
      <c r="L151" s="29">
        <v>1</v>
      </c>
      <c r="M151" s="32"/>
      <c r="N151" s="34">
        <v>11</v>
      </c>
      <c r="O151" s="34">
        <v>16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15</v>
      </c>
      <c r="E152" s="31"/>
      <c r="F152" s="29"/>
      <c r="G152" s="29"/>
      <c r="H152" s="29"/>
      <c r="I152" s="29"/>
      <c r="J152" s="29">
        <v>4</v>
      </c>
      <c r="K152" s="29">
        <v>10</v>
      </c>
      <c r="L152" s="29">
        <v>1</v>
      </c>
      <c r="M152" s="32"/>
      <c r="N152" s="34">
        <v>4</v>
      </c>
      <c r="O152" s="34">
        <v>11</v>
      </c>
      <c r="P152" s="67"/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6</v>
      </c>
      <c r="E153" s="39"/>
      <c r="F153" s="37"/>
      <c r="G153" s="37"/>
      <c r="H153" s="37"/>
      <c r="I153" s="37"/>
      <c r="J153" s="37">
        <v>2</v>
      </c>
      <c r="K153" s="37">
        <v>4</v>
      </c>
      <c r="L153" s="37"/>
      <c r="M153" s="40"/>
      <c r="N153" s="42">
        <v>4</v>
      </c>
      <c r="O153" s="42">
        <v>2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34</v>
      </c>
      <c r="E154" s="21">
        <v>3</v>
      </c>
      <c r="F154" s="19">
        <v>2</v>
      </c>
      <c r="G154" s="19"/>
      <c r="H154" s="19"/>
      <c r="I154" s="19">
        <v>1</v>
      </c>
      <c r="J154" s="19">
        <v>2</v>
      </c>
      <c r="K154" s="19">
        <v>25</v>
      </c>
      <c r="L154" s="19">
        <v>1</v>
      </c>
      <c r="M154" s="22"/>
      <c r="N154" s="24">
        <v>19</v>
      </c>
      <c r="O154" s="24">
        <v>15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59</v>
      </c>
      <c r="E155" s="31">
        <v>2</v>
      </c>
      <c r="F155" s="29">
        <v>3</v>
      </c>
      <c r="G155" s="29">
        <v>5</v>
      </c>
      <c r="H155" s="29"/>
      <c r="I155" s="29">
        <v>14</v>
      </c>
      <c r="J155" s="29">
        <v>9</v>
      </c>
      <c r="K155" s="29">
        <v>25</v>
      </c>
      <c r="L155" s="29">
        <v>1</v>
      </c>
      <c r="M155" s="32"/>
      <c r="N155" s="34">
        <v>31</v>
      </c>
      <c r="O155" s="34">
        <v>28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35</v>
      </c>
      <c r="E156" s="31">
        <v>3</v>
      </c>
      <c r="F156" s="29">
        <v>2</v>
      </c>
      <c r="G156" s="29"/>
      <c r="H156" s="29"/>
      <c r="I156" s="29">
        <v>1</v>
      </c>
      <c r="J156" s="29">
        <v>2</v>
      </c>
      <c r="K156" s="29">
        <v>26</v>
      </c>
      <c r="L156" s="29">
        <v>1</v>
      </c>
      <c r="M156" s="32"/>
      <c r="N156" s="34">
        <v>20</v>
      </c>
      <c r="O156" s="34">
        <v>15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20</v>
      </c>
      <c r="E157" s="39">
        <v>2</v>
      </c>
      <c r="F157" s="37">
        <v>2</v>
      </c>
      <c r="G157" s="37">
        <v>2</v>
      </c>
      <c r="H157" s="37"/>
      <c r="I157" s="37">
        <v>4</v>
      </c>
      <c r="J157" s="37">
        <v>5</v>
      </c>
      <c r="K157" s="37">
        <v>4</v>
      </c>
      <c r="L157" s="37">
        <v>1</v>
      </c>
      <c r="M157" s="40"/>
      <c r="N157" s="42">
        <v>13</v>
      </c>
      <c r="O157" s="42">
        <v>7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63</v>
      </c>
      <c r="E158" s="21"/>
      <c r="F158" s="19"/>
      <c r="G158" s="19"/>
      <c r="H158" s="19">
        <v>12</v>
      </c>
      <c r="I158" s="19">
        <v>14</v>
      </c>
      <c r="J158" s="19">
        <v>10</v>
      </c>
      <c r="K158" s="19">
        <v>22</v>
      </c>
      <c r="L158" s="19">
        <v>1</v>
      </c>
      <c r="M158" s="22">
        <v>4</v>
      </c>
      <c r="N158" s="24">
        <v>18</v>
      </c>
      <c r="O158" s="24">
        <v>45</v>
      </c>
      <c r="P158" s="60">
        <v>3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129</v>
      </c>
      <c r="E159" s="31"/>
      <c r="F159" s="29"/>
      <c r="G159" s="29"/>
      <c r="H159" s="29">
        <v>14</v>
      </c>
      <c r="I159" s="29">
        <v>23</v>
      </c>
      <c r="J159" s="29">
        <v>13</v>
      </c>
      <c r="K159" s="29">
        <v>51</v>
      </c>
      <c r="L159" s="29">
        <v>2</v>
      </c>
      <c r="M159" s="32">
        <v>26</v>
      </c>
      <c r="N159" s="34">
        <v>32</v>
      </c>
      <c r="O159" s="34">
        <v>97</v>
      </c>
      <c r="P159" s="67">
        <v>10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54</v>
      </c>
      <c r="E160" s="31"/>
      <c r="F160" s="29"/>
      <c r="G160" s="29"/>
      <c r="H160" s="29">
        <v>11</v>
      </c>
      <c r="I160" s="29">
        <v>9</v>
      </c>
      <c r="J160" s="29">
        <v>8</v>
      </c>
      <c r="K160" s="29">
        <v>19</v>
      </c>
      <c r="L160" s="29">
        <v>1</v>
      </c>
      <c r="M160" s="32">
        <v>6</v>
      </c>
      <c r="N160" s="34">
        <v>14</v>
      </c>
      <c r="O160" s="34">
        <v>40</v>
      </c>
      <c r="P160" s="67">
        <v>3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45</v>
      </c>
      <c r="E161" s="39"/>
      <c r="F161" s="37"/>
      <c r="G161" s="37"/>
      <c r="H161" s="37">
        <v>5</v>
      </c>
      <c r="I161" s="37">
        <v>11</v>
      </c>
      <c r="J161" s="37">
        <v>3</v>
      </c>
      <c r="K161" s="37">
        <v>22</v>
      </c>
      <c r="L161" s="37"/>
      <c r="M161" s="40">
        <v>4</v>
      </c>
      <c r="N161" s="42">
        <v>10</v>
      </c>
      <c r="O161" s="42">
        <v>35</v>
      </c>
      <c r="P161" s="96">
        <v>4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17</v>
      </c>
      <c r="E162" s="21">
        <v>7</v>
      </c>
      <c r="F162" s="19">
        <v>3</v>
      </c>
      <c r="G162" s="19">
        <v>1</v>
      </c>
      <c r="H162" s="19"/>
      <c r="I162" s="19">
        <v>6</v>
      </c>
      <c r="J162" s="19"/>
      <c r="K162" s="155"/>
      <c r="L162" s="155"/>
      <c r="M162" s="156"/>
      <c r="N162" s="24">
        <v>11</v>
      </c>
      <c r="O162" s="24">
        <v>6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99</v>
      </c>
      <c r="E163" s="31">
        <v>35</v>
      </c>
      <c r="F163" s="29">
        <v>18</v>
      </c>
      <c r="G163" s="29">
        <v>13</v>
      </c>
      <c r="H163" s="29">
        <v>2</v>
      </c>
      <c r="I163" s="29">
        <v>23</v>
      </c>
      <c r="J163" s="29">
        <v>8</v>
      </c>
      <c r="K163" s="51"/>
      <c r="L163" s="51"/>
      <c r="M163" s="131"/>
      <c r="N163" s="34">
        <v>55</v>
      </c>
      <c r="O163" s="34">
        <v>44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16</v>
      </c>
      <c r="E164" s="31">
        <v>6</v>
      </c>
      <c r="F164" s="29">
        <v>3</v>
      </c>
      <c r="G164" s="29">
        <v>1</v>
      </c>
      <c r="H164" s="29"/>
      <c r="I164" s="29">
        <v>6</v>
      </c>
      <c r="J164" s="29"/>
      <c r="K164" s="51"/>
      <c r="L164" s="51"/>
      <c r="M164" s="131"/>
      <c r="N164" s="34">
        <v>10</v>
      </c>
      <c r="O164" s="34">
        <v>6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15</v>
      </c>
      <c r="E165" s="39">
        <v>3</v>
      </c>
      <c r="F165" s="37">
        <v>1</v>
      </c>
      <c r="G165" s="37">
        <v>4</v>
      </c>
      <c r="H165" s="37">
        <v>1</v>
      </c>
      <c r="I165" s="37">
        <v>4</v>
      </c>
      <c r="J165" s="37">
        <v>2</v>
      </c>
      <c r="K165" s="161"/>
      <c r="L165" s="161"/>
      <c r="M165" s="163"/>
      <c r="N165" s="42">
        <v>9</v>
      </c>
      <c r="O165" s="42">
        <v>6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20</v>
      </c>
      <c r="E166" s="62"/>
      <c r="F166" s="63"/>
      <c r="G166" s="63"/>
      <c r="H166" s="63"/>
      <c r="I166" s="63">
        <v>1</v>
      </c>
      <c r="J166" s="63"/>
      <c r="K166" s="63">
        <v>16</v>
      </c>
      <c r="L166" s="63">
        <v>3</v>
      </c>
      <c r="M166" s="124"/>
      <c r="N166" s="65">
        <v>5</v>
      </c>
      <c r="O166" s="65">
        <v>15</v>
      </c>
      <c r="P166" s="66"/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99</v>
      </c>
      <c r="E167" s="31"/>
      <c r="F167" s="29"/>
      <c r="G167" s="29"/>
      <c r="H167" s="29"/>
      <c r="I167" s="29">
        <v>1</v>
      </c>
      <c r="J167" s="29">
        <v>2</v>
      </c>
      <c r="K167" s="29">
        <v>85</v>
      </c>
      <c r="L167" s="29">
        <v>11</v>
      </c>
      <c r="M167" s="32"/>
      <c r="N167" s="34">
        <v>26</v>
      </c>
      <c r="O167" s="34">
        <v>73</v>
      </c>
      <c r="P167" s="67">
        <v>1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15</v>
      </c>
      <c r="E168" s="31"/>
      <c r="F168" s="29"/>
      <c r="G168" s="29"/>
      <c r="H168" s="29"/>
      <c r="I168" s="29">
        <v>1</v>
      </c>
      <c r="J168" s="29"/>
      <c r="K168" s="29">
        <v>13</v>
      </c>
      <c r="L168" s="29">
        <v>1</v>
      </c>
      <c r="M168" s="32"/>
      <c r="N168" s="34">
        <v>4</v>
      </c>
      <c r="O168" s="34">
        <v>11</v>
      </c>
      <c r="P168" s="67"/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12</v>
      </c>
      <c r="E169" s="84"/>
      <c r="F169" s="86"/>
      <c r="G169" s="86"/>
      <c r="H169" s="86"/>
      <c r="I169" s="86">
        <v>1</v>
      </c>
      <c r="J169" s="86"/>
      <c r="K169" s="86">
        <v>8</v>
      </c>
      <c r="L169" s="86">
        <v>3</v>
      </c>
      <c r="M169" s="87"/>
      <c r="N169" s="56">
        <v>4</v>
      </c>
      <c r="O169" s="56">
        <v>8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19</v>
      </c>
      <c r="E170" s="21"/>
      <c r="F170" s="19"/>
      <c r="G170" s="19"/>
      <c r="H170" s="19">
        <v>3</v>
      </c>
      <c r="I170" s="19">
        <v>9</v>
      </c>
      <c r="J170" s="19">
        <v>6</v>
      </c>
      <c r="K170" s="19">
        <v>1</v>
      </c>
      <c r="L170" s="155"/>
      <c r="M170" s="156"/>
      <c r="N170" s="24">
        <v>10</v>
      </c>
      <c r="O170" s="24">
        <v>9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65</v>
      </c>
      <c r="E171" s="31"/>
      <c r="F171" s="29"/>
      <c r="G171" s="29"/>
      <c r="H171" s="29">
        <v>5</v>
      </c>
      <c r="I171" s="29">
        <v>23</v>
      </c>
      <c r="J171" s="29">
        <v>37</v>
      </c>
      <c r="K171" s="29"/>
      <c r="L171" s="51"/>
      <c r="M171" s="131"/>
      <c r="N171" s="34">
        <v>28</v>
      </c>
      <c r="O171" s="34">
        <v>37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11</v>
      </c>
      <c r="E172" s="31"/>
      <c r="F172" s="29"/>
      <c r="G172" s="29"/>
      <c r="H172" s="29">
        <v>3</v>
      </c>
      <c r="I172" s="29">
        <v>8</v>
      </c>
      <c r="J172" s="29"/>
      <c r="K172" s="29"/>
      <c r="L172" s="51"/>
      <c r="M172" s="131"/>
      <c r="N172" s="34">
        <v>5</v>
      </c>
      <c r="O172" s="34">
        <v>6</v>
      </c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3</v>
      </c>
      <c r="E173" s="39"/>
      <c r="F173" s="37"/>
      <c r="G173" s="37"/>
      <c r="H173" s="37">
        <v>1</v>
      </c>
      <c r="I173" s="37">
        <v>2</v>
      </c>
      <c r="J173" s="37"/>
      <c r="K173" s="37"/>
      <c r="L173" s="161"/>
      <c r="M173" s="163"/>
      <c r="N173" s="42">
        <v>1</v>
      </c>
      <c r="O173" s="42">
        <v>2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24</v>
      </c>
      <c r="E174" s="62"/>
      <c r="F174" s="63"/>
      <c r="G174" s="63"/>
      <c r="H174" s="63"/>
      <c r="I174" s="63"/>
      <c r="J174" s="63">
        <v>2</v>
      </c>
      <c r="K174" s="63">
        <v>21</v>
      </c>
      <c r="L174" s="63">
        <v>1</v>
      </c>
      <c r="M174" s="124"/>
      <c r="N174" s="65">
        <v>9</v>
      </c>
      <c r="O174" s="65">
        <v>15</v>
      </c>
      <c r="P174" s="66">
        <v>3</v>
      </c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130</v>
      </c>
      <c r="E175" s="31"/>
      <c r="F175" s="29"/>
      <c r="G175" s="29"/>
      <c r="H175" s="29"/>
      <c r="I175" s="29">
        <v>3</v>
      </c>
      <c r="J175" s="29">
        <v>4</v>
      </c>
      <c r="K175" s="29">
        <v>108</v>
      </c>
      <c r="L175" s="29">
        <v>13</v>
      </c>
      <c r="M175" s="32">
        <v>2</v>
      </c>
      <c r="N175" s="34">
        <v>38</v>
      </c>
      <c r="O175" s="34">
        <v>92</v>
      </c>
      <c r="P175" s="67">
        <v>9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33</v>
      </c>
      <c r="E176" s="31"/>
      <c r="F176" s="29"/>
      <c r="G176" s="29"/>
      <c r="H176" s="29"/>
      <c r="I176" s="29"/>
      <c r="J176" s="29">
        <v>2</v>
      </c>
      <c r="K176" s="29">
        <v>28</v>
      </c>
      <c r="L176" s="29">
        <v>3</v>
      </c>
      <c r="M176" s="32"/>
      <c r="N176" s="34">
        <v>8</v>
      </c>
      <c r="O176" s="34">
        <v>25</v>
      </c>
      <c r="P176" s="67">
        <v>2</v>
      </c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33</v>
      </c>
      <c r="E177" s="84"/>
      <c r="F177" s="86"/>
      <c r="G177" s="86"/>
      <c r="H177" s="86"/>
      <c r="I177" s="86"/>
      <c r="J177" s="86">
        <v>1</v>
      </c>
      <c r="K177" s="86">
        <v>27</v>
      </c>
      <c r="L177" s="86">
        <v>3</v>
      </c>
      <c r="M177" s="87">
        <v>2</v>
      </c>
      <c r="N177" s="56">
        <v>6</v>
      </c>
      <c r="O177" s="56">
        <v>27</v>
      </c>
      <c r="P177" s="105">
        <v>2</v>
      </c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7</v>
      </c>
      <c r="E182" s="188"/>
      <c r="F182" s="189"/>
      <c r="G182" s="189"/>
      <c r="H182" s="63"/>
      <c r="I182" s="63"/>
      <c r="J182" s="63"/>
      <c r="K182" s="63">
        <v>1</v>
      </c>
      <c r="L182" s="63">
        <v>6</v>
      </c>
      <c r="M182" s="124"/>
      <c r="N182" s="65">
        <v>1</v>
      </c>
      <c r="O182" s="65">
        <v>6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65</v>
      </c>
      <c r="E183" s="49"/>
      <c r="F183" s="51"/>
      <c r="G183" s="51"/>
      <c r="H183" s="29"/>
      <c r="I183" s="29"/>
      <c r="J183" s="29"/>
      <c r="K183" s="29">
        <v>20</v>
      </c>
      <c r="L183" s="29">
        <v>39</v>
      </c>
      <c r="M183" s="32">
        <v>6</v>
      </c>
      <c r="N183" s="34">
        <v>18</v>
      </c>
      <c r="O183" s="34">
        <v>47</v>
      </c>
      <c r="P183" s="67"/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7</v>
      </c>
      <c r="E184" s="49"/>
      <c r="F184" s="51"/>
      <c r="G184" s="51"/>
      <c r="H184" s="29"/>
      <c r="I184" s="29"/>
      <c r="J184" s="29"/>
      <c r="K184" s="29">
        <v>1</v>
      </c>
      <c r="L184" s="29">
        <v>6</v>
      </c>
      <c r="M184" s="32"/>
      <c r="N184" s="34">
        <v>1</v>
      </c>
      <c r="O184" s="34">
        <v>6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14</v>
      </c>
      <c r="E185" s="160"/>
      <c r="F185" s="161"/>
      <c r="G185" s="161"/>
      <c r="H185" s="37"/>
      <c r="I185" s="37"/>
      <c r="J185" s="37"/>
      <c r="K185" s="37">
        <v>2</v>
      </c>
      <c r="L185" s="37">
        <v>6</v>
      </c>
      <c r="M185" s="40">
        <v>6</v>
      </c>
      <c r="N185" s="42">
        <v>3</v>
      </c>
      <c r="O185" s="42">
        <v>11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199</v>
      </c>
      <c r="E202" s="191">
        <f t="shared" ref="E202:G205" si="67">+E150+E154+E158+E162+E166+E170+E174+E186+E190+E194+E198</f>
        <v>10</v>
      </c>
      <c r="F202" s="192">
        <f t="shared" si="67"/>
        <v>5</v>
      </c>
      <c r="G202" s="192">
        <f t="shared" si="67"/>
        <v>1</v>
      </c>
      <c r="H202" s="192">
        <f t="shared" ref="H202:J205" si="68">+H150+H154+H158+H162+H166+H170+H174+H178+H186+H190+H194+H198+H182</f>
        <v>15</v>
      </c>
      <c r="I202" s="192">
        <f t="shared" si="68"/>
        <v>31</v>
      </c>
      <c r="J202" s="192">
        <f t="shared" si="68"/>
        <v>24</v>
      </c>
      <c r="K202" s="192">
        <f>+K150+K154+K158+K166+K170+K174+K178+K186+K190+K194+K198+K182</f>
        <v>96</v>
      </c>
      <c r="L202" s="192">
        <f t="shared" ref="L202:M205" si="69">+L150+L154+L158+L166+L174+L178+L186+L190+L194+L198+L182</f>
        <v>13</v>
      </c>
      <c r="M202" s="193">
        <f t="shared" si="69"/>
        <v>4</v>
      </c>
      <c r="N202" s="190">
        <f t="shared" ref="N202:O205" si="70">+N150+N154+N158+N162+N166+N170+N174+N178+N186+N190+N194+N198+N182</f>
        <v>77</v>
      </c>
      <c r="O202" s="190">
        <f t="shared" si="70"/>
        <v>122</v>
      </c>
      <c r="P202" s="190">
        <f>+P150+P154+P158+P166+P174+P178+P186+P190+P194+P198+P182</f>
        <v>6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673</v>
      </c>
      <c r="E203" s="194">
        <f t="shared" si="67"/>
        <v>37</v>
      </c>
      <c r="F203" s="195">
        <f t="shared" si="67"/>
        <v>21</v>
      </c>
      <c r="G203" s="195">
        <f t="shared" si="67"/>
        <v>19</v>
      </c>
      <c r="H203" s="195">
        <f t="shared" si="68"/>
        <v>21</v>
      </c>
      <c r="I203" s="195">
        <f t="shared" si="68"/>
        <v>88</v>
      </c>
      <c r="J203" s="195">
        <f t="shared" si="68"/>
        <v>80</v>
      </c>
      <c r="K203" s="195">
        <f>+K151+K155+K159+K167+K171+K175+K179+K187+K191+K195+K199+K183</f>
        <v>306</v>
      </c>
      <c r="L203" s="195">
        <f t="shared" si="69"/>
        <v>67</v>
      </c>
      <c r="M203" s="196">
        <f t="shared" si="69"/>
        <v>34</v>
      </c>
      <c r="N203" s="61">
        <f t="shared" si="70"/>
        <v>239</v>
      </c>
      <c r="O203" s="61">
        <f t="shared" si="70"/>
        <v>434</v>
      </c>
      <c r="P203" s="61">
        <f>+P151+P155+P159+P167+P175+P179+P187+P191+P195+P199+P183</f>
        <v>20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186</v>
      </c>
      <c r="E204" s="194">
        <f t="shared" si="67"/>
        <v>9</v>
      </c>
      <c r="F204" s="195">
        <f t="shared" si="67"/>
        <v>5</v>
      </c>
      <c r="G204" s="195">
        <f t="shared" si="67"/>
        <v>1</v>
      </c>
      <c r="H204" s="195">
        <f t="shared" si="68"/>
        <v>14</v>
      </c>
      <c r="I204" s="195">
        <f t="shared" si="68"/>
        <v>25</v>
      </c>
      <c r="J204" s="195">
        <f t="shared" si="68"/>
        <v>16</v>
      </c>
      <c r="K204" s="195">
        <f>+K152+K156+K160+K168+K172+K176+K180+K188+K192+K196+K200+K184</f>
        <v>97</v>
      </c>
      <c r="L204" s="195">
        <f t="shared" si="69"/>
        <v>13</v>
      </c>
      <c r="M204" s="196">
        <f t="shared" si="69"/>
        <v>6</v>
      </c>
      <c r="N204" s="61">
        <f t="shared" si="70"/>
        <v>66</v>
      </c>
      <c r="O204" s="61">
        <f t="shared" si="70"/>
        <v>120</v>
      </c>
      <c r="P204" s="61">
        <f>+P152+P156+P160+P168+P176+P180+P188+P192+P196+P200+P184</f>
        <v>5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148</v>
      </c>
      <c r="E205" s="197">
        <f t="shared" si="67"/>
        <v>5</v>
      </c>
      <c r="F205" s="198">
        <f t="shared" si="67"/>
        <v>3</v>
      </c>
      <c r="G205" s="198">
        <f t="shared" si="67"/>
        <v>6</v>
      </c>
      <c r="H205" s="198">
        <f t="shared" si="68"/>
        <v>7</v>
      </c>
      <c r="I205" s="198">
        <f t="shared" si="68"/>
        <v>22</v>
      </c>
      <c r="J205" s="198">
        <f t="shared" si="68"/>
        <v>13</v>
      </c>
      <c r="K205" s="198">
        <f>+K153+K157+K161+K169+K173+K177+K181+K189+K193+K197+K201+K185</f>
        <v>67</v>
      </c>
      <c r="L205" s="198">
        <f t="shared" si="69"/>
        <v>13</v>
      </c>
      <c r="M205" s="199">
        <f t="shared" si="69"/>
        <v>12</v>
      </c>
      <c r="N205" s="136">
        <f t="shared" si="70"/>
        <v>50</v>
      </c>
      <c r="O205" s="136">
        <f t="shared" si="70"/>
        <v>98</v>
      </c>
      <c r="P205" s="136">
        <f>+P153+P157+P161+P169+P177+P181+P189+P193+P197+P201+P185</f>
        <v>6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77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24926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230:C230"/>
    <mergeCell ref="A231:C231"/>
    <mergeCell ref="A232:C232"/>
    <mergeCell ref="A233:C23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B148:C148"/>
    <mergeCell ref="B149:C149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N146:O146"/>
    <mergeCell ref="P146:P147"/>
    <mergeCell ref="A148:A149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N207:N208"/>
    <mergeCell ref="A209:C209"/>
    <mergeCell ref="A210:C210"/>
    <mergeCell ref="A211:C211"/>
    <mergeCell ref="A212:C212"/>
    <mergeCell ref="A213:C213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27:C227"/>
    <mergeCell ref="A228:C228"/>
    <mergeCell ref="A229:C229"/>
    <mergeCell ref="A225:C226"/>
    <mergeCell ref="D225:D226"/>
    <mergeCell ref="E225:M225"/>
    <mergeCell ref="A207:C208"/>
    <mergeCell ref="D207:D208"/>
    <mergeCell ref="E207:M207"/>
    <mergeCell ref="N225:N226"/>
    <mergeCell ref="O225:O226"/>
    <mergeCell ref="P225:P226"/>
    <mergeCell ref="A214:C214"/>
    <mergeCell ref="A216:A219"/>
    <mergeCell ref="B216:B219"/>
    <mergeCell ref="C216:C219"/>
    <mergeCell ref="D216:D219"/>
    <mergeCell ref="E216:E21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D23" sqref="D23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",[8]NOMBRE!B2," - ","( ",[8]NOMBRE!C2,[8]NOMBRE!D2,[8]NOMBRE!E2,[8]NOMBRE!F2,[8]NOMBRE!G2,"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",[8]NOMBRE!B3," - ","( ",[8]NOMBRE!C3,[8]NOMBRE!D3,[8]NOMBRE!E3,[8]NOMBRE!F3,[8]NOMBRE!G3,[8]NOMBRE!H3,"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",[8]NOMBRE!B6," - ","( ",[8]NOMBRE!C6,[8]NOMBRE!D6," )")</f>
        <v>MES: JULIO - ( 07 )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",[8]NOMBRE!B7)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420" t="s">
        <v>7</v>
      </c>
      <c r="S8" s="368" t="s">
        <v>8</v>
      </c>
      <c r="T8" s="36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01"/>
      <c r="E9" s="280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81" t="s">
        <v>22</v>
      </c>
      <c r="R9" s="420"/>
      <c r="S9" s="368"/>
      <c r="T9" s="368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1"/>
      <c r="D10" s="17">
        <f>SUM(E10:O10)</f>
        <v>151</v>
      </c>
      <c r="E10" s="18"/>
      <c r="F10" s="18">
        <v>1</v>
      </c>
      <c r="G10" s="18">
        <v>1</v>
      </c>
      <c r="H10" s="19">
        <v>2</v>
      </c>
      <c r="I10" s="19">
        <v>3</v>
      </c>
      <c r="J10" s="19">
        <v>1</v>
      </c>
      <c r="K10" s="19">
        <v>18</v>
      </c>
      <c r="L10" s="19">
        <v>20</v>
      </c>
      <c r="M10" s="19">
        <v>89</v>
      </c>
      <c r="N10" s="20">
        <v>7</v>
      </c>
      <c r="O10" s="20">
        <v>9</v>
      </c>
      <c r="P10" s="21">
        <v>49</v>
      </c>
      <c r="Q10" s="22">
        <v>102</v>
      </c>
      <c r="R10" s="23">
        <v>5</v>
      </c>
      <c r="S10" s="24"/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4"/>
      <c r="D11" s="27">
        <f>SUM(E11:O11)</f>
        <v>637</v>
      </c>
      <c r="E11" s="28">
        <v>1</v>
      </c>
      <c r="F11" s="28">
        <v>8</v>
      </c>
      <c r="G11" s="28">
        <v>6</v>
      </c>
      <c r="H11" s="29">
        <v>9</v>
      </c>
      <c r="I11" s="29">
        <v>15</v>
      </c>
      <c r="J11" s="29">
        <v>28</v>
      </c>
      <c r="K11" s="29">
        <v>95</v>
      </c>
      <c r="L11" s="29">
        <v>91</v>
      </c>
      <c r="M11" s="29">
        <v>298</v>
      </c>
      <c r="N11" s="30">
        <v>59</v>
      </c>
      <c r="O11" s="30">
        <v>27</v>
      </c>
      <c r="P11" s="31">
        <v>210</v>
      </c>
      <c r="Q11" s="32">
        <v>427</v>
      </c>
      <c r="R11" s="33"/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4"/>
      <c r="D12" s="27">
        <f>SUM(E12:O12)</f>
        <v>38</v>
      </c>
      <c r="E12" s="28"/>
      <c r="F12" s="28"/>
      <c r="G12" s="28"/>
      <c r="H12" s="29"/>
      <c r="I12" s="29"/>
      <c r="J12" s="29">
        <v>6</v>
      </c>
      <c r="K12" s="29">
        <v>4</v>
      </c>
      <c r="L12" s="29">
        <v>6</v>
      </c>
      <c r="M12" s="29">
        <v>13</v>
      </c>
      <c r="N12" s="30">
        <v>3</v>
      </c>
      <c r="O12" s="30">
        <v>6</v>
      </c>
      <c r="P12" s="31">
        <v>8</v>
      </c>
      <c r="Q12" s="32">
        <v>30</v>
      </c>
      <c r="R12" s="33">
        <v>2</v>
      </c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31" t="s">
        <v>26</v>
      </c>
      <c r="B13" s="432"/>
      <c r="C13" s="433"/>
      <c r="D13" s="27">
        <f>SUM(E13:O13)</f>
        <v>18</v>
      </c>
      <c r="E13" s="28"/>
      <c r="F13" s="29">
        <v>1</v>
      </c>
      <c r="G13" s="29">
        <v>1</v>
      </c>
      <c r="H13" s="29">
        <v>1</v>
      </c>
      <c r="I13" s="29">
        <v>1</v>
      </c>
      <c r="J13" s="29">
        <v>1</v>
      </c>
      <c r="K13" s="29">
        <v>7</v>
      </c>
      <c r="L13" s="29"/>
      <c r="M13" s="29">
        <v>5</v>
      </c>
      <c r="N13" s="29">
        <v>1</v>
      </c>
      <c r="O13" s="30"/>
      <c r="P13" s="31">
        <v>13</v>
      </c>
      <c r="Q13" s="32">
        <v>5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218</v>
      </c>
      <c r="E14" s="36">
        <v>2</v>
      </c>
      <c r="F14" s="37">
        <v>5</v>
      </c>
      <c r="G14" s="37">
        <v>3</v>
      </c>
      <c r="H14" s="37">
        <v>2</v>
      </c>
      <c r="I14" s="37">
        <v>3</v>
      </c>
      <c r="J14" s="37">
        <v>5</v>
      </c>
      <c r="K14" s="37">
        <v>19</v>
      </c>
      <c r="L14" s="37">
        <v>47</v>
      </c>
      <c r="M14" s="37">
        <v>119</v>
      </c>
      <c r="N14" s="37">
        <v>12</v>
      </c>
      <c r="O14" s="38">
        <v>1</v>
      </c>
      <c r="P14" s="39">
        <v>81</v>
      </c>
      <c r="Q14" s="40">
        <v>136</v>
      </c>
      <c r="R14" s="41"/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437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368" t="s">
        <v>8</v>
      </c>
      <c r="T16" s="36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438"/>
      <c r="E17" s="280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01"/>
      <c r="Q17" s="303"/>
      <c r="R17" s="303"/>
      <c r="S17" s="368"/>
      <c r="T17" s="368"/>
      <c r="BG17" s="13"/>
      <c r="BH17" s="13"/>
    </row>
    <row r="18" spans="1:63" ht="18.75" customHeight="1" x14ac:dyDescent="0.15">
      <c r="A18" s="425" t="s">
        <v>33</v>
      </c>
      <c r="B18" s="426"/>
      <c r="C18" s="427"/>
      <c r="D18" s="17">
        <f>SUM(E18:O18)</f>
        <v>2</v>
      </c>
      <c r="E18" s="18"/>
      <c r="F18" s="18"/>
      <c r="G18" s="18"/>
      <c r="H18" s="19"/>
      <c r="I18" s="19"/>
      <c r="J18" s="19"/>
      <c r="K18" s="19"/>
      <c r="L18" s="19"/>
      <c r="M18" s="19">
        <v>2</v>
      </c>
      <c r="N18" s="19"/>
      <c r="O18" s="20"/>
      <c r="P18" s="24"/>
      <c r="Q18" s="23"/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425" t="s">
        <v>34</v>
      </c>
      <c r="B19" s="426"/>
      <c r="C19" s="427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428" t="s">
        <v>35</v>
      </c>
      <c r="B20" s="429"/>
      <c r="C20" s="430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4</v>
      </c>
      <c r="E22" s="31"/>
      <c r="F22" s="28"/>
      <c r="G22" s="28"/>
      <c r="H22" s="28"/>
      <c r="I22" s="28"/>
      <c r="J22" s="28"/>
      <c r="K22" s="29">
        <v>4</v>
      </c>
      <c r="L22" s="29"/>
      <c r="M22" s="29"/>
      <c r="N22" s="29"/>
      <c r="O22" s="32"/>
      <c r="P22" s="34">
        <v>4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7</v>
      </c>
      <c r="E24" s="31"/>
      <c r="F24" s="28"/>
      <c r="G24" s="28"/>
      <c r="H24" s="28"/>
      <c r="I24" s="28"/>
      <c r="J24" s="28"/>
      <c r="K24" s="29"/>
      <c r="L24" s="28"/>
      <c r="M24" s="29">
        <v>7</v>
      </c>
      <c r="N24" s="30"/>
      <c r="O24" s="32"/>
      <c r="P24" s="34">
        <v>7</v>
      </c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>
        <f t="shared" si="10"/>
        <v>0</v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403" t="s">
        <v>41</v>
      </c>
      <c r="B26" s="404"/>
      <c r="C26" s="405"/>
      <c r="D26" s="27">
        <f t="shared" si="1"/>
        <v>0</v>
      </c>
      <c r="E26" s="31"/>
      <c r="F26" s="28"/>
      <c r="G26" s="28"/>
      <c r="H26" s="28"/>
      <c r="I26" s="28"/>
      <c r="J26" s="28"/>
      <c r="K26" s="29"/>
      <c r="L26" s="28"/>
      <c r="M26" s="29"/>
      <c r="N26" s="29"/>
      <c r="O26" s="32"/>
      <c r="P26" s="34"/>
      <c r="Q26" s="34"/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 t="str">
        <f t="shared" si="10"/>
        <v/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14</v>
      </c>
      <c r="E27" s="21"/>
      <c r="F27" s="19"/>
      <c r="G27" s="19"/>
      <c r="H27" s="19"/>
      <c r="I27" s="19"/>
      <c r="J27" s="19"/>
      <c r="K27" s="19">
        <v>3</v>
      </c>
      <c r="L27" s="19">
        <v>2</v>
      </c>
      <c r="M27" s="19">
        <v>8</v>
      </c>
      <c r="N27" s="20">
        <v>1</v>
      </c>
      <c r="O27" s="20"/>
      <c r="P27" s="24">
        <v>14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421" t="s">
        <v>51</v>
      </c>
      <c r="B36" s="422"/>
      <c r="C36" s="423"/>
      <c r="D36" s="68">
        <f t="shared" si="1"/>
        <v>524</v>
      </c>
      <c r="E36" s="69"/>
      <c r="F36" s="70">
        <v>3</v>
      </c>
      <c r="G36" s="70">
        <v>5</v>
      </c>
      <c r="H36" s="71">
        <v>7</v>
      </c>
      <c r="I36" s="71">
        <v>10</v>
      </c>
      <c r="J36" s="71">
        <v>12</v>
      </c>
      <c r="K36" s="71">
        <v>33</v>
      </c>
      <c r="L36" s="71">
        <v>18</v>
      </c>
      <c r="M36" s="71">
        <v>385</v>
      </c>
      <c r="N36" s="72">
        <v>36</v>
      </c>
      <c r="O36" s="72">
        <v>15</v>
      </c>
      <c r="P36" s="73">
        <v>524</v>
      </c>
      <c r="Q36" s="74">
        <v>4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24" t="s">
        <v>52</v>
      </c>
      <c r="B37" s="424"/>
      <c r="C37" s="424"/>
      <c r="D37" s="75">
        <f t="shared" si="1"/>
        <v>551</v>
      </c>
      <c r="E37" s="75">
        <f t="shared" ref="E37:S37" si="12">SUM(E18:E36)</f>
        <v>0</v>
      </c>
      <c r="F37" s="75">
        <f t="shared" si="12"/>
        <v>3</v>
      </c>
      <c r="G37" s="75">
        <f t="shared" si="12"/>
        <v>5</v>
      </c>
      <c r="H37" s="75">
        <f t="shared" si="12"/>
        <v>7</v>
      </c>
      <c r="I37" s="75">
        <f t="shared" si="12"/>
        <v>10</v>
      </c>
      <c r="J37" s="75">
        <f t="shared" si="12"/>
        <v>12</v>
      </c>
      <c r="K37" s="75">
        <f t="shared" si="12"/>
        <v>40</v>
      </c>
      <c r="L37" s="75">
        <f t="shared" si="12"/>
        <v>20</v>
      </c>
      <c r="M37" s="75">
        <f t="shared" si="12"/>
        <v>402</v>
      </c>
      <c r="N37" s="75">
        <f t="shared" si="12"/>
        <v>37</v>
      </c>
      <c r="O37" s="75">
        <f t="shared" si="12"/>
        <v>15</v>
      </c>
      <c r="P37" s="75">
        <f t="shared" si="12"/>
        <v>549</v>
      </c>
      <c r="Q37" s="75">
        <f t="shared" si="12"/>
        <v>4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6"/>
      <c r="U39" s="420" t="s">
        <v>58</v>
      </c>
      <c r="V39" s="368" t="s">
        <v>9</v>
      </c>
    </row>
    <row r="40" spans="1:66" ht="24" customHeight="1" x14ac:dyDescent="0.15">
      <c r="A40" s="331"/>
      <c r="B40" s="332"/>
      <c r="C40" s="333"/>
      <c r="D40" s="334"/>
      <c r="E40" s="280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81" t="s">
        <v>22</v>
      </c>
      <c r="R40" s="303"/>
      <c r="S40" s="16" t="s">
        <v>61</v>
      </c>
      <c r="T40" s="281" t="s">
        <v>62</v>
      </c>
      <c r="U40" s="420"/>
      <c r="V40" s="368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417" t="s">
        <v>67</v>
      </c>
      <c r="B45" s="418"/>
      <c r="C45" s="419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407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08"/>
      <c r="B49" s="40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08"/>
      <c r="B50" s="40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08"/>
      <c r="B51" s="40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08"/>
      <c r="B52" s="40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08"/>
      <c r="B53" s="40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10"/>
      <c r="B54" s="41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314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314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403" t="s">
        <v>87</v>
      </c>
      <c r="B63" s="404"/>
      <c r="C63" s="40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36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01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01"/>
      <c r="O75" s="303"/>
      <c r="P75" s="303"/>
      <c r="Q75" s="16" t="s">
        <v>61</v>
      </c>
      <c r="R75" s="281" t="s">
        <v>62</v>
      </c>
      <c r="S75" s="368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83" t="s">
        <v>103</v>
      </c>
      <c r="B76" s="384"/>
      <c r="C76" s="384"/>
      <c r="D76" s="17">
        <f>+SUM(E76:M76)</f>
        <v>95</v>
      </c>
      <c r="E76" s="21">
        <v>2</v>
      </c>
      <c r="F76" s="19">
        <v>3</v>
      </c>
      <c r="G76" s="19">
        <v>2</v>
      </c>
      <c r="H76" s="19">
        <v>3</v>
      </c>
      <c r="I76" s="19">
        <v>8</v>
      </c>
      <c r="J76" s="19">
        <v>6</v>
      </c>
      <c r="K76" s="19">
        <v>59</v>
      </c>
      <c r="L76" s="19">
        <v>5</v>
      </c>
      <c r="M76" s="22">
        <v>7</v>
      </c>
      <c r="N76" s="24">
        <v>95</v>
      </c>
      <c r="O76" s="24">
        <v>3</v>
      </c>
      <c r="P76" s="128"/>
      <c r="Q76" s="21">
        <v>11</v>
      </c>
      <c r="R76" s="22">
        <v>13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79" t="s">
        <v>104</v>
      </c>
      <c r="B77" s="379"/>
      <c r="C77" s="379"/>
      <c r="D77" s="27">
        <f>+SUM(E77:M77)</f>
        <v>47</v>
      </c>
      <c r="E77" s="31">
        <v>3</v>
      </c>
      <c r="F77" s="29">
        <v>1</v>
      </c>
      <c r="G77" s="29">
        <v>3</v>
      </c>
      <c r="H77" s="29">
        <v>2</v>
      </c>
      <c r="I77" s="29">
        <v>5</v>
      </c>
      <c r="J77" s="29">
        <v>1</v>
      </c>
      <c r="K77" s="29">
        <v>24</v>
      </c>
      <c r="L77" s="29">
        <v>8</v>
      </c>
      <c r="M77" s="32"/>
      <c r="N77" s="34">
        <v>47</v>
      </c>
      <c r="O77" s="34"/>
      <c r="P77" s="129"/>
      <c r="Q77" s="31">
        <v>7</v>
      </c>
      <c r="R77" s="32">
        <v>8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324</v>
      </c>
      <c r="E78" s="31">
        <v>36</v>
      </c>
      <c r="F78" s="63">
        <v>25</v>
      </c>
      <c r="G78" s="63">
        <v>30</v>
      </c>
      <c r="H78" s="63">
        <v>1</v>
      </c>
      <c r="I78" s="63">
        <v>25</v>
      </c>
      <c r="J78" s="63">
        <v>10</v>
      </c>
      <c r="K78" s="63">
        <v>164</v>
      </c>
      <c r="L78" s="63">
        <v>33</v>
      </c>
      <c r="M78" s="124"/>
      <c r="N78" s="65">
        <v>324</v>
      </c>
      <c r="O78" s="65">
        <v>4</v>
      </c>
      <c r="P78" s="130"/>
      <c r="Q78" s="31">
        <v>65</v>
      </c>
      <c r="R78" s="32">
        <v>62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79" t="s">
        <v>106</v>
      </c>
      <c r="B79" s="379"/>
      <c r="C79" s="379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79" t="s">
        <v>107</v>
      </c>
      <c r="B80" s="379"/>
      <c r="C80" s="379"/>
      <c r="D80" s="27">
        <f t="shared" ref="D80:D85" si="45">+SUM(H80:M80)</f>
        <v>247</v>
      </c>
      <c r="E80" s="49"/>
      <c r="F80" s="51"/>
      <c r="G80" s="51"/>
      <c r="H80" s="29"/>
      <c r="I80" s="29">
        <v>12</v>
      </c>
      <c r="J80" s="29">
        <v>8</v>
      </c>
      <c r="K80" s="29">
        <v>188</v>
      </c>
      <c r="L80" s="29">
        <v>34</v>
      </c>
      <c r="M80" s="32">
        <v>5</v>
      </c>
      <c r="N80" s="34">
        <v>247</v>
      </c>
      <c r="O80" s="34">
        <v>4</v>
      </c>
      <c r="P80" s="129"/>
      <c r="Q80" s="31">
        <v>11</v>
      </c>
      <c r="R80" s="32">
        <v>9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 t="shared" si="34"/>
        <v/>
      </c>
      <c r="BA80" s="57" t="str">
        <f t="shared" si="35"/>
        <v/>
      </c>
      <c r="BB80" s="25" t="str">
        <f t="shared" si="38"/>
        <v/>
      </c>
      <c r="BC80" s="25" t="str">
        <f t="shared" si="39"/>
        <v/>
      </c>
      <c r="BD80" s="48">
        <f t="shared" si="40"/>
        <v>0</v>
      </c>
      <c r="BE80" s="48">
        <f t="shared" si="41"/>
        <v>0</v>
      </c>
      <c r="BF80" s="48">
        <f t="shared" si="42"/>
        <v>0</v>
      </c>
      <c r="BG80" s="48">
        <f t="shared" si="43"/>
        <v>0</v>
      </c>
      <c r="BH80" s="48">
        <f t="shared" si="44"/>
        <v>0</v>
      </c>
    </row>
    <row r="81" spans="1:60" ht="15.75" customHeight="1" x14ac:dyDescent="0.15">
      <c r="A81" s="341" t="s">
        <v>108</v>
      </c>
      <c r="B81" s="341"/>
      <c r="C81" s="341"/>
      <c r="D81" s="27">
        <f t="shared" si="45"/>
        <v>17</v>
      </c>
      <c r="E81" s="49"/>
      <c r="F81" s="51"/>
      <c r="G81" s="51"/>
      <c r="H81" s="29"/>
      <c r="I81" s="29">
        <v>4</v>
      </c>
      <c r="J81" s="29">
        <v>1</v>
      </c>
      <c r="K81" s="29">
        <v>9</v>
      </c>
      <c r="L81" s="29">
        <v>1</v>
      </c>
      <c r="M81" s="32">
        <v>2</v>
      </c>
      <c r="N81" s="34">
        <v>17</v>
      </c>
      <c r="O81" s="34">
        <v>2</v>
      </c>
      <c r="P81" s="129"/>
      <c r="Q81" s="31">
        <v>1</v>
      </c>
      <c r="R81" s="32">
        <v>4</v>
      </c>
      <c r="S81" s="67"/>
      <c r="T81" s="234" t="str">
        <f t="shared" si="36"/>
        <v xml:space="preserve">    </v>
      </c>
      <c r="AW81" s="227"/>
      <c r="AX81" s="3"/>
      <c r="AY81" s="25" t="str">
        <f t="shared" si="37"/>
        <v/>
      </c>
      <c r="AZ81" s="57" t="str">
        <f t="shared" si="34"/>
        <v/>
      </c>
      <c r="BA81" s="57" t="str">
        <f t="shared" si="35"/>
        <v/>
      </c>
      <c r="BB81" s="25" t="str">
        <f t="shared" si="38"/>
        <v/>
      </c>
      <c r="BC81" s="25" t="str">
        <f t="shared" si="39"/>
        <v/>
      </c>
      <c r="BD81" s="48">
        <f t="shared" si="40"/>
        <v>0</v>
      </c>
      <c r="BE81" s="48">
        <f t="shared" si="41"/>
        <v>0</v>
      </c>
      <c r="BF81" s="48">
        <f t="shared" si="42"/>
        <v>0</v>
      </c>
      <c r="BG81" s="48">
        <f t="shared" si="43"/>
        <v>0</v>
      </c>
      <c r="BH81" s="48">
        <f t="shared" si="44"/>
        <v>0</v>
      </c>
    </row>
    <row r="82" spans="1:60" ht="15.75" customHeight="1" x14ac:dyDescent="0.15">
      <c r="A82" s="341" t="s">
        <v>109</v>
      </c>
      <c r="B82" s="341"/>
      <c r="C82" s="341"/>
      <c r="D82" s="27">
        <f t="shared" si="45"/>
        <v>23</v>
      </c>
      <c r="E82" s="49"/>
      <c r="F82" s="51"/>
      <c r="G82" s="51"/>
      <c r="H82" s="29"/>
      <c r="I82" s="29">
        <v>1</v>
      </c>
      <c r="J82" s="29">
        <v>3</v>
      </c>
      <c r="K82" s="29">
        <v>10</v>
      </c>
      <c r="L82" s="29">
        <v>1</v>
      </c>
      <c r="M82" s="32">
        <v>8</v>
      </c>
      <c r="N82" s="34">
        <v>23</v>
      </c>
      <c r="O82" s="34"/>
      <c r="P82" s="129"/>
      <c r="Q82" s="31">
        <v>4</v>
      </c>
      <c r="R82" s="32"/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41" t="s">
        <v>110</v>
      </c>
      <c r="B83" s="341"/>
      <c r="C83" s="341"/>
      <c r="D83" s="27">
        <f t="shared" si="45"/>
        <v>14</v>
      </c>
      <c r="E83" s="49"/>
      <c r="F83" s="51"/>
      <c r="G83" s="51"/>
      <c r="H83" s="29">
        <v>5</v>
      </c>
      <c r="I83" s="29">
        <v>2</v>
      </c>
      <c r="J83" s="29">
        <v>1</v>
      </c>
      <c r="K83" s="29">
        <v>5</v>
      </c>
      <c r="L83" s="29"/>
      <c r="M83" s="32">
        <v>1</v>
      </c>
      <c r="N83" s="34">
        <v>14</v>
      </c>
      <c r="O83" s="34"/>
      <c r="P83" s="129"/>
      <c r="Q83" s="31">
        <v>2</v>
      </c>
      <c r="R83" s="32">
        <v>6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41" t="s">
        <v>48</v>
      </c>
      <c r="B84" s="341"/>
      <c r="C84" s="341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79" t="s">
        <v>111</v>
      </c>
      <c r="B85" s="379"/>
      <c r="C85" s="379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79" t="s">
        <v>112</v>
      </c>
      <c r="B86" s="379"/>
      <c r="C86" s="379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79" t="s">
        <v>113</v>
      </c>
      <c r="B87" s="379"/>
      <c r="C87" s="379"/>
      <c r="D87" s="27">
        <f>+SUM(G87:M87)</f>
        <v>27</v>
      </c>
      <c r="E87" s="49"/>
      <c r="F87" s="51"/>
      <c r="G87" s="29"/>
      <c r="H87" s="29"/>
      <c r="I87" s="29">
        <v>2</v>
      </c>
      <c r="J87" s="29">
        <v>1</v>
      </c>
      <c r="K87" s="29">
        <v>24</v>
      </c>
      <c r="L87" s="29"/>
      <c r="M87" s="32"/>
      <c r="N87" s="34">
        <v>27</v>
      </c>
      <c r="O87" s="34"/>
      <c r="P87" s="129"/>
      <c r="Q87" s="31">
        <v>1</v>
      </c>
      <c r="R87" s="32">
        <v>2</v>
      </c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79" t="s">
        <v>114</v>
      </c>
      <c r="B88" s="379"/>
      <c r="C88" s="379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79" t="s">
        <v>115</v>
      </c>
      <c r="B89" s="379"/>
      <c r="C89" s="379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79" t="s">
        <v>116</v>
      </c>
      <c r="B90" s="379"/>
      <c r="C90" s="379"/>
      <c r="D90" s="27">
        <f>+SUM(E90:K90)</f>
        <v>224</v>
      </c>
      <c r="E90" s="31"/>
      <c r="F90" s="29"/>
      <c r="G90" s="29"/>
      <c r="H90" s="29">
        <v>8</v>
      </c>
      <c r="I90" s="29">
        <v>98</v>
      </c>
      <c r="J90" s="29">
        <v>102</v>
      </c>
      <c r="K90" s="29">
        <v>16</v>
      </c>
      <c r="L90" s="51"/>
      <c r="M90" s="131"/>
      <c r="N90" s="34">
        <v>224</v>
      </c>
      <c r="O90" s="34"/>
      <c r="P90" s="129"/>
      <c r="Q90" s="31">
        <v>100</v>
      </c>
      <c r="R90" s="32">
        <v>108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79" t="s">
        <v>117</v>
      </c>
      <c r="B91" s="379"/>
      <c r="C91" s="379"/>
      <c r="D91" s="27">
        <f>+SUM(E91:K91)</f>
        <v>8</v>
      </c>
      <c r="E91" s="31"/>
      <c r="F91" s="29"/>
      <c r="G91" s="29"/>
      <c r="H91" s="29"/>
      <c r="I91" s="29">
        <v>5</v>
      </c>
      <c r="J91" s="29">
        <v>3</v>
      </c>
      <c r="K91" s="29"/>
      <c r="L91" s="51"/>
      <c r="M91" s="131"/>
      <c r="N91" s="34">
        <v>8</v>
      </c>
      <c r="O91" s="34"/>
      <c r="P91" s="129"/>
      <c r="Q91" s="31">
        <v>4</v>
      </c>
      <c r="R91" s="32">
        <v>4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380" t="s">
        <v>118</v>
      </c>
      <c r="B92" s="381"/>
      <c r="C92" s="382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376" t="s">
        <v>119</v>
      </c>
      <c r="B93" s="377"/>
      <c r="C93" s="378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79" t="s">
        <v>120</v>
      </c>
      <c r="B94" s="379"/>
      <c r="C94" s="379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376" t="s">
        <v>121</v>
      </c>
      <c r="B95" s="377"/>
      <c r="C95" s="378"/>
      <c r="D95" s="27">
        <f>+SUM(H95:M95)</f>
        <v>32</v>
      </c>
      <c r="E95" s="49"/>
      <c r="F95" s="51"/>
      <c r="G95" s="51"/>
      <c r="H95" s="29"/>
      <c r="I95" s="29"/>
      <c r="J95" s="29"/>
      <c r="K95" s="29">
        <v>4</v>
      </c>
      <c r="L95" s="29">
        <v>18</v>
      </c>
      <c r="M95" s="32">
        <v>10</v>
      </c>
      <c r="N95" s="34">
        <v>32</v>
      </c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>
        <f t="shared" si="43"/>
        <v>0</v>
      </c>
      <c r="BH95" s="48">
        <f t="shared" si="44"/>
        <v>0</v>
      </c>
    </row>
    <row r="96" spans="1:60" ht="15.75" customHeight="1" x14ac:dyDescent="0.15">
      <c r="A96" s="376" t="s">
        <v>122</v>
      </c>
      <c r="B96" s="377"/>
      <c r="C96" s="378"/>
      <c r="D96" s="27">
        <f>+SUM(J96:M96)</f>
        <v>15</v>
      </c>
      <c r="E96" s="49"/>
      <c r="F96" s="51"/>
      <c r="G96" s="51"/>
      <c r="H96" s="51"/>
      <c r="I96" s="51"/>
      <c r="J96" s="29"/>
      <c r="K96" s="29">
        <v>7</v>
      </c>
      <c r="L96" s="29">
        <v>8</v>
      </c>
      <c r="M96" s="32"/>
      <c r="N96" s="34">
        <v>15</v>
      </c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>
        <f t="shared" si="43"/>
        <v>0</v>
      </c>
      <c r="BH96" s="48">
        <f t="shared" si="44"/>
        <v>0</v>
      </c>
    </row>
    <row r="97" spans="1:77" ht="15.75" customHeight="1" x14ac:dyDescent="0.15">
      <c r="A97" s="376" t="s">
        <v>123</v>
      </c>
      <c r="B97" s="377"/>
      <c r="C97" s="378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376" t="s">
        <v>124</v>
      </c>
      <c r="B98" s="377"/>
      <c r="C98" s="378"/>
      <c r="D98" s="27">
        <f>+SUM(J98:M98)</f>
        <v>11</v>
      </c>
      <c r="E98" s="49"/>
      <c r="F98" s="51"/>
      <c r="G98" s="51"/>
      <c r="H98" s="51"/>
      <c r="I98" s="51"/>
      <c r="J98" s="29"/>
      <c r="K98" s="29">
        <v>4</v>
      </c>
      <c r="L98" s="29">
        <v>7</v>
      </c>
      <c r="M98" s="32"/>
      <c r="N98" s="34">
        <v>11</v>
      </c>
      <c r="O98" s="52"/>
      <c r="P98" s="129"/>
      <c r="Q98" s="31"/>
      <c r="R98" s="32"/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>
        <f t="shared" si="43"/>
        <v>0</v>
      </c>
      <c r="BH98" s="48">
        <f t="shared" si="44"/>
        <v>0</v>
      </c>
    </row>
    <row r="99" spans="1:77" ht="13.5" customHeight="1" x14ac:dyDescent="0.15">
      <c r="A99" s="379" t="s">
        <v>125</v>
      </c>
      <c r="B99" s="379"/>
      <c r="C99" s="379"/>
      <c r="D99" s="27">
        <f t="shared" ref="D99:D105" si="46">+SUM(E99:M99)</f>
        <v>11</v>
      </c>
      <c r="E99" s="31"/>
      <c r="F99" s="29"/>
      <c r="G99" s="29">
        <v>1</v>
      </c>
      <c r="H99" s="29"/>
      <c r="I99" s="29"/>
      <c r="J99" s="29">
        <v>3</v>
      </c>
      <c r="K99" s="29">
        <v>7</v>
      </c>
      <c r="L99" s="29"/>
      <c r="M99" s="32"/>
      <c r="N99" s="34">
        <v>11</v>
      </c>
      <c r="O99" s="34"/>
      <c r="P99" s="129"/>
      <c r="Q99" s="31">
        <v>1</v>
      </c>
      <c r="R99" s="32">
        <v>3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79" t="s">
        <v>126</v>
      </c>
      <c r="B100" s="379"/>
      <c r="C100" s="379"/>
      <c r="D100" s="27">
        <f t="shared" si="46"/>
        <v>6</v>
      </c>
      <c r="E100" s="31"/>
      <c r="F100" s="29"/>
      <c r="G100" s="29"/>
      <c r="H100" s="29"/>
      <c r="I100" s="29"/>
      <c r="J100" s="29">
        <v>1</v>
      </c>
      <c r="K100" s="29">
        <v>5</v>
      </c>
      <c r="L100" s="29"/>
      <c r="M100" s="32"/>
      <c r="N100" s="34">
        <v>6</v>
      </c>
      <c r="O100" s="34"/>
      <c r="P100" s="129"/>
      <c r="Q100" s="31">
        <v>1</v>
      </c>
      <c r="R100" s="32"/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41" t="s">
        <v>127</v>
      </c>
      <c r="B101" s="341"/>
      <c r="C101" s="341"/>
      <c r="D101" s="27">
        <f t="shared" si="46"/>
        <v>38</v>
      </c>
      <c r="E101" s="31"/>
      <c r="F101" s="29"/>
      <c r="G101" s="29">
        <v>5</v>
      </c>
      <c r="H101" s="29"/>
      <c r="I101" s="29"/>
      <c r="J101" s="29">
        <v>9</v>
      </c>
      <c r="K101" s="29">
        <v>24</v>
      </c>
      <c r="L101" s="29"/>
      <c r="M101" s="32"/>
      <c r="N101" s="34">
        <v>38</v>
      </c>
      <c r="O101" s="34"/>
      <c r="P101" s="129"/>
      <c r="Q101" s="31">
        <v>7</v>
      </c>
      <c r="R101" s="32">
        <v>7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41" t="s">
        <v>128</v>
      </c>
      <c r="B102" s="341"/>
      <c r="C102" s="341"/>
      <c r="D102" s="27">
        <f t="shared" si="46"/>
        <v>13</v>
      </c>
      <c r="E102" s="31">
        <v>2</v>
      </c>
      <c r="F102" s="29">
        <v>1</v>
      </c>
      <c r="G102" s="29">
        <v>3</v>
      </c>
      <c r="H102" s="29">
        <v>1</v>
      </c>
      <c r="I102" s="29">
        <v>3</v>
      </c>
      <c r="J102" s="29"/>
      <c r="K102" s="29">
        <v>3</v>
      </c>
      <c r="L102" s="29"/>
      <c r="M102" s="32"/>
      <c r="N102" s="34">
        <v>13</v>
      </c>
      <c r="O102" s="34"/>
      <c r="P102" s="129"/>
      <c r="Q102" s="31">
        <v>8</v>
      </c>
      <c r="R102" s="32">
        <v>2</v>
      </c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375" t="s">
        <v>130</v>
      </c>
      <c r="B104" s="375"/>
      <c r="C104" s="375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1152</v>
      </c>
      <c r="E105" s="90">
        <f>+SUM(E76:E79,E88:E93,E99:E104)</f>
        <v>43</v>
      </c>
      <c r="F105" s="91">
        <f>+SUM(F76:F79,F90:F93,F99:F104)</f>
        <v>30</v>
      </c>
      <c r="G105" s="91">
        <f>+SUM(G76:G79,G87,G90:G93,G99:G104)</f>
        <v>44</v>
      </c>
      <c r="H105" s="91">
        <f>+SUM(H76:H85,H87,H90:H95,H99:H104)</f>
        <v>20</v>
      </c>
      <c r="I105" s="91">
        <f>+SUM(I76:I85,I87:I95,I99:I104)</f>
        <v>165</v>
      </c>
      <c r="J105" s="91">
        <f>+SUM(J76:J87,J90:J104)</f>
        <v>149</v>
      </c>
      <c r="K105" s="91">
        <f>+SUM(K76:K87,K90:K104)</f>
        <v>553</v>
      </c>
      <c r="L105" s="91">
        <f>+SUM(L76:L87,L94:L104)</f>
        <v>115</v>
      </c>
      <c r="M105" s="107">
        <f>+SUM(M76:M87,M94:M104)</f>
        <v>33</v>
      </c>
      <c r="N105" s="91">
        <f t="shared" ref="N105:S105" si="47">+SUM(N76:N104)</f>
        <v>1152</v>
      </c>
      <c r="O105" s="88">
        <f t="shared" si="47"/>
        <v>13</v>
      </c>
      <c r="P105" s="107">
        <f t="shared" si="47"/>
        <v>0</v>
      </c>
      <c r="Q105" s="89">
        <f t="shared" si="47"/>
        <v>223</v>
      </c>
      <c r="R105" s="92">
        <f t="shared" si="47"/>
        <v>228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36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01"/>
      <c r="E108" s="283" t="s">
        <v>10</v>
      </c>
      <c r="F108" s="283" t="s">
        <v>11</v>
      </c>
      <c r="G108" s="283" t="s">
        <v>12</v>
      </c>
      <c r="H108" s="283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81" t="s">
        <v>62</v>
      </c>
      <c r="R108" s="368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69" t="s">
        <v>135</v>
      </c>
      <c r="B109" s="373" t="s">
        <v>136</v>
      </c>
      <c r="C109" s="373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70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71"/>
      <c r="B111" s="317" t="s">
        <v>138</v>
      </c>
      <c r="C111" s="317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72"/>
      <c r="B112" s="361" t="s">
        <v>139</v>
      </c>
      <c r="C112" s="374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64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365" t="s">
        <v>141</v>
      </c>
      <c r="C122" s="366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7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7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67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01"/>
      <c r="E142" s="280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439" t="s">
        <v>167</v>
      </c>
      <c r="B143" s="440"/>
      <c r="C143" s="441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442" t="s">
        <v>168</v>
      </c>
      <c r="B144" s="443"/>
      <c r="C144" s="444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6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7"/>
      <c r="C147" s="409"/>
      <c r="D147" s="353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82" t="s">
        <v>21</v>
      </c>
      <c r="O147" s="179" t="s">
        <v>22</v>
      </c>
      <c r="P147" s="350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349" t="s">
        <v>174</v>
      </c>
      <c r="C148" s="349"/>
      <c r="D148" s="59">
        <f>+SUM(E148:M148)</f>
        <v>47</v>
      </c>
      <c r="E148" s="21">
        <v>3</v>
      </c>
      <c r="F148" s="19">
        <v>1</v>
      </c>
      <c r="G148" s="19">
        <v>3</v>
      </c>
      <c r="H148" s="19">
        <v>2</v>
      </c>
      <c r="I148" s="19">
        <v>5</v>
      </c>
      <c r="J148" s="19">
        <v>1</v>
      </c>
      <c r="K148" s="19">
        <v>24</v>
      </c>
      <c r="L148" s="19">
        <v>8</v>
      </c>
      <c r="M148" s="22"/>
      <c r="N148" s="24">
        <v>22</v>
      </c>
      <c r="O148" s="24">
        <v>25</v>
      </c>
      <c r="P148" s="60"/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41" t="s">
        <v>175</v>
      </c>
      <c r="C149" s="341"/>
      <c r="D149" s="61">
        <f>+SUM(E149:M149)</f>
        <v>637</v>
      </c>
      <c r="E149" s="31">
        <v>26</v>
      </c>
      <c r="F149" s="29">
        <v>15</v>
      </c>
      <c r="G149" s="29">
        <v>18</v>
      </c>
      <c r="H149" s="29">
        <v>28</v>
      </c>
      <c r="I149" s="29">
        <v>75</v>
      </c>
      <c r="J149" s="29">
        <v>91</v>
      </c>
      <c r="K149" s="29">
        <v>298</v>
      </c>
      <c r="L149" s="29">
        <v>59</v>
      </c>
      <c r="M149" s="32">
        <v>27</v>
      </c>
      <c r="N149" s="34">
        <v>210</v>
      </c>
      <c r="O149" s="34">
        <v>427</v>
      </c>
      <c r="P149" s="67">
        <v>10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349" t="s">
        <v>177</v>
      </c>
      <c r="C150" s="349"/>
      <c r="D150" s="59">
        <f>+SUM(E150:M150)</f>
        <v>22</v>
      </c>
      <c r="E150" s="21"/>
      <c r="F150" s="19"/>
      <c r="G150" s="19">
        <v>1</v>
      </c>
      <c r="H150" s="19"/>
      <c r="I150" s="19">
        <v>2</v>
      </c>
      <c r="J150" s="19">
        <v>5</v>
      </c>
      <c r="K150" s="19">
        <v>14</v>
      </c>
      <c r="L150" s="19"/>
      <c r="M150" s="22"/>
      <c r="N150" s="24">
        <v>8</v>
      </c>
      <c r="O150" s="24">
        <v>14</v>
      </c>
      <c r="P150" s="60">
        <v>1</v>
      </c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41" t="s">
        <v>178</v>
      </c>
      <c r="C151" s="341"/>
      <c r="D151" s="61">
        <f t="shared" ref="D151:D205" si="65">+SUM(E151:M151)</f>
        <v>18</v>
      </c>
      <c r="E151" s="31"/>
      <c r="F151" s="29"/>
      <c r="G151" s="29">
        <v>2</v>
      </c>
      <c r="H151" s="29"/>
      <c r="I151" s="29"/>
      <c r="J151" s="29">
        <v>7</v>
      </c>
      <c r="K151" s="29">
        <v>9</v>
      </c>
      <c r="L151" s="29"/>
      <c r="M151" s="32"/>
      <c r="N151" s="34">
        <v>6</v>
      </c>
      <c r="O151" s="34">
        <v>12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41" t="s">
        <v>179</v>
      </c>
      <c r="C152" s="341"/>
      <c r="D152" s="61">
        <f t="shared" si="65"/>
        <v>23</v>
      </c>
      <c r="E152" s="31"/>
      <c r="F152" s="29"/>
      <c r="G152" s="29">
        <v>1</v>
      </c>
      <c r="H152" s="29"/>
      <c r="I152" s="29">
        <v>2</v>
      </c>
      <c r="J152" s="29">
        <v>5</v>
      </c>
      <c r="K152" s="29">
        <v>15</v>
      </c>
      <c r="L152" s="29"/>
      <c r="M152" s="32"/>
      <c r="N152" s="34">
        <v>9</v>
      </c>
      <c r="O152" s="34">
        <v>14</v>
      </c>
      <c r="P152" s="67">
        <v>1</v>
      </c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x14ac:dyDescent="0.15">
      <c r="A153" s="303"/>
      <c r="B153" s="347" t="s">
        <v>180</v>
      </c>
      <c r="C153" s="347"/>
      <c r="D153" s="136">
        <f t="shared" si="65"/>
        <v>4</v>
      </c>
      <c r="E153" s="39"/>
      <c r="F153" s="37"/>
      <c r="G153" s="37">
        <v>1</v>
      </c>
      <c r="H153" s="37"/>
      <c r="I153" s="37">
        <v>1</v>
      </c>
      <c r="J153" s="37">
        <v>1</v>
      </c>
      <c r="K153" s="37">
        <v>1</v>
      </c>
      <c r="L153" s="37"/>
      <c r="M153" s="40"/>
      <c r="N153" s="42">
        <v>1</v>
      </c>
      <c r="O153" s="42">
        <v>3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349" t="s">
        <v>177</v>
      </c>
      <c r="C154" s="349"/>
      <c r="D154" s="59">
        <f t="shared" si="65"/>
        <v>11</v>
      </c>
      <c r="E154" s="21">
        <v>2</v>
      </c>
      <c r="F154" s="19"/>
      <c r="G154" s="19">
        <v>1</v>
      </c>
      <c r="H154" s="19"/>
      <c r="I154" s="19"/>
      <c r="J154" s="19">
        <v>1</v>
      </c>
      <c r="K154" s="19">
        <v>7</v>
      </c>
      <c r="L154" s="19"/>
      <c r="M154" s="22"/>
      <c r="N154" s="24">
        <v>8</v>
      </c>
      <c r="O154" s="24">
        <v>3</v>
      </c>
      <c r="P154" s="60">
        <v>1</v>
      </c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41" t="s">
        <v>178</v>
      </c>
      <c r="C155" s="341"/>
      <c r="D155" s="61">
        <f t="shared" si="65"/>
        <v>25</v>
      </c>
      <c r="E155" s="31"/>
      <c r="F155" s="29"/>
      <c r="G155" s="29">
        <v>1</v>
      </c>
      <c r="H155" s="29"/>
      <c r="I155" s="29"/>
      <c r="J155" s="29">
        <v>1</v>
      </c>
      <c r="K155" s="29">
        <v>22</v>
      </c>
      <c r="L155" s="29">
        <v>1</v>
      </c>
      <c r="M155" s="32"/>
      <c r="N155" s="34">
        <v>13</v>
      </c>
      <c r="O155" s="34">
        <v>12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41" t="s">
        <v>179</v>
      </c>
      <c r="C156" s="341"/>
      <c r="D156" s="61">
        <f t="shared" si="65"/>
        <v>11</v>
      </c>
      <c r="E156" s="31">
        <v>2</v>
      </c>
      <c r="F156" s="29"/>
      <c r="G156" s="29">
        <v>1</v>
      </c>
      <c r="H156" s="29"/>
      <c r="I156" s="29"/>
      <c r="J156" s="29">
        <v>1</v>
      </c>
      <c r="K156" s="29">
        <v>7</v>
      </c>
      <c r="L156" s="29"/>
      <c r="M156" s="32"/>
      <c r="N156" s="34">
        <v>8</v>
      </c>
      <c r="O156" s="34">
        <v>3</v>
      </c>
      <c r="P156" s="67">
        <v>1</v>
      </c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47" t="s">
        <v>180</v>
      </c>
      <c r="C157" s="347"/>
      <c r="D157" s="136">
        <f t="shared" si="65"/>
        <v>8</v>
      </c>
      <c r="E157" s="39"/>
      <c r="F157" s="37"/>
      <c r="G157" s="37">
        <v>1</v>
      </c>
      <c r="H157" s="37"/>
      <c r="I157" s="37"/>
      <c r="J157" s="37"/>
      <c r="K157" s="37">
        <v>7</v>
      </c>
      <c r="L157" s="37"/>
      <c r="M157" s="40"/>
      <c r="N157" s="42">
        <v>5</v>
      </c>
      <c r="O157" s="42">
        <v>3</v>
      </c>
      <c r="P157" s="96">
        <v>1</v>
      </c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349" t="s">
        <v>177</v>
      </c>
      <c r="C158" s="349"/>
      <c r="D158" s="59">
        <f t="shared" si="65"/>
        <v>43</v>
      </c>
      <c r="E158" s="21"/>
      <c r="F158" s="19"/>
      <c r="G158" s="19"/>
      <c r="H158" s="19">
        <v>1</v>
      </c>
      <c r="I158" s="19">
        <v>3</v>
      </c>
      <c r="J158" s="19">
        <v>6</v>
      </c>
      <c r="K158" s="19">
        <v>31</v>
      </c>
      <c r="L158" s="19">
        <v>1</v>
      </c>
      <c r="M158" s="22">
        <v>1</v>
      </c>
      <c r="N158" s="24">
        <v>8</v>
      </c>
      <c r="O158" s="24">
        <v>35</v>
      </c>
      <c r="P158" s="60">
        <v>1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41" t="s">
        <v>178</v>
      </c>
      <c r="C159" s="341"/>
      <c r="D159" s="61">
        <f t="shared" si="65"/>
        <v>141</v>
      </c>
      <c r="E159" s="31"/>
      <c r="F159" s="29"/>
      <c r="G159" s="29"/>
      <c r="H159" s="29">
        <v>20</v>
      </c>
      <c r="I159" s="29">
        <v>18</v>
      </c>
      <c r="J159" s="29">
        <v>19</v>
      </c>
      <c r="K159" s="29">
        <v>63</v>
      </c>
      <c r="L159" s="29">
        <v>2</v>
      </c>
      <c r="M159" s="32">
        <v>19</v>
      </c>
      <c r="N159" s="34">
        <v>22</v>
      </c>
      <c r="O159" s="34">
        <v>119</v>
      </c>
      <c r="P159" s="67">
        <v>5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41" t="s">
        <v>179</v>
      </c>
      <c r="C160" s="341"/>
      <c r="D160" s="61">
        <f t="shared" si="65"/>
        <v>47</v>
      </c>
      <c r="E160" s="31"/>
      <c r="F160" s="29"/>
      <c r="G160" s="29"/>
      <c r="H160" s="29">
        <v>2</v>
      </c>
      <c r="I160" s="29">
        <v>5</v>
      </c>
      <c r="J160" s="29">
        <v>7</v>
      </c>
      <c r="K160" s="29">
        <v>31</v>
      </c>
      <c r="L160" s="29">
        <v>1</v>
      </c>
      <c r="M160" s="32">
        <v>1</v>
      </c>
      <c r="N160" s="34">
        <v>9</v>
      </c>
      <c r="O160" s="34">
        <v>38</v>
      </c>
      <c r="P160" s="67">
        <v>1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47" t="s">
        <v>180</v>
      </c>
      <c r="C161" s="347"/>
      <c r="D161" s="136">
        <f t="shared" si="65"/>
        <v>48</v>
      </c>
      <c r="E161" s="39"/>
      <c r="F161" s="37"/>
      <c r="G161" s="37"/>
      <c r="H161" s="37">
        <v>5</v>
      </c>
      <c r="I161" s="37">
        <v>6</v>
      </c>
      <c r="J161" s="37">
        <v>6</v>
      </c>
      <c r="K161" s="37">
        <v>19</v>
      </c>
      <c r="L161" s="37">
        <v>2</v>
      </c>
      <c r="M161" s="40">
        <v>10</v>
      </c>
      <c r="N161" s="42">
        <v>11</v>
      </c>
      <c r="O161" s="42">
        <v>37</v>
      </c>
      <c r="P161" s="96">
        <v>2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349" t="s">
        <v>177</v>
      </c>
      <c r="C162" s="349"/>
      <c r="D162" s="59">
        <f>+SUM(E162:J162)</f>
        <v>9</v>
      </c>
      <c r="E162" s="21">
        <v>2</v>
      </c>
      <c r="F162" s="19">
        <v>3</v>
      </c>
      <c r="G162" s="19">
        <v>1</v>
      </c>
      <c r="H162" s="19"/>
      <c r="I162" s="19">
        <v>3</v>
      </c>
      <c r="J162" s="19"/>
      <c r="K162" s="155"/>
      <c r="L162" s="155"/>
      <c r="M162" s="156"/>
      <c r="N162" s="24">
        <v>5</v>
      </c>
      <c r="O162" s="24">
        <v>4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41" t="s">
        <v>178</v>
      </c>
      <c r="C163" s="341"/>
      <c r="D163" s="61">
        <f>+SUM(E163:J163)</f>
        <v>72</v>
      </c>
      <c r="E163" s="31">
        <v>26</v>
      </c>
      <c r="F163" s="29">
        <v>15</v>
      </c>
      <c r="G163" s="29">
        <v>13</v>
      </c>
      <c r="H163" s="29">
        <v>1</v>
      </c>
      <c r="I163" s="29">
        <v>14</v>
      </c>
      <c r="J163" s="29">
        <v>3</v>
      </c>
      <c r="K163" s="51"/>
      <c r="L163" s="51"/>
      <c r="M163" s="131"/>
      <c r="N163" s="34">
        <v>36</v>
      </c>
      <c r="O163" s="34">
        <v>36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41" t="s">
        <v>179</v>
      </c>
      <c r="C164" s="341"/>
      <c r="D164" s="61">
        <f>+SUM(E164:J164)</f>
        <v>10</v>
      </c>
      <c r="E164" s="31">
        <v>2</v>
      </c>
      <c r="F164" s="29">
        <v>3</v>
      </c>
      <c r="G164" s="29">
        <v>2</v>
      </c>
      <c r="H164" s="29">
        <v>3</v>
      </c>
      <c r="I164" s="29"/>
      <c r="J164" s="29"/>
      <c r="K164" s="51"/>
      <c r="L164" s="51"/>
      <c r="M164" s="131"/>
      <c r="N164" s="34">
        <v>6</v>
      </c>
      <c r="O164" s="34">
        <v>4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47" t="s">
        <v>180</v>
      </c>
      <c r="C165" s="347"/>
      <c r="D165" s="136">
        <f>+SUM(E165:J165)</f>
        <v>5</v>
      </c>
      <c r="E165" s="39"/>
      <c r="F165" s="37">
        <v>2</v>
      </c>
      <c r="G165" s="37">
        <v>2</v>
      </c>
      <c r="H165" s="37"/>
      <c r="I165" s="37">
        <v>1</v>
      </c>
      <c r="J165" s="37"/>
      <c r="K165" s="161"/>
      <c r="L165" s="161"/>
      <c r="M165" s="163"/>
      <c r="N165" s="42">
        <v>1</v>
      </c>
      <c r="O165" s="42">
        <v>4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340" t="s">
        <v>177</v>
      </c>
      <c r="C166" s="340"/>
      <c r="D166" s="135">
        <f t="shared" si="65"/>
        <v>21</v>
      </c>
      <c r="E166" s="62"/>
      <c r="F166" s="63"/>
      <c r="G166" s="63"/>
      <c r="H166" s="63"/>
      <c r="I166" s="63">
        <v>1</v>
      </c>
      <c r="J166" s="63"/>
      <c r="K166" s="63">
        <v>19</v>
      </c>
      <c r="L166" s="63">
        <v>1</v>
      </c>
      <c r="M166" s="124"/>
      <c r="N166" s="65">
        <v>8</v>
      </c>
      <c r="O166" s="65">
        <v>13</v>
      </c>
      <c r="P166" s="66">
        <v>1</v>
      </c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41" t="s">
        <v>178</v>
      </c>
      <c r="C167" s="341"/>
      <c r="D167" s="61">
        <f t="shared" si="65"/>
        <v>90</v>
      </c>
      <c r="E167" s="31"/>
      <c r="F167" s="29"/>
      <c r="G167" s="29"/>
      <c r="H167" s="29"/>
      <c r="I167" s="29">
        <v>3</v>
      </c>
      <c r="J167" s="29">
        <v>4</v>
      </c>
      <c r="K167" s="29">
        <v>76</v>
      </c>
      <c r="L167" s="29">
        <v>7</v>
      </c>
      <c r="M167" s="32"/>
      <c r="N167" s="34">
        <v>24</v>
      </c>
      <c r="O167" s="34">
        <v>66</v>
      </c>
      <c r="P167" s="67">
        <v>1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41" t="s">
        <v>179</v>
      </c>
      <c r="C168" s="341"/>
      <c r="D168" s="61">
        <f t="shared" si="65"/>
        <v>20</v>
      </c>
      <c r="E168" s="31"/>
      <c r="F168" s="29"/>
      <c r="G168" s="29"/>
      <c r="H168" s="29"/>
      <c r="I168" s="29">
        <v>1</v>
      </c>
      <c r="J168" s="29"/>
      <c r="K168" s="29">
        <v>18</v>
      </c>
      <c r="L168" s="29">
        <v>1</v>
      </c>
      <c r="M168" s="32"/>
      <c r="N168" s="34">
        <v>7</v>
      </c>
      <c r="O168" s="34">
        <v>13</v>
      </c>
      <c r="P168" s="67">
        <v>1</v>
      </c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42" t="s">
        <v>180</v>
      </c>
      <c r="C169" s="342"/>
      <c r="D169" s="185">
        <f t="shared" si="65"/>
        <v>11</v>
      </c>
      <c r="E169" s="84"/>
      <c r="F169" s="86"/>
      <c r="G169" s="86"/>
      <c r="H169" s="86"/>
      <c r="I169" s="86"/>
      <c r="J169" s="86"/>
      <c r="K169" s="86">
        <v>9</v>
      </c>
      <c r="L169" s="86">
        <v>2</v>
      </c>
      <c r="M169" s="87"/>
      <c r="N169" s="56">
        <v>5</v>
      </c>
      <c r="O169" s="56">
        <v>6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349" t="s">
        <v>177</v>
      </c>
      <c r="C170" s="349"/>
      <c r="D170" s="59">
        <f>+SUM(E170:K170)</f>
        <v>11</v>
      </c>
      <c r="E170" s="21"/>
      <c r="F170" s="19"/>
      <c r="G170" s="19">
        <v>1</v>
      </c>
      <c r="H170" s="19"/>
      <c r="I170" s="19">
        <v>2</v>
      </c>
      <c r="J170" s="19">
        <v>7</v>
      </c>
      <c r="K170" s="19">
        <v>1</v>
      </c>
      <c r="L170" s="155"/>
      <c r="M170" s="156"/>
      <c r="N170" s="24">
        <v>4</v>
      </c>
      <c r="O170" s="24">
        <v>7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41" t="s">
        <v>178</v>
      </c>
      <c r="C171" s="341"/>
      <c r="D171" s="61">
        <f>+SUM(E171:K171)</f>
        <v>99</v>
      </c>
      <c r="E171" s="31"/>
      <c r="F171" s="29"/>
      <c r="G171" s="29"/>
      <c r="H171" s="29">
        <v>7</v>
      </c>
      <c r="I171" s="29">
        <v>35</v>
      </c>
      <c r="J171" s="29">
        <v>50</v>
      </c>
      <c r="K171" s="29">
        <v>7</v>
      </c>
      <c r="L171" s="51"/>
      <c r="M171" s="131"/>
      <c r="N171" s="34">
        <v>45</v>
      </c>
      <c r="O171" s="34">
        <v>54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41" t="s">
        <v>179</v>
      </c>
      <c r="C172" s="341"/>
      <c r="D172" s="61">
        <f>+SUM(E172:K172)</f>
        <v>0</v>
      </c>
      <c r="E172" s="31"/>
      <c r="F172" s="29"/>
      <c r="G172" s="29"/>
      <c r="H172" s="29"/>
      <c r="I172" s="29"/>
      <c r="J172" s="29"/>
      <c r="K172" s="29"/>
      <c r="L172" s="51"/>
      <c r="M172" s="131"/>
      <c r="N172" s="34"/>
      <c r="O172" s="34"/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47" t="s">
        <v>180</v>
      </c>
      <c r="C173" s="347"/>
      <c r="D173" s="136">
        <f>+SUM(E173:K173)</f>
        <v>3</v>
      </c>
      <c r="E173" s="39"/>
      <c r="F173" s="37"/>
      <c r="G173" s="37"/>
      <c r="H173" s="37">
        <v>1</v>
      </c>
      <c r="I173" s="37"/>
      <c r="J173" s="37">
        <v>2</v>
      </c>
      <c r="K173" s="37"/>
      <c r="L173" s="161"/>
      <c r="M173" s="163"/>
      <c r="N173" s="42">
        <v>1</v>
      </c>
      <c r="O173" s="42">
        <v>2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340" t="s">
        <v>177</v>
      </c>
      <c r="C174" s="340"/>
      <c r="D174" s="135">
        <f t="shared" si="65"/>
        <v>16</v>
      </c>
      <c r="E174" s="62"/>
      <c r="F174" s="63"/>
      <c r="G174" s="63"/>
      <c r="H174" s="63"/>
      <c r="I174" s="63">
        <v>3</v>
      </c>
      <c r="J174" s="63">
        <v>1</v>
      </c>
      <c r="K174" s="63">
        <v>9</v>
      </c>
      <c r="L174" s="63">
        <v>1</v>
      </c>
      <c r="M174" s="124">
        <v>2</v>
      </c>
      <c r="N174" s="65">
        <v>5</v>
      </c>
      <c r="O174" s="65">
        <v>11</v>
      </c>
      <c r="P174" s="66"/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41" t="s">
        <v>178</v>
      </c>
      <c r="C175" s="341"/>
      <c r="D175" s="61">
        <f t="shared" si="65"/>
        <v>132</v>
      </c>
      <c r="E175" s="31"/>
      <c r="F175" s="29"/>
      <c r="G175" s="29">
        <v>2</v>
      </c>
      <c r="H175" s="29"/>
      <c r="I175" s="29">
        <v>5</v>
      </c>
      <c r="J175" s="29">
        <v>7</v>
      </c>
      <c r="K175" s="29">
        <v>101</v>
      </c>
      <c r="L175" s="29">
        <v>16</v>
      </c>
      <c r="M175" s="32">
        <v>1</v>
      </c>
      <c r="N175" s="34">
        <v>45</v>
      </c>
      <c r="O175" s="34">
        <v>87</v>
      </c>
      <c r="P175" s="67">
        <v>4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41" t="s">
        <v>179</v>
      </c>
      <c r="C176" s="341"/>
      <c r="D176" s="61">
        <f t="shared" si="65"/>
        <v>22</v>
      </c>
      <c r="E176" s="31"/>
      <c r="F176" s="29"/>
      <c r="G176" s="29"/>
      <c r="H176" s="29"/>
      <c r="I176" s="29">
        <v>3</v>
      </c>
      <c r="J176" s="29">
        <v>1</v>
      </c>
      <c r="K176" s="29">
        <v>12</v>
      </c>
      <c r="L176" s="29">
        <v>3</v>
      </c>
      <c r="M176" s="32">
        <v>3</v>
      </c>
      <c r="N176" s="34">
        <v>8</v>
      </c>
      <c r="O176" s="34">
        <v>14</v>
      </c>
      <c r="P176" s="67"/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42" t="s">
        <v>180</v>
      </c>
      <c r="C177" s="342"/>
      <c r="D177" s="185">
        <f t="shared" si="65"/>
        <v>34</v>
      </c>
      <c r="E177" s="84"/>
      <c r="F177" s="86"/>
      <c r="G177" s="86">
        <v>1</v>
      </c>
      <c r="H177" s="86"/>
      <c r="I177" s="86">
        <v>3</v>
      </c>
      <c r="J177" s="86"/>
      <c r="K177" s="86">
        <v>26</v>
      </c>
      <c r="L177" s="86">
        <v>4</v>
      </c>
      <c r="M177" s="87"/>
      <c r="N177" s="56">
        <v>13</v>
      </c>
      <c r="O177" s="56">
        <v>21</v>
      </c>
      <c r="P177" s="105"/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349" t="s">
        <v>177</v>
      </c>
      <c r="C178" s="349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41" t="s">
        <v>178</v>
      </c>
      <c r="C179" s="341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41" t="s">
        <v>179</v>
      </c>
      <c r="C180" s="341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47" t="s">
        <v>180</v>
      </c>
      <c r="C181" s="347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340" t="s">
        <v>177</v>
      </c>
      <c r="C182" s="340"/>
      <c r="D182" s="135">
        <f t="shared" si="66"/>
        <v>18</v>
      </c>
      <c r="E182" s="188"/>
      <c r="F182" s="189"/>
      <c r="G182" s="189"/>
      <c r="H182" s="63"/>
      <c r="I182" s="63"/>
      <c r="J182" s="63"/>
      <c r="K182" s="63">
        <v>8</v>
      </c>
      <c r="L182" s="63">
        <v>4</v>
      </c>
      <c r="M182" s="124">
        <v>6</v>
      </c>
      <c r="N182" s="65">
        <v>3</v>
      </c>
      <c r="O182" s="65">
        <v>15</v>
      </c>
      <c r="P182" s="66">
        <v>1</v>
      </c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41" t="s">
        <v>178</v>
      </c>
      <c r="C183" s="341"/>
      <c r="D183" s="61">
        <f t="shared" si="66"/>
        <v>60</v>
      </c>
      <c r="E183" s="49"/>
      <c r="F183" s="51"/>
      <c r="G183" s="51"/>
      <c r="H183" s="29"/>
      <c r="I183" s="29"/>
      <c r="J183" s="29"/>
      <c r="K183" s="29">
        <v>20</v>
      </c>
      <c r="L183" s="29">
        <v>33</v>
      </c>
      <c r="M183" s="32">
        <v>7</v>
      </c>
      <c r="N183" s="34">
        <v>19</v>
      </c>
      <c r="O183" s="34">
        <v>41</v>
      </c>
      <c r="P183" s="67"/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41" t="s">
        <v>179</v>
      </c>
      <c r="C184" s="341"/>
      <c r="D184" s="61">
        <f t="shared" si="66"/>
        <v>18</v>
      </c>
      <c r="E184" s="49"/>
      <c r="F184" s="51"/>
      <c r="G184" s="51"/>
      <c r="H184" s="29"/>
      <c r="I184" s="29"/>
      <c r="J184" s="29"/>
      <c r="K184" s="29">
        <v>8</v>
      </c>
      <c r="L184" s="29">
        <v>4</v>
      </c>
      <c r="M184" s="32">
        <v>6</v>
      </c>
      <c r="N184" s="34">
        <v>3</v>
      </c>
      <c r="O184" s="34">
        <v>15</v>
      </c>
      <c r="P184" s="67"/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47" t="s">
        <v>180</v>
      </c>
      <c r="C185" s="347"/>
      <c r="D185" s="136">
        <f t="shared" si="66"/>
        <v>16</v>
      </c>
      <c r="E185" s="160"/>
      <c r="F185" s="161"/>
      <c r="G185" s="161"/>
      <c r="H185" s="37"/>
      <c r="I185" s="37"/>
      <c r="J185" s="37"/>
      <c r="K185" s="37">
        <v>2</v>
      </c>
      <c r="L185" s="37">
        <v>9</v>
      </c>
      <c r="M185" s="40">
        <v>5</v>
      </c>
      <c r="N185" s="42">
        <v>4</v>
      </c>
      <c r="O185" s="42">
        <v>12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340" t="s">
        <v>177</v>
      </c>
      <c r="C186" s="34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41" t="s">
        <v>178</v>
      </c>
      <c r="C187" s="341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41" t="s">
        <v>179</v>
      </c>
      <c r="C188" s="341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47" t="s">
        <v>180</v>
      </c>
      <c r="C189" s="347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340" t="s">
        <v>177</v>
      </c>
      <c r="C190" s="34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41" t="s">
        <v>178</v>
      </c>
      <c r="C191" s="341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41" t="s">
        <v>179</v>
      </c>
      <c r="C192" s="341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47" t="s">
        <v>180</v>
      </c>
      <c r="C193" s="347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340" t="s">
        <v>177</v>
      </c>
      <c r="C194" s="34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41" t="s">
        <v>178</v>
      </c>
      <c r="C195" s="341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41" t="s">
        <v>179</v>
      </c>
      <c r="C196" s="341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47" t="s">
        <v>180</v>
      </c>
      <c r="C197" s="347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340" t="s">
        <v>177</v>
      </c>
      <c r="C198" s="34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41" t="s">
        <v>178</v>
      </c>
      <c r="C199" s="341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41" t="s">
        <v>179</v>
      </c>
      <c r="C200" s="341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339"/>
      <c r="B201" s="342" t="s">
        <v>180</v>
      </c>
      <c r="C201" s="342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346" t="s">
        <v>177</v>
      </c>
      <c r="C202" s="346"/>
      <c r="D202" s="190">
        <f t="shared" si="65"/>
        <v>151</v>
      </c>
      <c r="E202" s="191">
        <f t="shared" ref="E202:G205" si="67">+E150+E154+E158+E162+E166+E170+E174+E186+E190+E194+E198</f>
        <v>4</v>
      </c>
      <c r="F202" s="192">
        <f t="shared" si="67"/>
        <v>3</v>
      </c>
      <c r="G202" s="192">
        <f t="shared" si="67"/>
        <v>4</v>
      </c>
      <c r="H202" s="192">
        <f t="shared" ref="H202:J205" si="68">+H150+H154+H158+H162+H166+H170+H174+H178+H186+H190+H194+H198+H182</f>
        <v>1</v>
      </c>
      <c r="I202" s="192">
        <f t="shared" si="68"/>
        <v>14</v>
      </c>
      <c r="J202" s="192">
        <f t="shared" si="68"/>
        <v>20</v>
      </c>
      <c r="K202" s="192">
        <f>+K150+K154+K158+K166+K170+K174+K178+K186+K190+K194+K198+K182</f>
        <v>89</v>
      </c>
      <c r="L202" s="192">
        <f t="shared" ref="L202:M205" si="69">+L150+L154+L158+L166+L174+L178+L186+L190+L194+L198+L182</f>
        <v>7</v>
      </c>
      <c r="M202" s="193">
        <f t="shared" si="69"/>
        <v>9</v>
      </c>
      <c r="N202" s="190">
        <f t="shared" ref="N202:O205" si="70">+N150+N154+N158+N162+N166+N170+N174+N178+N186+N190+N194+N198+N182</f>
        <v>49</v>
      </c>
      <c r="O202" s="190">
        <f t="shared" si="70"/>
        <v>102</v>
      </c>
      <c r="P202" s="190">
        <f>+P150+P154+P158+P166+P174+P178+P186+P190+P194+P198+P182</f>
        <v>5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41" t="s">
        <v>178</v>
      </c>
      <c r="C203" s="341"/>
      <c r="D203" s="61">
        <f t="shared" si="65"/>
        <v>637</v>
      </c>
      <c r="E203" s="194">
        <f t="shared" si="67"/>
        <v>26</v>
      </c>
      <c r="F203" s="195">
        <f t="shared" si="67"/>
        <v>15</v>
      </c>
      <c r="G203" s="195">
        <f t="shared" si="67"/>
        <v>18</v>
      </c>
      <c r="H203" s="195">
        <f t="shared" si="68"/>
        <v>28</v>
      </c>
      <c r="I203" s="195">
        <f t="shared" si="68"/>
        <v>75</v>
      </c>
      <c r="J203" s="195">
        <f t="shared" si="68"/>
        <v>91</v>
      </c>
      <c r="K203" s="195">
        <f>+K151+K155+K159+K167+K171+K175+K179+K187+K191+K195+K199+K183</f>
        <v>298</v>
      </c>
      <c r="L203" s="195">
        <f t="shared" si="69"/>
        <v>59</v>
      </c>
      <c r="M203" s="196">
        <f t="shared" si="69"/>
        <v>27</v>
      </c>
      <c r="N203" s="61">
        <f t="shared" si="70"/>
        <v>210</v>
      </c>
      <c r="O203" s="61">
        <f t="shared" si="70"/>
        <v>427</v>
      </c>
      <c r="P203" s="61">
        <f>+P151+P155+P159+P167+P175+P179+P187+P191+P195+P199+P183</f>
        <v>10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41" t="s">
        <v>179</v>
      </c>
      <c r="C204" s="341"/>
      <c r="D204" s="61">
        <f t="shared" si="65"/>
        <v>151</v>
      </c>
      <c r="E204" s="194">
        <f t="shared" si="67"/>
        <v>4</v>
      </c>
      <c r="F204" s="195">
        <f t="shared" si="67"/>
        <v>3</v>
      </c>
      <c r="G204" s="195">
        <f t="shared" si="67"/>
        <v>4</v>
      </c>
      <c r="H204" s="195">
        <f t="shared" si="68"/>
        <v>5</v>
      </c>
      <c r="I204" s="195">
        <f t="shared" si="68"/>
        <v>11</v>
      </c>
      <c r="J204" s="195">
        <f t="shared" si="68"/>
        <v>14</v>
      </c>
      <c r="K204" s="195">
        <f>+K152+K156+K160+K168+K172+K176+K180+K188+K192+K196+K200+K184</f>
        <v>91</v>
      </c>
      <c r="L204" s="195">
        <f t="shared" si="69"/>
        <v>9</v>
      </c>
      <c r="M204" s="196">
        <f t="shared" si="69"/>
        <v>10</v>
      </c>
      <c r="N204" s="61">
        <f t="shared" si="70"/>
        <v>50</v>
      </c>
      <c r="O204" s="61">
        <f t="shared" si="70"/>
        <v>101</v>
      </c>
      <c r="P204" s="61">
        <f>+P152+P156+P160+P168+P176+P180+P188+P192+P196+P200+P184</f>
        <v>4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47" t="s">
        <v>180</v>
      </c>
      <c r="C205" s="347"/>
      <c r="D205" s="136">
        <f t="shared" si="65"/>
        <v>129</v>
      </c>
      <c r="E205" s="197">
        <f t="shared" si="67"/>
        <v>0</v>
      </c>
      <c r="F205" s="198">
        <f t="shared" si="67"/>
        <v>2</v>
      </c>
      <c r="G205" s="198">
        <f t="shared" si="67"/>
        <v>5</v>
      </c>
      <c r="H205" s="198">
        <f t="shared" si="68"/>
        <v>6</v>
      </c>
      <c r="I205" s="198">
        <f t="shared" si="68"/>
        <v>11</v>
      </c>
      <c r="J205" s="198">
        <f t="shared" si="68"/>
        <v>9</v>
      </c>
      <c r="K205" s="198">
        <f>+K153+K157+K161+K169+K173+K177+K181+K189+K193+K197+K201+K185</f>
        <v>64</v>
      </c>
      <c r="L205" s="198">
        <f t="shared" si="69"/>
        <v>17</v>
      </c>
      <c r="M205" s="199">
        <f t="shared" si="69"/>
        <v>15</v>
      </c>
      <c r="N205" s="136">
        <f t="shared" si="70"/>
        <v>41</v>
      </c>
      <c r="O205" s="136">
        <f t="shared" si="70"/>
        <v>88</v>
      </c>
      <c r="P205" s="136">
        <f>+P153+P157+P161+P169+P177+P181+P189+P193+P197+P201+P185</f>
        <v>3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80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35" t="s">
        <v>196</v>
      </c>
      <c r="B213" s="336"/>
      <c r="C213" s="337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01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01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13" t="s">
        <v>215</v>
      </c>
      <c r="B232" s="314"/>
      <c r="C232" s="315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idden="1" x14ac:dyDescent="0.15">
      <c r="BA259" s="46"/>
      <c r="BH259" s="2"/>
    </row>
    <row r="260" spans="1:60" hidden="1" x14ac:dyDescent="0.15">
      <c r="A260" s="222">
        <f>SUM(A10:V233)</f>
        <v>22856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B148:C148"/>
    <mergeCell ref="B149:C149"/>
    <mergeCell ref="N146:O146"/>
    <mergeCell ref="P146:P147"/>
    <mergeCell ref="A148:A149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214:C214"/>
    <mergeCell ref="A216:A219"/>
    <mergeCell ref="B216:B219"/>
    <mergeCell ref="C216:C219"/>
    <mergeCell ref="D216:D219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09:C209"/>
    <mergeCell ref="A210:C210"/>
    <mergeCell ref="A207:C208"/>
    <mergeCell ref="D207:D208"/>
    <mergeCell ref="E207:M207"/>
    <mergeCell ref="N207:N208"/>
    <mergeCell ref="A211:C211"/>
    <mergeCell ref="A212:C212"/>
    <mergeCell ref="A213:C21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A232:C232"/>
    <mergeCell ref="A233:C233"/>
    <mergeCell ref="E216:E219"/>
    <mergeCell ref="A225:C226"/>
    <mergeCell ref="D225:D226"/>
    <mergeCell ref="E225:M225"/>
    <mergeCell ref="N225:N226"/>
    <mergeCell ref="O225:O226"/>
    <mergeCell ref="P225:P226"/>
    <mergeCell ref="A230:C230"/>
    <mergeCell ref="A231:C231"/>
    <mergeCell ref="A227:C227"/>
    <mergeCell ref="A228:C228"/>
    <mergeCell ref="A229:C22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91"/>
  <sheetViews>
    <sheetView workbookViewId="0">
      <selection activeCell="F26" sqref="F26"/>
    </sheetView>
  </sheetViews>
  <sheetFormatPr baseColWidth="10" defaultRowHeight="11.25" x14ac:dyDescent="0.15"/>
  <cols>
    <col min="1" max="1" width="41" style="2" customWidth="1"/>
    <col min="2" max="2" width="13.140625" style="2" customWidth="1"/>
    <col min="3" max="3" width="22.85546875" style="2" customWidth="1"/>
    <col min="4" max="4" width="12.140625" style="2" customWidth="1"/>
    <col min="5" max="5" width="12.5703125" style="2" customWidth="1"/>
    <col min="6" max="6" width="11" style="2" customWidth="1"/>
    <col min="7" max="7" width="12.5703125" style="2" customWidth="1"/>
    <col min="8" max="15" width="11" style="2" customWidth="1"/>
    <col min="16" max="16" width="14.28515625" style="2" customWidth="1"/>
    <col min="17" max="17" width="11" style="2" customWidth="1"/>
    <col min="18" max="18" width="14.140625" style="2" customWidth="1"/>
    <col min="19" max="20" width="13.85546875" style="2" customWidth="1"/>
    <col min="21" max="21" width="19" style="2" customWidth="1"/>
    <col min="22" max="22" width="13.85546875" style="2" customWidth="1"/>
    <col min="23" max="23" width="11.42578125" style="2"/>
    <col min="24" max="34" width="10" style="2" customWidth="1"/>
    <col min="35" max="40" width="11.5703125" style="2" customWidth="1"/>
    <col min="41" max="48" width="15.5703125" style="2" customWidth="1"/>
    <col min="49" max="49" width="15.5703125" style="2" hidden="1" customWidth="1"/>
    <col min="50" max="50" width="15.5703125" style="227" hidden="1" customWidth="1"/>
    <col min="51" max="51" width="15.5703125" style="3" hidden="1" customWidth="1"/>
    <col min="52" max="53" width="15.5703125" style="2" hidden="1" customWidth="1"/>
    <col min="54" max="60" width="15.5703125" style="46" hidden="1" customWidth="1"/>
    <col min="61" max="62" width="15.5703125" style="2" hidden="1" customWidth="1"/>
    <col min="63" max="63" width="15.5703125" style="3" hidden="1" customWidth="1"/>
    <col min="64" max="64" width="15.5703125" style="228" hidden="1" customWidth="1"/>
    <col min="65" max="66" width="15.5703125" style="3" hidden="1" customWidth="1"/>
    <col min="67" max="81" width="15.5703125" style="3" customWidth="1"/>
    <col min="82" max="91" width="14.85546875" style="3" customWidth="1"/>
    <col min="92" max="93" width="10.85546875" style="3" customWidth="1"/>
    <col min="94" max="105" width="11.42578125" style="3"/>
    <col min="106" max="108" width="11.85546875" style="3" customWidth="1"/>
    <col min="109" max="256" width="11.42578125" style="3"/>
    <col min="257" max="257" width="41" style="3" customWidth="1"/>
    <col min="258" max="258" width="13.140625" style="3" customWidth="1"/>
    <col min="259" max="259" width="22.85546875" style="3" customWidth="1"/>
    <col min="260" max="260" width="12.140625" style="3" customWidth="1"/>
    <col min="261" max="261" width="12.5703125" style="3" customWidth="1"/>
    <col min="262" max="262" width="11" style="3" customWidth="1"/>
    <col min="263" max="263" width="12.5703125" style="3" customWidth="1"/>
    <col min="264" max="271" width="11" style="3" customWidth="1"/>
    <col min="272" max="272" width="14.28515625" style="3" customWidth="1"/>
    <col min="273" max="273" width="11" style="3" customWidth="1"/>
    <col min="274" max="274" width="14.140625" style="3" customWidth="1"/>
    <col min="275" max="276" width="13.85546875" style="3" customWidth="1"/>
    <col min="277" max="277" width="19" style="3" customWidth="1"/>
    <col min="278" max="278" width="13.85546875" style="3" customWidth="1"/>
    <col min="279" max="279" width="11.42578125" style="3"/>
    <col min="280" max="290" width="10" style="3" customWidth="1"/>
    <col min="291" max="296" width="11.5703125" style="3" customWidth="1"/>
    <col min="297" max="304" width="15.5703125" style="3" customWidth="1"/>
    <col min="305" max="322" width="0" style="3" hidden="1" customWidth="1"/>
    <col min="323" max="337" width="15.5703125" style="3" customWidth="1"/>
    <col min="338" max="347" width="14.85546875" style="3" customWidth="1"/>
    <col min="348" max="349" width="10.85546875" style="3" customWidth="1"/>
    <col min="350" max="361" width="11.42578125" style="3"/>
    <col min="362" max="364" width="11.85546875" style="3" customWidth="1"/>
    <col min="365" max="512" width="11.42578125" style="3"/>
    <col min="513" max="513" width="41" style="3" customWidth="1"/>
    <col min="514" max="514" width="13.140625" style="3" customWidth="1"/>
    <col min="515" max="515" width="22.85546875" style="3" customWidth="1"/>
    <col min="516" max="516" width="12.140625" style="3" customWidth="1"/>
    <col min="517" max="517" width="12.5703125" style="3" customWidth="1"/>
    <col min="518" max="518" width="11" style="3" customWidth="1"/>
    <col min="519" max="519" width="12.5703125" style="3" customWidth="1"/>
    <col min="520" max="527" width="11" style="3" customWidth="1"/>
    <col min="528" max="528" width="14.28515625" style="3" customWidth="1"/>
    <col min="529" max="529" width="11" style="3" customWidth="1"/>
    <col min="530" max="530" width="14.140625" style="3" customWidth="1"/>
    <col min="531" max="532" width="13.85546875" style="3" customWidth="1"/>
    <col min="533" max="533" width="19" style="3" customWidth="1"/>
    <col min="534" max="534" width="13.85546875" style="3" customWidth="1"/>
    <col min="535" max="535" width="11.42578125" style="3"/>
    <col min="536" max="546" width="10" style="3" customWidth="1"/>
    <col min="547" max="552" width="11.5703125" style="3" customWidth="1"/>
    <col min="553" max="560" width="15.5703125" style="3" customWidth="1"/>
    <col min="561" max="578" width="0" style="3" hidden="1" customWidth="1"/>
    <col min="579" max="593" width="15.5703125" style="3" customWidth="1"/>
    <col min="594" max="603" width="14.85546875" style="3" customWidth="1"/>
    <col min="604" max="605" width="10.85546875" style="3" customWidth="1"/>
    <col min="606" max="617" width="11.42578125" style="3"/>
    <col min="618" max="620" width="11.85546875" style="3" customWidth="1"/>
    <col min="621" max="768" width="11.42578125" style="3"/>
    <col min="769" max="769" width="41" style="3" customWidth="1"/>
    <col min="770" max="770" width="13.140625" style="3" customWidth="1"/>
    <col min="771" max="771" width="22.85546875" style="3" customWidth="1"/>
    <col min="772" max="772" width="12.140625" style="3" customWidth="1"/>
    <col min="773" max="773" width="12.5703125" style="3" customWidth="1"/>
    <col min="774" max="774" width="11" style="3" customWidth="1"/>
    <col min="775" max="775" width="12.5703125" style="3" customWidth="1"/>
    <col min="776" max="783" width="11" style="3" customWidth="1"/>
    <col min="784" max="784" width="14.28515625" style="3" customWidth="1"/>
    <col min="785" max="785" width="11" style="3" customWidth="1"/>
    <col min="786" max="786" width="14.140625" style="3" customWidth="1"/>
    <col min="787" max="788" width="13.85546875" style="3" customWidth="1"/>
    <col min="789" max="789" width="19" style="3" customWidth="1"/>
    <col min="790" max="790" width="13.85546875" style="3" customWidth="1"/>
    <col min="791" max="791" width="11.42578125" style="3"/>
    <col min="792" max="802" width="10" style="3" customWidth="1"/>
    <col min="803" max="808" width="11.5703125" style="3" customWidth="1"/>
    <col min="809" max="816" width="15.5703125" style="3" customWidth="1"/>
    <col min="817" max="834" width="0" style="3" hidden="1" customWidth="1"/>
    <col min="835" max="849" width="15.5703125" style="3" customWidth="1"/>
    <col min="850" max="859" width="14.85546875" style="3" customWidth="1"/>
    <col min="860" max="861" width="10.85546875" style="3" customWidth="1"/>
    <col min="862" max="873" width="11.42578125" style="3"/>
    <col min="874" max="876" width="11.85546875" style="3" customWidth="1"/>
    <col min="877" max="1024" width="11.42578125" style="3"/>
    <col min="1025" max="1025" width="41" style="3" customWidth="1"/>
    <col min="1026" max="1026" width="13.140625" style="3" customWidth="1"/>
    <col min="1027" max="1027" width="22.85546875" style="3" customWidth="1"/>
    <col min="1028" max="1028" width="12.140625" style="3" customWidth="1"/>
    <col min="1029" max="1029" width="12.5703125" style="3" customWidth="1"/>
    <col min="1030" max="1030" width="11" style="3" customWidth="1"/>
    <col min="1031" max="1031" width="12.5703125" style="3" customWidth="1"/>
    <col min="1032" max="1039" width="11" style="3" customWidth="1"/>
    <col min="1040" max="1040" width="14.28515625" style="3" customWidth="1"/>
    <col min="1041" max="1041" width="11" style="3" customWidth="1"/>
    <col min="1042" max="1042" width="14.140625" style="3" customWidth="1"/>
    <col min="1043" max="1044" width="13.85546875" style="3" customWidth="1"/>
    <col min="1045" max="1045" width="19" style="3" customWidth="1"/>
    <col min="1046" max="1046" width="13.85546875" style="3" customWidth="1"/>
    <col min="1047" max="1047" width="11.42578125" style="3"/>
    <col min="1048" max="1058" width="10" style="3" customWidth="1"/>
    <col min="1059" max="1064" width="11.5703125" style="3" customWidth="1"/>
    <col min="1065" max="1072" width="15.5703125" style="3" customWidth="1"/>
    <col min="1073" max="1090" width="0" style="3" hidden="1" customWidth="1"/>
    <col min="1091" max="1105" width="15.5703125" style="3" customWidth="1"/>
    <col min="1106" max="1115" width="14.85546875" style="3" customWidth="1"/>
    <col min="1116" max="1117" width="10.85546875" style="3" customWidth="1"/>
    <col min="1118" max="1129" width="11.42578125" style="3"/>
    <col min="1130" max="1132" width="11.85546875" style="3" customWidth="1"/>
    <col min="1133" max="1280" width="11.42578125" style="3"/>
    <col min="1281" max="1281" width="41" style="3" customWidth="1"/>
    <col min="1282" max="1282" width="13.140625" style="3" customWidth="1"/>
    <col min="1283" max="1283" width="22.85546875" style="3" customWidth="1"/>
    <col min="1284" max="1284" width="12.140625" style="3" customWidth="1"/>
    <col min="1285" max="1285" width="12.5703125" style="3" customWidth="1"/>
    <col min="1286" max="1286" width="11" style="3" customWidth="1"/>
    <col min="1287" max="1287" width="12.5703125" style="3" customWidth="1"/>
    <col min="1288" max="1295" width="11" style="3" customWidth="1"/>
    <col min="1296" max="1296" width="14.28515625" style="3" customWidth="1"/>
    <col min="1297" max="1297" width="11" style="3" customWidth="1"/>
    <col min="1298" max="1298" width="14.140625" style="3" customWidth="1"/>
    <col min="1299" max="1300" width="13.85546875" style="3" customWidth="1"/>
    <col min="1301" max="1301" width="19" style="3" customWidth="1"/>
    <col min="1302" max="1302" width="13.85546875" style="3" customWidth="1"/>
    <col min="1303" max="1303" width="11.42578125" style="3"/>
    <col min="1304" max="1314" width="10" style="3" customWidth="1"/>
    <col min="1315" max="1320" width="11.5703125" style="3" customWidth="1"/>
    <col min="1321" max="1328" width="15.5703125" style="3" customWidth="1"/>
    <col min="1329" max="1346" width="0" style="3" hidden="1" customWidth="1"/>
    <col min="1347" max="1361" width="15.5703125" style="3" customWidth="1"/>
    <col min="1362" max="1371" width="14.85546875" style="3" customWidth="1"/>
    <col min="1372" max="1373" width="10.85546875" style="3" customWidth="1"/>
    <col min="1374" max="1385" width="11.42578125" style="3"/>
    <col min="1386" max="1388" width="11.85546875" style="3" customWidth="1"/>
    <col min="1389" max="1536" width="11.42578125" style="3"/>
    <col min="1537" max="1537" width="41" style="3" customWidth="1"/>
    <col min="1538" max="1538" width="13.140625" style="3" customWidth="1"/>
    <col min="1539" max="1539" width="22.85546875" style="3" customWidth="1"/>
    <col min="1540" max="1540" width="12.140625" style="3" customWidth="1"/>
    <col min="1541" max="1541" width="12.5703125" style="3" customWidth="1"/>
    <col min="1542" max="1542" width="11" style="3" customWidth="1"/>
    <col min="1543" max="1543" width="12.5703125" style="3" customWidth="1"/>
    <col min="1544" max="1551" width="11" style="3" customWidth="1"/>
    <col min="1552" max="1552" width="14.28515625" style="3" customWidth="1"/>
    <col min="1553" max="1553" width="11" style="3" customWidth="1"/>
    <col min="1554" max="1554" width="14.140625" style="3" customWidth="1"/>
    <col min="1555" max="1556" width="13.85546875" style="3" customWidth="1"/>
    <col min="1557" max="1557" width="19" style="3" customWidth="1"/>
    <col min="1558" max="1558" width="13.85546875" style="3" customWidth="1"/>
    <col min="1559" max="1559" width="11.42578125" style="3"/>
    <col min="1560" max="1570" width="10" style="3" customWidth="1"/>
    <col min="1571" max="1576" width="11.5703125" style="3" customWidth="1"/>
    <col min="1577" max="1584" width="15.5703125" style="3" customWidth="1"/>
    <col min="1585" max="1602" width="0" style="3" hidden="1" customWidth="1"/>
    <col min="1603" max="1617" width="15.5703125" style="3" customWidth="1"/>
    <col min="1618" max="1627" width="14.85546875" style="3" customWidth="1"/>
    <col min="1628" max="1629" width="10.85546875" style="3" customWidth="1"/>
    <col min="1630" max="1641" width="11.42578125" style="3"/>
    <col min="1642" max="1644" width="11.85546875" style="3" customWidth="1"/>
    <col min="1645" max="1792" width="11.42578125" style="3"/>
    <col min="1793" max="1793" width="41" style="3" customWidth="1"/>
    <col min="1794" max="1794" width="13.140625" style="3" customWidth="1"/>
    <col min="1795" max="1795" width="22.85546875" style="3" customWidth="1"/>
    <col min="1796" max="1796" width="12.140625" style="3" customWidth="1"/>
    <col min="1797" max="1797" width="12.5703125" style="3" customWidth="1"/>
    <col min="1798" max="1798" width="11" style="3" customWidth="1"/>
    <col min="1799" max="1799" width="12.5703125" style="3" customWidth="1"/>
    <col min="1800" max="1807" width="11" style="3" customWidth="1"/>
    <col min="1808" max="1808" width="14.28515625" style="3" customWidth="1"/>
    <col min="1809" max="1809" width="11" style="3" customWidth="1"/>
    <col min="1810" max="1810" width="14.140625" style="3" customWidth="1"/>
    <col min="1811" max="1812" width="13.85546875" style="3" customWidth="1"/>
    <col min="1813" max="1813" width="19" style="3" customWidth="1"/>
    <col min="1814" max="1814" width="13.85546875" style="3" customWidth="1"/>
    <col min="1815" max="1815" width="11.42578125" style="3"/>
    <col min="1816" max="1826" width="10" style="3" customWidth="1"/>
    <col min="1827" max="1832" width="11.5703125" style="3" customWidth="1"/>
    <col min="1833" max="1840" width="15.5703125" style="3" customWidth="1"/>
    <col min="1841" max="1858" width="0" style="3" hidden="1" customWidth="1"/>
    <col min="1859" max="1873" width="15.5703125" style="3" customWidth="1"/>
    <col min="1874" max="1883" width="14.85546875" style="3" customWidth="1"/>
    <col min="1884" max="1885" width="10.85546875" style="3" customWidth="1"/>
    <col min="1886" max="1897" width="11.42578125" style="3"/>
    <col min="1898" max="1900" width="11.85546875" style="3" customWidth="1"/>
    <col min="1901" max="2048" width="11.42578125" style="3"/>
    <col min="2049" max="2049" width="41" style="3" customWidth="1"/>
    <col min="2050" max="2050" width="13.140625" style="3" customWidth="1"/>
    <col min="2051" max="2051" width="22.85546875" style="3" customWidth="1"/>
    <col min="2052" max="2052" width="12.140625" style="3" customWidth="1"/>
    <col min="2053" max="2053" width="12.5703125" style="3" customWidth="1"/>
    <col min="2054" max="2054" width="11" style="3" customWidth="1"/>
    <col min="2055" max="2055" width="12.5703125" style="3" customWidth="1"/>
    <col min="2056" max="2063" width="11" style="3" customWidth="1"/>
    <col min="2064" max="2064" width="14.28515625" style="3" customWidth="1"/>
    <col min="2065" max="2065" width="11" style="3" customWidth="1"/>
    <col min="2066" max="2066" width="14.140625" style="3" customWidth="1"/>
    <col min="2067" max="2068" width="13.85546875" style="3" customWidth="1"/>
    <col min="2069" max="2069" width="19" style="3" customWidth="1"/>
    <col min="2070" max="2070" width="13.85546875" style="3" customWidth="1"/>
    <col min="2071" max="2071" width="11.42578125" style="3"/>
    <col min="2072" max="2082" width="10" style="3" customWidth="1"/>
    <col min="2083" max="2088" width="11.5703125" style="3" customWidth="1"/>
    <col min="2089" max="2096" width="15.5703125" style="3" customWidth="1"/>
    <col min="2097" max="2114" width="0" style="3" hidden="1" customWidth="1"/>
    <col min="2115" max="2129" width="15.5703125" style="3" customWidth="1"/>
    <col min="2130" max="2139" width="14.85546875" style="3" customWidth="1"/>
    <col min="2140" max="2141" width="10.85546875" style="3" customWidth="1"/>
    <col min="2142" max="2153" width="11.42578125" style="3"/>
    <col min="2154" max="2156" width="11.85546875" style="3" customWidth="1"/>
    <col min="2157" max="2304" width="11.42578125" style="3"/>
    <col min="2305" max="2305" width="41" style="3" customWidth="1"/>
    <col min="2306" max="2306" width="13.140625" style="3" customWidth="1"/>
    <col min="2307" max="2307" width="22.85546875" style="3" customWidth="1"/>
    <col min="2308" max="2308" width="12.140625" style="3" customWidth="1"/>
    <col min="2309" max="2309" width="12.5703125" style="3" customWidth="1"/>
    <col min="2310" max="2310" width="11" style="3" customWidth="1"/>
    <col min="2311" max="2311" width="12.5703125" style="3" customWidth="1"/>
    <col min="2312" max="2319" width="11" style="3" customWidth="1"/>
    <col min="2320" max="2320" width="14.28515625" style="3" customWidth="1"/>
    <col min="2321" max="2321" width="11" style="3" customWidth="1"/>
    <col min="2322" max="2322" width="14.140625" style="3" customWidth="1"/>
    <col min="2323" max="2324" width="13.85546875" style="3" customWidth="1"/>
    <col min="2325" max="2325" width="19" style="3" customWidth="1"/>
    <col min="2326" max="2326" width="13.85546875" style="3" customWidth="1"/>
    <col min="2327" max="2327" width="11.42578125" style="3"/>
    <col min="2328" max="2338" width="10" style="3" customWidth="1"/>
    <col min="2339" max="2344" width="11.5703125" style="3" customWidth="1"/>
    <col min="2345" max="2352" width="15.5703125" style="3" customWidth="1"/>
    <col min="2353" max="2370" width="0" style="3" hidden="1" customWidth="1"/>
    <col min="2371" max="2385" width="15.5703125" style="3" customWidth="1"/>
    <col min="2386" max="2395" width="14.85546875" style="3" customWidth="1"/>
    <col min="2396" max="2397" width="10.85546875" style="3" customWidth="1"/>
    <col min="2398" max="2409" width="11.42578125" style="3"/>
    <col min="2410" max="2412" width="11.85546875" style="3" customWidth="1"/>
    <col min="2413" max="2560" width="11.42578125" style="3"/>
    <col min="2561" max="2561" width="41" style="3" customWidth="1"/>
    <col min="2562" max="2562" width="13.140625" style="3" customWidth="1"/>
    <col min="2563" max="2563" width="22.85546875" style="3" customWidth="1"/>
    <col min="2564" max="2564" width="12.140625" style="3" customWidth="1"/>
    <col min="2565" max="2565" width="12.5703125" style="3" customWidth="1"/>
    <col min="2566" max="2566" width="11" style="3" customWidth="1"/>
    <col min="2567" max="2567" width="12.5703125" style="3" customWidth="1"/>
    <col min="2568" max="2575" width="11" style="3" customWidth="1"/>
    <col min="2576" max="2576" width="14.28515625" style="3" customWidth="1"/>
    <col min="2577" max="2577" width="11" style="3" customWidth="1"/>
    <col min="2578" max="2578" width="14.140625" style="3" customWidth="1"/>
    <col min="2579" max="2580" width="13.85546875" style="3" customWidth="1"/>
    <col min="2581" max="2581" width="19" style="3" customWidth="1"/>
    <col min="2582" max="2582" width="13.85546875" style="3" customWidth="1"/>
    <col min="2583" max="2583" width="11.42578125" style="3"/>
    <col min="2584" max="2594" width="10" style="3" customWidth="1"/>
    <col min="2595" max="2600" width="11.5703125" style="3" customWidth="1"/>
    <col min="2601" max="2608" width="15.5703125" style="3" customWidth="1"/>
    <col min="2609" max="2626" width="0" style="3" hidden="1" customWidth="1"/>
    <col min="2627" max="2641" width="15.5703125" style="3" customWidth="1"/>
    <col min="2642" max="2651" width="14.85546875" style="3" customWidth="1"/>
    <col min="2652" max="2653" width="10.85546875" style="3" customWidth="1"/>
    <col min="2654" max="2665" width="11.42578125" style="3"/>
    <col min="2666" max="2668" width="11.85546875" style="3" customWidth="1"/>
    <col min="2669" max="2816" width="11.42578125" style="3"/>
    <col min="2817" max="2817" width="41" style="3" customWidth="1"/>
    <col min="2818" max="2818" width="13.140625" style="3" customWidth="1"/>
    <col min="2819" max="2819" width="22.85546875" style="3" customWidth="1"/>
    <col min="2820" max="2820" width="12.140625" style="3" customWidth="1"/>
    <col min="2821" max="2821" width="12.5703125" style="3" customWidth="1"/>
    <col min="2822" max="2822" width="11" style="3" customWidth="1"/>
    <col min="2823" max="2823" width="12.5703125" style="3" customWidth="1"/>
    <col min="2824" max="2831" width="11" style="3" customWidth="1"/>
    <col min="2832" max="2832" width="14.28515625" style="3" customWidth="1"/>
    <col min="2833" max="2833" width="11" style="3" customWidth="1"/>
    <col min="2834" max="2834" width="14.140625" style="3" customWidth="1"/>
    <col min="2835" max="2836" width="13.85546875" style="3" customWidth="1"/>
    <col min="2837" max="2837" width="19" style="3" customWidth="1"/>
    <col min="2838" max="2838" width="13.85546875" style="3" customWidth="1"/>
    <col min="2839" max="2839" width="11.42578125" style="3"/>
    <col min="2840" max="2850" width="10" style="3" customWidth="1"/>
    <col min="2851" max="2856" width="11.5703125" style="3" customWidth="1"/>
    <col min="2857" max="2864" width="15.5703125" style="3" customWidth="1"/>
    <col min="2865" max="2882" width="0" style="3" hidden="1" customWidth="1"/>
    <col min="2883" max="2897" width="15.5703125" style="3" customWidth="1"/>
    <col min="2898" max="2907" width="14.85546875" style="3" customWidth="1"/>
    <col min="2908" max="2909" width="10.85546875" style="3" customWidth="1"/>
    <col min="2910" max="2921" width="11.42578125" style="3"/>
    <col min="2922" max="2924" width="11.85546875" style="3" customWidth="1"/>
    <col min="2925" max="3072" width="11.42578125" style="3"/>
    <col min="3073" max="3073" width="41" style="3" customWidth="1"/>
    <col min="3074" max="3074" width="13.140625" style="3" customWidth="1"/>
    <col min="3075" max="3075" width="22.85546875" style="3" customWidth="1"/>
    <col min="3076" max="3076" width="12.140625" style="3" customWidth="1"/>
    <col min="3077" max="3077" width="12.5703125" style="3" customWidth="1"/>
    <col min="3078" max="3078" width="11" style="3" customWidth="1"/>
    <col min="3079" max="3079" width="12.5703125" style="3" customWidth="1"/>
    <col min="3080" max="3087" width="11" style="3" customWidth="1"/>
    <col min="3088" max="3088" width="14.28515625" style="3" customWidth="1"/>
    <col min="3089" max="3089" width="11" style="3" customWidth="1"/>
    <col min="3090" max="3090" width="14.140625" style="3" customWidth="1"/>
    <col min="3091" max="3092" width="13.85546875" style="3" customWidth="1"/>
    <col min="3093" max="3093" width="19" style="3" customWidth="1"/>
    <col min="3094" max="3094" width="13.85546875" style="3" customWidth="1"/>
    <col min="3095" max="3095" width="11.42578125" style="3"/>
    <col min="3096" max="3106" width="10" style="3" customWidth="1"/>
    <col min="3107" max="3112" width="11.5703125" style="3" customWidth="1"/>
    <col min="3113" max="3120" width="15.5703125" style="3" customWidth="1"/>
    <col min="3121" max="3138" width="0" style="3" hidden="1" customWidth="1"/>
    <col min="3139" max="3153" width="15.5703125" style="3" customWidth="1"/>
    <col min="3154" max="3163" width="14.85546875" style="3" customWidth="1"/>
    <col min="3164" max="3165" width="10.85546875" style="3" customWidth="1"/>
    <col min="3166" max="3177" width="11.42578125" style="3"/>
    <col min="3178" max="3180" width="11.85546875" style="3" customWidth="1"/>
    <col min="3181" max="3328" width="11.42578125" style="3"/>
    <col min="3329" max="3329" width="41" style="3" customWidth="1"/>
    <col min="3330" max="3330" width="13.140625" style="3" customWidth="1"/>
    <col min="3331" max="3331" width="22.85546875" style="3" customWidth="1"/>
    <col min="3332" max="3332" width="12.140625" style="3" customWidth="1"/>
    <col min="3333" max="3333" width="12.5703125" style="3" customWidth="1"/>
    <col min="3334" max="3334" width="11" style="3" customWidth="1"/>
    <col min="3335" max="3335" width="12.5703125" style="3" customWidth="1"/>
    <col min="3336" max="3343" width="11" style="3" customWidth="1"/>
    <col min="3344" max="3344" width="14.28515625" style="3" customWidth="1"/>
    <col min="3345" max="3345" width="11" style="3" customWidth="1"/>
    <col min="3346" max="3346" width="14.140625" style="3" customWidth="1"/>
    <col min="3347" max="3348" width="13.85546875" style="3" customWidth="1"/>
    <col min="3349" max="3349" width="19" style="3" customWidth="1"/>
    <col min="3350" max="3350" width="13.85546875" style="3" customWidth="1"/>
    <col min="3351" max="3351" width="11.42578125" style="3"/>
    <col min="3352" max="3362" width="10" style="3" customWidth="1"/>
    <col min="3363" max="3368" width="11.5703125" style="3" customWidth="1"/>
    <col min="3369" max="3376" width="15.5703125" style="3" customWidth="1"/>
    <col min="3377" max="3394" width="0" style="3" hidden="1" customWidth="1"/>
    <col min="3395" max="3409" width="15.5703125" style="3" customWidth="1"/>
    <col min="3410" max="3419" width="14.85546875" style="3" customWidth="1"/>
    <col min="3420" max="3421" width="10.85546875" style="3" customWidth="1"/>
    <col min="3422" max="3433" width="11.42578125" style="3"/>
    <col min="3434" max="3436" width="11.85546875" style="3" customWidth="1"/>
    <col min="3437" max="3584" width="11.42578125" style="3"/>
    <col min="3585" max="3585" width="41" style="3" customWidth="1"/>
    <col min="3586" max="3586" width="13.140625" style="3" customWidth="1"/>
    <col min="3587" max="3587" width="22.85546875" style="3" customWidth="1"/>
    <col min="3588" max="3588" width="12.140625" style="3" customWidth="1"/>
    <col min="3589" max="3589" width="12.5703125" style="3" customWidth="1"/>
    <col min="3590" max="3590" width="11" style="3" customWidth="1"/>
    <col min="3591" max="3591" width="12.5703125" style="3" customWidth="1"/>
    <col min="3592" max="3599" width="11" style="3" customWidth="1"/>
    <col min="3600" max="3600" width="14.28515625" style="3" customWidth="1"/>
    <col min="3601" max="3601" width="11" style="3" customWidth="1"/>
    <col min="3602" max="3602" width="14.140625" style="3" customWidth="1"/>
    <col min="3603" max="3604" width="13.85546875" style="3" customWidth="1"/>
    <col min="3605" max="3605" width="19" style="3" customWidth="1"/>
    <col min="3606" max="3606" width="13.85546875" style="3" customWidth="1"/>
    <col min="3607" max="3607" width="11.42578125" style="3"/>
    <col min="3608" max="3618" width="10" style="3" customWidth="1"/>
    <col min="3619" max="3624" width="11.5703125" style="3" customWidth="1"/>
    <col min="3625" max="3632" width="15.5703125" style="3" customWidth="1"/>
    <col min="3633" max="3650" width="0" style="3" hidden="1" customWidth="1"/>
    <col min="3651" max="3665" width="15.5703125" style="3" customWidth="1"/>
    <col min="3666" max="3675" width="14.85546875" style="3" customWidth="1"/>
    <col min="3676" max="3677" width="10.85546875" style="3" customWidth="1"/>
    <col min="3678" max="3689" width="11.42578125" style="3"/>
    <col min="3690" max="3692" width="11.85546875" style="3" customWidth="1"/>
    <col min="3693" max="3840" width="11.42578125" style="3"/>
    <col min="3841" max="3841" width="41" style="3" customWidth="1"/>
    <col min="3842" max="3842" width="13.140625" style="3" customWidth="1"/>
    <col min="3843" max="3843" width="22.85546875" style="3" customWidth="1"/>
    <col min="3844" max="3844" width="12.140625" style="3" customWidth="1"/>
    <col min="3845" max="3845" width="12.5703125" style="3" customWidth="1"/>
    <col min="3846" max="3846" width="11" style="3" customWidth="1"/>
    <col min="3847" max="3847" width="12.5703125" style="3" customWidth="1"/>
    <col min="3848" max="3855" width="11" style="3" customWidth="1"/>
    <col min="3856" max="3856" width="14.28515625" style="3" customWidth="1"/>
    <col min="3857" max="3857" width="11" style="3" customWidth="1"/>
    <col min="3858" max="3858" width="14.140625" style="3" customWidth="1"/>
    <col min="3859" max="3860" width="13.85546875" style="3" customWidth="1"/>
    <col min="3861" max="3861" width="19" style="3" customWidth="1"/>
    <col min="3862" max="3862" width="13.85546875" style="3" customWidth="1"/>
    <col min="3863" max="3863" width="11.42578125" style="3"/>
    <col min="3864" max="3874" width="10" style="3" customWidth="1"/>
    <col min="3875" max="3880" width="11.5703125" style="3" customWidth="1"/>
    <col min="3881" max="3888" width="15.5703125" style="3" customWidth="1"/>
    <col min="3889" max="3906" width="0" style="3" hidden="1" customWidth="1"/>
    <col min="3907" max="3921" width="15.5703125" style="3" customWidth="1"/>
    <col min="3922" max="3931" width="14.85546875" style="3" customWidth="1"/>
    <col min="3932" max="3933" width="10.85546875" style="3" customWidth="1"/>
    <col min="3934" max="3945" width="11.42578125" style="3"/>
    <col min="3946" max="3948" width="11.85546875" style="3" customWidth="1"/>
    <col min="3949" max="4096" width="11.42578125" style="3"/>
    <col min="4097" max="4097" width="41" style="3" customWidth="1"/>
    <col min="4098" max="4098" width="13.140625" style="3" customWidth="1"/>
    <col min="4099" max="4099" width="22.85546875" style="3" customWidth="1"/>
    <col min="4100" max="4100" width="12.140625" style="3" customWidth="1"/>
    <col min="4101" max="4101" width="12.5703125" style="3" customWidth="1"/>
    <col min="4102" max="4102" width="11" style="3" customWidth="1"/>
    <col min="4103" max="4103" width="12.5703125" style="3" customWidth="1"/>
    <col min="4104" max="4111" width="11" style="3" customWidth="1"/>
    <col min="4112" max="4112" width="14.28515625" style="3" customWidth="1"/>
    <col min="4113" max="4113" width="11" style="3" customWidth="1"/>
    <col min="4114" max="4114" width="14.140625" style="3" customWidth="1"/>
    <col min="4115" max="4116" width="13.85546875" style="3" customWidth="1"/>
    <col min="4117" max="4117" width="19" style="3" customWidth="1"/>
    <col min="4118" max="4118" width="13.85546875" style="3" customWidth="1"/>
    <col min="4119" max="4119" width="11.42578125" style="3"/>
    <col min="4120" max="4130" width="10" style="3" customWidth="1"/>
    <col min="4131" max="4136" width="11.5703125" style="3" customWidth="1"/>
    <col min="4137" max="4144" width="15.5703125" style="3" customWidth="1"/>
    <col min="4145" max="4162" width="0" style="3" hidden="1" customWidth="1"/>
    <col min="4163" max="4177" width="15.5703125" style="3" customWidth="1"/>
    <col min="4178" max="4187" width="14.85546875" style="3" customWidth="1"/>
    <col min="4188" max="4189" width="10.85546875" style="3" customWidth="1"/>
    <col min="4190" max="4201" width="11.42578125" style="3"/>
    <col min="4202" max="4204" width="11.85546875" style="3" customWidth="1"/>
    <col min="4205" max="4352" width="11.42578125" style="3"/>
    <col min="4353" max="4353" width="41" style="3" customWidth="1"/>
    <col min="4354" max="4354" width="13.140625" style="3" customWidth="1"/>
    <col min="4355" max="4355" width="22.85546875" style="3" customWidth="1"/>
    <col min="4356" max="4356" width="12.140625" style="3" customWidth="1"/>
    <col min="4357" max="4357" width="12.5703125" style="3" customWidth="1"/>
    <col min="4358" max="4358" width="11" style="3" customWidth="1"/>
    <col min="4359" max="4359" width="12.5703125" style="3" customWidth="1"/>
    <col min="4360" max="4367" width="11" style="3" customWidth="1"/>
    <col min="4368" max="4368" width="14.28515625" style="3" customWidth="1"/>
    <col min="4369" max="4369" width="11" style="3" customWidth="1"/>
    <col min="4370" max="4370" width="14.140625" style="3" customWidth="1"/>
    <col min="4371" max="4372" width="13.85546875" style="3" customWidth="1"/>
    <col min="4373" max="4373" width="19" style="3" customWidth="1"/>
    <col min="4374" max="4374" width="13.85546875" style="3" customWidth="1"/>
    <col min="4375" max="4375" width="11.42578125" style="3"/>
    <col min="4376" max="4386" width="10" style="3" customWidth="1"/>
    <col min="4387" max="4392" width="11.5703125" style="3" customWidth="1"/>
    <col min="4393" max="4400" width="15.5703125" style="3" customWidth="1"/>
    <col min="4401" max="4418" width="0" style="3" hidden="1" customWidth="1"/>
    <col min="4419" max="4433" width="15.5703125" style="3" customWidth="1"/>
    <col min="4434" max="4443" width="14.85546875" style="3" customWidth="1"/>
    <col min="4444" max="4445" width="10.85546875" style="3" customWidth="1"/>
    <col min="4446" max="4457" width="11.42578125" style="3"/>
    <col min="4458" max="4460" width="11.85546875" style="3" customWidth="1"/>
    <col min="4461" max="4608" width="11.42578125" style="3"/>
    <col min="4609" max="4609" width="41" style="3" customWidth="1"/>
    <col min="4610" max="4610" width="13.140625" style="3" customWidth="1"/>
    <col min="4611" max="4611" width="22.85546875" style="3" customWidth="1"/>
    <col min="4612" max="4612" width="12.140625" style="3" customWidth="1"/>
    <col min="4613" max="4613" width="12.5703125" style="3" customWidth="1"/>
    <col min="4614" max="4614" width="11" style="3" customWidth="1"/>
    <col min="4615" max="4615" width="12.5703125" style="3" customWidth="1"/>
    <col min="4616" max="4623" width="11" style="3" customWidth="1"/>
    <col min="4624" max="4624" width="14.28515625" style="3" customWidth="1"/>
    <col min="4625" max="4625" width="11" style="3" customWidth="1"/>
    <col min="4626" max="4626" width="14.140625" style="3" customWidth="1"/>
    <col min="4627" max="4628" width="13.85546875" style="3" customWidth="1"/>
    <col min="4629" max="4629" width="19" style="3" customWidth="1"/>
    <col min="4630" max="4630" width="13.85546875" style="3" customWidth="1"/>
    <col min="4631" max="4631" width="11.42578125" style="3"/>
    <col min="4632" max="4642" width="10" style="3" customWidth="1"/>
    <col min="4643" max="4648" width="11.5703125" style="3" customWidth="1"/>
    <col min="4649" max="4656" width="15.5703125" style="3" customWidth="1"/>
    <col min="4657" max="4674" width="0" style="3" hidden="1" customWidth="1"/>
    <col min="4675" max="4689" width="15.5703125" style="3" customWidth="1"/>
    <col min="4690" max="4699" width="14.85546875" style="3" customWidth="1"/>
    <col min="4700" max="4701" width="10.85546875" style="3" customWidth="1"/>
    <col min="4702" max="4713" width="11.42578125" style="3"/>
    <col min="4714" max="4716" width="11.85546875" style="3" customWidth="1"/>
    <col min="4717" max="4864" width="11.42578125" style="3"/>
    <col min="4865" max="4865" width="41" style="3" customWidth="1"/>
    <col min="4866" max="4866" width="13.140625" style="3" customWidth="1"/>
    <col min="4867" max="4867" width="22.85546875" style="3" customWidth="1"/>
    <col min="4868" max="4868" width="12.140625" style="3" customWidth="1"/>
    <col min="4869" max="4869" width="12.5703125" style="3" customWidth="1"/>
    <col min="4870" max="4870" width="11" style="3" customWidth="1"/>
    <col min="4871" max="4871" width="12.5703125" style="3" customWidth="1"/>
    <col min="4872" max="4879" width="11" style="3" customWidth="1"/>
    <col min="4880" max="4880" width="14.28515625" style="3" customWidth="1"/>
    <col min="4881" max="4881" width="11" style="3" customWidth="1"/>
    <col min="4882" max="4882" width="14.140625" style="3" customWidth="1"/>
    <col min="4883" max="4884" width="13.85546875" style="3" customWidth="1"/>
    <col min="4885" max="4885" width="19" style="3" customWidth="1"/>
    <col min="4886" max="4886" width="13.85546875" style="3" customWidth="1"/>
    <col min="4887" max="4887" width="11.42578125" style="3"/>
    <col min="4888" max="4898" width="10" style="3" customWidth="1"/>
    <col min="4899" max="4904" width="11.5703125" style="3" customWidth="1"/>
    <col min="4905" max="4912" width="15.5703125" style="3" customWidth="1"/>
    <col min="4913" max="4930" width="0" style="3" hidden="1" customWidth="1"/>
    <col min="4931" max="4945" width="15.5703125" style="3" customWidth="1"/>
    <col min="4946" max="4955" width="14.85546875" style="3" customWidth="1"/>
    <col min="4956" max="4957" width="10.85546875" style="3" customWidth="1"/>
    <col min="4958" max="4969" width="11.42578125" style="3"/>
    <col min="4970" max="4972" width="11.85546875" style="3" customWidth="1"/>
    <col min="4973" max="5120" width="11.42578125" style="3"/>
    <col min="5121" max="5121" width="41" style="3" customWidth="1"/>
    <col min="5122" max="5122" width="13.140625" style="3" customWidth="1"/>
    <col min="5123" max="5123" width="22.85546875" style="3" customWidth="1"/>
    <col min="5124" max="5124" width="12.140625" style="3" customWidth="1"/>
    <col min="5125" max="5125" width="12.5703125" style="3" customWidth="1"/>
    <col min="5126" max="5126" width="11" style="3" customWidth="1"/>
    <col min="5127" max="5127" width="12.5703125" style="3" customWidth="1"/>
    <col min="5128" max="5135" width="11" style="3" customWidth="1"/>
    <col min="5136" max="5136" width="14.28515625" style="3" customWidth="1"/>
    <col min="5137" max="5137" width="11" style="3" customWidth="1"/>
    <col min="5138" max="5138" width="14.140625" style="3" customWidth="1"/>
    <col min="5139" max="5140" width="13.85546875" style="3" customWidth="1"/>
    <col min="5141" max="5141" width="19" style="3" customWidth="1"/>
    <col min="5142" max="5142" width="13.85546875" style="3" customWidth="1"/>
    <col min="5143" max="5143" width="11.42578125" style="3"/>
    <col min="5144" max="5154" width="10" style="3" customWidth="1"/>
    <col min="5155" max="5160" width="11.5703125" style="3" customWidth="1"/>
    <col min="5161" max="5168" width="15.5703125" style="3" customWidth="1"/>
    <col min="5169" max="5186" width="0" style="3" hidden="1" customWidth="1"/>
    <col min="5187" max="5201" width="15.5703125" style="3" customWidth="1"/>
    <col min="5202" max="5211" width="14.85546875" style="3" customWidth="1"/>
    <col min="5212" max="5213" width="10.85546875" style="3" customWidth="1"/>
    <col min="5214" max="5225" width="11.42578125" style="3"/>
    <col min="5226" max="5228" width="11.85546875" style="3" customWidth="1"/>
    <col min="5229" max="5376" width="11.42578125" style="3"/>
    <col min="5377" max="5377" width="41" style="3" customWidth="1"/>
    <col min="5378" max="5378" width="13.140625" style="3" customWidth="1"/>
    <col min="5379" max="5379" width="22.85546875" style="3" customWidth="1"/>
    <col min="5380" max="5380" width="12.140625" style="3" customWidth="1"/>
    <col min="5381" max="5381" width="12.5703125" style="3" customWidth="1"/>
    <col min="5382" max="5382" width="11" style="3" customWidth="1"/>
    <col min="5383" max="5383" width="12.5703125" style="3" customWidth="1"/>
    <col min="5384" max="5391" width="11" style="3" customWidth="1"/>
    <col min="5392" max="5392" width="14.28515625" style="3" customWidth="1"/>
    <col min="5393" max="5393" width="11" style="3" customWidth="1"/>
    <col min="5394" max="5394" width="14.140625" style="3" customWidth="1"/>
    <col min="5395" max="5396" width="13.85546875" style="3" customWidth="1"/>
    <col min="5397" max="5397" width="19" style="3" customWidth="1"/>
    <col min="5398" max="5398" width="13.85546875" style="3" customWidth="1"/>
    <col min="5399" max="5399" width="11.42578125" style="3"/>
    <col min="5400" max="5410" width="10" style="3" customWidth="1"/>
    <col min="5411" max="5416" width="11.5703125" style="3" customWidth="1"/>
    <col min="5417" max="5424" width="15.5703125" style="3" customWidth="1"/>
    <col min="5425" max="5442" width="0" style="3" hidden="1" customWidth="1"/>
    <col min="5443" max="5457" width="15.5703125" style="3" customWidth="1"/>
    <col min="5458" max="5467" width="14.85546875" style="3" customWidth="1"/>
    <col min="5468" max="5469" width="10.85546875" style="3" customWidth="1"/>
    <col min="5470" max="5481" width="11.42578125" style="3"/>
    <col min="5482" max="5484" width="11.85546875" style="3" customWidth="1"/>
    <col min="5485" max="5632" width="11.42578125" style="3"/>
    <col min="5633" max="5633" width="41" style="3" customWidth="1"/>
    <col min="5634" max="5634" width="13.140625" style="3" customWidth="1"/>
    <col min="5635" max="5635" width="22.85546875" style="3" customWidth="1"/>
    <col min="5636" max="5636" width="12.140625" style="3" customWidth="1"/>
    <col min="5637" max="5637" width="12.5703125" style="3" customWidth="1"/>
    <col min="5638" max="5638" width="11" style="3" customWidth="1"/>
    <col min="5639" max="5639" width="12.5703125" style="3" customWidth="1"/>
    <col min="5640" max="5647" width="11" style="3" customWidth="1"/>
    <col min="5648" max="5648" width="14.28515625" style="3" customWidth="1"/>
    <col min="5649" max="5649" width="11" style="3" customWidth="1"/>
    <col min="5650" max="5650" width="14.140625" style="3" customWidth="1"/>
    <col min="5651" max="5652" width="13.85546875" style="3" customWidth="1"/>
    <col min="5653" max="5653" width="19" style="3" customWidth="1"/>
    <col min="5654" max="5654" width="13.85546875" style="3" customWidth="1"/>
    <col min="5655" max="5655" width="11.42578125" style="3"/>
    <col min="5656" max="5666" width="10" style="3" customWidth="1"/>
    <col min="5667" max="5672" width="11.5703125" style="3" customWidth="1"/>
    <col min="5673" max="5680" width="15.5703125" style="3" customWidth="1"/>
    <col min="5681" max="5698" width="0" style="3" hidden="1" customWidth="1"/>
    <col min="5699" max="5713" width="15.5703125" style="3" customWidth="1"/>
    <col min="5714" max="5723" width="14.85546875" style="3" customWidth="1"/>
    <col min="5724" max="5725" width="10.85546875" style="3" customWidth="1"/>
    <col min="5726" max="5737" width="11.42578125" style="3"/>
    <col min="5738" max="5740" width="11.85546875" style="3" customWidth="1"/>
    <col min="5741" max="5888" width="11.42578125" style="3"/>
    <col min="5889" max="5889" width="41" style="3" customWidth="1"/>
    <col min="5890" max="5890" width="13.140625" style="3" customWidth="1"/>
    <col min="5891" max="5891" width="22.85546875" style="3" customWidth="1"/>
    <col min="5892" max="5892" width="12.140625" style="3" customWidth="1"/>
    <col min="5893" max="5893" width="12.5703125" style="3" customWidth="1"/>
    <col min="5894" max="5894" width="11" style="3" customWidth="1"/>
    <col min="5895" max="5895" width="12.5703125" style="3" customWidth="1"/>
    <col min="5896" max="5903" width="11" style="3" customWidth="1"/>
    <col min="5904" max="5904" width="14.28515625" style="3" customWidth="1"/>
    <col min="5905" max="5905" width="11" style="3" customWidth="1"/>
    <col min="5906" max="5906" width="14.140625" style="3" customWidth="1"/>
    <col min="5907" max="5908" width="13.85546875" style="3" customWidth="1"/>
    <col min="5909" max="5909" width="19" style="3" customWidth="1"/>
    <col min="5910" max="5910" width="13.85546875" style="3" customWidth="1"/>
    <col min="5911" max="5911" width="11.42578125" style="3"/>
    <col min="5912" max="5922" width="10" style="3" customWidth="1"/>
    <col min="5923" max="5928" width="11.5703125" style="3" customWidth="1"/>
    <col min="5929" max="5936" width="15.5703125" style="3" customWidth="1"/>
    <col min="5937" max="5954" width="0" style="3" hidden="1" customWidth="1"/>
    <col min="5955" max="5969" width="15.5703125" style="3" customWidth="1"/>
    <col min="5970" max="5979" width="14.85546875" style="3" customWidth="1"/>
    <col min="5980" max="5981" width="10.85546875" style="3" customWidth="1"/>
    <col min="5982" max="5993" width="11.42578125" style="3"/>
    <col min="5994" max="5996" width="11.85546875" style="3" customWidth="1"/>
    <col min="5997" max="6144" width="11.42578125" style="3"/>
    <col min="6145" max="6145" width="41" style="3" customWidth="1"/>
    <col min="6146" max="6146" width="13.140625" style="3" customWidth="1"/>
    <col min="6147" max="6147" width="22.85546875" style="3" customWidth="1"/>
    <col min="6148" max="6148" width="12.140625" style="3" customWidth="1"/>
    <col min="6149" max="6149" width="12.5703125" style="3" customWidth="1"/>
    <col min="6150" max="6150" width="11" style="3" customWidth="1"/>
    <col min="6151" max="6151" width="12.5703125" style="3" customWidth="1"/>
    <col min="6152" max="6159" width="11" style="3" customWidth="1"/>
    <col min="6160" max="6160" width="14.28515625" style="3" customWidth="1"/>
    <col min="6161" max="6161" width="11" style="3" customWidth="1"/>
    <col min="6162" max="6162" width="14.140625" style="3" customWidth="1"/>
    <col min="6163" max="6164" width="13.85546875" style="3" customWidth="1"/>
    <col min="6165" max="6165" width="19" style="3" customWidth="1"/>
    <col min="6166" max="6166" width="13.85546875" style="3" customWidth="1"/>
    <col min="6167" max="6167" width="11.42578125" style="3"/>
    <col min="6168" max="6178" width="10" style="3" customWidth="1"/>
    <col min="6179" max="6184" width="11.5703125" style="3" customWidth="1"/>
    <col min="6185" max="6192" width="15.5703125" style="3" customWidth="1"/>
    <col min="6193" max="6210" width="0" style="3" hidden="1" customWidth="1"/>
    <col min="6211" max="6225" width="15.5703125" style="3" customWidth="1"/>
    <col min="6226" max="6235" width="14.85546875" style="3" customWidth="1"/>
    <col min="6236" max="6237" width="10.85546875" style="3" customWidth="1"/>
    <col min="6238" max="6249" width="11.42578125" style="3"/>
    <col min="6250" max="6252" width="11.85546875" style="3" customWidth="1"/>
    <col min="6253" max="6400" width="11.42578125" style="3"/>
    <col min="6401" max="6401" width="41" style="3" customWidth="1"/>
    <col min="6402" max="6402" width="13.140625" style="3" customWidth="1"/>
    <col min="6403" max="6403" width="22.85546875" style="3" customWidth="1"/>
    <col min="6404" max="6404" width="12.140625" style="3" customWidth="1"/>
    <col min="6405" max="6405" width="12.5703125" style="3" customWidth="1"/>
    <col min="6406" max="6406" width="11" style="3" customWidth="1"/>
    <col min="6407" max="6407" width="12.5703125" style="3" customWidth="1"/>
    <col min="6408" max="6415" width="11" style="3" customWidth="1"/>
    <col min="6416" max="6416" width="14.28515625" style="3" customWidth="1"/>
    <col min="6417" max="6417" width="11" style="3" customWidth="1"/>
    <col min="6418" max="6418" width="14.140625" style="3" customWidth="1"/>
    <col min="6419" max="6420" width="13.85546875" style="3" customWidth="1"/>
    <col min="6421" max="6421" width="19" style="3" customWidth="1"/>
    <col min="6422" max="6422" width="13.85546875" style="3" customWidth="1"/>
    <col min="6423" max="6423" width="11.42578125" style="3"/>
    <col min="6424" max="6434" width="10" style="3" customWidth="1"/>
    <col min="6435" max="6440" width="11.5703125" style="3" customWidth="1"/>
    <col min="6441" max="6448" width="15.5703125" style="3" customWidth="1"/>
    <col min="6449" max="6466" width="0" style="3" hidden="1" customWidth="1"/>
    <col min="6467" max="6481" width="15.5703125" style="3" customWidth="1"/>
    <col min="6482" max="6491" width="14.85546875" style="3" customWidth="1"/>
    <col min="6492" max="6493" width="10.85546875" style="3" customWidth="1"/>
    <col min="6494" max="6505" width="11.42578125" style="3"/>
    <col min="6506" max="6508" width="11.85546875" style="3" customWidth="1"/>
    <col min="6509" max="6656" width="11.42578125" style="3"/>
    <col min="6657" max="6657" width="41" style="3" customWidth="1"/>
    <col min="6658" max="6658" width="13.140625" style="3" customWidth="1"/>
    <col min="6659" max="6659" width="22.85546875" style="3" customWidth="1"/>
    <col min="6660" max="6660" width="12.140625" style="3" customWidth="1"/>
    <col min="6661" max="6661" width="12.5703125" style="3" customWidth="1"/>
    <col min="6662" max="6662" width="11" style="3" customWidth="1"/>
    <col min="6663" max="6663" width="12.5703125" style="3" customWidth="1"/>
    <col min="6664" max="6671" width="11" style="3" customWidth="1"/>
    <col min="6672" max="6672" width="14.28515625" style="3" customWidth="1"/>
    <col min="6673" max="6673" width="11" style="3" customWidth="1"/>
    <col min="6674" max="6674" width="14.140625" style="3" customWidth="1"/>
    <col min="6675" max="6676" width="13.85546875" style="3" customWidth="1"/>
    <col min="6677" max="6677" width="19" style="3" customWidth="1"/>
    <col min="6678" max="6678" width="13.85546875" style="3" customWidth="1"/>
    <col min="6679" max="6679" width="11.42578125" style="3"/>
    <col min="6680" max="6690" width="10" style="3" customWidth="1"/>
    <col min="6691" max="6696" width="11.5703125" style="3" customWidth="1"/>
    <col min="6697" max="6704" width="15.5703125" style="3" customWidth="1"/>
    <col min="6705" max="6722" width="0" style="3" hidden="1" customWidth="1"/>
    <col min="6723" max="6737" width="15.5703125" style="3" customWidth="1"/>
    <col min="6738" max="6747" width="14.85546875" style="3" customWidth="1"/>
    <col min="6748" max="6749" width="10.85546875" style="3" customWidth="1"/>
    <col min="6750" max="6761" width="11.42578125" style="3"/>
    <col min="6762" max="6764" width="11.85546875" style="3" customWidth="1"/>
    <col min="6765" max="6912" width="11.42578125" style="3"/>
    <col min="6913" max="6913" width="41" style="3" customWidth="1"/>
    <col min="6914" max="6914" width="13.140625" style="3" customWidth="1"/>
    <col min="6915" max="6915" width="22.85546875" style="3" customWidth="1"/>
    <col min="6916" max="6916" width="12.140625" style="3" customWidth="1"/>
    <col min="6917" max="6917" width="12.5703125" style="3" customWidth="1"/>
    <col min="6918" max="6918" width="11" style="3" customWidth="1"/>
    <col min="6919" max="6919" width="12.5703125" style="3" customWidth="1"/>
    <col min="6920" max="6927" width="11" style="3" customWidth="1"/>
    <col min="6928" max="6928" width="14.28515625" style="3" customWidth="1"/>
    <col min="6929" max="6929" width="11" style="3" customWidth="1"/>
    <col min="6930" max="6930" width="14.140625" style="3" customWidth="1"/>
    <col min="6931" max="6932" width="13.85546875" style="3" customWidth="1"/>
    <col min="6933" max="6933" width="19" style="3" customWidth="1"/>
    <col min="6934" max="6934" width="13.85546875" style="3" customWidth="1"/>
    <col min="6935" max="6935" width="11.42578125" style="3"/>
    <col min="6936" max="6946" width="10" style="3" customWidth="1"/>
    <col min="6947" max="6952" width="11.5703125" style="3" customWidth="1"/>
    <col min="6953" max="6960" width="15.5703125" style="3" customWidth="1"/>
    <col min="6961" max="6978" width="0" style="3" hidden="1" customWidth="1"/>
    <col min="6979" max="6993" width="15.5703125" style="3" customWidth="1"/>
    <col min="6994" max="7003" width="14.85546875" style="3" customWidth="1"/>
    <col min="7004" max="7005" width="10.85546875" style="3" customWidth="1"/>
    <col min="7006" max="7017" width="11.42578125" style="3"/>
    <col min="7018" max="7020" width="11.85546875" style="3" customWidth="1"/>
    <col min="7021" max="7168" width="11.42578125" style="3"/>
    <col min="7169" max="7169" width="41" style="3" customWidth="1"/>
    <col min="7170" max="7170" width="13.140625" style="3" customWidth="1"/>
    <col min="7171" max="7171" width="22.85546875" style="3" customWidth="1"/>
    <col min="7172" max="7172" width="12.140625" style="3" customWidth="1"/>
    <col min="7173" max="7173" width="12.5703125" style="3" customWidth="1"/>
    <col min="7174" max="7174" width="11" style="3" customWidth="1"/>
    <col min="7175" max="7175" width="12.5703125" style="3" customWidth="1"/>
    <col min="7176" max="7183" width="11" style="3" customWidth="1"/>
    <col min="7184" max="7184" width="14.28515625" style="3" customWidth="1"/>
    <col min="7185" max="7185" width="11" style="3" customWidth="1"/>
    <col min="7186" max="7186" width="14.140625" style="3" customWidth="1"/>
    <col min="7187" max="7188" width="13.85546875" style="3" customWidth="1"/>
    <col min="7189" max="7189" width="19" style="3" customWidth="1"/>
    <col min="7190" max="7190" width="13.85546875" style="3" customWidth="1"/>
    <col min="7191" max="7191" width="11.42578125" style="3"/>
    <col min="7192" max="7202" width="10" style="3" customWidth="1"/>
    <col min="7203" max="7208" width="11.5703125" style="3" customWidth="1"/>
    <col min="7209" max="7216" width="15.5703125" style="3" customWidth="1"/>
    <col min="7217" max="7234" width="0" style="3" hidden="1" customWidth="1"/>
    <col min="7235" max="7249" width="15.5703125" style="3" customWidth="1"/>
    <col min="7250" max="7259" width="14.85546875" style="3" customWidth="1"/>
    <col min="7260" max="7261" width="10.85546875" style="3" customWidth="1"/>
    <col min="7262" max="7273" width="11.42578125" style="3"/>
    <col min="7274" max="7276" width="11.85546875" style="3" customWidth="1"/>
    <col min="7277" max="7424" width="11.42578125" style="3"/>
    <col min="7425" max="7425" width="41" style="3" customWidth="1"/>
    <col min="7426" max="7426" width="13.140625" style="3" customWidth="1"/>
    <col min="7427" max="7427" width="22.85546875" style="3" customWidth="1"/>
    <col min="7428" max="7428" width="12.140625" style="3" customWidth="1"/>
    <col min="7429" max="7429" width="12.5703125" style="3" customWidth="1"/>
    <col min="7430" max="7430" width="11" style="3" customWidth="1"/>
    <col min="7431" max="7431" width="12.5703125" style="3" customWidth="1"/>
    <col min="7432" max="7439" width="11" style="3" customWidth="1"/>
    <col min="7440" max="7440" width="14.28515625" style="3" customWidth="1"/>
    <col min="7441" max="7441" width="11" style="3" customWidth="1"/>
    <col min="7442" max="7442" width="14.140625" style="3" customWidth="1"/>
    <col min="7443" max="7444" width="13.85546875" style="3" customWidth="1"/>
    <col min="7445" max="7445" width="19" style="3" customWidth="1"/>
    <col min="7446" max="7446" width="13.85546875" style="3" customWidth="1"/>
    <col min="7447" max="7447" width="11.42578125" style="3"/>
    <col min="7448" max="7458" width="10" style="3" customWidth="1"/>
    <col min="7459" max="7464" width="11.5703125" style="3" customWidth="1"/>
    <col min="7465" max="7472" width="15.5703125" style="3" customWidth="1"/>
    <col min="7473" max="7490" width="0" style="3" hidden="1" customWidth="1"/>
    <col min="7491" max="7505" width="15.5703125" style="3" customWidth="1"/>
    <col min="7506" max="7515" width="14.85546875" style="3" customWidth="1"/>
    <col min="7516" max="7517" width="10.85546875" style="3" customWidth="1"/>
    <col min="7518" max="7529" width="11.42578125" style="3"/>
    <col min="7530" max="7532" width="11.85546875" style="3" customWidth="1"/>
    <col min="7533" max="7680" width="11.42578125" style="3"/>
    <col min="7681" max="7681" width="41" style="3" customWidth="1"/>
    <col min="7682" max="7682" width="13.140625" style="3" customWidth="1"/>
    <col min="7683" max="7683" width="22.85546875" style="3" customWidth="1"/>
    <col min="7684" max="7684" width="12.140625" style="3" customWidth="1"/>
    <col min="7685" max="7685" width="12.5703125" style="3" customWidth="1"/>
    <col min="7686" max="7686" width="11" style="3" customWidth="1"/>
    <col min="7687" max="7687" width="12.5703125" style="3" customWidth="1"/>
    <col min="7688" max="7695" width="11" style="3" customWidth="1"/>
    <col min="7696" max="7696" width="14.28515625" style="3" customWidth="1"/>
    <col min="7697" max="7697" width="11" style="3" customWidth="1"/>
    <col min="7698" max="7698" width="14.140625" style="3" customWidth="1"/>
    <col min="7699" max="7700" width="13.85546875" style="3" customWidth="1"/>
    <col min="7701" max="7701" width="19" style="3" customWidth="1"/>
    <col min="7702" max="7702" width="13.85546875" style="3" customWidth="1"/>
    <col min="7703" max="7703" width="11.42578125" style="3"/>
    <col min="7704" max="7714" width="10" style="3" customWidth="1"/>
    <col min="7715" max="7720" width="11.5703125" style="3" customWidth="1"/>
    <col min="7721" max="7728" width="15.5703125" style="3" customWidth="1"/>
    <col min="7729" max="7746" width="0" style="3" hidden="1" customWidth="1"/>
    <col min="7747" max="7761" width="15.5703125" style="3" customWidth="1"/>
    <col min="7762" max="7771" width="14.85546875" style="3" customWidth="1"/>
    <col min="7772" max="7773" width="10.85546875" style="3" customWidth="1"/>
    <col min="7774" max="7785" width="11.42578125" style="3"/>
    <col min="7786" max="7788" width="11.85546875" style="3" customWidth="1"/>
    <col min="7789" max="7936" width="11.42578125" style="3"/>
    <col min="7937" max="7937" width="41" style="3" customWidth="1"/>
    <col min="7938" max="7938" width="13.140625" style="3" customWidth="1"/>
    <col min="7939" max="7939" width="22.85546875" style="3" customWidth="1"/>
    <col min="7940" max="7940" width="12.140625" style="3" customWidth="1"/>
    <col min="7941" max="7941" width="12.5703125" style="3" customWidth="1"/>
    <col min="7942" max="7942" width="11" style="3" customWidth="1"/>
    <col min="7943" max="7943" width="12.5703125" style="3" customWidth="1"/>
    <col min="7944" max="7951" width="11" style="3" customWidth="1"/>
    <col min="7952" max="7952" width="14.28515625" style="3" customWidth="1"/>
    <col min="7953" max="7953" width="11" style="3" customWidth="1"/>
    <col min="7954" max="7954" width="14.140625" style="3" customWidth="1"/>
    <col min="7955" max="7956" width="13.85546875" style="3" customWidth="1"/>
    <col min="7957" max="7957" width="19" style="3" customWidth="1"/>
    <col min="7958" max="7958" width="13.85546875" style="3" customWidth="1"/>
    <col min="7959" max="7959" width="11.42578125" style="3"/>
    <col min="7960" max="7970" width="10" style="3" customWidth="1"/>
    <col min="7971" max="7976" width="11.5703125" style="3" customWidth="1"/>
    <col min="7977" max="7984" width="15.5703125" style="3" customWidth="1"/>
    <col min="7985" max="8002" width="0" style="3" hidden="1" customWidth="1"/>
    <col min="8003" max="8017" width="15.5703125" style="3" customWidth="1"/>
    <col min="8018" max="8027" width="14.85546875" style="3" customWidth="1"/>
    <col min="8028" max="8029" width="10.85546875" style="3" customWidth="1"/>
    <col min="8030" max="8041" width="11.42578125" style="3"/>
    <col min="8042" max="8044" width="11.85546875" style="3" customWidth="1"/>
    <col min="8045" max="8192" width="11.42578125" style="3"/>
    <col min="8193" max="8193" width="41" style="3" customWidth="1"/>
    <col min="8194" max="8194" width="13.140625" style="3" customWidth="1"/>
    <col min="8195" max="8195" width="22.85546875" style="3" customWidth="1"/>
    <col min="8196" max="8196" width="12.140625" style="3" customWidth="1"/>
    <col min="8197" max="8197" width="12.5703125" style="3" customWidth="1"/>
    <col min="8198" max="8198" width="11" style="3" customWidth="1"/>
    <col min="8199" max="8199" width="12.5703125" style="3" customWidth="1"/>
    <col min="8200" max="8207" width="11" style="3" customWidth="1"/>
    <col min="8208" max="8208" width="14.28515625" style="3" customWidth="1"/>
    <col min="8209" max="8209" width="11" style="3" customWidth="1"/>
    <col min="8210" max="8210" width="14.140625" style="3" customWidth="1"/>
    <col min="8211" max="8212" width="13.85546875" style="3" customWidth="1"/>
    <col min="8213" max="8213" width="19" style="3" customWidth="1"/>
    <col min="8214" max="8214" width="13.85546875" style="3" customWidth="1"/>
    <col min="8215" max="8215" width="11.42578125" style="3"/>
    <col min="8216" max="8226" width="10" style="3" customWidth="1"/>
    <col min="8227" max="8232" width="11.5703125" style="3" customWidth="1"/>
    <col min="8233" max="8240" width="15.5703125" style="3" customWidth="1"/>
    <col min="8241" max="8258" width="0" style="3" hidden="1" customWidth="1"/>
    <col min="8259" max="8273" width="15.5703125" style="3" customWidth="1"/>
    <col min="8274" max="8283" width="14.85546875" style="3" customWidth="1"/>
    <col min="8284" max="8285" width="10.85546875" style="3" customWidth="1"/>
    <col min="8286" max="8297" width="11.42578125" style="3"/>
    <col min="8298" max="8300" width="11.85546875" style="3" customWidth="1"/>
    <col min="8301" max="8448" width="11.42578125" style="3"/>
    <col min="8449" max="8449" width="41" style="3" customWidth="1"/>
    <col min="8450" max="8450" width="13.140625" style="3" customWidth="1"/>
    <col min="8451" max="8451" width="22.85546875" style="3" customWidth="1"/>
    <col min="8452" max="8452" width="12.140625" style="3" customWidth="1"/>
    <col min="8453" max="8453" width="12.5703125" style="3" customWidth="1"/>
    <col min="8454" max="8454" width="11" style="3" customWidth="1"/>
    <col min="8455" max="8455" width="12.5703125" style="3" customWidth="1"/>
    <col min="8456" max="8463" width="11" style="3" customWidth="1"/>
    <col min="8464" max="8464" width="14.28515625" style="3" customWidth="1"/>
    <col min="8465" max="8465" width="11" style="3" customWidth="1"/>
    <col min="8466" max="8466" width="14.140625" style="3" customWidth="1"/>
    <col min="8467" max="8468" width="13.85546875" style="3" customWidth="1"/>
    <col min="8469" max="8469" width="19" style="3" customWidth="1"/>
    <col min="8470" max="8470" width="13.85546875" style="3" customWidth="1"/>
    <col min="8471" max="8471" width="11.42578125" style="3"/>
    <col min="8472" max="8482" width="10" style="3" customWidth="1"/>
    <col min="8483" max="8488" width="11.5703125" style="3" customWidth="1"/>
    <col min="8489" max="8496" width="15.5703125" style="3" customWidth="1"/>
    <col min="8497" max="8514" width="0" style="3" hidden="1" customWidth="1"/>
    <col min="8515" max="8529" width="15.5703125" style="3" customWidth="1"/>
    <col min="8530" max="8539" width="14.85546875" style="3" customWidth="1"/>
    <col min="8540" max="8541" width="10.85546875" style="3" customWidth="1"/>
    <col min="8542" max="8553" width="11.42578125" style="3"/>
    <col min="8554" max="8556" width="11.85546875" style="3" customWidth="1"/>
    <col min="8557" max="8704" width="11.42578125" style="3"/>
    <col min="8705" max="8705" width="41" style="3" customWidth="1"/>
    <col min="8706" max="8706" width="13.140625" style="3" customWidth="1"/>
    <col min="8707" max="8707" width="22.85546875" style="3" customWidth="1"/>
    <col min="8708" max="8708" width="12.140625" style="3" customWidth="1"/>
    <col min="8709" max="8709" width="12.5703125" style="3" customWidth="1"/>
    <col min="8710" max="8710" width="11" style="3" customWidth="1"/>
    <col min="8711" max="8711" width="12.5703125" style="3" customWidth="1"/>
    <col min="8712" max="8719" width="11" style="3" customWidth="1"/>
    <col min="8720" max="8720" width="14.28515625" style="3" customWidth="1"/>
    <col min="8721" max="8721" width="11" style="3" customWidth="1"/>
    <col min="8722" max="8722" width="14.140625" style="3" customWidth="1"/>
    <col min="8723" max="8724" width="13.85546875" style="3" customWidth="1"/>
    <col min="8725" max="8725" width="19" style="3" customWidth="1"/>
    <col min="8726" max="8726" width="13.85546875" style="3" customWidth="1"/>
    <col min="8727" max="8727" width="11.42578125" style="3"/>
    <col min="8728" max="8738" width="10" style="3" customWidth="1"/>
    <col min="8739" max="8744" width="11.5703125" style="3" customWidth="1"/>
    <col min="8745" max="8752" width="15.5703125" style="3" customWidth="1"/>
    <col min="8753" max="8770" width="0" style="3" hidden="1" customWidth="1"/>
    <col min="8771" max="8785" width="15.5703125" style="3" customWidth="1"/>
    <col min="8786" max="8795" width="14.85546875" style="3" customWidth="1"/>
    <col min="8796" max="8797" width="10.85546875" style="3" customWidth="1"/>
    <col min="8798" max="8809" width="11.42578125" style="3"/>
    <col min="8810" max="8812" width="11.85546875" style="3" customWidth="1"/>
    <col min="8813" max="8960" width="11.42578125" style="3"/>
    <col min="8961" max="8961" width="41" style="3" customWidth="1"/>
    <col min="8962" max="8962" width="13.140625" style="3" customWidth="1"/>
    <col min="8963" max="8963" width="22.85546875" style="3" customWidth="1"/>
    <col min="8964" max="8964" width="12.140625" style="3" customWidth="1"/>
    <col min="8965" max="8965" width="12.5703125" style="3" customWidth="1"/>
    <col min="8966" max="8966" width="11" style="3" customWidth="1"/>
    <col min="8967" max="8967" width="12.5703125" style="3" customWidth="1"/>
    <col min="8968" max="8975" width="11" style="3" customWidth="1"/>
    <col min="8976" max="8976" width="14.28515625" style="3" customWidth="1"/>
    <col min="8977" max="8977" width="11" style="3" customWidth="1"/>
    <col min="8978" max="8978" width="14.140625" style="3" customWidth="1"/>
    <col min="8979" max="8980" width="13.85546875" style="3" customWidth="1"/>
    <col min="8981" max="8981" width="19" style="3" customWidth="1"/>
    <col min="8982" max="8982" width="13.85546875" style="3" customWidth="1"/>
    <col min="8983" max="8983" width="11.42578125" style="3"/>
    <col min="8984" max="8994" width="10" style="3" customWidth="1"/>
    <col min="8995" max="9000" width="11.5703125" style="3" customWidth="1"/>
    <col min="9001" max="9008" width="15.5703125" style="3" customWidth="1"/>
    <col min="9009" max="9026" width="0" style="3" hidden="1" customWidth="1"/>
    <col min="9027" max="9041" width="15.5703125" style="3" customWidth="1"/>
    <col min="9042" max="9051" width="14.85546875" style="3" customWidth="1"/>
    <col min="9052" max="9053" width="10.85546875" style="3" customWidth="1"/>
    <col min="9054" max="9065" width="11.42578125" style="3"/>
    <col min="9066" max="9068" width="11.85546875" style="3" customWidth="1"/>
    <col min="9069" max="9216" width="11.42578125" style="3"/>
    <col min="9217" max="9217" width="41" style="3" customWidth="1"/>
    <col min="9218" max="9218" width="13.140625" style="3" customWidth="1"/>
    <col min="9219" max="9219" width="22.85546875" style="3" customWidth="1"/>
    <col min="9220" max="9220" width="12.140625" style="3" customWidth="1"/>
    <col min="9221" max="9221" width="12.5703125" style="3" customWidth="1"/>
    <col min="9222" max="9222" width="11" style="3" customWidth="1"/>
    <col min="9223" max="9223" width="12.5703125" style="3" customWidth="1"/>
    <col min="9224" max="9231" width="11" style="3" customWidth="1"/>
    <col min="9232" max="9232" width="14.28515625" style="3" customWidth="1"/>
    <col min="9233" max="9233" width="11" style="3" customWidth="1"/>
    <col min="9234" max="9234" width="14.140625" style="3" customWidth="1"/>
    <col min="9235" max="9236" width="13.85546875" style="3" customWidth="1"/>
    <col min="9237" max="9237" width="19" style="3" customWidth="1"/>
    <col min="9238" max="9238" width="13.85546875" style="3" customWidth="1"/>
    <col min="9239" max="9239" width="11.42578125" style="3"/>
    <col min="9240" max="9250" width="10" style="3" customWidth="1"/>
    <col min="9251" max="9256" width="11.5703125" style="3" customWidth="1"/>
    <col min="9257" max="9264" width="15.5703125" style="3" customWidth="1"/>
    <col min="9265" max="9282" width="0" style="3" hidden="1" customWidth="1"/>
    <col min="9283" max="9297" width="15.5703125" style="3" customWidth="1"/>
    <col min="9298" max="9307" width="14.85546875" style="3" customWidth="1"/>
    <col min="9308" max="9309" width="10.85546875" style="3" customWidth="1"/>
    <col min="9310" max="9321" width="11.42578125" style="3"/>
    <col min="9322" max="9324" width="11.85546875" style="3" customWidth="1"/>
    <col min="9325" max="9472" width="11.42578125" style="3"/>
    <col min="9473" max="9473" width="41" style="3" customWidth="1"/>
    <col min="9474" max="9474" width="13.140625" style="3" customWidth="1"/>
    <col min="9475" max="9475" width="22.85546875" style="3" customWidth="1"/>
    <col min="9476" max="9476" width="12.140625" style="3" customWidth="1"/>
    <col min="9477" max="9477" width="12.5703125" style="3" customWidth="1"/>
    <col min="9478" max="9478" width="11" style="3" customWidth="1"/>
    <col min="9479" max="9479" width="12.5703125" style="3" customWidth="1"/>
    <col min="9480" max="9487" width="11" style="3" customWidth="1"/>
    <col min="9488" max="9488" width="14.28515625" style="3" customWidth="1"/>
    <col min="9489" max="9489" width="11" style="3" customWidth="1"/>
    <col min="9490" max="9490" width="14.140625" style="3" customWidth="1"/>
    <col min="9491" max="9492" width="13.85546875" style="3" customWidth="1"/>
    <col min="9493" max="9493" width="19" style="3" customWidth="1"/>
    <col min="9494" max="9494" width="13.85546875" style="3" customWidth="1"/>
    <col min="9495" max="9495" width="11.42578125" style="3"/>
    <col min="9496" max="9506" width="10" style="3" customWidth="1"/>
    <col min="9507" max="9512" width="11.5703125" style="3" customWidth="1"/>
    <col min="9513" max="9520" width="15.5703125" style="3" customWidth="1"/>
    <col min="9521" max="9538" width="0" style="3" hidden="1" customWidth="1"/>
    <col min="9539" max="9553" width="15.5703125" style="3" customWidth="1"/>
    <col min="9554" max="9563" width="14.85546875" style="3" customWidth="1"/>
    <col min="9564" max="9565" width="10.85546875" style="3" customWidth="1"/>
    <col min="9566" max="9577" width="11.42578125" style="3"/>
    <col min="9578" max="9580" width="11.85546875" style="3" customWidth="1"/>
    <col min="9581" max="9728" width="11.42578125" style="3"/>
    <col min="9729" max="9729" width="41" style="3" customWidth="1"/>
    <col min="9730" max="9730" width="13.140625" style="3" customWidth="1"/>
    <col min="9731" max="9731" width="22.85546875" style="3" customWidth="1"/>
    <col min="9732" max="9732" width="12.140625" style="3" customWidth="1"/>
    <col min="9733" max="9733" width="12.5703125" style="3" customWidth="1"/>
    <col min="9734" max="9734" width="11" style="3" customWidth="1"/>
    <col min="9735" max="9735" width="12.5703125" style="3" customWidth="1"/>
    <col min="9736" max="9743" width="11" style="3" customWidth="1"/>
    <col min="9744" max="9744" width="14.28515625" style="3" customWidth="1"/>
    <col min="9745" max="9745" width="11" style="3" customWidth="1"/>
    <col min="9746" max="9746" width="14.140625" style="3" customWidth="1"/>
    <col min="9747" max="9748" width="13.85546875" style="3" customWidth="1"/>
    <col min="9749" max="9749" width="19" style="3" customWidth="1"/>
    <col min="9750" max="9750" width="13.85546875" style="3" customWidth="1"/>
    <col min="9751" max="9751" width="11.42578125" style="3"/>
    <col min="9752" max="9762" width="10" style="3" customWidth="1"/>
    <col min="9763" max="9768" width="11.5703125" style="3" customWidth="1"/>
    <col min="9769" max="9776" width="15.5703125" style="3" customWidth="1"/>
    <col min="9777" max="9794" width="0" style="3" hidden="1" customWidth="1"/>
    <col min="9795" max="9809" width="15.5703125" style="3" customWidth="1"/>
    <col min="9810" max="9819" width="14.85546875" style="3" customWidth="1"/>
    <col min="9820" max="9821" width="10.85546875" style="3" customWidth="1"/>
    <col min="9822" max="9833" width="11.42578125" style="3"/>
    <col min="9834" max="9836" width="11.85546875" style="3" customWidth="1"/>
    <col min="9837" max="9984" width="11.42578125" style="3"/>
    <col min="9985" max="9985" width="41" style="3" customWidth="1"/>
    <col min="9986" max="9986" width="13.140625" style="3" customWidth="1"/>
    <col min="9987" max="9987" width="22.85546875" style="3" customWidth="1"/>
    <col min="9988" max="9988" width="12.140625" style="3" customWidth="1"/>
    <col min="9989" max="9989" width="12.5703125" style="3" customWidth="1"/>
    <col min="9990" max="9990" width="11" style="3" customWidth="1"/>
    <col min="9991" max="9991" width="12.5703125" style="3" customWidth="1"/>
    <col min="9992" max="9999" width="11" style="3" customWidth="1"/>
    <col min="10000" max="10000" width="14.28515625" style="3" customWidth="1"/>
    <col min="10001" max="10001" width="11" style="3" customWidth="1"/>
    <col min="10002" max="10002" width="14.140625" style="3" customWidth="1"/>
    <col min="10003" max="10004" width="13.85546875" style="3" customWidth="1"/>
    <col min="10005" max="10005" width="19" style="3" customWidth="1"/>
    <col min="10006" max="10006" width="13.85546875" style="3" customWidth="1"/>
    <col min="10007" max="10007" width="11.42578125" style="3"/>
    <col min="10008" max="10018" width="10" style="3" customWidth="1"/>
    <col min="10019" max="10024" width="11.5703125" style="3" customWidth="1"/>
    <col min="10025" max="10032" width="15.5703125" style="3" customWidth="1"/>
    <col min="10033" max="10050" width="0" style="3" hidden="1" customWidth="1"/>
    <col min="10051" max="10065" width="15.5703125" style="3" customWidth="1"/>
    <col min="10066" max="10075" width="14.85546875" style="3" customWidth="1"/>
    <col min="10076" max="10077" width="10.85546875" style="3" customWidth="1"/>
    <col min="10078" max="10089" width="11.42578125" style="3"/>
    <col min="10090" max="10092" width="11.85546875" style="3" customWidth="1"/>
    <col min="10093" max="10240" width="11.42578125" style="3"/>
    <col min="10241" max="10241" width="41" style="3" customWidth="1"/>
    <col min="10242" max="10242" width="13.140625" style="3" customWidth="1"/>
    <col min="10243" max="10243" width="22.85546875" style="3" customWidth="1"/>
    <col min="10244" max="10244" width="12.140625" style="3" customWidth="1"/>
    <col min="10245" max="10245" width="12.5703125" style="3" customWidth="1"/>
    <col min="10246" max="10246" width="11" style="3" customWidth="1"/>
    <col min="10247" max="10247" width="12.5703125" style="3" customWidth="1"/>
    <col min="10248" max="10255" width="11" style="3" customWidth="1"/>
    <col min="10256" max="10256" width="14.28515625" style="3" customWidth="1"/>
    <col min="10257" max="10257" width="11" style="3" customWidth="1"/>
    <col min="10258" max="10258" width="14.140625" style="3" customWidth="1"/>
    <col min="10259" max="10260" width="13.85546875" style="3" customWidth="1"/>
    <col min="10261" max="10261" width="19" style="3" customWidth="1"/>
    <col min="10262" max="10262" width="13.85546875" style="3" customWidth="1"/>
    <col min="10263" max="10263" width="11.42578125" style="3"/>
    <col min="10264" max="10274" width="10" style="3" customWidth="1"/>
    <col min="10275" max="10280" width="11.5703125" style="3" customWidth="1"/>
    <col min="10281" max="10288" width="15.5703125" style="3" customWidth="1"/>
    <col min="10289" max="10306" width="0" style="3" hidden="1" customWidth="1"/>
    <col min="10307" max="10321" width="15.5703125" style="3" customWidth="1"/>
    <col min="10322" max="10331" width="14.85546875" style="3" customWidth="1"/>
    <col min="10332" max="10333" width="10.85546875" style="3" customWidth="1"/>
    <col min="10334" max="10345" width="11.42578125" style="3"/>
    <col min="10346" max="10348" width="11.85546875" style="3" customWidth="1"/>
    <col min="10349" max="10496" width="11.42578125" style="3"/>
    <col min="10497" max="10497" width="41" style="3" customWidth="1"/>
    <col min="10498" max="10498" width="13.140625" style="3" customWidth="1"/>
    <col min="10499" max="10499" width="22.85546875" style="3" customWidth="1"/>
    <col min="10500" max="10500" width="12.140625" style="3" customWidth="1"/>
    <col min="10501" max="10501" width="12.5703125" style="3" customWidth="1"/>
    <col min="10502" max="10502" width="11" style="3" customWidth="1"/>
    <col min="10503" max="10503" width="12.5703125" style="3" customWidth="1"/>
    <col min="10504" max="10511" width="11" style="3" customWidth="1"/>
    <col min="10512" max="10512" width="14.28515625" style="3" customWidth="1"/>
    <col min="10513" max="10513" width="11" style="3" customWidth="1"/>
    <col min="10514" max="10514" width="14.140625" style="3" customWidth="1"/>
    <col min="10515" max="10516" width="13.85546875" style="3" customWidth="1"/>
    <col min="10517" max="10517" width="19" style="3" customWidth="1"/>
    <col min="10518" max="10518" width="13.85546875" style="3" customWidth="1"/>
    <col min="10519" max="10519" width="11.42578125" style="3"/>
    <col min="10520" max="10530" width="10" style="3" customWidth="1"/>
    <col min="10531" max="10536" width="11.5703125" style="3" customWidth="1"/>
    <col min="10537" max="10544" width="15.5703125" style="3" customWidth="1"/>
    <col min="10545" max="10562" width="0" style="3" hidden="1" customWidth="1"/>
    <col min="10563" max="10577" width="15.5703125" style="3" customWidth="1"/>
    <col min="10578" max="10587" width="14.85546875" style="3" customWidth="1"/>
    <col min="10588" max="10589" width="10.85546875" style="3" customWidth="1"/>
    <col min="10590" max="10601" width="11.42578125" style="3"/>
    <col min="10602" max="10604" width="11.85546875" style="3" customWidth="1"/>
    <col min="10605" max="10752" width="11.42578125" style="3"/>
    <col min="10753" max="10753" width="41" style="3" customWidth="1"/>
    <col min="10754" max="10754" width="13.140625" style="3" customWidth="1"/>
    <col min="10755" max="10755" width="22.85546875" style="3" customWidth="1"/>
    <col min="10756" max="10756" width="12.140625" style="3" customWidth="1"/>
    <col min="10757" max="10757" width="12.5703125" style="3" customWidth="1"/>
    <col min="10758" max="10758" width="11" style="3" customWidth="1"/>
    <col min="10759" max="10759" width="12.5703125" style="3" customWidth="1"/>
    <col min="10760" max="10767" width="11" style="3" customWidth="1"/>
    <col min="10768" max="10768" width="14.28515625" style="3" customWidth="1"/>
    <col min="10769" max="10769" width="11" style="3" customWidth="1"/>
    <col min="10770" max="10770" width="14.140625" style="3" customWidth="1"/>
    <col min="10771" max="10772" width="13.85546875" style="3" customWidth="1"/>
    <col min="10773" max="10773" width="19" style="3" customWidth="1"/>
    <col min="10774" max="10774" width="13.85546875" style="3" customWidth="1"/>
    <col min="10775" max="10775" width="11.42578125" style="3"/>
    <col min="10776" max="10786" width="10" style="3" customWidth="1"/>
    <col min="10787" max="10792" width="11.5703125" style="3" customWidth="1"/>
    <col min="10793" max="10800" width="15.5703125" style="3" customWidth="1"/>
    <col min="10801" max="10818" width="0" style="3" hidden="1" customWidth="1"/>
    <col min="10819" max="10833" width="15.5703125" style="3" customWidth="1"/>
    <col min="10834" max="10843" width="14.85546875" style="3" customWidth="1"/>
    <col min="10844" max="10845" width="10.85546875" style="3" customWidth="1"/>
    <col min="10846" max="10857" width="11.42578125" style="3"/>
    <col min="10858" max="10860" width="11.85546875" style="3" customWidth="1"/>
    <col min="10861" max="11008" width="11.42578125" style="3"/>
    <col min="11009" max="11009" width="41" style="3" customWidth="1"/>
    <col min="11010" max="11010" width="13.140625" style="3" customWidth="1"/>
    <col min="11011" max="11011" width="22.85546875" style="3" customWidth="1"/>
    <col min="11012" max="11012" width="12.140625" style="3" customWidth="1"/>
    <col min="11013" max="11013" width="12.5703125" style="3" customWidth="1"/>
    <col min="11014" max="11014" width="11" style="3" customWidth="1"/>
    <col min="11015" max="11015" width="12.5703125" style="3" customWidth="1"/>
    <col min="11016" max="11023" width="11" style="3" customWidth="1"/>
    <col min="11024" max="11024" width="14.28515625" style="3" customWidth="1"/>
    <col min="11025" max="11025" width="11" style="3" customWidth="1"/>
    <col min="11026" max="11026" width="14.140625" style="3" customWidth="1"/>
    <col min="11027" max="11028" width="13.85546875" style="3" customWidth="1"/>
    <col min="11029" max="11029" width="19" style="3" customWidth="1"/>
    <col min="11030" max="11030" width="13.85546875" style="3" customWidth="1"/>
    <col min="11031" max="11031" width="11.42578125" style="3"/>
    <col min="11032" max="11042" width="10" style="3" customWidth="1"/>
    <col min="11043" max="11048" width="11.5703125" style="3" customWidth="1"/>
    <col min="11049" max="11056" width="15.5703125" style="3" customWidth="1"/>
    <col min="11057" max="11074" width="0" style="3" hidden="1" customWidth="1"/>
    <col min="11075" max="11089" width="15.5703125" style="3" customWidth="1"/>
    <col min="11090" max="11099" width="14.85546875" style="3" customWidth="1"/>
    <col min="11100" max="11101" width="10.85546875" style="3" customWidth="1"/>
    <col min="11102" max="11113" width="11.42578125" style="3"/>
    <col min="11114" max="11116" width="11.85546875" style="3" customWidth="1"/>
    <col min="11117" max="11264" width="11.42578125" style="3"/>
    <col min="11265" max="11265" width="41" style="3" customWidth="1"/>
    <col min="11266" max="11266" width="13.140625" style="3" customWidth="1"/>
    <col min="11267" max="11267" width="22.85546875" style="3" customWidth="1"/>
    <col min="11268" max="11268" width="12.140625" style="3" customWidth="1"/>
    <col min="11269" max="11269" width="12.5703125" style="3" customWidth="1"/>
    <col min="11270" max="11270" width="11" style="3" customWidth="1"/>
    <col min="11271" max="11271" width="12.5703125" style="3" customWidth="1"/>
    <col min="11272" max="11279" width="11" style="3" customWidth="1"/>
    <col min="11280" max="11280" width="14.28515625" style="3" customWidth="1"/>
    <col min="11281" max="11281" width="11" style="3" customWidth="1"/>
    <col min="11282" max="11282" width="14.140625" style="3" customWidth="1"/>
    <col min="11283" max="11284" width="13.85546875" style="3" customWidth="1"/>
    <col min="11285" max="11285" width="19" style="3" customWidth="1"/>
    <col min="11286" max="11286" width="13.85546875" style="3" customWidth="1"/>
    <col min="11287" max="11287" width="11.42578125" style="3"/>
    <col min="11288" max="11298" width="10" style="3" customWidth="1"/>
    <col min="11299" max="11304" width="11.5703125" style="3" customWidth="1"/>
    <col min="11305" max="11312" width="15.5703125" style="3" customWidth="1"/>
    <col min="11313" max="11330" width="0" style="3" hidden="1" customWidth="1"/>
    <col min="11331" max="11345" width="15.5703125" style="3" customWidth="1"/>
    <col min="11346" max="11355" width="14.85546875" style="3" customWidth="1"/>
    <col min="11356" max="11357" width="10.85546875" style="3" customWidth="1"/>
    <col min="11358" max="11369" width="11.42578125" style="3"/>
    <col min="11370" max="11372" width="11.85546875" style="3" customWidth="1"/>
    <col min="11373" max="11520" width="11.42578125" style="3"/>
    <col min="11521" max="11521" width="41" style="3" customWidth="1"/>
    <col min="11522" max="11522" width="13.140625" style="3" customWidth="1"/>
    <col min="11523" max="11523" width="22.85546875" style="3" customWidth="1"/>
    <col min="11524" max="11524" width="12.140625" style="3" customWidth="1"/>
    <col min="11525" max="11525" width="12.5703125" style="3" customWidth="1"/>
    <col min="11526" max="11526" width="11" style="3" customWidth="1"/>
    <col min="11527" max="11527" width="12.5703125" style="3" customWidth="1"/>
    <col min="11528" max="11535" width="11" style="3" customWidth="1"/>
    <col min="11536" max="11536" width="14.28515625" style="3" customWidth="1"/>
    <col min="11537" max="11537" width="11" style="3" customWidth="1"/>
    <col min="11538" max="11538" width="14.140625" style="3" customWidth="1"/>
    <col min="11539" max="11540" width="13.85546875" style="3" customWidth="1"/>
    <col min="11541" max="11541" width="19" style="3" customWidth="1"/>
    <col min="11542" max="11542" width="13.85546875" style="3" customWidth="1"/>
    <col min="11543" max="11543" width="11.42578125" style="3"/>
    <col min="11544" max="11554" width="10" style="3" customWidth="1"/>
    <col min="11555" max="11560" width="11.5703125" style="3" customWidth="1"/>
    <col min="11561" max="11568" width="15.5703125" style="3" customWidth="1"/>
    <col min="11569" max="11586" width="0" style="3" hidden="1" customWidth="1"/>
    <col min="11587" max="11601" width="15.5703125" style="3" customWidth="1"/>
    <col min="11602" max="11611" width="14.85546875" style="3" customWidth="1"/>
    <col min="11612" max="11613" width="10.85546875" style="3" customWidth="1"/>
    <col min="11614" max="11625" width="11.42578125" style="3"/>
    <col min="11626" max="11628" width="11.85546875" style="3" customWidth="1"/>
    <col min="11629" max="11776" width="11.42578125" style="3"/>
    <col min="11777" max="11777" width="41" style="3" customWidth="1"/>
    <col min="11778" max="11778" width="13.140625" style="3" customWidth="1"/>
    <col min="11779" max="11779" width="22.85546875" style="3" customWidth="1"/>
    <col min="11780" max="11780" width="12.140625" style="3" customWidth="1"/>
    <col min="11781" max="11781" width="12.5703125" style="3" customWidth="1"/>
    <col min="11782" max="11782" width="11" style="3" customWidth="1"/>
    <col min="11783" max="11783" width="12.5703125" style="3" customWidth="1"/>
    <col min="11784" max="11791" width="11" style="3" customWidth="1"/>
    <col min="11792" max="11792" width="14.28515625" style="3" customWidth="1"/>
    <col min="11793" max="11793" width="11" style="3" customWidth="1"/>
    <col min="11794" max="11794" width="14.140625" style="3" customWidth="1"/>
    <col min="11795" max="11796" width="13.85546875" style="3" customWidth="1"/>
    <col min="11797" max="11797" width="19" style="3" customWidth="1"/>
    <col min="11798" max="11798" width="13.85546875" style="3" customWidth="1"/>
    <col min="11799" max="11799" width="11.42578125" style="3"/>
    <col min="11800" max="11810" width="10" style="3" customWidth="1"/>
    <col min="11811" max="11816" width="11.5703125" style="3" customWidth="1"/>
    <col min="11817" max="11824" width="15.5703125" style="3" customWidth="1"/>
    <col min="11825" max="11842" width="0" style="3" hidden="1" customWidth="1"/>
    <col min="11843" max="11857" width="15.5703125" style="3" customWidth="1"/>
    <col min="11858" max="11867" width="14.85546875" style="3" customWidth="1"/>
    <col min="11868" max="11869" width="10.85546875" style="3" customWidth="1"/>
    <col min="11870" max="11881" width="11.42578125" style="3"/>
    <col min="11882" max="11884" width="11.85546875" style="3" customWidth="1"/>
    <col min="11885" max="12032" width="11.42578125" style="3"/>
    <col min="12033" max="12033" width="41" style="3" customWidth="1"/>
    <col min="12034" max="12034" width="13.140625" style="3" customWidth="1"/>
    <col min="12035" max="12035" width="22.85546875" style="3" customWidth="1"/>
    <col min="12036" max="12036" width="12.140625" style="3" customWidth="1"/>
    <col min="12037" max="12037" width="12.5703125" style="3" customWidth="1"/>
    <col min="12038" max="12038" width="11" style="3" customWidth="1"/>
    <col min="12039" max="12039" width="12.5703125" style="3" customWidth="1"/>
    <col min="12040" max="12047" width="11" style="3" customWidth="1"/>
    <col min="12048" max="12048" width="14.28515625" style="3" customWidth="1"/>
    <col min="12049" max="12049" width="11" style="3" customWidth="1"/>
    <col min="12050" max="12050" width="14.140625" style="3" customWidth="1"/>
    <col min="12051" max="12052" width="13.85546875" style="3" customWidth="1"/>
    <col min="12053" max="12053" width="19" style="3" customWidth="1"/>
    <col min="12054" max="12054" width="13.85546875" style="3" customWidth="1"/>
    <col min="12055" max="12055" width="11.42578125" style="3"/>
    <col min="12056" max="12066" width="10" style="3" customWidth="1"/>
    <col min="12067" max="12072" width="11.5703125" style="3" customWidth="1"/>
    <col min="12073" max="12080" width="15.5703125" style="3" customWidth="1"/>
    <col min="12081" max="12098" width="0" style="3" hidden="1" customWidth="1"/>
    <col min="12099" max="12113" width="15.5703125" style="3" customWidth="1"/>
    <col min="12114" max="12123" width="14.85546875" style="3" customWidth="1"/>
    <col min="12124" max="12125" width="10.85546875" style="3" customWidth="1"/>
    <col min="12126" max="12137" width="11.42578125" style="3"/>
    <col min="12138" max="12140" width="11.85546875" style="3" customWidth="1"/>
    <col min="12141" max="12288" width="11.42578125" style="3"/>
    <col min="12289" max="12289" width="41" style="3" customWidth="1"/>
    <col min="12290" max="12290" width="13.140625" style="3" customWidth="1"/>
    <col min="12291" max="12291" width="22.85546875" style="3" customWidth="1"/>
    <col min="12292" max="12292" width="12.140625" style="3" customWidth="1"/>
    <col min="12293" max="12293" width="12.5703125" style="3" customWidth="1"/>
    <col min="12294" max="12294" width="11" style="3" customWidth="1"/>
    <col min="12295" max="12295" width="12.5703125" style="3" customWidth="1"/>
    <col min="12296" max="12303" width="11" style="3" customWidth="1"/>
    <col min="12304" max="12304" width="14.28515625" style="3" customWidth="1"/>
    <col min="12305" max="12305" width="11" style="3" customWidth="1"/>
    <col min="12306" max="12306" width="14.140625" style="3" customWidth="1"/>
    <col min="12307" max="12308" width="13.85546875" style="3" customWidth="1"/>
    <col min="12309" max="12309" width="19" style="3" customWidth="1"/>
    <col min="12310" max="12310" width="13.85546875" style="3" customWidth="1"/>
    <col min="12311" max="12311" width="11.42578125" style="3"/>
    <col min="12312" max="12322" width="10" style="3" customWidth="1"/>
    <col min="12323" max="12328" width="11.5703125" style="3" customWidth="1"/>
    <col min="12329" max="12336" width="15.5703125" style="3" customWidth="1"/>
    <col min="12337" max="12354" width="0" style="3" hidden="1" customWidth="1"/>
    <col min="12355" max="12369" width="15.5703125" style="3" customWidth="1"/>
    <col min="12370" max="12379" width="14.85546875" style="3" customWidth="1"/>
    <col min="12380" max="12381" width="10.85546875" style="3" customWidth="1"/>
    <col min="12382" max="12393" width="11.42578125" style="3"/>
    <col min="12394" max="12396" width="11.85546875" style="3" customWidth="1"/>
    <col min="12397" max="12544" width="11.42578125" style="3"/>
    <col min="12545" max="12545" width="41" style="3" customWidth="1"/>
    <col min="12546" max="12546" width="13.140625" style="3" customWidth="1"/>
    <col min="12547" max="12547" width="22.85546875" style="3" customWidth="1"/>
    <col min="12548" max="12548" width="12.140625" style="3" customWidth="1"/>
    <col min="12549" max="12549" width="12.5703125" style="3" customWidth="1"/>
    <col min="12550" max="12550" width="11" style="3" customWidth="1"/>
    <col min="12551" max="12551" width="12.5703125" style="3" customWidth="1"/>
    <col min="12552" max="12559" width="11" style="3" customWidth="1"/>
    <col min="12560" max="12560" width="14.28515625" style="3" customWidth="1"/>
    <col min="12561" max="12561" width="11" style="3" customWidth="1"/>
    <col min="12562" max="12562" width="14.140625" style="3" customWidth="1"/>
    <col min="12563" max="12564" width="13.85546875" style="3" customWidth="1"/>
    <col min="12565" max="12565" width="19" style="3" customWidth="1"/>
    <col min="12566" max="12566" width="13.85546875" style="3" customWidth="1"/>
    <col min="12567" max="12567" width="11.42578125" style="3"/>
    <col min="12568" max="12578" width="10" style="3" customWidth="1"/>
    <col min="12579" max="12584" width="11.5703125" style="3" customWidth="1"/>
    <col min="12585" max="12592" width="15.5703125" style="3" customWidth="1"/>
    <col min="12593" max="12610" width="0" style="3" hidden="1" customWidth="1"/>
    <col min="12611" max="12625" width="15.5703125" style="3" customWidth="1"/>
    <col min="12626" max="12635" width="14.85546875" style="3" customWidth="1"/>
    <col min="12636" max="12637" width="10.85546875" style="3" customWidth="1"/>
    <col min="12638" max="12649" width="11.42578125" style="3"/>
    <col min="12650" max="12652" width="11.85546875" style="3" customWidth="1"/>
    <col min="12653" max="12800" width="11.42578125" style="3"/>
    <col min="12801" max="12801" width="41" style="3" customWidth="1"/>
    <col min="12802" max="12802" width="13.140625" style="3" customWidth="1"/>
    <col min="12803" max="12803" width="22.85546875" style="3" customWidth="1"/>
    <col min="12804" max="12804" width="12.140625" style="3" customWidth="1"/>
    <col min="12805" max="12805" width="12.5703125" style="3" customWidth="1"/>
    <col min="12806" max="12806" width="11" style="3" customWidth="1"/>
    <col min="12807" max="12807" width="12.5703125" style="3" customWidth="1"/>
    <col min="12808" max="12815" width="11" style="3" customWidth="1"/>
    <col min="12816" max="12816" width="14.28515625" style="3" customWidth="1"/>
    <col min="12817" max="12817" width="11" style="3" customWidth="1"/>
    <col min="12818" max="12818" width="14.140625" style="3" customWidth="1"/>
    <col min="12819" max="12820" width="13.85546875" style="3" customWidth="1"/>
    <col min="12821" max="12821" width="19" style="3" customWidth="1"/>
    <col min="12822" max="12822" width="13.85546875" style="3" customWidth="1"/>
    <col min="12823" max="12823" width="11.42578125" style="3"/>
    <col min="12824" max="12834" width="10" style="3" customWidth="1"/>
    <col min="12835" max="12840" width="11.5703125" style="3" customWidth="1"/>
    <col min="12841" max="12848" width="15.5703125" style="3" customWidth="1"/>
    <col min="12849" max="12866" width="0" style="3" hidden="1" customWidth="1"/>
    <col min="12867" max="12881" width="15.5703125" style="3" customWidth="1"/>
    <col min="12882" max="12891" width="14.85546875" style="3" customWidth="1"/>
    <col min="12892" max="12893" width="10.85546875" style="3" customWidth="1"/>
    <col min="12894" max="12905" width="11.42578125" style="3"/>
    <col min="12906" max="12908" width="11.85546875" style="3" customWidth="1"/>
    <col min="12909" max="13056" width="11.42578125" style="3"/>
    <col min="13057" max="13057" width="41" style="3" customWidth="1"/>
    <col min="13058" max="13058" width="13.140625" style="3" customWidth="1"/>
    <col min="13059" max="13059" width="22.85546875" style="3" customWidth="1"/>
    <col min="13060" max="13060" width="12.140625" style="3" customWidth="1"/>
    <col min="13061" max="13061" width="12.5703125" style="3" customWidth="1"/>
    <col min="13062" max="13062" width="11" style="3" customWidth="1"/>
    <col min="13063" max="13063" width="12.5703125" style="3" customWidth="1"/>
    <col min="13064" max="13071" width="11" style="3" customWidth="1"/>
    <col min="13072" max="13072" width="14.28515625" style="3" customWidth="1"/>
    <col min="13073" max="13073" width="11" style="3" customWidth="1"/>
    <col min="13074" max="13074" width="14.140625" style="3" customWidth="1"/>
    <col min="13075" max="13076" width="13.85546875" style="3" customWidth="1"/>
    <col min="13077" max="13077" width="19" style="3" customWidth="1"/>
    <col min="13078" max="13078" width="13.85546875" style="3" customWidth="1"/>
    <col min="13079" max="13079" width="11.42578125" style="3"/>
    <col min="13080" max="13090" width="10" style="3" customWidth="1"/>
    <col min="13091" max="13096" width="11.5703125" style="3" customWidth="1"/>
    <col min="13097" max="13104" width="15.5703125" style="3" customWidth="1"/>
    <col min="13105" max="13122" width="0" style="3" hidden="1" customWidth="1"/>
    <col min="13123" max="13137" width="15.5703125" style="3" customWidth="1"/>
    <col min="13138" max="13147" width="14.85546875" style="3" customWidth="1"/>
    <col min="13148" max="13149" width="10.85546875" style="3" customWidth="1"/>
    <col min="13150" max="13161" width="11.42578125" style="3"/>
    <col min="13162" max="13164" width="11.85546875" style="3" customWidth="1"/>
    <col min="13165" max="13312" width="11.42578125" style="3"/>
    <col min="13313" max="13313" width="41" style="3" customWidth="1"/>
    <col min="13314" max="13314" width="13.140625" style="3" customWidth="1"/>
    <col min="13315" max="13315" width="22.85546875" style="3" customWidth="1"/>
    <col min="13316" max="13316" width="12.140625" style="3" customWidth="1"/>
    <col min="13317" max="13317" width="12.5703125" style="3" customWidth="1"/>
    <col min="13318" max="13318" width="11" style="3" customWidth="1"/>
    <col min="13319" max="13319" width="12.5703125" style="3" customWidth="1"/>
    <col min="13320" max="13327" width="11" style="3" customWidth="1"/>
    <col min="13328" max="13328" width="14.28515625" style="3" customWidth="1"/>
    <col min="13329" max="13329" width="11" style="3" customWidth="1"/>
    <col min="13330" max="13330" width="14.140625" style="3" customWidth="1"/>
    <col min="13331" max="13332" width="13.85546875" style="3" customWidth="1"/>
    <col min="13333" max="13333" width="19" style="3" customWidth="1"/>
    <col min="13334" max="13334" width="13.85546875" style="3" customWidth="1"/>
    <col min="13335" max="13335" width="11.42578125" style="3"/>
    <col min="13336" max="13346" width="10" style="3" customWidth="1"/>
    <col min="13347" max="13352" width="11.5703125" style="3" customWidth="1"/>
    <col min="13353" max="13360" width="15.5703125" style="3" customWidth="1"/>
    <col min="13361" max="13378" width="0" style="3" hidden="1" customWidth="1"/>
    <col min="13379" max="13393" width="15.5703125" style="3" customWidth="1"/>
    <col min="13394" max="13403" width="14.85546875" style="3" customWidth="1"/>
    <col min="13404" max="13405" width="10.85546875" style="3" customWidth="1"/>
    <col min="13406" max="13417" width="11.42578125" style="3"/>
    <col min="13418" max="13420" width="11.85546875" style="3" customWidth="1"/>
    <col min="13421" max="13568" width="11.42578125" style="3"/>
    <col min="13569" max="13569" width="41" style="3" customWidth="1"/>
    <col min="13570" max="13570" width="13.140625" style="3" customWidth="1"/>
    <col min="13571" max="13571" width="22.85546875" style="3" customWidth="1"/>
    <col min="13572" max="13572" width="12.140625" style="3" customWidth="1"/>
    <col min="13573" max="13573" width="12.5703125" style="3" customWidth="1"/>
    <col min="13574" max="13574" width="11" style="3" customWidth="1"/>
    <col min="13575" max="13575" width="12.5703125" style="3" customWidth="1"/>
    <col min="13576" max="13583" width="11" style="3" customWidth="1"/>
    <col min="13584" max="13584" width="14.28515625" style="3" customWidth="1"/>
    <col min="13585" max="13585" width="11" style="3" customWidth="1"/>
    <col min="13586" max="13586" width="14.140625" style="3" customWidth="1"/>
    <col min="13587" max="13588" width="13.85546875" style="3" customWidth="1"/>
    <col min="13589" max="13589" width="19" style="3" customWidth="1"/>
    <col min="13590" max="13590" width="13.85546875" style="3" customWidth="1"/>
    <col min="13591" max="13591" width="11.42578125" style="3"/>
    <col min="13592" max="13602" width="10" style="3" customWidth="1"/>
    <col min="13603" max="13608" width="11.5703125" style="3" customWidth="1"/>
    <col min="13609" max="13616" width="15.5703125" style="3" customWidth="1"/>
    <col min="13617" max="13634" width="0" style="3" hidden="1" customWidth="1"/>
    <col min="13635" max="13649" width="15.5703125" style="3" customWidth="1"/>
    <col min="13650" max="13659" width="14.85546875" style="3" customWidth="1"/>
    <col min="13660" max="13661" width="10.85546875" style="3" customWidth="1"/>
    <col min="13662" max="13673" width="11.42578125" style="3"/>
    <col min="13674" max="13676" width="11.85546875" style="3" customWidth="1"/>
    <col min="13677" max="13824" width="11.42578125" style="3"/>
    <col min="13825" max="13825" width="41" style="3" customWidth="1"/>
    <col min="13826" max="13826" width="13.140625" style="3" customWidth="1"/>
    <col min="13827" max="13827" width="22.85546875" style="3" customWidth="1"/>
    <col min="13828" max="13828" width="12.140625" style="3" customWidth="1"/>
    <col min="13829" max="13829" width="12.5703125" style="3" customWidth="1"/>
    <col min="13830" max="13830" width="11" style="3" customWidth="1"/>
    <col min="13831" max="13831" width="12.5703125" style="3" customWidth="1"/>
    <col min="13832" max="13839" width="11" style="3" customWidth="1"/>
    <col min="13840" max="13840" width="14.28515625" style="3" customWidth="1"/>
    <col min="13841" max="13841" width="11" style="3" customWidth="1"/>
    <col min="13842" max="13842" width="14.140625" style="3" customWidth="1"/>
    <col min="13843" max="13844" width="13.85546875" style="3" customWidth="1"/>
    <col min="13845" max="13845" width="19" style="3" customWidth="1"/>
    <col min="13846" max="13846" width="13.85546875" style="3" customWidth="1"/>
    <col min="13847" max="13847" width="11.42578125" style="3"/>
    <col min="13848" max="13858" width="10" style="3" customWidth="1"/>
    <col min="13859" max="13864" width="11.5703125" style="3" customWidth="1"/>
    <col min="13865" max="13872" width="15.5703125" style="3" customWidth="1"/>
    <col min="13873" max="13890" width="0" style="3" hidden="1" customWidth="1"/>
    <col min="13891" max="13905" width="15.5703125" style="3" customWidth="1"/>
    <col min="13906" max="13915" width="14.85546875" style="3" customWidth="1"/>
    <col min="13916" max="13917" width="10.85546875" style="3" customWidth="1"/>
    <col min="13918" max="13929" width="11.42578125" style="3"/>
    <col min="13930" max="13932" width="11.85546875" style="3" customWidth="1"/>
    <col min="13933" max="14080" width="11.42578125" style="3"/>
    <col min="14081" max="14081" width="41" style="3" customWidth="1"/>
    <col min="14082" max="14082" width="13.140625" style="3" customWidth="1"/>
    <col min="14083" max="14083" width="22.85546875" style="3" customWidth="1"/>
    <col min="14084" max="14084" width="12.140625" style="3" customWidth="1"/>
    <col min="14085" max="14085" width="12.5703125" style="3" customWidth="1"/>
    <col min="14086" max="14086" width="11" style="3" customWidth="1"/>
    <col min="14087" max="14087" width="12.5703125" style="3" customWidth="1"/>
    <col min="14088" max="14095" width="11" style="3" customWidth="1"/>
    <col min="14096" max="14096" width="14.28515625" style="3" customWidth="1"/>
    <col min="14097" max="14097" width="11" style="3" customWidth="1"/>
    <col min="14098" max="14098" width="14.140625" style="3" customWidth="1"/>
    <col min="14099" max="14100" width="13.85546875" style="3" customWidth="1"/>
    <col min="14101" max="14101" width="19" style="3" customWidth="1"/>
    <col min="14102" max="14102" width="13.85546875" style="3" customWidth="1"/>
    <col min="14103" max="14103" width="11.42578125" style="3"/>
    <col min="14104" max="14114" width="10" style="3" customWidth="1"/>
    <col min="14115" max="14120" width="11.5703125" style="3" customWidth="1"/>
    <col min="14121" max="14128" width="15.5703125" style="3" customWidth="1"/>
    <col min="14129" max="14146" width="0" style="3" hidden="1" customWidth="1"/>
    <col min="14147" max="14161" width="15.5703125" style="3" customWidth="1"/>
    <col min="14162" max="14171" width="14.85546875" style="3" customWidth="1"/>
    <col min="14172" max="14173" width="10.85546875" style="3" customWidth="1"/>
    <col min="14174" max="14185" width="11.42578125" style="3"/>
    <col min="14186" max="14188" width="11.85546875" style="3" customWidth="1"/>
    <col min="14189" max="14336" width="11.42578125" style="3"/>
    <col min="14337" max="14337" width="41" style="3" customWidth="1"/>
    <col min="14338" max="14338" width="13.140625" style="3" customWidth="1"/>
    <col min="14339" max="14339" width="22.85546875" style="3" customWidth="1"/>
    <col min="14340" max="14340" width="12.140625" style="3" customWidth="1"/>
    <col min="14341" max="14341" width="12.5703125" style="3" customWidth="1"/>
    <col min="14342" max="14342" width="11" style="3" customWidth="1"/>
    <col min="14343" max="14343" width="12.5703125" style="3" customWidth="1"/>
    <col min="14344" max="14351" width="11" style="3" customWidth="1"/>
    <col min="14352" max="14352" width="14.28515625" style="3" customWidth="1"/>
    <col min="14353" max="14353" width="11" style="3" customWidth="1"/>
    <col min="14354" max="14354" width="14.140625" style="3" customWidth="1"/>
    <col min="14355" max="14356" width="13.85546875" style="3" customWidth="1"/>
    <col min="14357" max="14357" width="19" style="3" customWidth="1"/>
    <col min="14358" max="14358" width="13.85546875" style="3" customWidth="1"/>
    <col min="14359" max="14359" width="11.42578125" style="3"/>
    <col min="14360" max="14370" width="10" style="3" customWidth="1"/>
    <col min="14371" max="14376" width="11.5703125" style="3" customWidth="1"/>
    <col min="14377" max="14384" width="15.5703125" style="3" customWidth="1"/>
    <col min="14385" max="14402" width="0" style="3" hidden="1" customWidth="1"/>
    <col min="14403" max="14417" width="15.5703125" style="3" customWidth="1"/>
    <col min="14418" max="14427" width="14.85546875" style="3" customWidth="1"/>
    <col min="14428" max="14429" width="10.85546875" style="3" customWidth="1"/>
    <col min="14430" max="14441" width="11.42578125" style="3"/>
    <col min="14442" max="14444" width="11.85546875" style="3" customWidth="1"/>
    <col min="14445" max="14592" width="11.42578125" style="3"/>
    <col min="14593" max="14593" width="41" style="3" customWidth="1"/>
    <col min="14594" max="14594" width="13.140625" style="3" customWidth="1"/>
    <col min="14595" max="14595" width="22.85546875" style="3" customWidth="1"/>
    <col min="14596" max="14596" width="12.140625" style="3" customWidth="1"/>
    <col min="14597" max="14597" width="12.5703125" style="3" customWidth="1"/>
    <col min="14598" max="14598" width="11" style="3" customWidth="1"/>
    <col min="14599" max="14599" width="12.5703125" style="3" customWidth="1"/>
    <col min="14600" max="14607" width="11" style="3" customWidth="1"/>
    <col min="14608" max="14608" width="14.28515625" style="3" customWidth="1"/>
    <col min="14609" max="14609" width="11" style="3" customWidth="1"/>
    <col min="14610" max="14610" width="14.140625" style="3" customWidth="1"/>
    <col min="14611" max="14612" width="13.85546875" style="3" customWidth="1"/>
    <col min="14613" max="14613" width="19" style="3" customWidth="1"/>
    <col min="14614" max="14614" width="13.85546875" style="3" customWidth="1"/>
    <col min="14615" max="14615" width="11.42578125" style="3"/>
    <col min="14616" max="14626" width="10" style="3" customWidth="1"/>
    <col min="14627" max="14632" width="11.5703125" style="3" customWidth="1"/>
    <col min="14633" max="14640" width="15.5703125" style="3" customWidth="1"/>
    <col min="14641" max="14658" width="0" style="3" hidden="1" customWidth="1"/>
    <col min="14659" max="14673" width="15.5703125" style="3" customWidth="1"/>
    <col min="14674" max="14683" width="14.85546875" style="3" customWidth="1"/>
    <col min="14684" max="14685" width="10.85546875" style="3" customWidth="1"/>
    <col min="14686" max="14697" width="11.42578125" style="3"/>
    <col min="14698" max="14700" width="11.85546875" style="3" customWidth="1"/>
    <col min="14701" max="14848" width="11.42578125" style="3"/>
    <col min="14849" max="14849" width="41" style="3" customWidth="1"/>
    <col min="14850" max="14850" width="13.140625" style="3" customWidth="1"/>
    <col min="14851" max="14851" width="22.85546875" style="3" customWidth="1"/>
    <col min="14852" max="14852" width="12.140625" style="3" customWidth="1"/>
    <col min="14853" max="14853" width="12.5703125" style="3" customWidth="1"/>
    <col min="14854" max="14854" width="11" style="3" customWidth="1"/>
    <col min="14855" max="14855" width="12.5703125" style="3" customWidth="1"/>
    <col min="14856" max="14863" width="11" style="3" customWidth="1"/>
    <col min="14864" max="14864" width="14.28515625" style="3" customWidth="1"/>
    <col min="14865" max="14865" width="11" style="3" customWidth="1"/>
    <col min="14866" max="14866" width="14.140625" style="3" customWidth="1"/>
    <col min="14867" max="14868" width="13.85546875" style="3" customWidth="1"/>
    <col min="14869" max="14869" width="19" style="3" customWidth="1"/>
    <col min="14870" max="14870" width="13.85546875" style="3" customWidth="1"/>
    <col min="14871" max="14871" width="11.42578125" style="3"/>
    <col min="14872" max="14882" width="10" style="3" customWidth="1"/>
    <col min="14883" max="14888" width="11.5703125" style="3" customWidth="1"/>
    <col min="14889" max="14896" width="15.5703125" style="3" customWidth="1"/>
    <col min="14897" max="14914" width="0" style="3" hidden="1" customWidth="1"/>
    <col min="14915" max="14929" width="15.5703125" style="3" customWidth="1"/>
    <col min="14930" max="14939" width="14.85546875" style="3" customWidth="1"/>
    <col min="14940" max="14941" width="10.85546875" style="3" customWidth="1"/>
    <col min="14942" max="14953" width="11.42578125" style="3"/>
    <col min="14954" max="14956" width="11.85546875" style="3" customWidth="1"/>
    <col min="14957" max="15104" width="11.42578125" style="3"/>
    <col min="15105" max="15105" width="41" style="3" customWidth="1"/>
    <col min="15106" max="15106" width="13.140625" style="3" customWidth="1"/>
    <col min="15107" max="15107" width="22.85546875" style="3" customWidth="1"/>
    <col min="15108" max="15108" width="12.140625" style="3" customWidth="1"/>
    <col min="15109" max="15109" width="12.5703125" style="3" customWidth="1"/>
    <col min="15110" max="15110" width="11" style="3" customWidth="1"/>
    <col min="15111" max="15111" width="12.5703125" style="3" customWidth="1"/>
    <col min="15112" max="15119" width="11" style="3" customWidth="1"/>
    <col min="15120" max="15120" width="14.28515625" style="3" customWidth="1"/>
    <col min="15121" max="15121" width="11" style="3" customWidth="1"/>
    <col min="15122" max="15122" width="14.140625" style="3" customWidth="1"/>
    <col min="15123" max="15124" width="13.85546875" style="3" customWidth="1"/>
    <col min="15125" max="15125" width="19" style="3" customWidth="1"/>
    <col min="15126" max="15126" width="13.85546875" style="3" customWidth="1"/>
    <col min="15127" max="15127" width="11.42578125" style="3"/>
    <col min="15128" max="15138" width="10" style="3" customWidth="1"/>
    <col min="15139" max="15144" width="11.5703125" style="3" customWidth="1"/>
    <col min="15145" max="15152" width="15.5703125" style="3" customWidth="1"/>
    <col min="15153" max="15170" width="0" style="3" hidden="1" customWidth="1"/>
    <col min="15171" max="15185" width="15.5703125" style="3" customWidth="1"/>
    <col min="15186" max="15195" width="14.85546875" style="3" customWidth="1"/>
    <col min="15196" max="15197" width="10.85546875" style="3" customWidth="1"/>
    <col min="15198" max="15209" width="11.42578125" style="3"/>
    <col min="15210" max="15212" width="11.85546875" style="3" customWidth="1"/>
    <col min="15213" max="15360" width="11.42578125" style="3"/>
    <col min="15361" max="15361" width="41" style="3" customWidth="1"/>
    <col min="15362" max="15362" width="13.140625" style="3" customWidth="1"/>
    <col min="15363" max="15363" width="22.85546875" style="3" customWidth="1"/>
    <col min="15364" max="15364" width="12.140625" style="3" customWidth="1"/>
    <col min="15365" max="15365" width="12.5703125" style="3" customWidth="1"/>
    <col min="15366" max="15366" width="11" style="3" customWidth="1"/>
    <col min="15367" max="15367" width="12.5703125" style="3" customWidth="1"/>
    <col min="15368" max="15375" width="11" style="3" customWidth="1"/>
    <col min="15376" max="15376" width="14.28515625" style="3" customWidth="1"/>
    <col min="15377" max="15377" width="11" style="3" customWidth="1"/>
    <col min="15378" max="15378" width="14.140625" style="3" customWidth="1"/>
    <col min="15379" max="15380" width="13.85546875" style="3" customWidth="1"/>
    <col min="15381" max="15381" width="19" style="3" customWidth="1"/>
    <col min="15382" max="15382" width="13.85546875" style="3" customWidth="1"/>
    <col min="15383" max="15383" width="11.42578125" style="3"/>
    <col min="15384" max="15394" width="10" style="3" customWidth="1"/>
    <col min="15395" max="15400" width="11.5703125" style="3" customWidth="1"/>
    <col min="15401" max="15408" width="15.5703125" style="3" customWidth="1"/>
    <col min="15409" max="15426" width="0" style="3" hidden="1" customWidth="1"/>
    <col min="15427" max="15441" width="15.5703125" style="3" customWidth="1"/>
    <col min="15442" max="15451" width="14.85546875" style="3" customWidth="1"/>
    <col min="15452" max="15453" width="10.85546875" style="3" customWidth="1"/>
    <col min="15454" max="15465" width="11.42578125" style="3"/>
    <col min="15466" max="15468" width="11.85546875" style="3" customWidth="1"/>
    <col min="15469" max="15616" width="11.42578125" style="3"/>
    <col min="15617" max="15617" width="41" style="3" customWidth="1"/>
    <col min="15618" max="15618" width="13.140625" style="3" customWidth="1"/>
    <col min="15619" max="15619" width="22.85546875" style="3" customWidth="1"/>
    <col min="15620" max="15620" width="12.140625" style="3" customWidth="1"/>
    <col min="15621" max="15621" width="12.5703125" style="3" customWidth="1"/>
    <col min="15622" max="15622" width="11" style="3" customWidth="1"/>
    <col min="15623" max="15623" width="12.5703125" style="3" customWidth="1"/>
    <col min="15624" max="15631" width="11" style="3" customWidth="1"/>
    <col min="15632" max="15632" width="14.28515625" style="3" customWidth="1"/>
    <col min="15633" max="15633" width="11" style="3" customWidth="1"/>
    <col min="15634" max="15634" width="14.140625" style="3" customWidth="1"/>
    <col min="15635" max="15636" width="13.85546875" style="3" customWidth="1"/>
    <col min="15637" max="15637" width="19" style="3" customWidth="1"/>
    <col min="15638" max="15638" width="13.85546875" style="3" customWidth="1"/>
    <col min="15639" max="15639" width="11.42578125" style="3"/>
    <col min="15640" max="15650" width="10" style="3" customWidth="1"/>
    <col min="15651" max="15656" width="11.5703125" style="3" customWidth="1"/>
    <col min="15657" max="15664" width="15.5703125" style="3" customWidth="1"/>
    <col min="15665" max="15682" width="0" style="3" hidden="1" customWidth="1"/>
    <col min="15683" max="15697" width="15.5703125" style="3" customWidth="1"/>
    <col min="15698" max="15707" width="14.85546875" style="3" customWidth="1"/>
    <col min="15708" max="15709" width="10.85546875" style="3" customWidth="1"/>
    <col min="15710" max="15721" width="11.42578125" style="3"/>
    <col min="15722" max="15724" width="11.85546875" style="3" customWidth="1"/>
    <col min="15725" max="15872" width="11.42578125" style="3"/>
    <col min="15873" max="15873" width="41" style="3" customWidth="1"/>
    <col min="15874" max="15874" width="13.140625" style="3" customWidth="1"/>
    <col min="15875" max="15875" width="22.85546875" style="3" customWidth="1"/>
    <col min="15876" max="15876" width="12.140625" style="3" customWidth="1"/>
    <col min="15877" max="15877" width="12.5703125" style="3" customWidth="1"/>
    <col min="15878" max="15878" width="11" style="3" customWidth="1"/>
    <col min="15879" max="15879" width="12.5703125" style="3" customWidth="1"/>
    <col min="15880" max="15887" width="11" style="3" customWidth="1"/>
    <col min="15888" max="15888" width="14.28515625" style="3" customWidth="1"/>
    <col min="15889" max="15889" width="11" style="3" customWidth="1"/>
    <col min="15890" max="15890" width="14.140625" style="3" customWidth="1"/>
    <col min="15891" max="15892" width="13.85546875" style="3" customWidth="1"/>
    <col min="15893" max="15893" width="19" style="3" customWidth="1"/>
    <col min="15894" max="15894" width="13.85546875" style="3" customWidth="1"/>
    <col min="15895" max="15895" width="11.42578125" style="3"/>
    <col min="15896" max="15906" width="10" style="3" customWidth="1"/>
    <col min="15907" max="15912" width="11.5703125" style="3" customWidth="1"/>
    <col min="15913" max="15920" width="15.5703125" style="3" customWidth="1"/>
    <col min="15921" max="15938" width="0" style="3" hidden="1" customWidth="1"/>
    <col min="15939" max="15953" width="15.5703125" style="3" customWidth="1"/>
    <col min="15954" max="15963" width="14.85546875" style="3" customWidth="1"/>
    <col min="15964" max="15965" width="10.85546875" style="3" customWidth="1"/>
    <col min="15966" max="15977" width="11.42578125" style="3"/>
    <col min="15978" max="15980" width="11.85546875" style="3" customWidth="1"/>
    <col min="15981" max="16128" width="11.42578125" style="3"/>
    <col min="16129" max="16129" width="41" style="3" customWidth="1"/>
    <col min="16130" max="16130" width="13.140625" style="3" customWidth="1"/>
    <col min="16131" max="16131" width="22.85546875" style="3" customWidth="1"/>
    <col min="16132" max="16132" width="12.140625" style="3" customWidth="1"/>
    <col min="16133" max="16133" width="12.5703125" style="3" customWidth="1"/>
    <col min="16134" max="16134" width="11" style="3" customWidth="1"/>
    <col min="16135" max="16135" width="12.5703125" style="3" customWidth="1"/>
    <col min="16136" max="16143" width="11" style="3" customWidth="1"/>
    <col min="16144" max="16144" width="14.28515625" style="3" customWidth="1"/>
    <col min="16145" max="16145" width="11" style="3" customWidth="1"/>
    <col min="16146" max="16146" width="14.140625" style="3" customWidth="1"/>
    <col min="16147" max="16148" width="13.85546875" style="3" customWidth="1"/>
    <col min="16149" max="16149" width="19" style="3" customWidth="1"/>
    <col min="16150" max="16150" width="13.85546875" style="3" customWidth="1"/>
    <col min="16151" max="16151" width="11.42578125" style="3"/>
    <col min="16152" max="16162" width="10" style="3" customWidth="1"/>
    <col min="16163" max="16168" width="11.5703125" style="3" customWidth="1"/>
    <col min="16169" max="16176" width="15.5703125" style="3" customWidth="1"/>
    <col min="16177" max="16194" width="0" style="3" hidden="1" customWidth="1"/>
    <col min="16195" max="16209" width="15.5703125" style="3" customWidth="1"/>
    <col min="16210" max="16219" width="14.85546875" style="3" customWidth="1"/>
    <col min="16220" max="16221" width="10.85546875" style="3" customWidth="1"/>
    <col min="16222" max="16233" width="11.42578125" style="3"/>
    <col min="16234" max="16236" width="11.85546875" style="3" customWidth="1"/>
    <col min="16237" max="16384" width="11.42578125" style="3"/>
  </cols>
  <sheetData>
    <row r="1" spans="1:61" ht="12.75" customHeight="1" x14ac:dyDescent="0.15">
      <c r="A1" s="1" t="s">
        <v>0</v>
      </c>
      <c r="BB1" s="4"/>
      <c r="BC1" s="4"/>
      <c r="BD1" s="4"/>
      <c r="BE1" s="4"/>
      <c r="BF1" s="4"/>
      <c r="BG1" s="4"/>
      <c r="BH1" s="4"/>
    </row>
    <row r="2" spans="1:61" ht="12.75" customHeight="1" x14ac:dyDescent="0.15">
      <c r="A2" s="1" t="str">
        <f>CONCATENATE("COMUNA: ",[9]NOMBRE!B2," - ","( ",[9]NOMBRE!C2,[9]NOMBRE!D2,[9]NOMBRE!E2,[9]NOMBRE!F2,[9]NOMBRE!G2," )")</f>
        <v>COMUNA: Linares - ( 07401 )</v>
      </c>
      <c r="BB2" s="4"/>
      <c r="BC2" s="4"/>
      <c r="BD2" s="4"/>
      <c r="BE2" s="4"/>
      <c r="BF2" s="4"/>
      <c r="BG2" s="4"/>
      <c r="BH2" s="4"/>
    </row>
    <row r="3" spans="1:61" ht="12.75" customHeight="1" x14ac:dyDescent="0.15">
      <c r="A3" s="1" t="str">
        <f>CONCATENATE("ESTABLECIMIENTO/ESTRATEGIA: ",[9]NOMBRE!B3," - ","( ",[9]NOMBRE!C3,[9]NOMBRE!D3,[9]NOMBRE!E3,[9]NOMBRE!F3,[9]NOMBRE!G3,[9]NOMBRE!H3," )")</f>
        <v>ESTABLECIMIENTO/ESTRATEGIA: Hospital Presidente Carlos Ibáñez del Campo - ( 116108 )</v>
      </c>
      <c r="BB3" s="4"/>
      <c r="BC3" s="4"/>
      <c r="BD3" s="4"/>
      <c r="BE3" s="4"/>
      <c r="BF3" s="4"/>
      <c r="BG3" s="4"/>
      <c r="BH3" s="4"/>
    </row>
    <row r="4" spans="1:61" ht="12.75" customHeight="1" x14ac:dyDescent="0.15">
      <c r="A4" s="1" t="str">
        <f>CONCATENATE("MES: ",[9]NOMBRE!B6," - ","( ",[9]NOMBRE!C6,[9]NOMBRE!D6," )")</f>
        <v>MES: AGOSTO - ( 08 )</v>
      </c>
      <c r="BB4" s="4"/>
      <c r="BC4" s="4"/>
      <c r="BD4" s="4"/>
      <c r="BE4" s="4"/>
      <c r="BF4" s="4"/>
      <c r="BG4" s="4"/>
      <c r="BH4" s="4"/>
    </row>
    <row r="5" spans="1:61" ht="12.75" customHeight="1" x14ac:dyDescent="0.15">
      <c r="A5" s="5" t="str">
        <f>CONCATENATE("AÑO: ",[9]NOMBRE!B7)</f>
        <v>AÑO: 2016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BB5" s="4"/>
      <c r="BC5" s="4"/>
      <c r="BD5" s="4"/>
      <c r="BE5" s="4"/>
      <c r="BF5" s="4"/>
      <c r="BG5" s="4"/>
      <c r="BH5" s="4"/>
    </row>
    <row r="6" spans="1:61" ht="39.75" customHeight="1" x14ac:dyDescent="0.15">
      <c r="A6" s="434" t="s">
        <v>1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6"/>
      <c r="BB6" s="7"/>
      <c r="BC6" s="7"/>
      <c r="BD6" s="7"/>
      <c r="BE6" s="7"/>
      <c r="BF6" s="7"/>
      <c r="BG6" s="7"/>
      <c r="BH6" s="7"/>
    </row>
    <row r="7" spans="1:61" ht="30" customHeight="1" x14ac:dyDescent="0.2">
      <c r="A7" s="8" t="s">
        <v>2</v>
      </c>
      <c r="B7" s="9"/>
      <c r="C7" s="9"/>
      <c r="D7" s="10"/>
      <c r="E7" s="10"/>
      <c r="F7" s="10"/>
      <c r="G7" s="11"/>
      <c r="H7" s="10"/>
      <c r="I7" s="10"/>
      <c r="J7" s="10"/>
      <c r="K7" s="10"/>
      <c r="L7" s="10"/>
      <c r="M7" s="10"/>
      <c r="N7" s="10"/>
      <c r="O7" s="10"/>
      <c r="P7" s="12"/>
      <c r="BB7" s="7"/>
      <c r="BC7" s="7"/>
      <c r="BD7" s="7"/>
      <c r="BE7" s="7"/>
      <c r="BF7" s="7"/>
      <c r="BG7" s="7"/>
      <c r="BH7" s="7"/>
    </row>
    <row r="8" spans="1:61" ht="23.25" customHeight="1" x14ac:dyDescent="0.15">
      <c r="A8" s="328" t="s">
        <v>3</v>
      </c>
      <c r="B8" s="329"/>
      <c r="C8" s="330"/>
      <c r="D8" s="300" t="s">
        <v>4</v>
      </c>
      <c r="E8" s="325" t="s">
        <v>5</v>
      </c>
      <c r="F8" s="326"/>
      <c r="G8" s="326"/>
      <c r="H8" s="326"/>
      <c r="I8" s="326"/>
      <c r="J8" s="326"/>
      <c r="K8" s="326"/>
      <c r="L8" s="326"/>
      <c r="M8" s="326"/>
      <c r="N8" s="326"/>
      <c r="O8" s="327"/>
      <c r="P8" s="325" t="s">
        <v>6</v>
      </c>
      <c r="Q8" s="327"/>
      <c r="R8" s="302" t="s">
        <v>7</v>
      </c>
      <c r="S8" s="458" t="s">
        <v>8</v>
      </c>
      <c r="T8" s="458" t="s">
        <v>9</v>
      </c>
      <c r="BB8" s="13"/>
      <c r="BC8" s="13"/>
      <c r="BD8" s="13"/>
      <c r="BE8" s="13"/>
      <c r="BF8" s="13"/>
      <c r="BG8" s="13"/>
      <c r="BH8" s="13"/>
    </row>
    <row r="9" spans="1:61" ht="22.5" x14ac:dyDescent="0.15">
      <c r="A9" s="331"/>
      <c r="B9" s="332"/>
      <c r="C9" s="333"/>
      <c r="D9" s="334"/>
      <c r="E9" s="284" t="s">
        <v>10</v>
      </c>
      <c r="F9" s="14" t="s">
        <v>11</v>
      </c>
      <c r="G9" s="14" t="s">
        <v>12</v>
      </c>
      <c r="H9" s="14" t="s">
        <v>13</v>
      </c>
      <c r="I9" s="14" t="s">
        <v>14</v>
      </c>
      <c r="J9" s="14" t="s">
        <v>15</v>
      </c>
      <c r="K9" s="14" t="s">
        <v>16</v>
      </c>
      <c r="L9" s="14" t="s">
        <v>17</v>
      </c>
      <c r="M9" s="14" t="s">
        <v>18</v>
      </c>
      <c r="N9" s="14" t="s">
        <v>19</v>
      </c>
      <c r="O9" s="15" t="s">
        <v>20</v>
      </c>
      <c r="P9" s="16" t="s">
        <v>21</v>
      </c>
      <c r="Q9" s="285" t="s">
        <v>22</v>
      </c>
      <c r="R9" s="303"/>
      <c r="S9" s="459"/>
      <c r="T9" s="459"/>
      <c r="BB9" s="13"/>
      <c r="BC9" s="13"/>
      <c r="BD9" s="13"/>
      <c r="BE9" s="13"/>
      <c r="BF9" s="13"/>
      <c r="BG9" s="13"/>
      <c r="BH9" s="13"/>
    </row>
    <row r="10" spans="1:61" ht="15.75" customHeight="1" x14ac:dyDescent="0.15">
      <c r="A10" s="310" t="s">
        <v>23</v>
      </c>
      <c r="B10" s="311"/>
      <c r="C10" s="312"/>
      <c r="D10" s="17">
        <f>SUM(E10:O10)</f>
        <v>235</v>
      </c>
      <c r="E10" s="18">
        <v>5</v>
      </c>
      <c r="F10" s="18">
        <v>2</v>
      </c>
      <c r="G10" s="18">
        <v>6</v>
      </c>
      <c r="H10" s="19">
        <v>8</v>
      </c>
      <c r="I10" s="19">
        <v>9</v>
      </c>
      <c r="J10" s="19">
        <v>8</v>
      </c>
      <c r="K10" s="19">
        <v>31</v>
      </c>
      <c r="L10" s="19">
        <v>26</v>
      </c>
      <c r="M10" s="19">
        <v>103</v>
      </c>
      <c r="N10" s="20">
        <v>21</v>
      </c>
      <c r="O10" s="20">
        <v>16</v>
      </c>
      <c r="P10" s="21">
        <v>88</v>
      </c>
      <c r="Q10" s="22">
        <v>147</v>
      </c>
      <c r="R10" s="23">
        <v>6</v>
      </c>
      <c r="S10" s="24">
        <v>1</v>
      </c>
      <c r="T10" s="24"/>
      <c r="U10" s="229" t="str">
        <f>+BB10&amp;" "&amp;BC10&amp; " "&amp;BD10&amp; " "&amp;BE10</f>
        <v xml:space="preserve">   </v>
      </c>
      <c r="BB10" s="25" t="str">
        <f>IF($D10&lt;&gt;($P10+$Q10)," El número consultas según sexo NO puede ser diferente al Total.","")</f>
        <v/>
      </c>
      <c r="BC10" s="25" t="str">
        <f>IF($M10&lt;$R10," Las consultas de 60 años NO puede ser mayor que el de 20-64 años.","")</f>
        <v/>
      </c>
      <c r="BD10" s="25" t="str">
        <f>IF($D10&lt;$S10," Las actividades de usuarios en situacion de discapacidad NO puede ser mayoral total.","")</f>
        <v/>
      </c>
      <c r="BE10" s="25" t="str">
        <f>IF($D10&lt;$T10," Las actividades Estudiantes de 4to Medio NO puede ser mayoral total.","")</f>
        <v/>
      </c>
      <c r="BF10" s="26">
        <f>IF($D10&lt;&gt;($P10+$Q10),1,0)</f>
        <v>0</v>
      </c>
      <c r="BG10" s="26">
        <f>IF($M10&lt;$R10,1,0)</f>
        <v>0</v>
      </c>
      <c r="BH10" s="26">
        <f>IF($D10&lt;$S10,1,0)</f>
        <v>0</v>
      </c>
      <c r="BI10" s="26">
        <f>IF($D10&lt;$T10,1,0)</f>
        <v>0</v>
      </c>
    </row>
    <row r="11" spans="1:61" ht="15.75" customHeight="1" x14ac:dyDescent="0.15">
      <c r="A11" s="313" t="s">
        <v>24</v>
      </c>
      <c r="B11" s="314"/>
      <c r="C11" s="315"/>
      <c r="D11" s="27">
        <f>SUM(E11:O11)</f>
        <v>796</v>
      </c>
      <c r="E11" s="28">
        <v>4</v>
      </c>
      <c r="F11" s="28">
        <v>17</v>
      </c>
      <c r="G11" s="28">
        <v>17</v>
      </c>
      <c r="H11" s="29">
        <v>29</v>
      </c>
      <c r="I11" s="29">
        <v>23</v>
      </c>
      <c r="J11" s="29">
        <v>22</v>
      </c>
      <c r="K11" s="29">
        <v>119</v>
      </c>
      <c r="L11" s="29">
        <v>108</v>
      </c>
      <c r="M11" s="29">
        <v>376</v>
      </c>
      <c r="N11" s="30">
        <v>60</v>
      </c>
      <c r="O11" s="30">
        <v>21</v>
      </c>
      <c r="P11" s="31">
        <v>281</v>
      </c>
      <c r="Q11" s="32">
        <v>515</v>
      </c>
      <c r="R11" s="33">
        <v>19</v>
      </c>
      <c r="S11" s="34"/>
      <c r="T11" s="34"/>
      <c r="U11" s="229" t="str">
        <f>+BB11&amp;" "&amp;BC11&amp; " "&amp;BD11&amp; " "&amp;BE11</f>
        <v xml:space="preserve">   </v>
      </c>
      <c r="BB11" s="25" t="str">
        <f>IF($D11&lt;&gt;($P11+$Q11)," El número consultas según sexo NO puede ser diferente al Total.","")</f>
        <v/>
      </c>
      <c r="BC11" s="25" t="str">
        <f>IF($M11&lt;$R11," Las consultas de 60 años NO puede ser mayor que el de 20-64 años.","")</f>
        <v/>
      </c>
      <c r="BD11" s="25" t="str">
        <f>IF($D11&lt;$S11," Las actividades de usuarios en situacion de discapacidad NO puede ser mayoral total.","")</f>
        <v/>
      </c>
      <c r="BE11" s="25" t="str">
        <f>IF($D11&lt;$T11," Las actividades Estudiantes de 4to Medio NO puede ser mayoral total.","")</f>
        <v/>
      </c>
      <c r="BF11" s="26">
        <f>IF($D11&lt;&gt;($P11+$Q11),1,0)</f>
        <v>0</v>
      </c>
      <c r="BG11" s="26">
        <f>IF($M11&lt;$R11,1,0)</f>
        <v>0</v>
      </c>
      <c r="BH11" s="26">
        <f>IF($D11&lt;$S11,1,0)</f>
        <v>0</v>
      </c>
      <c r="BI11" s="26">
        <f>IF($D11&lt;$T11,1,0)</f>
        <v>0</v>
      </c>
    </row>
    <row r="12" spans="1:61" ht="15.75" customHeight="1" x14ac:dyDescent="0.15">
      <c r="A12" s="313" t="s">
        <v>25</v>
      </c>
      <c r="B12" s="314"/>
      <c r="C12" s="315"/>
      <c r="D12" s="27">
        <f>SUM(E12:O12)</f>
        <v>59</v>
      </c>
      <c r="E12" s="28">
        <v>2</v>
      </c>
      <c r="F12" s="28"/>
      <c r="G12" s="28"/>
      <c r="H12" s="29"/>
      <c r="I12" s="29"/>
      <c r="J12" s="29">
        <v>4</v>
      </c>
      <c r="K12" s="29">
        <v>3</v>
      </c>
      <c r="L12" s="29">
        <v>12</v>
      </c>
      <c r="M12" s="29">
        <v>26</v>
      </c>
      <c r="N12" s="30">
        <v>8</v>
      </c>
      <c r="O12" s="30">
        <v>4</v>
      </c>
      <c r="P12" s="31">
        <v>14</v>
      </c>
      <c r="Q12" s="32">
        <v>45</v>
      </c>
      <c r="R12" s="33"/>
      <c r="S12" s="34"/>
      <c r="T12" s="34"/>
      <c r="U12" s="229" t="str">
        <f>+BB12&amp;" "&amp;BC12&amp; " "&amp;BD12&amp; " "&amp;BE12</f>
        <v xml:space="preserve">   </v>
      </c>
      <c r="BB12" s="25" t="str">
        <f>IF($D12&lt;&gt;($P12+$Q12)," El número consultas según sexo NO puede ser diferente al Total.","")</f>
        <v/>
      </c>
      <c r="BC12" s="25" t="str">
        <f>IF($M12&lt;$R12," Las consultas de 60 años NO puede ser mayor que el de 20-64 años.","")</f>
        <v/>
      </c>
      <c r="BD12" s="25" t="str">
        <f>IF($D12&lt;$S12," Las actividades de usuarios en situacion de discapacidad NO puede ser mayoral total.","")</f>
        <v/>
      </c>
      <c r="BE12" s="25" t="str">
        <f>IF($D12&lt;$T12," Las actividades Estudiantes de 4to Medio NO puede ser mayoral total.","")</f>
        <v/>
      </c>
      <c r="BF12" s="26">
        <f>IF($D12&lt;&gt;($P12+$Q12),1,0)</f>
        <v>0</v>
      </c>
      <c r="BG12" s="26">
        <f>IF($M12&lt;$R12,1,0)</f>
        <v>0</v>
      </c>
      <c r="BH12" s="26">
        <f>IF($D12&lt;$S12,1,0)</f>
        <v>0</v>
      </c>
      <c r="BI12" s="26">
        <f>IF($D12&lt;$T12,1,0)</f>
        <v>0</v>
      </c>
    </row>
    <row r="13" spans="1:61" ht="15.75" customHeight="1" x14ac:dyDescent="0.15">
      <c r="A13" s="475" t="s">
        <v>26</v>
      </c>
      <c r="B13" s="476"/>
      <c r="C13" s="477"/>
      <c r="D13" s="27">
        <f>SUM(E13:O13)</f>
        <v>30</v>
      </c>
      <c r="E13" s="28">
        <v>2</v>
      </c>
      <c r="F13" s="29">
        <v>2</v>
      </c>
      <c r="G13" s="29">
        <v>1</v>
      </c>
      <c r="H13" s="29">
        <v>1</v>
      </c>
      <c r="I13" s="29">
        <v>6</v>
      </c>
      <c r="J13" s="29">
        <v>1</v>
      </c>
      <c r="K13" s="29">
        <v>7</v>
      </c>
      <c r="L13" s="29">
        <v>1</v>
      </c>
      <c r="M13" s="29">
        <v>6</v>
      </c>
      <c r="N13" s="29">
        <v>3</v>
      </c>
      <c r="O13" s="30"/>
      <c r="P13" s="31">
        <v>16</v>
      </c>
      <c r="Q13" s="32">
        <v>14</v>
      </c>
      <c r="R13" s="33"/>
      <c r="S13" s="34"/>
      <c r="T13" s="34"/>
      <c r="U13" s="229" t="str">
        <f>+BB13&amp;" "&amp;BC13&amp; " "&amp;BD13&amp; " "&amp;BE13</f>
        <v xml:space="preserve">   </v>
      </c>
      <c r="BB13" s="25" t="str">
        <f>IF($D13&lt;&gt;($P13+$Q13)," El número consultas según sexo NO puede ser diferente al Total.","")</f>
        <v/>
      </c>
      <c r="BC13" s="25" t="str">
        <f>IF($M13&lt;$R13," Las consultas de 60 años NO puede ser mayor que el de 20-64 años.","")</f>
        <v/>
      </c>
      <c r="BD13" s="25" t="str">
        <f>IF($D13&lt;$S13," Las actividades de usuarios en situacion de discapacidad NO puede ser mayoral total.","")</f>
        <v/>
      </c>
      <c r="BE13" s="25" t="str">
        <f>IF($D13&lt;$T13," Las actividades Estudiantes de 4to Medio NO puede ser mayoral total.","")</f>
        <v/>
      </c>
      <c r="BF13" s="26">
        <f>IF($D13&lt;&gt;($P13+$Q13),1,0)</f>
        <v>0</v>
      </c>
      <c r="BG13" s="26">
        <f>IF($M13&lt;$R13,1,0)</f>
        <v>0</v>
      </c>
      <c r="BH13" s="26">
        <f>IF($D13&lt;$S13,1,0)</f>
        <v>0</v>
      </c>
      <c r="BI13" s="26">
        <f>IF($D13&lt;$T13,1,0)</f>
        <v>0</v>
      </c>
    </row>
    <row r="14" spans="1:61" ht="15.75" customHeight="1" x14ac:dyDescent="0.15">
      <c r="A14" s="435" t="s">
        <v>27</v>
      </c>
      <c r="B14" s="435"/>
      <c r="C14" s="436"/>
      <c r="D14" s="35">
        <f>SUM(E14:O14)</f>
        <v>188</v>
      </c>
      <c r="E14" s="36"/>
      <c r="F14" s="37">
        <v>3</v>
      </c>
      <c r="G14" s="37">
        <v>3</v>
      </c>
      <c r="H14" s="37">
        <v>4</v>
      </c>
      <c r="I14" s="37">
        <v>5</v>
      </c>
      <c r="J14" s="37">
        <v>4</v>
      </c>
      <c r="K14" s="37">
        <v>25</v>
      </c>
      <c r="L14" s="37">
        <v>21</v>
      </c>
      <c r="M14" s="37">
        <v>98</v>
      </c>
      <c r="N14" s="37">
        <v>13</v>
      </c>
      <c r="O14" s="38">
        <v>12</v>
      </c>
      <c r="P14" s="39">
        <v>58</v>
      </c>
      <c r="Q14" s="40">
        <v>130</v>
      </c>
      <c r="R14" s="41">
        <v>2</v>
      </c>
      <c r="S14" s="42"/>
      <c r="T14" s="42"/>
      <c r="U14" s="229" t="str">
        <f>+BB14&amp;" "&amp;BC14&amp; " "&amp;BD14&amp; " "&amp;BE14</f>
        <v xml:space="preserve">   </v>
      </c>
      <c r="BB14" s="25"/>
      <c r="BC14" s="25"/>
      <c r="BD14" s="25" t="str">
        <f>IF($D14&lt;$S14," Las actividades de usuarios en situacion de discapacidad NO puede ser mayoral total.","")</f>
        <v/>
      </c>
      <c r="BE14" s="25" t="str">
        <f>IF($D14&lt;$T14," Las actividades Estudiantes de 4to Medio NO puede ser mayoral total.","")</f>
        <v/>
      </c>
      <c r="BF14" s="26"/>
      <c r="BG14" s="26"/>
      <c r="BH14" s="26">
        <f>IF($D14&lt;$S14,1,0)</f>
        <v>0</v>
      </c>
      <c r="BI14" s="26">
        <f>IF($D14&lt;$T14,1,0)</f>
        <v>0</v>
      </c>
    </row>
    <row r="15" spans="1:61" ht="36.75" customHeight="1" x14ac:dyDescent="0.2">
      <c r="A15" s="43" t="s">
        <v>28</v>
      </c>
      <c r="B15" s="44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BB15" s="7"/>
      <c r="BC15" s="7"/>
      <c r="BD15" s="7"/>
      <c r="BE15" s="7"/>
      <c r="BF15" s="7"/>
      <c r="BG15" s="7"/>
      <c r="BH15" s="7"/>
    </row>
    <row r="16" spans="1:61" ht="11.25" customHeight="1" x14ac:dyDescent="0.15">
      <c r="A16" s="328" t="s">
        <v>29</v>
      </c>
      <c r="B16" s="329"/>
      <c r="C16" s="330"/>
      <c r="D16" s="300" t="s">
        <v>30</v>
      </c>
      <c r="E16" s="325" t="s">
        <v>5</v>
      </c>
      <c r="F16" s="326"/>
      <c r="G16" s="326"/>
      <c r="H16" s="326"/>
      <c r="I16" s="326"/>
      <c r="J16" s="326"/>
      <c r="K16" s="326"/>
      <c r="L16" s="326"/>
      <c r="M16" s="326"/>
      <c r="N16" s="326"/>
      <c r="O16" s="327"/>
      <c r="P16" s="300" t="s">
        <v>31</v>
      </c>
      <c r="Q16" s="302" t="s">
        <v>7</v>
      </c>
      <c r="R16" s="302" t="s">
        <v>32</v>
      </c>
      <c r="S16" s="458" t="s">
        <v>8</v>
      </c>
      <c r="T16" s="458" t="s">
        <v>9</v>
      </c>
      <c r="BB16" s="7"/>
      <c r="BC16" s="7"/>
      <c r="BD16" s="7"/>
      <c r="BE16" s="7"/>
      <c r="BF16" s="13"/>
      <c r="BG16" s="13"/>
      <c r="BH16" s="13"/>
    </row>
    <row r="17" spans="1:63" ht="30.75" customHeight="1" x14ac:dyDescent="0.15">
      <c r="A17" s="331"/>
      <c r="B17" s="332"/>
      <c r="C17" s="333"/>
      <c r="D17" s="334"/>
      <c r="E17" s="284" t="s">
        <v>10</v>
      </c>
      <c r="F17" s="14" t="s">
        <v>11</v>
      </c>
      <c r="G17" s="14" t="s">
        <v>12</v>
      </c>
      <c r="H17" s="14" t="s">
        <v>13</v>
      </c>
      <c r="I17" s="14" t="s">
        <v>14</v>
      </c>
      <c r="J17" s="14" t="s">
        <v>15</v>
      </c>
      <c r="K17" s="14" t="s">
        <v>16</v>
      </c>
      <c r="L17" s="14" t="s">
        <v>17</v>
      </c>
      <c r="M17" s="14" t="s">
        <v>18</v>
      </c>
      <c r="N17" s="14" t="s">
        <v>19</v>
      </c>
      <c r="O17" s="15" t="s">
        <v>20</v>
      </c>
      <c r="P17" s="334"/>
      <c r="Q17" s="303"/>
      <c r="R17" s="303"/>
      <c r="S17" s="459"/>
      <c r="T17" s="459"/>
      <c r="BG17" s="13"/>
      <c r="BH17" s="13"/>
    </row>
    <row r="18" spans="1:63" ht="18.75" customHeight="1" x14ac:dyDescent="0.15">
      <c r="A18" s="310" t="s">
        <v>33</v>
      </c>
      <c r="B18" s="311"/>
      <c r="C18" s="312"/>
      <c r="D18" s="17">
        <f>SUM(E18:O18)</f>
        <v>1</v>
      </c>
      <c r="E18" s="18"/>
      <c r="F18" s="18"/>
      <c r="G18" s="18"/>
      <c r="H18" s="19"/>
      <c r="I18" s="19"/>
      <c r="J18" s="19"/>
      <c r="K18" s="19"/>
      <c r="L18" s="19"/>
      <c r="M18" s="19">
        <v>1</v>
      </c>
      <c r="N18" s="19"/>
      <c r="O18" s="20"/>
      <c r="P18" s="24">
        <v>1</v>
      </c>
      <c r="Q18" s="23">
        <v>1</v>
      </c>
      <c r="R18" s="24"/>
      <c r="S18" s="24"/>
      <c r="T18" s="24"/>
      <c r="U18" s="229" t="str">
        <f>+BB18&amp;" "&amp;BC18&amp; " "&amp;BD18&amp; " "&amp;BE18&amp;" "&amp;BF18</f>
        <v xml:space="preserve">    </v>
      </c>
      <c r="BB18" s="25" t="str">
        <f>IF($M18&lt;$Q18," Las actividades de 60 años NO puede ser mayor que el de 20-64 años.","")</f>
        <v/>
      </c>
      <c r="BC18" s="13"/>
      <c r="BD18" s="13"/>
      <c r="BE18" s="25" t="str">
        <f>IF($D18&lt;$S18," Las actividades de usuarios en situacion de discapacidad NO puede ser mayoral total.","")</f>
        <v/>
      </c>
      <c r="BF18" s="25" t="str">
        <f>IF($D18&lt;$T18," Las actividades Estudiantes de 4to Medio NO puede ser mayoral total.","")</f>
        <v/>
      </c>
      <c r="BG18" s="48">
        <f t="shared" ref="BG18:BG37" si="0">IF($M18&lt;$Q18,1,0)</f>
        <v>0</v>
      </c>
      <c r="BH18" s="7"/>
      <c r="BI18" s="13"/>
      <c r="BJ18" s="48">
        <f>IF($D18&lt;$S18,1,0)</f>
        <v>0</v>
      </c>
      <c r="BK18" s="48">
        <f>IF($D18&lt;$T18,1,0)</f>
        <v>0</v>
      </c>
    </row>
    <row r="19" spans="1:63" ht="16.5" customHeight="1" x14ac:dyDescent="0.15">
      <c r="A19" s="313" t="s">
        <v>34</v>
      </c>
      <c r="B19" s="314"/>
      <c r="C19" s="315"/>
      <c r="D19" s="27">
        <f t="shared" ref="D19:D37" si="1">SUM(E19:O19)</f>
        <v>0</v>
      </c>
      <c r="E19" s="49"/>
      <c r="F19" s="50"/>
      <c r="G19" s="50"/>
      <c r="H19" s="51"/>
      <c r="I19" s="51"/>
      <c r="J19" s="29"/>
      <c r="K19" s="29"/>
      <c r="L19" s="29"/>
      <c r="M19" s="29"/>
      <c r="N19" s="29"/>
      <c r="O19" s="30"/>
      <c r="P19" s="34"/>
      <c r="Q19" s="33"/>
      <c r="R19" s="34"/>
      <c r="S19" s="34"/>
      <c r="T19" s="34"/>
      <c r="U19" s="229" t="str">
        <f t="shared" ref="U19:U36" si="2">+BB19&amp;" "&amp;BC19&amp; " "&amp;BD19&amp; " "&amp;BE19&amp;" "&amp;BF19</f>
        <v xml:space="preserve">    </v>
      </c>
      <c r="BB19" s="25" t="str">
        <f>IF($M19&lt;$Q19," Las actividades de 60 años NO puede ser mayor que el de 20-64 años.","")</f>
        <v/>
      </c>
      <c r="BC19" s="13"/>
      <c r="BD19" s="13"/>
      <c r="BE19" s="25" t="str">
        <f t="shared" ref="BE19:BE37" si="3">IF($D19&lt;$S19," Las actividades de usuarios en situacion de discapacidad NO puede ser mayoral total.","")</f>
        <v/>
      </c>
      <c r="BF19" s="25" t="str">
        <f t="shared" ref="BF19:BF37" si="4">IF($D19&lt;$T19," Las actividades Estudiantes de 4to Medio NO puede ser mayoral total.","")</f>
        <v/>
      </c>
      <c r="BG19" s="48">
        <f t="shared" si="0"/>
        <v>0</v>
      </c>
      <c r="BH19" s="7"/>
      <c r="BI19" s="13"/>
      <c r="BJ19" s="48">
        <f t="shared" ref="BJ19:BJ37" si="5">IF($D19&lt;$S19,1,0)</f>
        <v>0</v>
      </c>
      <c r="BK19" s="48">
        <f t="shared" ref="BK19:BK37" si="6">IF($D19&lt;$T19,1,0)</f>
        <v>0</v>
      </c>
    </row>
    <row r="20" spans="1:63" ht="18" customHeight="1" x14ac:dyDescent="0.15">
      <c r="A20" s="361" t="s">
        <v>35</v>
      </c>
      <c r="B20" s="374"/>
      <c r="C20" s="362"/>
      <c r="D20" s="53">
        <f t="shared" si="1"/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55"/>
      <c r="Q20" s="55"/>
      <c r="R20" s="56"/>
      <c r="S20" s="56"/>
      <c r="T20" s="56"/>
      <c r="U20" s="229" t="str">
        <f t="shared" si="2"/>
        <v xml:space="preserve">    </v>
      </c>
      <c r="BB20" s="25" t="str">
        <f>IF($M20&lt;$Q20," Las actividades de 60 años NO puede ser mayor que el de 20-64 años.","")</f>
        <v/>
      </c>
      <c r="BC20" s="13"/>
      <c r="BD20" s="13"/>
      <c r="BE20" s="25" t="str">
        <f t="shared" si="3"/>
        <v/>
      </c>
      <c r="BF20" s="25" t="str">
        <f t="shared" si="4"/>
        <v/>
      </c>
      <c r="BG20" s="48">
        <f t="shared" si="0"/>
        <v>0</v>
      </c>
      <c r="BH20" s="7"/>
      <c r="BI20" s="13"/>
      <c r="BJ20" s="48">
        <f t="shared" si="5"/>
        <v>0</v>
      </c>
      <c r="BK20" s="48">
        <f t="shared" si="6"/>
        <v>0</v>
      </c>
    </row>
    <row r="21" spans="1:63" ht="16.5" customHeight="1" x14ac:dyDescent="0.15">
      <c r="A21" s="310" t="s">
        <v>36</v>
      </c>
      <c r="B21" s="311"/>
      <c r="C21" s="312"/>
      <c r="D21" s="17">
        <f t="shared" si="1"/>
        <v>0</v>
      </c>
      <c r="E21" s="21"/>
      <c r="F21" s="18"/>
      <c r="G21" s="18"/>
      <c r="H21" s="18"/>
      <c r="I21" s="18"/>
      <c r="J21" s="18"/>
      <c r="K21" s="19"/>
      <c r="L21" s="18"/>
      <c r="M21" s="19"/>
      <c r="N21" s="20"/>
      <c r="O21" s="22"/>
      <c r="P21" s="24"/>
      <c r="Q21" s="24"/>
      <c r="R21" s="24"/>
      <c r="S21" s="24"/>
      <c r="T21" s="24"/>
      <c r="U21" s="229" t="str">
        <f t="shared" si="2"/>
        <v xml:space="preserve">    </v>
      </c>
      <c r="W21" s="3"/>
      <c r="X21" s="3"/>
      <c r="Y21" s="3"/>
      <c r="BB21" s="57" t="str">
        <f t="shared" ref="BB21:BB35" si="7">IF($D21=0,"",IF($P21="",IF($D21="",""," No olvide escribir la columna Beneficiarios."),""))</f>
        <v/>
      </c>
      <c r="BC21" s="57" t="str">
        <f t="shared" ref="BC21:BC37" si="8">IF($D21&lt;$P21," El número de Beneficiarios NO puede ser mayor que el Total.","")</f>
        <v/>
      </c>
      <c r="BD21" s="25" t="str">
        <f>IF($M21&lt;$Q21," Las actividades de 60 años NO puede ser mayor que el de 20-64 años.","")</f>
        <v/>
      </c>
      <c r="BE21" s="25" t="str">
        <f t="shared" si="3"/>
        <v/>
      </c>
      <c r="BF21" s="25" t="str">
        <f t="shared" si="4"/>
        <v/>
      </c>
      <c r="BG21" s="48">
        <f t="shared" si="0"/>
        <v>0</v>
      </c>
      <c r="BH21" s="48">
        <f t="shared" ref="BH21:BH37" si="9">IF($D21&lt;$P21,1,0)</f>
        <v>0</v>
      </c>
      <c r="BI21" s="48" t="str">
        <f t="shared" ref="BI21:BI37" si="10">IF($D21=0,"",IF($P21="",IF($D21="","",1),0))</f>
        <v/>
      </c>
      <c r="BJ21" s="48">
        <f t="shared" si="5"/>
        <v>0</v>
      </c>
      <c r="BK21" s="48">
        <f t="shared" si="6"/>
        <v>0</v>
      </c>
    </row>
    <row r="22" spans="1:63" ht="14.25" customHeight="1" x14ac:dyDescent="0.15">
      <c r="A22" s="313" t="s">
        <v>37</v>
      </c>
      <c r="B22" s="314"/>
      <c r="C22" s="315"/>
      <c r="D22" s="27">
        <f t="shared" si="1"/>
        <v>18</v>
      </c>
      <c r="E22" s="31"/>
      <c r="F22" s="28"/>
      <c r="G22" s="28"/>
      <c r="H22" s="28">
        <v>1</v>
      </c>
      <c r="I22" s="28">
        <v>1</v>
      </c>
      <c r="J22" s="28">
        <v>4</v>
      </c>
      <c r="K22" s="29">
        <v>6</v>
      </c>
      <c r="L22" s="29">
        <v>6</v>
      </c>
      <c r="M22" s="29"/>
      <c r="N22" s="29"/>
      <c r="O22" s="32"/>
      <c r="P22" s="34">
        <v>18</v>
      </c>
      <c r="Q22" s="34"/>
      <c r="R22" s="34"/>
      <c r="S22" s="34"/>
      <c r="T22" s="34"/>
      <c r="U22" s="229" t="str">
        <f t="shared" si="2"/>
        <v xml:space="preserve">    </v>
      </c>
      <c r="BB22" s="57" t="str">
        <f t="shared" si="7"/>
        <v/>
      </c>
      <c r="BC22" s="57" t="str">
        <f t="shared" si="8"/>
        <v/>
      </c>
      <c r="BD22" s="58"/>
      <c r="BE22" s="25" t="str">
        <f t="shared" si="3"/>
        <v/>
      </c>
      <c r="BF22" s="25" t="str">
        <f t="shared" si="4"/>
        <v/>
      </c>
      <c r="BG22" s="58">
        <f t="shared" si="0"/>
        <v>0</v>
      </c>
      <c r="BH22" s="48">
        <f t="shared" si="9"/>
        <v>0</v>
      </c>
      <c r="BI22" s="48">
        <f t="shared" si="10"/>
        <v>0</v>
      </c>
      <c r="BJ22" s="48">
        <f t="shared" si="5"/>
        <v>0</v>
      </c>
      <c r="BK22" s="48">
        <f t="shared" si="6"/>
        <v>0</v>
      </c>
    </row>
    <row r="23" spans="1:63" ht="18" customHeight="1" x14ac:dyDescent="0.15">
      <c r="A23" s="313" t="s">
        <v>38</v>
      </c>
      <c r="B23" s="314"/>
      <c r="C23" s="315"/>
      <c r="D23" s="27">
        <f t="shared" si="1"/>
        <v>0</v>
      </c>
      <c r="E23" s="31"/>
      <c r="F23" s="28"/>
      <c r="G23" s="28"/>
      <c r="H23" s="28"/>
      <c r="I23" s="28"/>
      <c r="J23" s="28"/>
      <c r="K23" s="29"/>
      <c r="L23" s="28"/>
      <c r="M23" s="29"/>
      <c r="N23" s="30"/>
      <c r="O23" s="32"/>
      <c r="P23" s="34"/>
      <c r="Q23" s="34"/>
      <c r="R23" s="34"/>
      <c r="S23" s="34"/>
      <c r="T23" s="34"/>
      <c r="U23" s="229" t="str">
        <f t="shared" si="2"/>
        <v xml:space="preserve">    </v>
      </c>
      <c r="BB23" s="57" t="str">
        <f t="shared" si="7"/>
        <v/>
      </c>
      <c r="BC23" s="57" t="str">
        <f t="shared" si="8"/>
        <v/>
      </c>
      <c r="BD23" s="25" t="str">
        <f>IF($M23&lt;$Q23," Las actividades de 60 años NO puede ser mayor que el de 20-64 años.","")</f>
        <v/>
      </c>
      <c r="BE23" s="25" t="str">
        <f t="shared" si="3"/>
        <v/>
      </c>
      <c r="BF23" s="25" t="str">
        <f t="shared" si="4"/>
        <v/>
      </c>
      <c r="BG23" s="48">
        <f t="shared" si="0"/>
        <v>0</v>
      </c>
      <c r="BH23" s="48">
        <f t="shared" si="9"/>
        <v>0</v>
      </c>
      <c r="BI23" s="48" t="str">
        <f t="shared" si="10"/>
        <v/>
      </c>
      <c r="BJ23" s="48">
        <f t="shared" si="5"/>
        <v>0</v>
      </c>
      <c r="BK23" s="48">
        <f t="shared" si="6"/>
        <v>0</v>
      </c>
    </row>
    <row r="24" spans="1:63" ht="15.75" customHeight="1" x14ac:dyDescent="0.15">
      <c r="A24" s="313" t="s">
        <v>39</v>
      </c>
      <c r="B24" s="314"/>
      <c r="C24" s="315"/>
      <c r="D24" s="27">
        <f t="shared" si="1"/>
        <v>0</v>
      </c>
      <c r="E24" s="31"/>
      <c r="F24" s="28"/>
      <c r="G24" s="28"/>
      <c r="H24" s="28"/>
      <c r="I24" s="28"/>
      <c r="J24" s="28"/>
      <c r="K24" s="29"/>
      <c r="L24" s="28"/>
      <c r="M24" s="29"/>
      <c r="N24" s="30"/>
      <c r="O24" s="32"/>
      <c r="P24" s="34"/>
      <c r="Q24" s="34"/>
      <c r="R24" s="34"/>
      <c r="S24" s="34"/>
      <c r="T24" s="34"/>
      <c r="U24" s="229" t="str">
        <f t="shared" si="2"/>
        <v xml:space="preserve">    </v>
      </c>
      <c r="BB24" s="57" t="str">
        <f t="shared" si="7"/>
        <v/>
      </c>
      <c r="BC24" s="57" t="str">
        <f t="shared" si="8"/>
        <v/>
      </c>
      <c r="BD24" s="25" t="str">
        <f>IF($M24&lt;$Q24," Las actividades de 60 años NO puede ser mayor que el de 20-64 años.","")</f>
        <v/>
      </c>
      <c r="BE24" s="25" t="str">
        <f t="shared" si="3"/>
        <v/>
      </c>
      <c r="BF24" s="25" t="str">
        <f t="shared" si="4"/>
        <v/>
      </c>
      <c r="BG24" s="48">
        <f t="shared" si="0"/>
        <v>0</v>
      </c>
      <c r="BH24" s="48">
        <f t="shared" si="9"/>
        <v>0</v>
      </c>
      <c r="BI24" s="48" t="str">
        <f t="shared" si="10"/>
        <v/>
      </c>
      <c r="BJ24" s="48">
        <f t="shared" si="5"/>
        <v>0</v>
      </c>
      <c r="BK24" s="48">
        <f t="shared" si="6"/>
        <v>0</v>
      </c>
    </row>
    <row r="25" spans="1:63" ht="15.75" customHeight="1" x14ac:dyDescent="0.15">
      <c r="A25" s="313" t="s">
        <v>40</v>
      </c>
      <c r="B25" s="314"/>
      <c r="C25" s="315"/>
      <c r="D25" s="27">
        <f t="shared" si="1"/>
        <v>0</v>
      </c>
      <c r="E25" s="31"/>
      <c r="F25" s="28"/>
      <c r="G25" s="28"/>
      <c r="H25" s="28"/>
      <c r="I25" s="28"/>
      <c r="J25" s="28"/>
      <c r="K25" s="29"/>
      <c r="L25" s="28"/>
      <c r="M25" s="29"/>
      <c r="N25" s="30"/>
      <c r="O25" s="32"/>
      <c r="P25" s="34"/>
      <c r="Q25" s="34"/>
      <c r="R25" s="34"/>
      <c r="S25" s="34"/>
      <c r="T25" s="34"/>
      <c r="U25" s="229" t="str">
        <f t="shared" si="2"/>
        <v xml:space="preserve">    </v>
      </c>
      <c r="BB25" s="57" t="str">
        <f t="shared" si="7"/>
        <v/>
      </c>
      <c r="BC25" s="57" t="str">
        <f t="shared" si="8"/>
        <v/>
      </c>
      <c r="BD25" s="25" t="str">
        <f>IF($M25&lt;$Q25," Las actividades de 60 años NO puede ser mayor que el de 20-64 años.","")</f>
        <v/>
      </c>
      <c r="BE25" s="25" t="str">
        <f t="shared" si="3"/>
        <v/>
      </c>
      <c r="BF25" s="25" t="str">
        <f t="shared" si="4"/>
        <v/>
      </c>
      <c r="BG25" s="48">
        <f t="shared" si="0"/>
        <v>0</v>
      </c>
      <c r="BH25" s="48">
        <f t="shared" si="9"/>
        <v>0</v>
      </c>
      <c r="BI25" s="48" t="str">
        <f t="shared" si="10"/>
        <v/>
      </c>
      <c r="BJ25" s="48">
        <f t="shared" si="5"/>
        <v>0</v>
      </c>
      <c r="BK25" s="48">
        <f t="shared" si="6"/>
        <v>0</v>
      </c>
    </row>
    <row r="26" spans="1:63" ht="15" customHeight="1" x14ac:dyDescent="0.15">
      <c r="A26" s="385" t="s">
        <v>41</v>
      </c>
      <c r="B26" s="386"/>
      <c r="C26" s="387"/>
      <c r="D26" s="27">
        <f t="shared" si="1"/>
        <v>18</v>
      </c>
      <c r="E26" s="31"/>
      <c r="F26" s="28"/>
      <c r="G26" s="28"/>
      <c r="H26" s="28"/>
      <c r="I26" s="28"/>
      <c r="J26" s="28"/>
      <c r="K26" s="29"/>
      <c r="L26" s="28"/>
      <c r="M26" s="29">
        <v>18</v>
      </c>
      <c r="N26" s="29"/>
      <c r="O26" s="32"/>
      <c r="P26" s="34">
        <v>18</v>
      </c>
      <c r="Q26" s="34">
        <v>1</v>
      </c>
      <c r="R26" s="34"/>
      <c r="S26" s="34"/>
      <c r="T26" s="34"/>
      <c r="U26" s="229" t="str">
        <f t="shared" si="2"/>
        <v xml:space="preserve">    </v>
      </c>
      <c r="BB26" s="57" t="str">
        <f t="shared" si="7"/>
        <v/>
      </c>
      <c r="BC26" s="57" t="str">
        <f t="shared" si="8"/>
        <v/>
      </c>
      <c r="BD26" s="58" t="str">
        <f>IF($M26&lt;$Q26," Las actividades de 60 años NO puede ser mayor que el de 20-64 años.","")</f>
        <v/>
      </c>
      <c r="BE26" s="25" t="str">
        <f t="shared" si="3"/>
        <v/>
      </c>
      <c r="BF26" s="25" t="str">
        <f t="shared" si="4"/>
        <v/>
      </c>
      <c r="BG26" s="58">
        <f t="shared" si="0"/>
        <v>0</v>
      </c>
      <c r="BH26" s="48">
        <f t="shared" si="9"/>
        <v>0</v>
      </c>
      <c r="BI26" s="48">
        <f t="shared" si="10"/>
        <v>0</v>
      </c>
      <c r="BJ26" s="48">
        <f t="shared" si="5"/>
        <v>0</v>
      </c>
      <c r="BK26" s="48">
        <f t="shared" si="6"/>
        <v>0</v>
      </c>
    </row>
    <row r="27" spans="1:63" ht="18.75" customHeight="1" x14ac:dyDescent="0.15">
      <c r="A27" s="310" t="s">
        <v>42</v>
      </c>
      <c r="B27" s="311"/>
      <c r="C27" s="312"/>
      <c r="D27" s="59">
        <f t="shared" si="1"/>
        <v>15</v>
      </c>
      <c r="E27" s="21"/>
      <c r="F27" s="19"/>
      <c r="G27" s="19"/>
      <c r="H27" s="19"/>
      <c r="I27" s="19"/>
      <c r="J27" s="19"/>
      <c r="K27" s="19">
        <v>1</v>
      </c>
      <c r="L27" s="19"/>
      <c r="M27" s="19">
        <v>14</v>
      </c>
      <c r="N27" s="20"/>
      <c r="O27" s="20"/>
      <c r="P27" s="24">
        <v>15</v>
      </c>
      <c r="Q27" s="60"/>
      <c r="R27" s="60"/>
      <c r="S27" s="60"/>
      <c r="T27" s="60"/>
      <c r="U27" s="229" t="str">
        <f t="shared" si="2"/>
        <v xml:space="preserve">    </v>
      </c>
      <c r="BB27" s="57" t="str">
        <f t="shared" si="7"/>
        <v/>
      </c>
      <c r="BC27" s="57" t="str">
        <f t="shared" si="8"/>
        <v/>
      </c>
      <c r="BD27" s="25" t="str">
        <f>IF($M27&lt;$Q27," Las actividades de 60 años NO puede ser mayor que el de 20-64 años.","")</f>
        <v/>
      </c>
      <c r="BE27" s="25" t="str">
        <f t="shared" si="3"/>
        <v/>
      </c>
      <c r="BF27" s="25" t="str">
        <f t="shared" si="4"/>
        <v/>
      </c>
      <c r="BG27" s="48">
        <f t="shared" si="0"/>
        <v>0</v>
      </c>
      <c r="BH27" s="48">
        <f t="shared" si="9"/>
        <v>0</v>
      </c>
      <c r="BI27" s="48">
        <f t="shared" si="10"/>
        <v>0</v>
      </c>
      <c r="BJ27" s="48">
        <f t="shared" si="5"/>
        <v>0</v>
      </c>
      <c r="BK27" s="48">
        <f t="shared" si="6"/>
        <v>0</v>
      </c>
    </row>
    <row r="28" spans="1:63" ht="15.75" customHeight="1" x14ac:dyDescent="0.15">
      <c r="A28" s="313" t="s">
        <v>43</v>
      </c>
      <c r="B28" s="314"/>
      <c r="C28" s="315"/>
      <c r="D28" s="61">
        <f t="shared" si="1"/>
        <v>0</v>
      </c>
      <c r="E28" s="62"/>
      <c r="F28" s="63"/>
      <c r="G28" s="63"/>
      <c r="H28" s="63"/>
      <c r="I28" s="63"/>
      <c r="J28" s="63"/>
      <c r="K28" s="63"/>
      <c r="L28" s="63"/>
      <c r="M28" s="63"/>
      <c r="N28" s="64"/>
      <c r="O28" s="64"/>
      <c r="P28" s="65"/>
      <c r="Q28" s="66"/>
      <c r="R28" s="66"/>
      <c r="S28" s="66"/>
      <c r="T28" s="66"/>
      <c r="U28" s="229" t="str">
        <f t="shared" si="2"/>
        <v xml:space="preserve">    </v>
      </c>
      <c r="BB28" s="57" t="str">
        <f t="shared" si="7"/>
        <v/>
      </c>
      <c r="BC28" s="57" t="str">
        <f t="shared" si="8"/>
        <v/>
      </c>
      <c r="BD28" s="25" t="str">
        <f t="shared" ref="BD28:BD37" si="11">IF($M28&lt;$Q28," Las actividades de 60 años NO puede ser mayor que el de 20-64 años.","")</f>
        <v/>
      </c>
      <c r="BE28" s="25" t="str">
        <f t="shared" si="3"/>
        <v/>
      </c>
      <c r="BF28" s="25" t="str">
        <f t="shared" si="4"/>
        <v/>
      </c>
      <c r="BG28" s="48">
        <f t="shared" si="0"/>
        <v>0</v>
      </c>
      <c r="BH28" s="48">
        <f t="shared" si="9"/>
        <v>0</v>
      </c>
      <c r="BI28" s="48" t="str">
        <f t="shared" si="10"/>
        <v/>
      </c>
      <c r="BJ28" s="48">
        <f t="shared" si="5"/>
        <v>0</v>
      </c>
      <c r="BK28" s="48">
        <f t="shared" si="6"/>
        <v>0</v>
      </c>
    </row>
    <row r="29" spans="1:63" ht="15.75" customHeight="1" x14ac:dyDescent="0.15">
      <c r="A29" s="313" t="s">
        <v>44</v>
      </c>
      <c r="B29" s="314"/>
      <c r="C29" s="315"/>
      <c r="D29" s="27">
        <f t="shared" si="1"/>
        <v>0</v>
      </c>
      <c r="E29" s="31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4"/>
      <c r="Q29" s="67"/>
      <c r="R29" s="67"/>
      <c r="S29" s="67"/>
      <c r="T29" s="67"/>
      <c r="U29" s="229" t="str">
        <f t="shared" si="2"/>
        <v xml:space="preserve">    </v>
      </c>
      <c r="BB29" s="57" t="str">
        <f t="shared" si="7"/>
        <v/>
      </c>
      <c r="BC29" s="57" t="str">
        <f t="shared" si="8"/>
        <v/>
      </c>
      <c r="BD29" s="25" t="str">
        <f t="shared" si="11"/>
        <v/>
      </c>
      <c r="BE29" s="25" t="str">
        <f t="shared" si="3"/>
        <v/>
      </c>
      <c r="BF29" s="25" t="str">
        <f t="shared" si="4"/>
        <v/>
      </c>
      <c r="BG29" s="48">
        <f t="shared" si="0"/>
        <v>0</v>
      </c>
      <c r="BH29" s="48">
        <f t="shared" si="9"/>
        <v>0</v>
      </c>
      <c r="BI29" s="48" t="str">
        <f t="shared" si="10"/>
        <v/>
      </c>
      <c r="BJ29" s="48">
        <f t="shared" si="5"/>
        <v>0</v>
      </c>
      <c r="BK29" s="48">
        <f t="shared" si="6"/>
        <v>0</v>
      </c>
    </row>
    <row r="30" spans="1:63" ht="15.75" customHeight="1" x14ac:dyDescent="0.15">
      <c r="A30" s="313" t="s">
        <v>45</v>
      </c>
      <c r="B30" s="314"/>
      <c r="C30" s="315"/>
      <c r="D30" s="27">
        <f t="shared" si="1"/>
        <v>0</v>
      </c>
      <c r="E30" s="31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4"/>
      <c r="Q30" s="67"/>
      <c r="R30" s="67"/>
      <c r="S30" s="67"/>
      <c r="T30" s="67"/>
      <c r="U30" s="229" t="str">
        <f t="shared" si="2"/>
        <v xml:space="preserve">    </v>
      </c>
      <c r="BB30" s="57" t="str">
        <f t="shared" si="7"/>
        <v/>
      </c>
      <c r="BC30" s="57" t="str">
        <f t="shared" si="8"/>
        <v/>
      </c>
      <c r="BD30" s="25" t="str">
        <f t="shared" si="11"/>
        <v/>
      </c>
      <c r="BE30" s="25" t="str">
        <f t="shared" si="3"/>
        <v/>
      </c>
      <c r="BF30" s="25" t="str">
        <f t="shared" si="4"/>
        <v/>
      </c>
      <c r="BG30" s="48">
        <f t="shared" si="0"/>
        <v>0</v>
      </c>
      <c r="BH30" s="48">
        <f t="shared" si="9"/>
        <v>0</v>
      </c>
      <c r="BI30" s="48" t="str">
        <f t="shared" si="10"/>
        <v/>
      </c>
      <c r="BJ30" s="48">
        <f t="shared" si="5"/>
        <v>0</v>
      </c>
      <c r="BK30" s="48">
        <f t="shared" si="6"/>
        <v>0</v>
      </c>
    </row>
    <row r="31" spans="1:63" ht="15.75" customHeight="1" x14ac:dyDescent="0.15">
      <c r="A31" s="313" t="s">
        <v>46</v>
      </c>
      <c r="B31" s="314"/>
      <c r="C31" s="315"/>
      <c r="D31" s="27">
        <f t="shared" si="1"/>
        <v>0</v>
      </c>
      <c r="E31" s="31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4"/>
      <c r="Q31" s="67"/>
      <c r="R31" s="67"/>
      <c r="S31" s="67"/>
      <c r="T31" s="67"/>
      <c r="U31" s="229" t="str">
        <f t="shared" si="2"/>
        <v xml:space="preserve">    </v>
      </c>
      <c r="BB31" s="57" t="str">
        <f t="shared" si="7"/>
        <v/>
      </c>
      <c r="BC31" s="57" t="str">
        <f t="shared" si="8"/>
        <v/>
      </c>
      <c r="BD31" s="25" t="str">
        <f t="shared" si="11"/>
        <v/>
      </c>
      <c r="BE31" s="25" t="str">
        <f t="shared" si="3"/>
        <v/>
      </c>
      <c r="BF31" s="25" t="str">
        <f t="shared" si="4"/>
        <v/>
      </c>
      <c r="BG31" s="48">
        <f t="shared" si="0"/>
        <v>0</v>
      </c>
      <c r="BH31" s="48">
        <f t="shared" si="9"/>
        <v>0</v>
      </c>
      <c r="BI31" s="48" t="str">
        <f t="shared" si="10"/>
        <v/>
      </c>
      <c r="BJ31" s="48">
        <f t="shared" si="5"/>
        <v>0</v>
      </c>
      <c r="BK31" s="48">
        <f t="shared" si="6"/>
        <v>0</v>
      </c>
    </row>
    <row r="32" spans="1:63" ht="15.75" customHeight="1" x14ac:dyDescent="0.15">
      <c r="A32" s="313" t="s">
        <v>47</v>
      </c>
      <c r="B32" s="314"/>
      <c r="C32" s="315"/>
      <c r="D32" s="27">
        <f t="shared" si="1"/>
        <v>0</v>
      </c>
      <c r="E32" s="31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4"/>
      <c r="Q32" s="67"/>
      <c r="R32" s="67"/>
      <c r="S32" s="67"/>
      <c r="T32" s="67"/>
      <c r="U32" s="229" t="str">
        <f t="shared" si="2"/>
        <v xml:space="preserve">    </v>
      </c>
      <c r="BB32" s="57" t="str">
        <f t="shared" si="7"/>
        <v/>
      </c>
      <c r="BC32" s="57" t="str">
        <f t="shared" si="8"/>
        <v/>
      </c>
      <c r="BD32" s="25" t="str">
        <f t="shared" si="11"/>
        <v/>
      </c>
      <c r="BE32" s="25" t="str">
        <f t="shared" si="3"/>
        <v/>
      </c>
      <c r="BF32" s="25" t="str">
        <f t="shared" si="4"/>
        <v/>
      </c>
      <c r="BG32" s="48">
        <f t="shared" si="0"/>
        <v>0</v>
      </c>
      <c r="BH32" s="48">
        <f t="shared" si="9"/>
        <v>0</v>
      </c>
      <c r="BI32" s="48" t="str">
        <f t="shared" si="10"/>
        <v/>
      </c>
      <c r="BJ32" s="48">
        <f t="shared" si="5"/>
        <v>0</v>
      </c>
      <c r="BK32" s="48">
        <f t="shared" si="6"/>
        <v>0</v>
      </c>
    </row>
    <row r="33" spans="1:66" ht="19.5" customHeight="1" x14ac:dyDescent="0.15">
      <c r="A33" s="313" t="s">
        <v>48</v>
      </c>
      <c r="B33" s="314"/>
      <c r="C33" s="315"/>
      <c r="D33" s="27">
        <f t="shared" si="1"/>
        <v>0</v>
      </c>
      <c r="E33" s="51"/>
      <c r="F33" s="51"/>
      <c r="G33" s="51"/>
      <c r="H33" s="51"/>
      <c r="I33" s="51"/>
      <c r="J33" s="29"/>
      <c r="K33" s="29"/>
      <c r="L33" s="29"/>
      <c r="M33" s="29"/>
      <c r="N33" s="30"/>
      <c r="O33" s="30"/>
      <c r="P33" s="34"/>
      <c r="Q33" s="67"/>
      <c r="R33" s="67"/>
      <c r="S33" s="67"/>
      <c r="T33" s="67"/>
      <c r="U33" s="229" t="str">
        <f t="shared" si="2"/>
        <v xml:space="preserve">    </v>
      </c>
      <c r="BB33" s="57" t="str">
        <f t="shared" si="7"/>
        <v/>
      </c>
      <c r="BC33" s="57" t="str">
        <f t="shared" si="8"/>
        <v/>
      </c>
      <c r="BD33" s="25" t="str">
        <f t="shared" si="11"/>
        <v/>
      </c>
      <c r="BE33" s="25" t="str">
        <f t="shared" si="3"/>
        <v/>
      </c>
      <c r="BF33" s="25" t="str">
        <f t="shared" si="4"/>
        <v/>
      </c>
      <c r="BG33" s="48">
        <f t="shared" si="0"/>
        <v>0</v>
      </c>
      <c r="BH33" s="48">
        <f t="shared" si="9"/>
        <v>0</v>
      </c>
      <c r="BI33" s="48" t="str">
        <f t="shared" si="10"/>
        <v/>
      </c>
      <c r="BJ33" s="48">
        <f t="shared" si="5"/>
        <v>0</v>
      </c>
      <c r="BK33" s="48">
        <f t="shared" si="6"/>
        <v>0</v>
      </c>
    </row>
    <row r="34" spans="1:66" ht="15.75" customHeight="1" x14ac:dyDescent="0.15">
      <c r="A34" s="313" t="s">
        <v>49</v>
      </c>
      <c r="B34" s="314"/>
      <c r="C34" s="315"/>
      <c r="D34" s="27">
        <f t="shared" si="1"/>
        <v>0</v>
      </c>
      <c r="E34" s="31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4"/>
      <c r="Q34" s="67"/>
      <c r="R34" s="67"/>
      <c r="S34" s="67"/>
      <c r="T34" s="67"/>
      <c r="U34" s="229" t="str">
        <f t="shared" si="2"/>
        <v xml:space="preserve">    </v>
      </c>
      <c r="BB34" s="57" t="str">
        <f t="shared" si="7"/>
        <v/>
      </c>
      <c r="BC34" s="57" t="str">
        <f t="shared" si="8"/>
        <v/>
      </c>
      <c r="BD34" s="25" t="str">
        <f t="shared" si="11"/>
        <v/>
      </c>
      <c r="BE34" s="25" t="str">
        <f t="shared" si="3"/>
        <v/>
      </c>
      <c r="BF34" s="25" t="str">
        <f t="shared" si="4"/>
        <v/>
      </c>
      <c r="BG34" s="48">
        <f t="shared" si="0"/>
        <v>0</v>
      </c>
      <c r="BH34" s="48">
        <f t="shared" si="9"/>
        <v>0</v>
      </c>
      <c r="BI34" s="48" t="str">
        <f t="shared" si="10"/>
        <v/>
      </c>
      <c r="BJ34" s="48">
        <f t="shared" si="5"/>
        <v>0</v>
      </c>
      <c r="BK34" s="48">
        <f t="shared" si="6"/>
        <v>0</v>
      </c>
    </row>
    <row r="35" spans="1:66" ht="15.75" customHeight="1" x14ac:dyDescent="0.15">
      <c r="A35" s="313" t="s">
        <v>50</v>
      </c>
      <c r="B35" s="314"/>
      <c r="C35" s="315"/>
      <c r="D35" s="27">
        <f t="shared" si="1"/>
        <v>0</v>
      </c>
      <c r="E35" s="28"/>
      <c r="F35" s="29"/>
      <c r="G35" s="29"/>
      <c r="H35" s="29"/>
      <c r="I35" s="29"/>
      <c r="J35" s="29"/>
      <c r="K35" s="29"/>
      <c r="L35" s="29"/>
      <c r="M35" s="28"/>
      <c r="N35" s="28"/>
      <c r="O35" s="33"/>
      <c r="P35" s="34"/>
      <c r="Q35" s="67"/>
      <c r="R35" s="67"/>
      <c r="S35" s="67"/>
      <c r="T35" s="67"/>
      <c r="U35" s="229" t="str">
        <f t="shared" si="2"/>
        <v xml:space="preserve">    </v>
      </c>
      <c r="BB35" s="57" t="str">
        <f t="shared" si="7"/>
        <v/>
      </c>
      <c r="BC35" s="57" t="str">
        <f t="shared" si="8"/>
        <v/>
      </c>
      <c r="BD35" s="25" t="str">
        <f t="shared" si="11"/>
        <v/>
      </c>
      <c r="BE35" s="25" t="str">
        <f t="shared" si="3"/>
        <v/>
      </c>
      <c r="BF35" s="25" t="str">
        <f t="shared" si="4"/>
        <v/>
      </c>
      <c r="BG35" s="48">
        <f t="shared" si="0"/>
        <v>0</v>
      </c>
      <c r="BH35" s="48">
        <f t="shared" si="9"/>
        <v>0</v>
      </c>
      <c r="BI35" s="48" t="str">
        <f t="shared" si="10"/>
        <v/>
      </c>
      <c r="BJ35" s="48">
        <f t="shared" si="5"/>
        <v>0</v>
      </c>
      <c r="BK35" s="48">
        <f t="shared" si="6"/>
        <v>0</v>
      </c>
    </row>
    <row r="36" spans="1:66" ht="20.25" customHeight="1" x14ac:dyDescent="0.15">
      <c r="A36" s="361" t="s">
        <v>51</v>
      </c>
      <c r="B36" s="374"/>
      <c r="C36" s="362"/>
      <c r="D36" s="68">
        <f t="shared" si="1"/>
        <v>635</v>
      </c>
      <c r="E36" s="69"/>
      <c r="F36" s="70"/>
      <c r="G36" s="70">
        <v>8</v>
      </c>
      <c r="H36" s="71">
        <v>5</v>
      </c>
      <c r="I36" s="71">
        <v>21</v>
      </c>
      <c r="J36" s="71">
        <v>13</v>
      </c>
      <c r="K36" s="71">
        <v>39</v>
      </c>
      <c r="L36" s="71">
        <v>38</v>
      </c>
      <c r="M36" s="71">
        <v>462</v>
      </c>
      <c r="N36" s="72">
        <v>34</v>
      </c>
      <c r="O36" s="72">
        <v>15</v>
      </c>
      <c r="P36" s="73">
        <v>635</v>
      </c>
      <c r="Q36" s="74">
        <v>3</v>
      </c>
      <c r="R36" s="74"/>
      <c r="S36" s="74"/>
      <c r="T36" s="74"/>
      <c r="U36" s="229" t="str">
        <f t="shared" si="2"/>
        <v xml:space="preserve">    </v>
      </c>
      <c r="BB36" s="57" t="str">
        <f>IF($D36=0,"",IF($P36="",IF($D36="",""," No olvide escribir la columna Beneficiarios."),""))</f>
        <v/>
      </c>
      <c r="BC36" s="57" t="str">
        <f t="shared" si="8"/>
        <v/>
      </c>
      <c r="BD36" s="25" t="str">
        <f t="shared" si="11"/>
        <v/>
      </c>
      <c r="BE36" s="25" t="str">
        <f t="shared" si="3"/>
        <v/>
      </c>
      <c r="BF36" s="25" t="str">
        <f t="shared" si="4"/>
        <v/>
      </c>
      <c r="BG36" s="48">
        <f t="shared" si="0"/>
        <v>0</v>
      </c>
      <c r="BH36" s="48">
        <f t="shared" si="9"/>
        <v>0</v>
      </c>
      <c r="BI36" s="48">
        <f t="shared" si="10"/>
        <v>0</v>
      </c>
      <c r="BJ36" s="48">
        <f t="shared" si="5"/>
        <v>0</v>
      </c>
      <c r="BK36" s="48">
        <f t="shared" si="6"/>
        <v>0</v>
      </c>
    </row>
    <row r="37" spans="1:66" ht="19.5" customHeight="1" x14ac:dyDescent="0.15">
      <c r="A37" s="472" t="s">
        <v>52</v>
      </c>
      <c r="B37" s="473"/>
      <c r="C37" s="474"/>
      <c r="D37" s="75">
        <f t="shared" si="1"/>
        <v>687</v>
      </c>
      <c r="E37" s="75">
        <f t="shared" ref="E37:S37" si="12">SUM(E18:E36)</f>
        <v>0</v>
      </c>
      <c r="F37" s="75">
        <f t="shared" si="12"/>
        <v>0</v>
      </c>
      <c r="G37" s="75">
        <f t="shared" si="12"/>
        <v>8</v>
      </c>
      <c r="H37" s="75">
        <f t="shared" si="12"/>
        <v>6</v>
      </c>
      <c r="I37" s="75">
        <f t="shared" si="12"/>
        <v>22</v>
      </c>
      <c r="J37" s="75">
        <f t="shared" si="12"/>
        <v>17</v>
      </c>
      <c r="K37" s="75">
        <f t="shared" si="12"/>
        <v>46</v>
      </c>
      <c r="L37" s="75">
        <f t="shared" si="12"/>
        <v>44</v>
      </c>
      <c r="M37" s="75">
        <f t="shared" si="12"/>
        <v>495</v>
      </c>
      <c r="N37" s="75">
        <f t="shared" si="12"/>
        <v>34</v>
      </c>
      <c r="O37" s="75">
        <f t="shared" si="12"/>
        <v>15</v>
      </c>
      <c r="P37" s="75">
        <f t="shared" si="12"/>
        <v>687</v>
      </c>
      <c r="Q37" s="75">
        <f t="shared" si="12"/>
        <v>5</v>
      </c>
      <c r="R37" s="75">
        <f t="shared" si="12"/>
        <v>0</v>
      </c>
      <c r="S37" s="75">
        <f t="shared" si="12"/>
        <v>0</v>
      </c>
      <c r="T37" s="75">
        <f>SUM(T18:T36)</f>
        <v>0</v>
      </c>
      <c r="BB37" s="57" t="str">
        <f>IF($D37=0,"",IF($P37="",IF($D37="",""," No olvide escribir la columna Beneficiarios."),""))</f>
        <v/>
      </c>
      <c r="BC37" s="57" t="str">
        <f t="shared" si="8"/>
        <v/>
      </c>
      <c r="BD37" s="25" t="str">
        <f t="shared" si="11"/>
        <v/>
      </c>
      <c r="BE37" s="25" t="str">
        <f t="shared" si="3"/>
        <v/>
      </c>
      <c r="BF37" s="25" t="str">
        <f t="shared" si="4"/>
        <v/>
      </c>
      <c r="BG37" s="48">
        <f t="shared" si="0"/>
        <v>0</v>
      </c>
      <c r="BH37" s="48">
        <f t="shared" si="9"/>
        <v>0</v>
      </c>
      <c r="BI37" s="48">
        <f t="shared" si="10"/>
        <v>0</v>
      </c>
      <c r="BJ37" s="48">
        <f t="shared" si="5"/>
        <v>0</v>
      </c>
      <c r="BK37" s="48">
        <f t="shared" si="6"/>
        <v>0</v>
      </c>
    </row>
    <row r="38" spans="1:66" ht="19.5" customHeight="1" x14ac:dyDescent="0.2">
      <c r="A38" s="76" t="s">
        <v>53</v>
      </c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79"/>
      <c r="R38" s="79"/>
    </row>
    <row r="39" spans="1:66" ht="29.25" customHeight="1" x14ac:dyDescent="0.15">
      <c r="A39" s="328" t="s">
        <v>54</v>
      </c>
      <c r="B39" s="329"/>
      <c r="C39" s="330"/>
      <c r="D39" s="300" t="s">
        <v>55</v>
      </c>
      <c r="E39" s="325" t="s">
        <v>5</v>
      </c>
      <c r="F39" s="326"/>
      <c r="G39" s="326"/>
      <c r="H39" s="326"/>
      <c r="I39" s="326"/>
      <c r="J39" s="326"/>
      <c r="K39" s="326"/>
      <c r="L39" s="326"/>
      <c r="M39" s="326"/>
      <c r="N39" s="326"/>
      <c r="O39" s="327"/>
      <c r="P39" s="325" t="s">
        <v>56</v>
      </c>
      <c r="Q39" s="327"/>
      <c r="R39" s="302" t="s">
        <v>7</v>
      </c>
      <c r="S39" s="325" t="s">
        <v>57</v>
      </c>
      <c r="T39" s="327"/>
      <c r="U39" s="302" t="s">
        <v>58</v>
      </c>
      <c r="V39" s="458" t="s">
        <v>9</v>
      </c>
    </row>
    <row r="40" spans="1:66" ht="24" customHeight="1" x14ac:dyDescent="0.15">
      <c r="A40" s="331"/>
      <c r="B40" s="332"/>
      <c r="C40" s="333"/>
      <c r="D40" s="334"/>
      <c r="E40" s="284" t="s">
        <v>10</v>
      </c>
      <c r="F40" s="14" t="s">
        <v>11</v>
      </c>
      <c r="G40" s="14" t="s">
        <v>12</v>
      </c>
      <c r="H40" s="14" t="s">
        <v>13</v>
      </c>
      <c r="I40" s="14" t="s">
        <v>14</v>
      </c>
      <c r="J40" s="14" t="s">
        <v>59</v>
      </c>
      <c r="K40" s="14" t="s">
        <v>16</v>
      </c>
      <c r="L40" s="14" t="s">
        <v>60</v>
      </c>
      <c r="M40" s="14" t="s">
        <v>18</v>
      </c>
      <c r="N40" s="14" t="s">
        <v>19</v>
      </c>
      <c r="O40" s="15" t="s">
        <v>20</v>
      </c>
      <c r="P40" s="16" t="s">
        <v>21</v>
      </c>
      <c r="Q40" s="285" t="s">
        <v>22</v>
      </c>
      <c r="R40" s="303"/>
      <c r="S40" s="16" t="s">
        <v>61</v>
      </c>
      <c r="T40" s="285" t="s">
        <v>62</v>
      </c>
      <c r="U40" s="303"/>
      <c r="V40" s="459"/>
      <c r="BB40" s="58"/>
      <c r="BC40" s="58"/>
      <c r="BD40" s="13"/>
      <c r="BE40" s="13"/>
      <c r="BF40" s="80"/>
      <c r="BG40" s="80"/>
      <c r="BH40" s="7"/>
    </row>
    <row r="41" spans="1:66" ht="14.25" customHeight="1" x14ac:dyDescent="0.15">
      <c r="A41" s="310" t="s">
        <v>63</v>
      </c>
      <c r="B41" s="311"/>
      <c r="C41" s="312"/>
      <c r="D41" s="81">
        <f>+SUM(E41:O41)</f>
        <v>0</v>
      </c>
      <c r="E41" s="21"/>
      <c r="F41" s="18"/>
      <c r="G41" s="18"/>
      <c r="H41" s="19"/>
      <c r="I41" s="19"/>
      <c r="J41" s="19"/>
      <c r="K41" s="19"/>
      <c r="L41" s="19"/>
      <c r="M41" s="19"/>
      <c r="N41" s="20"/>
      <c r="O41" s="22"/>
      <c r="P41" s="18"/>
      <c r="Q41" s="22"/>
      <c r="R41" s="22"/>
      <c r="S41" s="18"/>
      <c r="T41" s="22"/>
      <c r="U41" s="22"/>
      <c r="V41" s="22"/>
      <c r="W41" s="114" t="str">
        <f>+BB41&amp;" "&amp;BC41&amp;" "&amp;BD41&amp;" "&amp;BE41&amp;" "&amp;BF41&amp;" "&amp;BG41</f>
        <v xml:space="preserve">       </v>
      </c>
      <c r="BB41" s="25" t="str">
        <f>IF($D41&lt;&gt;($P41+$Q41)," El número ingresos según sexo NO puede ser diferente al Total.","")</f>
        <v/>
      </c>
      <c r="BC41" s="25" t="str">
        <f>IF($M41&lt;$R41," Los Ingresos de 60 años NO puede ser mayor que los Ingresos de 20-64 años.","")</f>
        <v/>
      </c>
      <c r="BD41" s="25" t="str">
        <f>IF($D41&lt;$U41," Las actividades de usuarios en situacion de discapacidad NO puede ser mayoral total.","")</f>
        <v/>
      </c>
      <c r="BE41" s="25" t="str">
        <f>IF($D41&lt;$V41," Las actividades Estudiantes de 4to Medio NO puede ser mayoral total.","")</f>
        <v/>
      </c>
      <c r="BF41" s="25" t="str">
        <f>IF(SUM($S41:$T41) &gt;(SUM($P41:$Q41)),"La sumatoria por sexo de Menores de 20 años, NO puede ser mayor a la Sumatoria por sexo Total"," ")</f>
        <v xml:space="preserve"> </v>
      </c>
      <c r="BG41" s="25" t="str">
        <f t="shared" ref="BG41:BG46" si="13">IF(SUM($S41:$T41) &lt;&gt;(SUM($E41:$L41)),"La sumatoria por sexo de Menores de 20 años, NO puede ser mayor al desglose por edad"," ")</f>
        <v xml:space="preserve"> </v>
      </c>
      <c r="BH41" s="26">
        <f>IF($D41&lt;&gt;($P41+$Q41),1,0)</f>
        <v>0</v>
      </c>
      <c r="BI41" s="26">
        <f>IF($M41&lt;$R41,1,0)</f>
        <v>0</v>
      </c>
      <c r="BJ41" s="26">
        <f>IF($D41&lt;$U41,1,0)</f>
        <v>0</v>
      </c>
      <c r="BK41" s="26">
        <f>IF($D41&lt;$V41,1,0)</f>
        <v>0</v>
      </c>
      <c r="BL41" s="26">
        <f>IF(SUM($S41:$T41) &gt;(SUM($P41:$Q41)),1,0)</f>
        <v>0</v>
      </c>
      <c r="BM41" s="26">
        <f t="shared" ref="BM41:BM46" si="14">IF(SUM($S41:$T41)&lt;(SUM($E41:$L41)),1,0)</f>
        <v>0</v>
      </c>
      <c r="BN41" s="228"/>
    </row>
    <row r="42" spans="1:66" ht="14.25" customHeight="1" x14ac:dyDescent="0.15">
      <c r="A42" s="414" t="s">
        <v>64</v>
      </c>
      <c r="B42" s="415"/>
      <c r="C42" s="416"/>
      <c r="D42" s="82">
        <f>+SUM(E42:O42)</f>
        <v>0</v>
      </c>
      <c r="E42" s="31"/>
      <c r="F42" s="28"/>
      <c r="G42" s="28"/>
      <c r="H42" s="29"/>
      <c r="I42" s="29"/>
      <c r="J42" s="29"/>
      <c r="K42" s="29"/>
      <c r="L42" s="29"/>
      <c r="M42" s="29"/>
      <c r="N42" s="30"/>
      <c r="O42" s="32"/>
      <c r="P42" s="28"/>
      <c r="Q42" s="32"/>
      <c r="R42" s="32"/>
      <c r="S42" s="28"/>
      <c r="T42" s="32"/>
      <c r="U42" s="32"/>
      <c r="V42" s="32"/>
      <c r="W42" s="114" t="str">
        <f t="shared" ref="W42:W54" si="15">+BB42&amp;" "&amp;BC42&amp;" "&amp;BD42&amp;" "&amp;BE42&amp;" "&amp;BF42&amp;""&amp;BG42</f>
        <v xml:space="preserve">      </v>
      </c>
      <c r="BB42" s="25" t="str">
        <f t="shared" ref="BB42:BB54" si="16">IF($D42&lt;&gt;($P42+$Q42)," El número ingresos según sexo NO puede ser diferente al Total.","")</f>
        <v/>
      </c>
      <c r="BC42" s="25" t="str">
        <f>IF($M42&lt;$R42," Las Altas de 60 años NO puede ser mayor que las Altas de 20-64 años.","")</f>
        <v/>
      </c>
      <c r="BD42" s="25" t="str">
        <f t="shared" ref="BD42:BD54" si="17">IF($D42&lt;$U42," Las actividades de usuarios en situacion de discapacidad NO puede ser mayoral total.","")</f>
        <v/>
      </c>
      <c r="BE42" s="25" t="str">
        <f t="shared" ref="BE42:BE54" si="18">IF($D42&lt;$V42," Las actividades Estudiantes de 4to Medio NO puede ser mayoral total.","")</f>
        <v/>
      </c>
      <c r="BF42" s="25" t="str">
        <f t="shared" ref="BF42:BF54" si="19">IF(SUM($S42:$T42) &gt;(SUM($P42:$Q42)),"La sumatoria por sexo de Menores de 20 años, NO puede ser mayor a la Sumatoria por sexo Total"," ")</f>
        <v xml:space="preserve"> </v>
      </c>
      <c r="BG42" s="25" t="str">
        <f t="shared" si="13"/>
        <v xml:space="preserve"> </v>
      </c>
      <c r="BH42" s="26">
        <f t="shared" ref="BH42:BH54" si="20">IF($D42&lt;&gt;($P42+$Q42),1,0)</f>
        <v>0</v>
      </c>
      <c r="BI42" s="26">
        <f t="shared" ref="BI42:BI54" si="21">IF($M42&lt;$R42,1,0)</f>
        <v>0</v>
      </c>
      <c r="BJ42" s="26">
        <f t="shared" ref="BJ42:BJ54" si="22">IF($D42&lt;$U42,1,0)</f>
        <v>0</v>
      </c>
      <c r="BK42" s="26">
        <f>IF($D42&lt;$V42,1,0)</f>
        <v>0</v>
      </c>
      <c r="BL42" s="26">
        <f t="shared" ref="BL42:BL54" si="23">IF(SUM($S42:$T42) &gt;(SUM($P42:$Q42)),1,0)</f>
        <v>0</v>
      </c>
      <c r="BM42" s="26">
        <f t="shared" si="14"/>
        <v>0</v>
      </c>
      <c r="BN42" s="228"/>
    </row>
    <row r="43" spans="1:66" ht="14.25" customHeight="1" x14ac:dyDescent="0.15">
      <c r="A43" s="385" t="s">
        <v>65</v>
      </c>
      <c r="B43" s="386"/>
      <c r="C43" s="387"/>
      <c r="D43" s="83">
        <f>+SUM(E43:O43)</f>
        <v>0</v>
      </c>
      <c r="E43" s="84"/>
      <c r="F43" s="85"/>
      <c r="G43" s="85"/>
      <c r="H43" s="86"/>
      <c r="I43" s="86"/>
      <c r="J43" s="86"/>
      <c r="K43" s="86"/>
      <c r="L43" s="86"/>
      <c r="M43" s="86"/>
      <c r="N43" s="37"/>
      <c r="O43" s="32"/>
      <c r="P43" s="28"/>
      <c r="Q43" s="87"/>
      <c r="R43" s="54"/>
      <c r="S43" s="28"/>
      <c r="T43" s="87"/>
      <c r="U43" s="87"/>
      <c r="V43" s="87"/>
      <c r="W43" s="114" t="str">
        <f t="shared" si="15"/>
        <v xml:space="preserve">      </v>
      </c>
      <c r="BB43" s="25" t="str">
        <f t="shared" si="16"/>
        <v/>
      </c>
      <c r="BC43" s="58"/>
      <c r="BD43" s="25" t="str">
        <f t="shared" si="17"/>
        <v/>
      </c>
      <c r="BE43" s="25" t="str">
        <f t="shared" si="18"/>
        <v/>
      </c>
      <c r="BF43" s="25" t="str">
        <f t="shared" si="19"/>
        <v xml:space="preserve"> </v>
      </c>
      <c r="BG43" s="25" t="str">
        <f t="shared" si="13"/>
        <v xml:space="preserve"> </v>
      </c>
      <c r="BH43" s="26">
        <f t="shared" si="20"/>
        <v>0</v>
      </c>
      <c r="BI43" s="80"/>
      <c r="BJ43" s="26">
        <f t="shared" si="22"/>
        <v>0</v>
      </c>
      <c r="BK43" s="80"/>
      <c r="BL43" s="26">
        <f t="shared" si="23"/>
        <v>0</v>
      </c>
      <c r="BM43" s="26">
        <f t="shared" si="14"/>
        <v>0</v>
      </c>
      <c r="BN43" s="228"/>
    </row>
    <row r="44" spans="1:66" ht="16.5" customHeight="1" x14ac:dyDescent="0.15">
      <c r="A44" s="394" t="s">
        <v>66</v>
      </c>
      <c r="B44" s="395"/>
      <c r="C44" s="396"/>
      <c r="D44" s="88">
        <f>+SUM(E44:O44)</f>
        <v>0</v>
      </c>
      <c r="E44" s="89">
        <f t="shared" ref="E44:K44" si="24">+SUM(E42:E43)</f>
        <v>0</v>
      </c>
      <c r="F44" s="90">
        <f t="shared" si="24"/>
        <v>0</v>
      </c>
      <c r="G44" s="90">
        <f t="shared" si="24"/>
        <v>0</v>
      </c>
      <c r="H44" s="91">
        <f t="shared" si="24"/>
        <v>0</v>
      </c>
      <c r="I44" s="91">
        <f t="shared" si="24"/>
        <v>0</v>
      </c>
      <c r="J44" s="91">
        <f t="shared" si="24"/>
        <v>0</v>
      </c>
      <c r="K44" s="91">
        <f t="shared" si="24"/>
        <v>0</v>
      </c>
      <c r="L44" s="91">
        <f>+SUM(L42:L43)+J116+J135+J136+J137</f>
        <v>0</v>
      </c>
      <c r="M44" s="91">
        <f>+SUM(M42:M43)+K116+K135+K136+K137</f>
        <v>0</v>
      </c>
      <c r="N44" s="91">
        <f>+SUM(N42:N43)+L116+L135+L136</f>
        <v>0</v>
      </c>
      <c r="O44" s="92">
        <f>+SUM(O42:O43)</f>
        <v>0</v>
      </c>
      <c r="P44" s="93">
        <f>+SUM(P42:P43)+M116+M135+M136+M137</f>
        <v>0</v>
      </c>
      <c r="Q44" s="93">
        <f>+SUM(Q42:Q43)+N116+N135+N136+N137</f>
        <v>0</v>
      </c>
      <c r="R44" s="75">
        <f>+SUM(R42)+K130</f>
        <v>0</v>
      </c>
      <c r="S44" s="93">
        <f>+SUM(S42:S43)+P116+P135+P136+P137</f>
        <v>0</v>
      </c>
      <c r="T44" s="92">
        <f>+SUM(T42:T43)++Q116+Q135+Q136+Q137</f>
        <v>0</v>
      </c>
      <c r="U44" s="92">
        <f>+SUM(U42:U43)++R116+R135+R136+R137</f>
        <v>0</v>
      </c>
      <c r="V44" s="92">
        <f>+SUM(V42:V43)+D135+D136+D137</f>
        <v>0</v>
      </c>
      <c r="W44" s="114" t="str">
        <f t="shared" si="15"/>
        <v xml:space="preserve">      </v>
      </c>
      <c r="BB44" s="25" t="str">
        <f t="shared" si="16"/>
        <v/>
      </c>
      <c r="BC44" s="230"/>
      <c r="BD44" s="25" t="str">
        <f t="shared" si="17"/>
        <v/>
      </c>
      <c r="BE44" s="25" t="str">
        <f t="shared" si="18"/>
        <v/>
      </c>
      <c r="BF44" s="25" t="str">
        <f t="shared" si="19"/>
        <v xml:space="preserve"> </v>
      </c>
      <c r="BG44" s="25" t="str">
        <f t="shared" si="13"/>
        <v xml:space="preserve"> </v>
      </c>
      <c r="BH44" s="26">
        <f t="shared" si="20"/>
        <v>0</v>
      </c>
      <c r="BI44" s="80"/>
      <c r="BJ44" s="26">
        <f t="shared" si="22"/>
        <v>0</v>
      </c>
      <c r="BK44" s="26">
        <f>IF($D44&lt;$V44,1,0)</f>
        <v>0</v>
      </c>
      <c r="BL44" s="26">
        <f t="shared" si="23"/>
        <v>0</v>
      </c>
      <c r="BM44" s="26">
        <f t="shared" si="14"/>
        <v>0</v>
      </c>
      <c r="BN44" s="228"/>
    </row>
    <row r="45" spans="1:66" ht="13.5" customHeight="1" x14ac:dyDescent="0.15">
      <c r="A45" s="310" t="s">
        <v>67</v>
      </c>
      <c r="B45" s="311"/>
      <c r="C45" s="312"/>
      <c r="D45" s="94">
        <f>SUM(E45:O45)</f>
        <v>0</v>
      </c>
      <c r="E45" s="69"/>
      <c r="F45" s="70"/>
      <c r="G45" s="70"/>
      <c r="H45" s="71"/>
      <c r="I45" s="71"/>
      <c r="J45" s="71"/>
      <c r="K45" s="71"/>
      <c r="L45" s="71"/>
      <c r="M45" s="71"/>
      <c r="N45" s="72"/>
      <c r="O45" s="22"/>
      <c r="P45" s="18"/>
      <c r="Q45" s="22"/>
      <c r="R45" s="22"/>
      <c r="S45" s="18"/>
      <c r="T45" s="22"/>
      <c r="U45" s="22"/>
      <c r="V45" s="22"/>
      <c r="W45" s="114" t="str">
        <f t="shared" si="15"/>
        <v xml:space="preserve">      </v>
      </c>
      <c r="BB45" s="25" t="str">
        <f>IF($D45&lt;&gt;($P45+$Q45)," El número engresos según sexo NO puede ser diferente al Total.","")</f>
        <v/>
      </c>
      <c r="BC45" s="25" t="str">
        <f>IF($M45&lt;$R45," Los Egresos de 60 años NO puede ser mayor que los Egresos de 20-64 años.","")</f>
        <v/>
      </c>
      <c r="BD45" s="25" t="str">
        <f t="shared" si="17"/>
        <v/>
      </c>
      <c r="BE45" s="25" t="str">
        <f t="shared" si="18"/>
        <v/>
      </c>
      <c r="BF45" s="25" t="str">
        <f t="shared" si="19"/>
        <v xml:space="preserve"> </v>
      </c>
      <c r="BG45" s="25" t="str">
        <f t="shared" si="13"/>
        <v xml:space="preserve"> </v>
      </c>
      <c r="BH45" s="26">
        <f t="shared" si="20"/>
        <v>0</v>
      </c>
      <c r="BI45" s="26">
        <f t="shared" si="21"/>
        <v>0</v>
      </c>
      <c r="BJ45" s="26">
        <f t="shared" si="22"/>
        <v>0</v>
      </c>
      <c r="BK45" s="26">
        <f>IF($D45&lt;$V45,1,0)</f>
        <v>0</v>
      </c>
      <c r="BL45" s="26">
        <f t="shared" si="23"/>
        <v>0</v>
      </c>
      <c r="BM45" s="26">
        <f t="shared" si="14"/>
        <v>0</v>
      </c>
      <c r="BN45" s="228"/>
    </row>
    <row r="46" spans="1:66" ht="14.25" customHeight="1" x14ac:dyDescent="0.15">
      <c r="A46" s="385" t="s">
        <v>68</v>
      </c>
      <c r="B46" s="386"/>
      <c r="C46" s="387"/>
      <c r="D46" s="95">
        <f>SUM(E46:O46)</f>
        <v>0</v>
      </c>
      <c r="E46" s="39"/>
      <c r="F46" s="36"/>
      <c r="G46" s="36"/>
      <c r="H46" s="37"/>
      <c r="I46" s="37"/>
      <c r="J46" s="37"/>
      <c r="K46" s="37"/>
      <c r="L46" s="37"/>
      <c r="M46" s="37"/>
      <c r="N46" s="38"/>
      <c r="O46" s="38"/>
      <c r="P46" s="39"/>
      <c r="Q46" s="96"/>
      <c r="R46" s="96"/>
      <c r="S46" s="39"/>
      <c r="T46" s="96"/>
      <c r="U46" s="96"/>
      <c r="V46" s="96"/>
      <c r="W46" s="114" t="str">
        <f t="shared" si="15"/>
        <v xml:space="preserve">      </v>
      </c>
      <c r="BB46" s="25" t="str">
        <f>IF($D46&lt;&gt;($P46+$Q46)," El número rechazos según sexo NO puede ser diferente al Total.","")</f>
        <v/>
      </c>
      <c r="BC46" s="25" t="str">
        <f>IF($M46&lt;$R46," Los rechazos de 60 años NO puede ser mayor que los rechazos de 20-64 años.","")</f>
        <v/>
      </c>
      <c r="BD46" s="25" t="str">
        <f t="shared" si="17"/>
        <v/>
      </c>
      <c r="BE46" s="25" t="str">
        <f t="shared" si="18"/>
        <v/>
      </c>
      <c r="BF46" s="25" t="str">
        <f t="shared" si="19"/>
        <v xml:space="preserve"> </v>
      </c>
      <c r="BG46" s="25" t="str">
        <f t="shared" si="13"/>
        <v xml:space="preserve"> </v>
      </c>
      <c r="BH46" s="26">
        <f t="shared" si="20"/>
        <v>0</v>
      </c>
      <c r="BI46" s="26">
        <f t="shared" si="21"/>
        <v>0</v>
      </c>
      <c r="BJ46" s="26">
        <f t="shared" si="22"/>
        <v>0</v>
      </c>
      <c r="BK46" s="26">
        <f>IF($D46&lt;$V46,1,0)</f>
        <v>0</v>
      </c>
      <c r="BL46" s="26">
        <f t="shared" si="23"/>
        <v>0</v>
      </c>
      <c r="BM46" s="26">
        <f t="shared" si="14"/>
        <v>0</v>
      </c>
      <c r="BN46" s="228"/>
    </row>
    <row r="47" spans="1:66" ht="15.75" customHeight="1" x14ac:dyDescent="0.15">
      <c r="A47" s="97"/>
      <c r="B47" s="98"/>
      <c r="C47" s="98"/>
      <c r="D47" s="99"/>
      <c r="E47" s="99"/>
      <c r="F47" s="99"/>
      <c r="G47" s="99"/>
      <c r="H47" s="99"/>
      <c r="I47" s="99"/>
      <c r="J47" s="99"/>
      <c r="K47" s="99"/>
      <c r="L47" s="100"/>
      <c r="M47" s="99"/>
      <c r="N47" s="99"/>
      <c r="O47" s="99"/>
      <c r="P47" s="99"/>
      <c r="Q47" s="99"/>
      <c r="R47" s="99"/>
      <c r="W47" s="114" t="str">
        <f t="shared" si="15"/>
        <v xml:space="preserve">    </v>
      </c>
      <c r="BB47" s="58"/>
      <c r="BC47" s="58"/>
      <c r="BD47" s="4"/>
      <c r="BE47" s="13"/>
      <c r="BF47" s="13"/>
      <c r="BG47" s="13"/>
      <c r="BH47" s="80"/>
      <c r="BI47" s="80"/>
      <c r="BJ47" s="13">
        <f t="shared" si="22"/>
        <v>0</v>
      </c>
      <c r="BK47" s="13"/>
      <c r="BL47" s="80"/>
      <c r="BM47" s="80"/>
      <c r="BN47" s="228"/>
    </row>
    <row r="48" spans="1:66" ht="14.25" customHeight="1" x14ac:dyDescent="0.15">
      <c r="A48" s="406" t="s">
        <v>69</v>
      </c>
      <c r="B48" s="338"/>
      <c r="C48" s="101" t="s">
        <v>70</v>
      </c>
      <c r="D48" s="81">
        <f>SUM(E48:O48)</f>
        <v>0</v>
      </c>
      <c r="E48" s="21"/>
      <c r="F48" s="18"/>
      <c r="G48" s="18"/>
      <c r="H48" s="19"/>
      <c r="I48" s="19"/>
      <c r="J48" s="19"/>
      <c r="K48" s="19"/>
      <c r="L48" s="19"/>
      <c r="M48" s="19"/>
      <c r="N48" s="20"/>
      <c r="O48" s="20"/>
      <c r="P48" s="21"/>
      <c r="Q48" s="60"/>
      <c r="R48" s="60"/>
      <c r="S48" s="21"/>
      <c r="T48" s="22"/>
      <c r="U48" s="60"/>
      <c r="V48" s="60"/>
      <c r="W48" s="114" t="str">
        <f t="shared" si="15"/>
        <v xml:space="preserve">      </v>
      </c>
      <c r="BB48" s="25" t="str">
        <f t="shared" si="16"/>
        <v/>
      </c>
      <c r="BC48" s="25" t="str">
        <f>IF($M48&lt;$R48," Los Indices de 60 años NO puede ser mayor que los Indices de 20-64 años.","")</f>
        <v/>
      </c>
      <c r="BD48" s="25" t="str">
        <f t="shared" si="17"/>
        <v/>
      </c>
      <c r="BE48" s="25" t="str">
        <f t="shared" si="18"/>
        <v/>
      </c>
      <c r="BF48" s="25" t="str">
        <f t="shared" si="19"/>
        <v xml:space="preserve"> </v>
      </c>
      <c r="BG48" s="25" t="str">
        <f>IF(SUM($S48:$T48) &lt;&gt;(SUM($E48:$L48)),"La sumatoria por sexo de Menores de 20 años, NO puede ser mayor al desglose por edad"," ")</f>
        <v xml:space="preserve"> </v>
      </c>
      <c r="BH48" s="26">
        <f t="shared" si="20"/>
        <v>0</v>
      </c>
      <c r="BI48" s="26">
        <f t="shared" si="21"/>
        <v>0</v>
      </c>
      <c r="BJ48" s="26">
        <f t="shared" si="22"/>
        <v>0</v>
      </c>
      <c r="BK48" s="26">
        <f t="shared" ref="BK48:BK54" si="25">IF($D48&lt;$V48,1,0)</f>
        <v>0</v>
      </c>
      <c r="BL48" s="26">
        <f t="shared" si="23"/>
        <v>0</v>
      </c>
      <c r="BM48" s="26">
        <f>IF(SUM($S48:$T48)&lt;(SUM($E48:$L48)),1,0)</f>
        <v>0</v>
      </c>
      <c r="BN48" s="228"/>
    </row>
    <row r="49" spans="1:66" ht="14.25" customHeight="1" x14ac:dyDescent="0.15">
      <c r="A49" s="469"/>
      <c r="B49" s="339"/>
      <c r="C49" s="102" t="s">
        <v>71</v>
      </c>
      <c r="D49" s="27">
        <f t="shared" ref="D49:D54" si="26">SUM(E49:O49)</f>
        <v>0</v>
      </c>
      <c r="E49" s="31"/>
      <c r="F49" s="28"/>
      <c r="G49" s="28"/>
      <c r="H49" s="29"/>
      <c r="I49" s="29"/>
      <c r="J49" s="29"/>
      <c r="K49" s="29"/>
      <c r="L49" s="29"/>
      <c r="M49" s="29"/>
      <c r="N49" s="30"/>
      <c r="O49" s="30"/>
      <c r="P49" s="31"/>
      <c r="Q49" s="67"/>
      <c r="R49" s="67"/>
      <c r="S49" s="31"/>
      <c r="T49" s="32"/>
      <c r="U49" s="67"/>
      <c r="V49" s="67"/>
      <c r="W49" s="114" t="str">
        <f t="shared" si="15"/>
        <v xml:space="preserve">      </v>
      </c>
      <c r="BB49" s="25" t="str">
        <f>IF($D49&lt;&gt;($P49+$Q49)," El número ingresos según sexo NO puede ser diferente al Total.","")</f>
        <v/>
      </c>
      <c r="BC49" s="25" t="str">
        <f t="shared" ref="BC49:BC54" si="27">IF($M49&lt;$R49," Los Indices de 60 años NO puede ser mayor que los Indices de 20-64 años.","")</f>
        <v/>
      </c>
      <c r="BD49" s="25" t="str">
        <f t="shared" si="17"/>
        <v/>
      </c>
      <c r="BE49" s="25" t="str">
        <f t="shared" si="18"/>
        <v/>
      </c>
      <c r="BF49" s="25" t="str">
        <f t="shared" si="19"/>
        <v xml:space="preserve"> </v>
      </c>
      <c r="BG49" s="25" t="str">
        <f t="shared" ref="BG49:BG54" si="28">IF(SUM($S49:$T49) &lt;&gt;(SUM($E49:$L49)),"La sumatoria por sexo de Menores de 20 años, NO puede ser mayor al desglose por edad"," ")</f>
        <v xml:space="preserve"> </v>
      </c>
      <c r="BH49" s="26">
        <f t="shared" si="20"/>
        <v>0</v>
      </c>
      <c r="BI49" s="26">
        <f t="shared" si="21"/>
        <v>0</v>
      </c>
      <c r="BJ49" s="26">
        <f t="shared" si="22"/>
        <v>0</v>
      </c>
      <c r="BK49" s="26">
        <f t="shared" si="25"/>
        <v>0</v>
      </c>
      <c r="BL49" s="26">
        <f t="shared" si="23"/>
        <v>0</v>
      </c>
      <c r="BM49" s="26">
        <f t="shared" ref="BM49:BM54" si="29">IF(SUM($S49:$T49)&lt;(SUM($E49:$L49)),1,0)</f>
        <v>0</v>
      </c>
      <c r="BN49" s="228"/>
    </row>
    <row r="50" spans="1:66" ht="14.25" customHeight="1" x14ac:dyDescent="0.15">
      <c r="A50" s="469"/>
      <c r="B50" s="339"/>
      <c r="C50" s="102" t="s">
        <v>72</v>
      </c>
      <c r="D50" s="27">
        <f t="shared" si="26"/>
        <v>0</v>
      </c>
      <c r="E50" s="31"/>
      <c r="F50" s="28"/>
      <c r="G50" s="28"/>
      <c r="H50" s="29"/>
      <c r="I50" s="29"/>
      <c r="J50" s="29"/>
      <c r="K50" s="29"/>
      <c r="L50" s="29"/>
      <c r="M50" s="29"/>
      <c r="N50" s="30"/>
      <c r="O50" s="30"/>
      <c r="P50" s="31"/>
      <c r="Q50" s="67"/>
      <c r="R50" s="67"/>
      <c r="S50" s="31"/>
      <c r="T50" s="32"/>
      <c r="U50" s="67"/>
      <c r="V50" s="67"/>
      <c r="W50" s="114" t="str">
        <f t="shared" si="15"/>
        <v xml:space="preserve">      </v>
      </c>
      <c r="BB50" s="25" t="str">
        <f t="shared" si="16"/>
        <v/>
      </c>
      <c r="BC50" s="25" t="str">
        <f t="shared" si="27"/>
        <v/>
      </c>
      <c r="BD50" s="25" t="str">
        <f t="shared" si="17"/>
        <v/>
      </c>
      <c r="BE50" s="25" t="str">
        <f t="shared" si="18"/>
        <v/>
      </c>
      <c r="BF50" s="25" t="str">
        <f t="shared" si="19"/>
        <v xml:space="preserve"> </v>
      </c>
      <c r="BG50" s="25" t="str">
        <f t="shared" si="28"/>
        <v xml:space="preserve"> </v>
      </c>
      <c r="BH50" s="26">
        <f t="shared" si="20"/>
        <v>0</v>
      </c>
      <c r="BI50" s="26">
        <f t="shared" si="21"/>
        <v>0</v>
      </c>
      <c r="BJ50" s="26">
        <f t="shared" si="22"/>
        <v>0</v>
      </c>
      <c r="BK50" s="26">
        <f t="shared" si="25"/>
        <v>0</v>
      </c>
      <c r="BL50" s="26">
        <f t="shared" si="23"/>
        <v>0</v>
      </c>
      <c r="BM50" s="26">
        <f t="shared" si="29"/>
        <v>0</v>
      </c>
      <c r="BN50" s="228"/>
    </row>
    <row r="51" spans="1:66" ht="14.25" customHeight="1" x14ac:dyDescent="0.15">
      <c r="A51" s="469"/>
      <c r="B51" s="339"/>
      <c r="C51" s="102" t="s">
        <v>73</v>
      </c>
      <c r="D51" s="27">
        <f t="shared" si="26"/>
        <v>0</v>
      </c>
      <c r="E51" s="31"/>
      <c r="F51" s="28"/>
      <c r="G51" s="28"/>
      <c r="H51" s="29"/>
      <c r="I51" s="29"/>
      <c r="J51" s="29"/>
      <c r="K51" s="29"/>
      <c r="L51" s="29"/>
      <c r="M51" s="29"/>
      <c r="N51" s="30"/>
      <c r="O51" s="30"/>
      <c r="P51" s="31"/>
      <c r="Q51" s="67"/>
      <c r="R51" s="67"/>
      <c r="S51" s="31"/>
      <c r="T51" s="32"/>
      <c r="U51" s="67"/>
      <c r="V51" s="67"/>
      <c r="W51" s="114" t="str">
        <f t="shared" si="15"/>
        <v xml:space="preserve">      </v>
      </c>
      <c r="BB51" s="25" t="str">
        <f t="shared" si="16"/>
        <v/>
      </c>
      <c r="BC51" s="25" t="str">
        <f t="shared" si="27"/>
        <v/>
      </c>
      <c r="BD51" s="25" t="str">
        <f t="shared" si="17"/>
        <v/>
      </c>
      <c r="BE51" s="25" t="str">
        <f t="shared" si="18"/>
        <v/>
      </c>
      <c r="BF51" s="25" t="str">
        <f t="shared" si="19"/>
        <v xml:space="preserve"> </v>
      </c>
      <c r="BG51" s="25" t="str">
        <f t="shared" si="28"/>
        <v xml:space="preserve"> </v>
      </c>
      <c r="BH51" s="26">
        <f t="shared" si="20"/>
        <v>0</v>
      </c>
      <c r="BI51" s="26">
        <f t="shared" si="21"/>
        <v>0</v>
      </c>
      <c r="BJ51" s="26">
        <f t="shared" si="22"/>
        <v>0</v>
      </c>
      <c r="BK51" s="26">
        <f t="shared" si="25"/>
        <v>0</v>
      </c>
      <c r="BL51" s="26">
        <f t="shared" si="23"/>
        <v>0</v>
      </c>
      <c r="BM51" s="26">
        <f t="shared" si="29"/>
        <v>0</v>
      </c>
      <c r="BN51" s="228"/>
    </row>
    <row r="52" spans="1:66" ht="14.25" customHeight="1" x14ac:dyDescent="0.15">
      <c r="A52" s="469"/>
      <c r="B52" s="339"/>
      <c r="C52" s="103" t="s">
        <v>74</v>
      </c>
      <c r="D52" s="27">
        <f t="shared" si="26"/>
        <v>0</v>
      </c>
      <c r="E52" s="84"/>
      <c r="F52" s="85"/>
      <c r="G52" s="85"/>
      <c r="H52" s="86"/>
      <c r="I52" s="86"/>
      <c r="J52" s="86"/>
      <c r="K52" s="86"/>
      <c r="L52" s="86"/>
      <c r="M52" s="86"/>
      <c r="N52" s="104"/>
      <c r="O52" s="104"/>
      <c r="P52" s="84"/>
      <c r="Q52" s="105"/>
      <c r="R52" s="105"/>
      <c r="S52" s="31"/>
      <c r="T52" s="32"/>
      <c r="U52" s="105"/>
      <c r="V52" s="105"/>
      <c r="W52" s="114" t="str">
        <f t="shared" si="15"/>
        <v xml:space="preserve">      </v>
      </c>
      <c r="BB52" s="25" t="str">
        <f t="shared" si="16"/>
        <v/>
      </c>
      <c r="BC52" s="25" t="str">
        <f t="shared" si="27"/>
        <v/>
      </c>
      <c r="BD52" s="25" t="str">
        <f t="shared" si="17"/>
        <v/>
      </c>
      <c r="BE52" s="25" t="str">
        <f t="shared" si="18"/>
        <v/>
      </c>
      <c r="BF52" s="25" t="str">
        <f t="shared" si="19"/>
        <v xml:space="preserve"> </v>
      </c>
      <c r="BG52" s="25" t="str">
        <f t="shared" si="28"/>
        <v xml:space="preserve"> </v>
      </c>
      <c r="BH52" s="26">
        <f t="shared" si="20"/>
        <v>0</v>
      </c>
      <c r="BI52" s="26">
        <f t="shared" si="21"/>
        <v>0</v>
      </c>
      <c r="BJ52" s="26">
        <f t="shared" si="22"/>
        <v>0</v>
      </c>
      <c r="BK52" s="26">
        <f t="shared" si="25"/>
        <v>0</v>
      </c>
      <c r="BL52" s="26">
        <f t="shared" si="23"/>
        <v>0</v>
      </c>
      <c r="BM52" s="26">
        <f t="shared" si="29"/>
        <v>0</v>
      </c>
      <c r="BN52" s="228"/>
    </row>
    <row r="53" spans="1:66" ht="14.25" customHeight="1" x14ac:dyDescent="0.15">
      <c r="A53" s="469"/>
      <c r="B53" s="339"/>
      <c r="C53" s="103" t="s">
        <v>75</v>
      </c>
      <c r="D53" s="27">
        <f t="shared" si="26"/>
        <v>0</v>
      </c>
      <c r="E53" s="84"/>
      <c r="F53" s="85"/>
      <c r="G53" s="85"/>
      <c r="H53" s="86"/>
      <c r="I53" s="86"/>
      <c r="J53" s="86"/>
      <c r="K53" s="86"/>
      <c r="L53" s="86"/>
      <c r="M53" s="86"/>
      <c r="N53" s="104"/>
      <c r="O53" s="104"/>
      <c r="P53" s="84"/>
      <c r="Q53" s="105"/>
      <c r="R53" s="105"/>
      <c r="S53" s="84"/>
      <c r="T53" s="87"/>
      <c r="U53" s="105"/>
      <c r="V53" s="105"/>
      <c r="W53" s="114" t="str">
        <f t="shared" si="15"/>
        <v xml:space="preserve">      </v>
      </c>
      <c r="BB53" s="25" t="str">
        <f t="shared" si="16"/>
        <v/>
      </c>
      <c r="BC53" s="25" t="str">
        <f t="shared" si="27"/>
        <v/>
      </c>
      <c r="BD53" s="25" t="str">
        <f t="shared" si="17"/>
        <v/>
      </c>
      <c r="BE53" s="25" t="str">
        <f t="shared" si="18"/>
        <v/>
      </c>
      <c r="BF53" s="25" t="str">
        <f t="shared" si="19"/>
        <v xml:space="preserve"> </v>
      </c>
      <c r="BG53" s="25" t="str">
        <f t="shared" si="28"/>
        <v xml:space="preserve"> </v>
      </c>
      <c r="BH53" s="26">
        <f t="shared" si="20"/>
        <v>0</v>
      </c>
      <c r="BI53" s="26">
        <f t="shared" si="21"/>
        <v>0</v>
      </c>
      <c r="BJ53" s="26">
        <f t="shared" si="22"/>
        <v>0</v>
      </c>
      <c r="BK53" s="26">
        <f t="shared" si="25"/>
        <v>0</v>
      </c>
      <c r="BL53" s="26">
        <f t="shared" si="23"/>
        <v>0</v>
      </c>
      <c r="BM53" s="26">
        <f t="shared" si="29"/>
        <v>0</v>
      </c>
      <c r="BN53" s="228"/>
    </row>
    <row r="54" spans="1:66" ht="15.75" customHeight="1" x14ac:dyDescent="0.15">
      <c r="A54" s="470"/>
      <c r="B54" s="471"/>
      <c r="C54" s="106" t="s">
        <v>4</v>
      </c>
      <c r="D54" s="88">
        <f t="shared" si="26"/>
        <v>0</v>
      </c>
      <c r="E54" s="89">
        <f>+SUM(E48:E53)</f>
        <v>0</v>
      </c>
      <c r="F54" s="90">
        <f t="shared" ref="F54:R54" si="30">+SUM(F48:F53)</f>
        <v>0</v>
      </c>
      <c r="G54" s="90">
        <f t="shared" si="30"/>
        <v>0</v>
      </c>
      <c r="H54" s="91">
        <f t="shared" si="30"/>
        <v>0</v>
      </c>
      <c r="I54" s="91">
        <f t="shared" si="30"/>
        <v>0</v>
      </c>
      <c r="J54" s="91">
        <f t="shared" si="30"/>
        <v>0</v>
      </c>
      <c r="K54" s="91">
        <f t="shared" si="30"/>
        <v>0</v>
      </c>
      <c r="L54" s="91">
        <f t="shared" si="30"/>
        <v>0</v>
      </c>
      <c r="M54" s="91">
        <f t="shared" si="30"/>
        <v>0</v>
      </c>
      <c r="N54" s="91">
        <f t="shared" si="30"/>
        <v>0</v>
      </c>
      <c r="O54" s="107">
        <f t="shared" si="30"/>
        <v>0</v>
      </c>
      <c r="P54" s="89">
        <f t="shared" si="30"/>
        <v>0</v>
      </c>
      <c r="Q54" s="92">
        <f t="shared" si="30"/>
        <v>0</v>
      </c>
      <c r="R54" s="75">
        <f t="shared" si="30"/>
        <v>0</v>
      </c>
      <c r="S54" s="89">
        <f>+SUM(S48:S53)</f>
        <v>0</v>
      </c>
      <c r="T54" s="92">
        <f>+SUM(T48:T53)</f>
        <v>0</v>
      </c>
      <c r="U54" s="75">
        <f>+SUM(U48:U53)</f>
        <v>0</v>
      </c>
      <c r="V54" s="75">
        <f>+SUM(V48:V53)</f>
        <v>0</v>
      </c>
      <c r="W54" s="114" t="str">
        <f t="shared" si="15"/>
        <v xml:space="preserve">      </v>
      </c>
      <c r="BB54" s="25" t="str">
        <f t="shared" si="16"/>
        <v/>
      </c>
      <c r="BC54" s="25" t="str">
        <f t="shared" si="27"/>
        <v/>
      </c>
      <c r="BD54" s="25" t="str">
        <f t="shared" si="17"/>
        <v/>
      </c>
      <c r="BE54" s="25" t="str">
        <f t="shared" si="18"/>
        <v/>
      </c>
      <c r="BF54" s="25" t="str">
        <f t="shared" si="19"/>
        <v xml:space="preserve"> </v>
      </c>
      <c r="BG54" s="25" t="str">
        <f t="shared" si="28"/>
        <v xml:space="preserve"> </v>
      </c>
      <c r="BH54" s="26">
        <f t="shared" si="20"/>
        <v>0</v>
      </c>
      <c r="BI54" s="26">
        <f t="shared" si="21"/>
        <v>0</v>
      </c>
      <c r="BJ54" s="26">
        <f t="shared" si="22"/>
        <v>0</v>
      </c>
      <c r="BK54" s="26">
        <f t="shared" si="25"/>
        <v>0</v>
      </c>
      <c r="BL54" s="26">
        <f t="shared" si="23"/>
        <v>0</v>
      </c>
      <c r="BM54" s="26">
        <f t="shared" si="29"/>
        <v>0</v>
      </c>
      <c r="BN54" s="228"/>
    </row>
    <row r="55" spans="1:66" ht="40.5" customHeight="1" x14ac:dyDescent="0.2">
      <c r="A55" s="76" t="s">
        <v>76</v>
      </c>
      <c r="B55" s="108"/>
      <c r="C55" s="108"/>
      <c r="D55" s="109"/>
      <c r="E55" s="110"/>
      <c r="F55" s="110"/>
      <c r="BB55" s="7"/>
      <c r="BC55" s="7"/>
      <c r="BD55" s="7"/>
      <c r="BE55" s="7"/>
      <c r="BF55" s="7"/>
      <c r="BG55" s="13"/>
      <c r="BH55" s="13"/>
    </row>
    <row r="56" spans="1:66" ht="58.5" customHeight="1" x14ac:dyDescent="0.15">
      <c r="A56" s="394" t="s">
        <v>77</v>
      </c>
      <c r="B56" s="395"/>
      <c r="C56" s="396"/>
      <c r="D56" s="111" t="s">
        <v>78</v>
      </c>
      <c r="E56" s="112" t="s">
        <v>79</v>
      </c>
      <c r="BA56" s="7"/>
      <c r="BB56" s="7"/>
      <c r="BC56" s="7"/>
      <c r="BD56" s="7"/>
      <c r="BE56" s="7"/>
      <c r="BF56" s="13"/>
      <c r="BG56" s="13"/>
      <c r="BH56" s="2"/>
      <c r="BJ56" s="3"/>
    </row>
    <row r="57" spans="1:66" ht="15.75" customHeight="1" x14ac:dyDescent="0.15">
      <c r="A57" s="310" t="s">
        <v>80</v>
      </c>
      <c r="B57" s="311"/>
      <c r="C57" s="312"/>
      <c r="D57" s="113"/>
      <c r="E57" s="113"/>
      <c r="F57" s="114" t="str">
        <f>+BA57&amp;BB57</f>
        <v/>
      </c>
      <c r="BA57" s="25" t="str">
        <f t="shared" ref="BA57:BA67" si="31">IF($D57&lt;$E57," Las IC a Gestantes NO puede ser mayor que Total IC","")</f>
        <v/>
      </c>
      <c r="BB57" s="58"/>
      <c r="BC57" s="13"/>
      <c r="BD57" s="80"/>
      <c r="BE57" s="80"/>
      <c r="BF57" s="26">
        <f t="shared" ref="BF57:BF67" si="32">IF($D57&lt;$E57,1,0)</f>
        <v>0</v>
      </c>
      <c r="BG57" s="13"/>
      <c r="BH57" s="2"/>
      <c r="BJ57" s="3"/>
    </row>
    <row r="58" spans="1:66" ht="15.75" customHeight="1" x14ac:dyDescent="0.15">
      <c r="A58" s="412" t="s">
        <v>81</v>
      </c>
      <c r="B58" s="427" t="s">
        <v>82</v>
      </c>
      <c r="C58" s="315"/>
      <c r="D58" s="115"/>
      <c r="E58" s="115"/>
      <c r="F58" s="114" t="str">
        <f t="shared" ref="F58:F67" si="33">+BA58&amp;BB58</f>
        <v/>
      </c>
      <c r="BA58" s="25" t="str">
        <f t="shared" si="31"/>
        <v/>
      </c>
      <c r="BB58" s="58"/>
      <c r="BC58" s="13"/>
      <c r="BD58" s="80"/>
      <c r="BE58" s="80"/>
      <c r="BF58" s="26">
        <f t="shared" si="32"/>
        <v>0</v>
      </c>
      <c r="BG58" s="13"/>
      <c r="BH58" s="2"/>
      <c r="BJ58" s="3"/>
    </row>
    <row r="59" spans="1:66" ht="15.75" customHeight="1" x14ac:dyDescent="0.15">
      <c r="A59" s="413"/>
      <c r="B59" s="427" t="s">
        <v>83</v>
      </c>
      <c r="C59" s="315"/>
      <c r="D59" s="115"/>
      <c r="E59" s="115"/>
      <c r="F59" s="114" t="str">
        <f t="shared" si="33"/>
        <v/>
      </c>
      <c r="BA59" s="25" t="str">
        <f t="shared" si="31"/>
        <v/>
      </c>
      <c r="BB59" s="7"/>
      <c r="BC59" s="7"/>
      <c r="BD59" s="7"/>
      <c r="BE59" s="7"/>
      <c r="BF59" s="26">
        <f t="shared" si="32"/>
        <v>0</v>
      </c>
      <c r="BG59" s="13"/>
      <c r="BH59" s="2"/>
      <c r="BJ59" s="3"/>
    </row>
    <row r="60" spans="1:66" ht="15.75" customHeight="1" x14ac:dyDescent="0.15">
      <c r="A60" s="313" t="s">
        <v>84</v>
      </c>
      <c r="B60" s="314"/>
      <c r="C60" s="315"/>
      <c r="D60" s="116"/>
      <c r="E60" s="116"/>
      <c r="F60" s="114" t="str">
        <f t="shared" si="33"/>
        <v/>
      </c>
      <c r="BA60" s="25" t="str">
        <f t="shared" si="31"/>
        <v/>
      </c>
      <c r="BB60" s="7"/>
      <c r="BC60" s="7"/>
      <c r="BD60" s="7"/>
      <c r="BE60" s="7"/>
      <c r="BF60" s="26">
        <f t="shared" si="32"/>
        <v>0</v>
      </c>
      <c r="BG60" s="7"/>
      <c r="BH60" s="2"/>
      <c r="BJ60" s="3"/>
    </row>
    <row r="61" spans="1:66" ht="15.75" customHeight="1" x14ac:dyDescent="0.15">
      <c r="A61" s="313" t="s">
        <v>85</v>
      </c>
      <c r="B61" s="314"/>
      <c r="C61" s="315"/>
      <c r="D61" s="116"/>
      <c r="E61" s="116"/>
      <c r="F61" s="114" t="str">
        <f t="shared" si="33"/>
        <v/>
      </c>
      <c r="BA61" s="25" t="str">
        <f t="shared" si="31"/>
        <v/>
      </c>
      <c r="BB61" s="7"/>
      <c r="BC61" s="7"/>
      <c r="BD61" s="7"/>
      <c r="BE61" s="7"/>
      <c r="BF61" s="26">
        <f t="shared" si="32"/>
        <v>0</v>
      </c>
      <c r="BG61" s="13"/>
      <c r="BH61" s="2"/>
      <c r="BJ61" s="3"/>
    </row>
    <row r="62" spans="1:66" ht="15.75" customHeight="1" x14ac:dyDescent="0.15">
      <c r="A62" s="313" t="s">
        <v>86</v>
      </c>
      <c r="B62" s="314"/>
      <c r="C62" s="315"/>
      <c r="D62" s="116"/>
      <c r="E62" s="116"/>
      <c r="F62" s="114" t="str">
        <f t="shared" si="33"/>
        <v/>
      </c>
      <c r="BA62" s="25" t="str">
        <f t="shared" si="31"/>
        <v/>
      </c>
      <c r="BB62" s="7"/>
      <c r="BC62" s="7"/>
      <c r="BD62" s="7"/>
      <c r="BE62" s="7"/>
      <c r="BF62" s="26">
        <f t="shared" si="32"/>
        <v>0</v>
      </c>
      <c r="BG62" s="13"/>
      <c r="BH62" s="2"/>
      <c r="BJ62" s="3"/>
    </row>
    <row r="63" spans="1:66" ht="17.25" customHeight="1" x14ac:dyDescent="0.15">
      <c r="A63" s="313" t="s">
        <v>87</v>
      </c>
      <c r="B63" s="314"/>
      <c r="C63" s="315"/>
      <c r="D63" s="117"/>
      <c r="E63" s="117"/>
      <c r="F63" s="114" t="str">
        <f t="shared" si="33"/>
        <v/>
      </c>
      <c r="BA63" s="25" t="str">
        <f t="shared" si="31"/>
        <v/>
      </c>
      <c r="BF63" s="26">
        <f t="shared" si="32"/>
        <v>0</v>
      </c>
      <c r="BH63" s="2"/>
      <c r="BJ63" s="3"/>
    </row>
    <row r="64" spans="1:66" ht="15.75" customHeight="1" x14ac:dyDescent="0.15">
      <c r="A64" s="313" t="s">
        <v>88</v>
      </c>
      <c r="B64" s="314"/>
      <c r="C64" s="315"/>
      <c r="D64" s="116"/>
      <c r="E64" s="116"/>
      <c r="F64" s="114" t="str">
        <f t="shared" si="33"/>
        <v/>
      </c>
      <c r="BA64" s="25" t="str">
        <f t="shared" si="31"/>
        <v/>
      </c>
      <c r="BF64" s="26">
        <f t="shared" si="32"/>
        <v>0</v>
      </c>
      <c r="BH64" s="2"/>
      <c r="BJ64" s="3"/>
    </row>
    <row r="65" spans="1:62" ht="15.75" customHeight="1" x14ac:dyDescent="0.15">
      <c r="A65" s="316" t="s">
        <v>89</v>
      </c>
      <c r="B65" s="317"/>
      <c r="C65" s="318"/>
      <c r="D65" s="117"/>
      <c r="E65" s="117"/>
      <c r="F65" s="114" t="str">
        <f t="shared" si="33"/>
        <v/>
      </c>
      <c r="BA65" s="25" t="str">
        <f t="shared" si="31"/>
        <v/>
      </c>
      <c r="BF65" s="26">
        <f t="shared" si="32"/>
        <v>0</v>
      </c>
      <c r="BH65" s="2"/>
      <c r="BJ65" s="3"/>
    </row>
    <row r="66" spans="1:62" ht="15.75" customHeight="1" x14ac:dyDescent="0.15">
      <c r="A66" s="316" t="s">
        <v>90</v>
      </c>
      <c r="B66" s="317"/>
      <c r="C66" s="318"/>
      <c r="D66" s="117"/>
      <c r="E66" s="117"/>
      <c r="F66" s="114" t="str">
        <f t="shared" si="33"/>
        <v/>
      </c>
      <c r="BA66" s="25" t="str">
        <f t="shared" si="31"/>
        <v/>
      </c>
      <c r="BF66" s="26">
        <f t="shared" si="32"/>
        <v>0</v>
      </c>
      <c r="BH66" s="2"/>
      <c r="BJ66" s="3"/>
    </row>
    <row r="67" spans="1:62" ht="15.75" customHeight="1" x14ac:dyDescent="0.15">
      <c r="A67" s="385" t="s">
        <v>91</v>
      </c>
      <c r="B67" s="386"/>
      <c r="C67" s="387"/>
      <c r="D67" s="118"/>
      <c r="E67" s="118"/>
      <c r="F67" s="114" t="str">
        <f t="shared" si="33"/>
        <v/>
      </c>
      <c r="BA67" s="25" t="str">
        <f t="shared" si="31"/>
        <v/>
      </c>
      <c r="BF67" s="26">
        <f t="shared" si="32"/>
        <v>0</v>
      </c>
      <c r="BH67" s="2"/>
      <c r="BJ67" s="3"/>
    </row>
    <row r="68" spans="1:62" ht="40.5" customHeight="1" x14ac:dyDescent="0.2">
      <c r="A68" s="119" t="s">
        <v>92</v>
      </c>
      <c r="B68" s="231"/>
      <c r="C68" s="232"/>
      <c r="D68" s="231"/>
      <c r="E68" s="233"/>
      <c r="F68" s="233"/>
      <c r="G68" s="180"/>
    </row>
    <row r="69" spans="1:62" ht="15.75" customHeight="1" x14ac:dyDescent="0.15">
      <c r="A69" s="388" t="s">
        <v>93</v>
      </c>
      <c r="B69" s="389"/>
      <c r="C69" s="390"/>
      <c r="D69" s="394" t="s">
        <v>94</v>
      </c>
      <c r="E69" s="395"/>
      <c r="F69" s="396"/>
      <c r="BA69" s="46"/>
      <c r="BH69" s="2"/>
      <c r="BJ69" s="3"/>
    </row>
    <row r="70" spans="1:62" ht="15.75" customHeight="1" x14ac:dyDescent="0.15">
      <c r="A70" s="391"/>
      <c r="B70" s="392"/>
      <c r="C70" s="393"/>
      <c r="D70" s="120" t="s">
        <v>4</v>
      </c>
      <c r="E70" s="121" t="s">
        <v>21</v>
      </c>
      <c r="F70" s="122" t="s">
        <v>22</v>
      </c>
      <c r="BA70" s="46"/>
      <c r="BH70" s="2"/>
      <c r="BJ70" s="3"/>
    </row>
    <row r="71" spans="1:62" ht="15.75" customHeight="1" x14ac:dyDescent="0.15">
      <c r="A71" s="397" t="s">
        <v>95</v>
      </c>
      <c r="B71" s="399" t="s">
        <v>96</v>
      </c>
      <c r="C71" s="400"/>
      <c r="D71" s="123">
        <f>+SUM(E71:F71)</f>
        <v>0</v>
      </c>
      <c r="E71" s="62"/>
      <c r="F71" s="124"/>
      <c r="G71" s="114"/>
      <c r="BA71" s="125"/>
      <c r="BB71" s="125"/>
      <c r="BC71" s="13"/>
      <c r="BD71" s="58"/>
      <c r="BE71" s="58"/>
      <c r="BF71" s="58"/>
      <c r="BG71" s="13"/>
      <c r="BH71" s="2"/>
      <c r="BJ71" s="3"/>
    </row>
    <row r="72" spans="1:62" ht="15.75" customHeight="1" x14ac:dyDescent="0.15">
      <c r="A72" s="398"/>
      <c r="B72" s="401" t="s">
        <v>97</v>
      </c>
      <c r="C72" s="402"/>
      <c r="D72" s="35">
        <f>+SUM(E72:F72)</f>
        <v>0</v>
      </c>
      <c r="E72" s="39"/>
      <c r="F72" s="40"/>
      <c r="G72" s="114"/>
      <c r="BA72" s="7"/>
      <c r="BB72" s="7"/>
      <c r="BC72" s="7"/>
      <c r="BD72" s="7"/>
      <c r="BE72" s="7"/>
      <c r="BF72" s="13"/>
      <c r="BG72" s="13"/>
      <c r="BH72" s="2"/>
      <c r="BJ72" s="3"/>
    </row>
    <row r="73" spans="1:62" ht="21" customHeight="1" x14ac:dyDescent="0.2">
      <c r="A73" s="43" t="s">
        <v>98</v>
      </c>
      <c r="B73" s="126"/>
      <c r="C73" s="126"/>
      <c r="D73" s="126"/>
      <c r="E73" s="127"/>
      <c r="F73" s="127"/>
      <c r="G73" s="127"/>
      <c r="BB73" s="7"/>
      <c r="BC73" s="7"/>
      <c r="BD73" s="7"/>
      <c r="BE73" s="7"/>
      <c r="BF73" s="7"/>
      <c r="BG73" s="7"/>
      <c r="BH73" s="7"/>
    </row>
    <row r="74" spans="1:62" ht="31.5" customHeight="1" x14ac:dyDescent="0.15">
      <c r="A74" s="328" t="s">
        <v>99</v>
      </c>
      <c r="B74" s="329"/>
      <c r="C74" s="330"/>
      <c r="D74" s="300" t="s">
        <v>4</v>
      </c>
      <c r="E74" s="325" t="s">
        <v>5</v>
      </c>
      <c r="F74" s="326"/>
      <c r="G74" s="326"/>
      <c r="H74" s="326"/>
      <c r="I74" s="326"/>
      <c r="J74" s="326"/>
      <c r="K74" s="326"/>
      <c r="L74" s="326"/>
      <c r="M74" s="327"/>
      <c r="N74" s="300" t="s">
        <v>31</v>
      </c>
      <c r="O74" s="302" t="s">
        <v>7</v>
      </c>
      <c r="P74" s="302" t="s">
        <v>32</v>
      </c>
      <c r="Q74" s="325" t="s">
        <v>57</v>
      </c>
      <c r="R74" s="327"/>
      <c r="S74" s="458" t="s">
        <v>8</v>
      </c>
      <c r="AW74" s="227"/>
      <c r="AX74" s="3"/>
      <c r="AY74" s="2"/>
      <c r="AZ74" s="7"/>
      <c r="BA74" s="7"/>
      <c r="BB74" s="7"/>
      <c r="BC74" s="7"/>
      <c r="BD74" s="7"/>
      <c r="BE74" s="13"/>
      <c r="BF74" s="13"/>
      <c r="BG74" s="2"/>
      <c r="BH74" s="2"/>
      <c r="BJ74" s="3"/>
    </row>
    <row r="75" spans="1:62" ht="27" customHeight="1" x14ac:dyDescent="0.15">
      <c r="A75" s="331"/>
      <c r="B75" s="332"/>
      <c r="C75" s="333"/>
      <c r="D75" s="334"/>
      <c r="E75" s="16" t="s">
        <v>100</v>
      </c>
      <c r="F75" s="14" t="s">
        <v>101</v>
      </c>
      <c r="G75" s="14" t="s">
        <v>102</v>
      </c>
      <c r="H75" s="14" t="s">
        <v>15</v>
      </c>
      <c r="I75" s="14" t="s">
        <v>16</v>
      </c>
      <c r="J75" s="14" t="s">
        <v>17</v>
      </c>
      <c r="K75" s="14" t="s">
        <v>18</v>
      </c>
      <c r="L75" s="14" t="s">
        <v>19</v>
      </c>
      <c r="M75" s="15" t="s">
        <v>20</v>
      </c>
      <c r="N75" s="334"/>
      <c r="O75" s="303"/>
      <c r="P75" s="303"/>
      <c r="Q75" s="16" t="s">
        <v>61</v>
      </c>
      <c r="R75" s="285" t="s">
        <v>62</v>
      </c>
      <c r="S75" s="459"/>
      <c r="AW75" s="227"/>
      <c r="AX75" s="3"/>
      <c r="AY75" s="2"/>
      <c r="AZ75" s="7"/>
      <c r="BA75" s="7"/>
      <c r="BB75" s="7"/>
      <c r="BC75" s="7"/>
      <c r="BD75" s="7"/>
      <c r="BE75" s="13"/>
      <c r="BF75" s="13"/>
      <c r="BG75" s="2"/>
      <c r="BH75" s="2"/>
      <c r="BJ75" s="3"/>
    </row>
    <row r="76" spans="1:62" ht="15.75" customHeight="1" x14ac:dyDescent="0.15">
      <c r="A76" s="310" t="s">
        <v>103</v>
      </c>
      <c r="B76" s="311"/>
      <c r="C76" s="312"/>
      <c r="D76" s="17">
        <f>+SUM(E76:M76)</f>
        <v>181</v>
      </c>
      <c r="E76" s="21">
        <v>16</v>
      </c>
      <c r="F76" s="19">
        <v>10</v>
      </c>
      <c r="G76" s="19">
        <v>5</v>
      </c>
      <c r="H76" s="19">
        <v>11</v>
      </c>
      <c r="I76" s="19">
        <v>18</v>
      </c>
      <c r="J76" s="19">
        <v>19</v>
      </c>
      <c r="K76" s="19">
        <v>71</v>
      </c>
      <c r="L76" s="19">
        <v>15</v>
      </c>
      <c r="M76" s="22">
        <v>16</v>
      </c>
      <c r="N76" s="24">
        <v>181</v>
      </c>
      <c r="O76" s="24">
        <v>3</v>
      </c>
      <c r="P76" s="128"/>
      <c r="Q76" s="21">
        <v>42</v>
      </c>
      <c r="R76" s="22">
        <v>37</v>
      </c>
      <c r="S76" s="60"/>
      <c r="T76" s="234" t="str">
        <f>+AY76&amp;" "&amp;AZ76&amp;" "&amp;BA76&amp;" "&amp;BB76&amp;" "&amp;BC76</f>
        <v xml:space="preserve">    </v>
      </c>
      <c r="AW76" s="227"/>
      <c r="AX76" s="3"/>
      <c r="AY76" s="25" t="str">
        <f>IF(SUM($E76:$J76)&lt;&gt;($R76+$Q76)," El número ingresos según sexo NO puede ser diferente a la sumatoria de usuarios &lt; 20 años .","")</f>
        <v/>
      </c>
      <c r="AZ76" s="57" t="str">
        <f t="shared" ref="AZ76:AZ105" si="34">IF($D76=0,"",IF($N76="",IF($D76="",""," No olvide escribir la columna Beneficiarios."),""))</f>
        <v/>
      </c>
      <c r="BA76" s="57" t="str">
        <f t="shared" ref="BA76:BA105" si="35">IF($D76&lt;$N76," El número de Beneficiarios NO puede ser mayor que el Total.","")</f>
        <v/>
      </c>
      <c r="BB76" s="25" t="str">
        <f>IF($K76&lt;$O76," Las actividades de 60 años NO puede ser mayor que el de 20-64 años.","")</f>
        <v/>
      </c>
      <c r="BC76" s="25" t="str">
        <f>IF($D76&lt;$S76," Las actividades de usuarios en situacion de discapacidad NO puede ser mayoral total.","")</f>
        <v/>
      </c>
      <c r="BD76" s="48">
        <f>IF(SUM(E76:J76)&lt;&gt;($R76+$Q76),1,0)</f>
        <v>0</v>
      </c>
      <c r="BE76" s="48">
        <f>IF($K76&lt;$O76,1,0)</f>
        <v>0</v>
      </c>
      <c r="BF76" s="48">
        <f>IF($D76&lt;$N76,1,0)</f>
        <v>0</v>
      </c>
      <c r="BG76" s="48">
        <f>IF($D76=0,"",IF($N76="",IF($D76="","",1),0))</f>
        <v>0</v>
      </c>
      <c r="BH76" s="48">
        <f>IF($D76&lt;$S76,1,0)</f>
        <v>0</v>
      </c>
    </row>
    <row r="77" spans="1:62" ht="15.75" customHeight="1" x14ac:dyDescent="0.15">
      <c r="A77" s="313" t="s">
        <v>104</v>
      </c>
      <c r="B77" s="314"/>
      <c r="C77" s="315"/>
      <c r="D77" s="27">
        <f>+SUM(E77:M77)</f>
        <v>78</v>
      </c>
      <c r="E77" s="31">
        <v>8</v>
      </c>
      <c r="F77" s="29">
        <v>6</v>
      </c>
      <c r="G77" s="29"/>
      <c r="H77" s="29">
        <v>1</v>
      </c>
      <c r="I77" s="29">
        <v>12</v>
      </c>
      <c r="J77" s="29">
        <v>5</v>
      </c>
      <c r="K77" s="29">
        <v>36</v>
      </c>
      <c r="L77" s="29">
        <v>10</v>
      </c>
      <c r="M77" s="32"/>
      <c r="N77" s="34">
        <v>78</v>
      </c>
      <c r="O77" s="34"/>
      <c r="P77" s="129"/>
      <c r="Q77" s="31">
        <v>17</v>
      </c>
      <c r="R77" s="32">
        <v>15</v>
      </c>
      <c r="S77" s="67"/>
      <c r="T77" s="234" t="str">
        <f t="shared" ref="T77:T104" si="36">+AY77&amp;" "&amp;AZ77&amp;" "&amp;BA77&amp;" "&amp;BB77&amp;" "&amp;BC77</f>
        <v xml:space="preserve">    </v>
      </c>
      <c r="AW77" s="227"/>
      <c r="AX77" s="3"/>
      <c r="AY77" s="25" t="str">
        <f t="shared" ref="AY77:AY105" si="37">IF(SUM($E77:$J77)&lt;&gt;($R77+$Q77)," El número ingresos según sexo NO puede ser diferente a la sumatoria de usuarios &lt; 20 años .","")</f>
        <v/>
      </c>
      <c r="AZ77" s="57" t="str">
        <f t="shared" si="34"/>
        <v/>
      </c>
      <c r="BA77" s="57" t="str">
        <f t="shared" si="35"/>
        <v/>
      </c>
      <c r="BB77" s="25" t="str">
        <f t="shared" ref="BB77:BB105" si="38">IF($K77&lt;$O77," Las actividades de 60 años NO puede ser mayor que el de 20-64 años.","")</f>
        <v/>
      </c>
      <c r="BC77" s="25" t="str">
        <f t="shared" ref="BC77:BC105" si="39">IF($D77&lt;$S77," Las actividades de usuarios en situacion de discapacidad NO puede ser mayoral total.","")</f>
        <v/>
      </c>
      <c r="BD77" s="48">
        <f t="shared" ref="BD77:BD105" si="40">IF(SUM(E77:J77)&lt;&gt;($R77+$Q77),1,0)</f>
        <v>0</v>
      </c>
      <c r="BE77" s="48">
        <f t="shared" ref="BE77:BE105" si="41">IF($K77&lt;$O77,1,0)</f>
        <v>0</v>
      </c>
      <c r="BF77" s="48">
        <f t="shared" ref="BF77:BF105" si="42">IF($D77&lt;$N77,1,0)</f>
        <v>0</v>
      </c>
      <c r="BG77" s="48">
        <f t="shared" ref="BG77:BG105" si="43">IF($D77=0,"",IF($N77="",IF($D77="","",1),0))</f>
        <v>0</v>
      </c>
      <c r="BH77" s="48">
        <f t="shared" ref="BH77:BH105" si="44">IF($D77&lt;$S77,1,0)</f>
        <v>0</v>
      </c>
    </row>
    <row r="78" spans="1:62" ht="20.25" customHeight="1" x14ac:dyDescent="0.15">
      <c r="A78" s="313" t="s">
        <v>105</v>
      </c>
      <c r="B78" s="314"/>
      <c r="C78" s="315"/>
      <c r="D78" s="27">
        <f>+SUM(E78:M78)</f>
        <v>399</v>
      </c>
      <c r="E78" s="31">
        <v>96</v>
      </c>
      <c r="F78" s="63">
        <v>32</v>
      </c>
      <c r="G78" s="63">
        <v>22</v>
      </c>
      <c r="H78" s="63">
        <v>4</v>
      </c>
      <c r="I78" s="63">
        <v>30</v>
      </c>
      <c r="J78" s="63">
        <v>15</v>
      </c>
      <c r="K78" s="63">
        <v>175</v>
      </c>
      <c r="L78" s="63">
        <v>25</v>
      </c>
      <c r="M78" s="124"/>
      <c r="N78" s="65">
        <v>399</v>
      </c>
      <c r="O78" s="65">
        <v>3</v>
      </c>
      <c r="P78" s="130"/>
      <c r="Q78" s="31">
        <v>103</v>
      </c>
      <c r="R78" s="32">
        <v>96</v>
      </c>
      <c r="S78" s="66"/>
      <c r="T78" s="234" t="str">
        <f t="shared" si="36"/>
        <v xml:space="preserve">    </v>
      </c>
      <c r="AW78" s="227"/>
      <c r="AX78" s="3"/>
      <c r="AY78" s="25" t="str">
        <f t="shared" si="37"/>
        <v/>
      </c>
      <c r="AZ78" s="57" t="str">
        <f t="shared" si="34"/>
        <v/>
      </c>
      <c r="BA78" s="57" t="str">
        <f t="shared" si="35"/>
        <v/>
      </c>
      <c r="BB78" s="25" t="str">
        <f t="shared" si="38"/>
        <v/>
      </c>
      <c r="BC78" s="25" t="str">
        <f t="shared" si="39"/>
        <v/>
      </c>
      <c r="BD78" s="48">
        <f t="shared" si="40"/>
        <v>0</v>
      </c>
      <c r="BE78" s="48">
        <f t="shared" si="41"/>
        <v>0</v>
      </c>
      <c r="BF78" s="48">
        <f t="shared" si="42"/>
        <v>0</v>
      </c>
      <c r="BG78" s="48">
        <f t="shared" si="43"/>
        <v>0</v>
      </c>
      <c r="BH78" s="48">
        <f t="shared" si="44"/>
        <v>0</v>
      </c>
    </row>
    <row r="79" spans="1:62" ht="15" customHeight="1" x14ac:dyDescent="0.15">
      <c r="A79" s="313" t="s">
        <v>106</v>
      </c>
      <c r="B79" s="314"/>
      <c r="C79" s="315"/>
      <c r="D79" s="27">
        <f>+SUM(E79:M79)</f>
        <v>0</v>
      </c>
      <c r="E79" s="31"/>
      <c r="F79" s="29"/>
      <c r="G79" s="29"/>
      <c r="H79" s="29"/>
      <c r="I79" s="29"/>
      <c r="J79" s="29"/>
      <c r="K79" s="29"/>
      <c r="L79" s="29"/>
      <c r="M79" s="32"/>
      <c r="N79" s="34"/>
      <c r="O79" s="34"/>
      <c r="P79" s="129"/>
      <c r="Q79" s="31"/>
      <c r="R79" s="32"/>
      <c r="S79" s="67"/>
      <c r="T79" s="234" t="str">
        <f t="shared" si="36"/>
        <v xml:space="preserve">    </v>
      </c>
      <c r="AW79" s="227"/>
      <c r="AX79" s="3"/>
      <c r="AY79" s="25" t="str">
        <f t="shared" si="37"/>
        <v/>
      </c>
      <c r="AZ79" s="57" t="str">
        <f t="shared" si="34"/>
        <v/>
      </c>
      <c r="BA79" s="57" t="str">
        <f t="shared" si="35"/>
        <v/>
      </c>
      <c r="BB79" s="25" t="str">
        <f t="shared" si="38"/>
        <v/>
      </c>
      <c r="BC79" s="25" t="str">
        <f t="shared" si="39"/>
        <v/>
      </c>
      <c r="BD79" s="48">
        <f t="shared" si="40"/>
        <v>0</v>
      </c>
      <c r="BE79" s="48">
        <f t="shared" si="41"/>
        <v>0</v>
      </c>
      <c r="BF79" s="48">
        <f t="shared" si="42"/>
        <v>0</v>
      </c>
      <c r="BG79" s="48" t="str">
        <f t="shared" si="43"/>
        <v/>
      </c>
      <c r="BH79" s="48">
        <f t="shared" si="44"/>
        <v>0</v>
      </c>
    </row>
    <row r="80" spans="1:62" ht="15.75" customHeight="1" x14ac:dyDescent="0.15">
      <c r="A80" s="313" t="s">
        <v>107</v>
      </c>
      <c r="B80" s="314"/>
      <c r="C80" s="315"/>
      <c r="D80" s="27">
        <f t="shared" ref="D80:D85" si="45">+SUM(H80:M80)</f>
        <v>229</v>
      </c>
      <c r="E80" s="49"/>
      <c r="F80" s="51"/>
      <c r="G80" s="51"/>
      <c r="H80" s="29"/>
      <c r="I80" s="29">
        <v>2</v>
      </c>
      <c r="J80" s="29">
        <v>8</v>
      </c>
      <c r="K80" s="29">
        <v>193</v>
      </c>
      <c r="L80" s="29">
        <v>24</v>
      </c>
      <c r="M80" s="32">
        <v>2</v>
      </c>
      <c r="N80" s="34">
        <v>229</v>
      </c>
      <c r="O80" s="34">
        <v>8</v>
      </c>
      <c r="P80" s="129"/>
      <c r="Q80" s="31">
        <v>6</v>
      </c>
      <c r="R80" s="32">
        <v>4</v>
      </c>
      <c r="S80" s="67"/>
      <c r="T80" s="234" t="str">
        <f t="shared" si="36"/>
        <v xml:space="preserve">    </v>
      </c>
      <c r="AW80" s="227"/>
      <c r="AX80" s="3"/>
      <c r="AY80" s="25" t="str">
        <f t="shared" si="37"/>
        <v/>
      </c>
      <c r="AZ80" s="57" t="str">
        <f>IF($D80=0,"",IF($N80="",IF($D80="",""," No olvide escribir la columna Beneficiarios."),""))</f>
        <v/>
      </c>
      <c r="BA80" s="57" t="str">
        <f>IF($D80&lt;$N80," El número de Beneficiarios NO puede ser mayor que el Total.","")</f>
        <v/>
      </c>
      <c r="BB80" s="25" t="str">
        <f>IF($K80&lt;$O80," Las actividades de 60 años NO puede ser mayor que el de 20-64 años.","")</f>
        <v/>
      </c>
      <c r="BC80" s="25" t="str">
        <f t="shared" si="39"/>
        <v/>
      </c>
      <c r="BD80" s="48">
        <f t="shared" si="40"/>
        <v>0</v>
      </c>
      <c r="BE80" s="48">
        <f>IF($K80&lt;$O80,1,0)</f>
        <v>0</v>
      </c>
      <c r="BF80" s="48">
        <f>IF($D80&lt;$N80,1,0)</f>
        <v>0</v>
      </c>
      <c r="BG80" s="48">
        <f>IF($D80=0,"",IF($N80="",IF($D80="","",1),0))</f>
        <v>0</v>
      </c>
      <c r="BH80" s="48">
        <f t="shared" si="44"/>
        <v>0</v>
      </c>
    </row>
    <row r="81" spans="1:60" ht="15.75" customHeight="1" x14ac:dyDescent="0.15">
      <c r="A81" s="316" t="s">
        <v>108</v>
      </c>
      <c r="B81" s="317"/>
      <c r="C81" s="318"/>
      <c r="D81" s="27">
        <f>+SUM(H81:M81)</f>
        <v>29</v>
      </c>
      <c r="E81" s="49"/>
      <c r="F81" s="51"/>
      <c r="G81" s="51"/>
      <c r="H81" s="29"/>
      <c r="I81" s="29">
        <v>9</v>
      </c>
      <c r="J81" s="29">
        <v>6</v>
      </c>
      <c r="K81" s="29">
        <v>11</v>
      </c>
      <c r="L81" s="29">
        <v>1</v>
      </c>
      <c r="M81" s="32">
        <v>2</v>
      </c>
      <c r="N81" s="34">
        <v>29</v>
      </c>
      <c r="O81" s="34">
        <v>1</v>
      </c>
      <c r="P81" s="129"/>
      <c r="Q81" s="31">
        <v>8</v>
      </c>
      <c r="R81" s="32">
        <v>7</v>
      </c>
      <c r="S81" s="67"/>
      <c r="T81" s="234" t="str">
        <f t="shared" si="36"/>
        <v xml:space="preserve">    </v>
      </c>
      <c r="AW81" s="227"/>
      <c r="AX81" s="3"/>
      <c r="AY81" s="25" t="str">
        <f>IF(SUM($E81:$J81)&lt;&gt;($R81+$Q81)," El número ingresos según sexo NO puede ser diferente a la sumatoria de usuarios &lt; 20 años .","")</f>
        <v/>
      </c>
      <c r="AZ81" s="57" t="str">
        <f>IF($D81=0,"",IF($N81="",IF($D81="",""," No olvide escribir la columna Beneficiarios."),""))</f>
        <v/>
      </c>
      <c r="BA81" s="57" t="str">
        <f>IF($D81&lt;$N81," El número de Beneficiarios NO puede ser mayor que el Total.","")</f>
        <v/>
      </c>
      <c r="BB81" s="25" t="str">
        <f>IF($K81&lt;$O81," Las actividades de 60 años NO puede ser mayor que el de 20-64 años.","")</f>
        <v/>
      </c>
      <c r="BC81" s="25" t="str">
        <f t="shared" si="39"/>
        <v/>
      </c>
      <c r="BD81" s="48">
        <f>IF(SUM(E81:J81)&lt;&gt;($R81+$Q81),1,0)</f>
        <v>0</v>
      </c>
      <c r="BE81" s="48">
        <f>IF($K81&lt;$O81,1,0)</f>
        <v>0</v>
      </c>
      <c r="BF81" s="48">
        <f>IF($D81&lt;$N81,1,0)</f>
        <v>0</v>
      </c>
      <c r="BG81" s="48">
        <f>IF($D81=0,"",IF($N81="",IF($D81="","",1),0))</f>
        <v>0</v>
      </c>
      <c r="BH81" s="48">
        <f t="shared" si="44"/>
        <v>0</v>
      </c>
    </row>
    <row r="82" spans="1:60" ht="15.75" customHeight="1" x14ac:dyDescent="0.15">
      <c r="A82" s="316" t="s">
        <v>109</v>
      </c>
      <c r="B82" s="317"/>
      <c r="C82" s="318"/>
      <c r="D82" s="27">
        <f t="shared" si="45"/>
        <v>16</v>
      </c>
      <c r="E82" s="49"/>
      <c r="F82" s="51"/>
      <c r="G82" s="51"/>
      <c r="H82" s="29"/>
      <c r="I82" s="29">
        <v>1</v>
      </c>
      <c r="J82" s="29">
        <v>1</v>
      </c>
      <c r="K82" s="29">
        <v>11</v>
      </c>
      <c r="L82" s="29"/>
      <c r="M82" s="32">
        <v>3</v>
      </c>
      <c r="N82" s="34">
        <v>9</v>
      </c>
      <c r="O82" s="34"/>
      <c r="P82" s="129"/>
      <c r="Q82" s="31">
        <v>1</v>
      </c>
      <c r="R82" s="32">
        <v>1</v>
      </c>
      <c r="S82" s="67"/>
      <c r="T82" s="234" t="str">
        <f t="shared" si="36"/>
        <v xml:space="preserve">    </v>
      </c>
      <c r="AW82" s="227"/>
      <c r="AX82" s="3"/>
      <c r="AY82" s="25" t="str">
        <f t="shared" si="37"/>
        <v/>
      </c>
      <c r="AZ82" s="57" t="str">
        <f t="shared" si="34"/>
        <v/>
      </c>
      <c r="BA82" s="57" t="str">
        <f t="shared" si="35"/>
        <v/>
      </c>
      <c r="BB82" s="25" t="str">
        <f t="shared" si="38"/>
        <v/>
      </c>
      <c r="BC82" s="25" t="str">
        <f t="shared" si="39"/>
        <v/>
      </c>
      <c r="BD82" s="48">
        <f t="shared" si="40"/>
        <v>0</v>
      </c>
      <c r="BE82" s="48">
        <f t="shared" si="41"/>
        <v>0</v>
      </c>
      <c r="BF82" s="48">
        <f t="shared" si="42"/>
        <v>0</v>
      </c>
      <c r="BG82" s="48">
        <f t="shared" si="43"/>
        <v>0</v>
      </c>
      <c r="BH82" s="48">
        <f t="shared" si="44"/>
        <v>0</v>
      </c>
    </row>
    <row r="83" spans="1:60" ht="15.75" customHeight="1" x14ac:dyDescent="0.15">
      <c r="A83" s="316" t="s">
        <v>110</v>
      </c>
      <c r="B83" s="317"/>
      <c r="C83" s="318"/>
      <c r="D83" s="27">
        <f t="shared" si="45"/>
        <v>11</v>
      </c>
      <c r="E83" s="49"/>
      <c r="F83" s="51"/>
      <c r="G83" s="51"/>
      <c r="H83" s="29">
        <v>3</v>
      </c>
      <c r="I83" s="29">
        <v>3</v>
      </c>
      <c r="J83" s="29">
        <v>2</v>
      </c>
      <c r="K83" s="29">
        <v>3</v>
      </c>
      <c r="L83" s="29"/>
      <c r="M83" s="32"/>
      <c r="N83" s="34">
        <v>11</v>
      </c>
      <c r="O83" s="34"/>
      <c r="P83" s="129"/>
      <c r="Q83" s="31">
        <v>4</v>
      </c>
      <c r="R83" s="32">
        <v>4</v>
      </c>
      <c r="S83" s="67"/>
      <c r="T83" s="234" t="str">
        <f t="shared" si="36"/>
        <v xml:space="preserve">    </v>
      </c>
      <c r="AW83" s="227"/>
      <c r="AX83" s="3"/>
      <c r="AY83" s="25" t="str">
        <f t="shared" si="37"/>
        <v/>
      </c>
      <c r="AZ83" s="57" t="str">
        <f t="shared" si="34"/>
        <v/>
      </c>
      <c r="BA83" s="57" t="str">
        <f t="shared" si="35"/>
        <v/>
      </c>
      <c r="BB83" s="25" t="str">
        <f t="shared" si="38"/>
        <v/>
      </c>
      <c r="BC83" s="25" t="str">
        <f t="shared" si="39"/>
        <v/>
      </c>
      <c r="BD83" s="48">
        <f t="shared" si="40"/>
        <v>0</v>
      </c>
      <c r="BE83" s="48">
        <f t="shared" si="41"/>
        <v>0</v>
      </c>
      <c r="BF83" s="48">
        <f t="shared" si="42"/>
        <v>0</v>
      </c>
      <c r="BG83" s="48">
        <f t="shared" si="43"/>
        <v>0</v>
      </c>
      <c r="BH83" s="48">
        <f t="shared" si="44"/>
        <v>0</v>
      </c>
    </row>
    <row r="84" spans="1:60" ht="15" customHeight="1" x14ac:dyDescent="0.15">
      <c r="A84" s="316" t="s">
        <v>48</v>
      </c>
      <c r="B84" s="317"/>
      <c r="C84" s="318"/>
      <c r="D84" s="27">
        <f t="shared" si="45"/>
        <v>0</v>
      </c>
      <c r="E84" s="49"/>
      <c r="F84" s="51"/>
      <c r="G84" s="51"/>
      <c r="H84" s="29"/>
      <c r="I84" s="29"/>
      <c r="J84" s="29"/>
      <c r="K84" s="29"/>
      <c r="L84" s="29"/>
      <c r="M84" s="32"/>
      <c r="N84" s="34"/>
      <c r="O84" s="34"/>
      <c r="P84" s="129"/>
      <c r="Q84" s="31"/>
      <c r="R84" s="32"/>
      <c r="S84" s="67"/>
      <c r="T84" s="234" t="str">
        <f t="shared" si="36"/>
        <v xml:space="preserve">    </v>
      </c>
      <c r="AW84" s="227"/>
      <c r="AX84" s="3"/>
      <c r="AY84" s="25" t="str">
        <f t="shared" si="37"/>
        <v/>
      </c>
      <c r="AZ84" s="57" t="str">
        <f t="shared" si="34"/>
        <v/>
      </c>
      <c r="BA84" s="57" t="str">
        <f t="shared" si="35"/>
        <v/>
      </c>
      <c r="BB84" s="25" t="str">
        <f t="shared" si="38"/>
        <v/>
      </c>
      <c r="BC84" s="25" t="str">
        <f t="shared" si="39"/>
        <v/>
      </c>
      <c r="BD84" s="48">
        <f t="shared" si="40"/>
        <v>0</v>
      </c>
      <c r="BE84" s="48">
        <f t="shared" si="41"/>
        <v>0</v>
      </c>
      <c r="BF84" s="48">
        <f t="shared" si="42"/>
        <v>0</v>
      </c>
      <c r="BG84" s="48" t="str">
        <f t="shared" si="43"/>
        <v/>
      </c>
      <c r="BH84" s="48">
        <f t="shared" si="44"/>
        <v>0</v>
      </c>
    </row>
    <row r="85" spans="1:60" ht="15.75" customHeight="1" x14ac:dyDescent="0.15">
      <c r="A85" s="313" t="s">
        <v>111</v>
      </c>
      <c r="B85" s="314"/>
      <c r="C85" s="315"/>
      <c r="D85" s="27">
        <f t="shared" si="45"/>
        <v>0</v>
      </c>
      <c r="E85" s="49"/>
      <c r="F85" s="51"/>
      <c r="G85" s="51"/>
      <c r="H85" s="29"/>
      <c r="I85" s="29"/>
      <c r="J85" s="29"/>
      <c r="K85" s="29"/>
      <c r="L85" s="29"/>
      <c r="M85" s="32"/>
      <c r="N85" s="34"/>
      <c r="O85" s="34"/>
      <c r="P85" s="129"/>
      <c r="Q85" s="31"/>
      <c r="R85" s="32"/>
      <c r="S85" s="67"/>
      <c r="T85" s="234" t="str">
        <f t="shared" si="36"/>
        <v xml:space="preserve">    </v>
      </c>
      <c r="AW85" s="227"/>
      <c r="AX85" s="3"/>
      <c r="AY85" s="25" t="str">
        <f t="shared" si="37"/>
        <v/>
      </c>
      <c r="AZ85" s="57" t="str">
        <f t="shared" si="34"/>
        <v/>
      </c>
      <c r="BA85" s="57" t="str">
        <f t="shared" si="35"/>
        <v/>
      </c>
      <c r="BB85" s="25" t="str">
        <f t="shared" si="38"/>
        <v/>
      </c>
      <c r="BC85" s="25" t="str">
        <f t="shared" si="39"/>
        <v/>
      </c>
      <c r="BD85" s="48">
        <f t="shared" si="40"/>
        <v>0</v>
      </c>
      <c r="BE85" s="48">
        <f t="shared" si="41"/>
        <v>0</v>
      </c>
      <c r="BF85" s="48">
        <f t="shared" si="42"/>
        <v>0</v>
      </c>
      <c r="BG85" s="48" t="str">
        <f t="shared" si="43"/>
        <v/>
      </c>
      <c r="BH85" s="48">
        <f t="shared" si="44"/>
        <v>0</v>
      </c>
    </row>
    <row r="86" spans="1:60" ht="15.75" customHeight="1" x14ac:dyDescent="0.15">
      <c r="A86" s="313" t="s">
        <v>112</v>
      </c>
      <c r="B86" s="314"/>
      <c r="C86" s="315"/>
      <c r="D86" s="27">
        <f>+SUM(J86:M86)</f>
        <v>0</v>
      </c>
      <c r="E86" s="49"/>
      <c r="F86" s="51"/>
      <c r="G86" s="51"/>
      <c r="H86" s="51"/>
      <c r="I86" s="51"/>
      <c r="J86" s="29"/>
      <c r="K86" s="29"/>
      <c r="L86" s="29"/>
      <c r="M86" s="32"/>
      <c r="N86" s="34"/>
      <c r="O86" s="34"/>
      <c r="P86" s="129"/>
      <c r="Q86" s="31"/>
      <c r="R86" s="32"/>
      <c r="S86" s="67"/>
      <c r="T86" s="234" t="str">
        <f t="shared" si="36"/>
        <v xml:space="preserve">    </v>
      </c>
      <c r="AW86" s="227"/>
      <c r="AX86" s="3"/>
      <c r="AY86" s="25" t="str">
        <f t="shared" si="37"/>
        <v/>
      </c>
      <c r="AZ86" s="57" t="str">
        <f t="shared" si="34"/>
        <v/>
      </c>
      <c r="BA86" s="57" t="str">
        <f t="shared" si="35"/>
        <v/>
      </c>
      <c r="BB86" s="25" t="str">
        <f t="shared" si="38"/>
        <v/>
      </c>
      <c r="BC86" s="25" t="str">
        <f t="shared" si="39"/>
        <v/>
      </c>
      <c r="BD86" s="48">
        <f t="shared" si="40"/>
        <v>0</v>
      </c>
      <c r="BE86" s="48">
        <f t="shared" si="41"/>
        <v>0</v>
      </c>
      <c r="BF86" s="48">
        <f t="shared" si="42"/>
        <v>0</v>
      </c>
      <c r="BG86" s="48" t="str">
        <f t="shared" si="43"/>
        <v/>
      </c>
      <c r="BH86" s="48">
        <f t="shared" si="44"/>
        <v>0</v>
      </c>
    </row>
    <row r="87" spans="1:60" ht="15.75" customHeight="1" x14ac:dyDescent="0.15">
      <c r="A87" s="313" t="s">
        <v>113</v>
      </c>
      <c r="B87" s="314"/>
      <c r="C87" s="315"/>
      <c r="D87" s="27">
        <f>+SUM(G87:M87)</f>
        <v>22</v>
      </c>
      <c r="E87" s="49"/>
      <c r="F87" s="51"/>
      <c r="G87" s="29"/>
      <c r="H87" s="29"/>
      <c r="I87" s="29"/>
      <c r="J87" s="29">
        <v>2</v>
      </c>
      <c r="K87" s="29">
        <v>19</v>
      </c>
      <c r="L87" s="29">
        <v>1</v>
      </c>
      <c r="M87" s="32"/>
      <c r="N87" s="34">
        <v>22</v>
      </c>
      <c r="O87" s="34">
        <v>1</v>
      </c>
      <c r="P87" s="129"/>
      <c r="Q87" s="31">
        <v>1</v>
      </c>
      <c r="R87" s="32">
        <v>1</v>
      </c>
      <c r="S87" s="67"/>
      <c r="T87" s="234" t="str">
        <f t="shared" si="36"/>
        <v xml:space="preserve">    </v>
      </c>
      <c r="AW87" s="227"/>
      <c r="AX87" s="3"/>
      <c r="AY87" s="25" t="str">
        <f t="shared" si="37"/>
        <v/>
      </c>
      <c r="AZ87" s="57" t="str">
        <f t="shared" si="34"/>
        <v/>
      </c>
      <c r="BA87" s="57" t="str">
        <f t="shared" si="35"/>
        <v/>
      </c>
      <c r="BB87" s="25" t="str">
        <f t="shared" si="38"/>
        <v/>
      </c>
      <c r="BC87" s="25" t="str">
        <f t="shared" si="39"/>
        <v/>
      </c>
      <c r="BD87" s="48">
        <f t="shared" si="40"/>
        <v>0</v>
      </c>
      <c r="BE87" s="48">
        <f t="shared" si="41"/>
        <v>0</v>
      </c>
      <c r="BF87" s="48">
        <f t="shared" si="42"/>
        <v>0</v>
      </c>
      <c r="BG87" s="48">
        <f t="shared" si="43"/>
        <v>0</v>
      </c>
      <c r="BH87" s="48">
        <f t="shared" si="44"/>
        <v>0</v>
      </c>
    </row>
    <row r="88" spans="1:60" ht="15.75" customHeight="1" x14ac:dyDescent="0.15">
      <c r="A88" s="313" t="s">
        <v>114</v>
      </c>
      <c r="B88" s="314"/>
      <c r="C88" s="315"/>
      <c r="D88" s="27">
        <f>+SUM(E88,I88)</f>
        <v>0</v>
      </c>
      <c r="E88" s="31"/>
      <c r="F88" s="51"/>
      <c r="G88" s="51"/>
      <c r="H88" s="51"/>
      <c r="I88" s="29"/>
      <c r="J88" s="51"/>
      <c r="K88" s="51"/>
      <c r="L88" s="51"/>
      <c r="M88" s="131"/>
      <c r="N88" s="34"/>
      <c r="O88" s="52"/>
      <c r="P88" s="129"/>
      <c r="Q88" s="31"/>
      <c r="R88" s="32"/>
      <c r="S88" s="67"/>
      <c r="T88" s="234" t="str">
        <f t="shared" si="36"/>
        <v xml:space="preserve">    </v>
      </c>
      <c r="AW88" s="227"/>
      <c r="AX88" s="3"/>
      <c r="AY88" s="25" t="str">
        <f t="shared" si="37"/>
        <v/>
      </c>
      <c r="AZ88" s="57" t="str">
        <f t="shared" si="34"/>
        <v/>
      </c>
      <c r="BA88" s="57" t="str">
        <f t="shared" si="35"/>
        <v/>
      </c>
      <c r="BB88" s="25" t="str">
        <f t="shared" si="38"/>
        <v/>
      </c>
      <c r="BC88" s="25" t="str">
        <f t="shared" si="39"/>
        <v/>
      </c>
      <c r="BD88" s="48">
        <f t="shared" si="40"/>
        <v>0</v>
      </c>
      <c r="BE88" s="48">
        <f t="shared" si="41"/>
        <v>0</v>
      </c>
      <c r="BF88" s="48">
        <f t="shared" si="42"/>
        <v>0</v>
      </c>
      <c r="BG88" s="48" t="str">
        <f t="shared" si="43"/>
        <v/>
      </c>
      <c r="BH88" s="48">
        <f t="shared" si="44"/>
        <v>0</v>
      </c>
    </row>
    <row r="89" spans="1:60" ht="15.75" customHeight="1" x14ac:dyDescent="0.15">
      <c r="A89" s="313" t="s">
        <v>115</v>
      </c>
      <c r="B89" s="314"/>
      <c r="C89" s="315"/>
      <c r="D89" s="27">
        <f>+SUM(E89,I89)</f>
        <v>0</v>
      </c>
      <c r="E89" s="31"/>
      <c r="F89" s="51"/>
      <c r="G89" s="51"/>
      <c r="H89" s="51"/>
      <c r="I89" s="29"/>
      <c r="J89" s="51"/>
      <c r="K89" s="51"/>
      <c r="L89" s="51"/>
      <c r="M89" s="131"/>
      <c r="N89" s="34"/>
      <c r="O89" s="52"/>
      <c r="P89" s="129"/>
      <c r="Q89" s="31"/>
      <c r="R89" s="32"/>
      <c r="S89" s="67"/>
      <c r="T89" s="234" t="str">
        <f t="shared" si="36"/>
        <v xml:space="preserve">    </v>
      </c>
      <c r="AW89" s="227"/>
      <c r="AX89" s="3"/>
      <c r="AY89" s="25" t="str">
        <f t="shared" si="37"/>
        <v/>
      </c>
      <c r="AZ89" s="57" t="str">
        <f t="shared" si="34"/>
        <v/>
      </c>
      <c r="BA89" s="57" t="str">
        <f t="shared" si="35"/>
        <v/>
      </c>
      <c r="BB89" s="25" t="str">
        <f t="shared" si="38"/>
        <v/>
      </c>
      <c r="BC89" s="25" t="str">
        <f t="shared" si="39"/>
        <v/>
      </c>
      <c r="BD89" s="48">
        <f t="shared" si="40"/>
        <v>0</v>
      </c>
      <c r="BE89" s="48">
        <f t="shared" si="41"/>
        <v>0</v>
      </c>
      <c r="BF89" s="48">
        <f t="shared" si="42"/>
        <v>0</v>
      </c>
      <c r="BG89" s="48" t="str">
        <f t="shared" si="43"/>
        <v/>
      </c>
      <c r="BH89" s="48">
        <f t="shared" si="44"/>
        <v>0</v>
      </c>
    </row>
    <row r="90" spans="1:60" ht="15.75" customHeight="1" x14ac:dyDescent="0.15">
      <c r="A90" s="313" t="s">
        <v>116</v>
      </c>
      <c r="B90" s="314"/>
      <c r="C90" s="315"/>
      <c r="D90" s="27">
        <f>+SUM(E90:K90)</f>
        <v>169</v>
      </c>
      <c r="E90" s="31"/>
      <c r="F90" s="29"/>
      <c r="G90" s="29"/>
      <c r="H90" s="29">
        <v>4</v>
      </c>
      <c r="I90" s="29">
        <v>67</v>
      </c>
      <c r="J90" s="29">
        <v>96</v>
      </c>
      <c r="K90" s="29">
        <v>2</v>
      </c>
      <c r="L90" s="51"/>
      <c r="M90" s="131"/>
      <c r="N90" s="34">
        <v>169</v>
      </c>
      <c r="O90" s="34"/>
      <c r="P90" s="129"/>
      <c r="Q90" s="31">
        <v>71</v>
      </c>
      <c r="R90" s="32">
        <v>96</v>
      </c>
      <c r="S90" s="67"/>
      <c r="T90" s="234" t="str">
        <f t="shared" si="36"/>
        <v xml:space="preserve">    </v>
      </c>
      <c r="AW90" s="227"/>
      <c r="AX90" s="3"/>
      <c r="AY90" s="25" t="str">
        <f t="shared" si="37"/>
        <v/>
      </c>
      <c r="AZ90" s="57" t="str">
        <f t="shared" si="34"/>
        <v/>
      </c>
      <c r="BA90" s="57" t="str">
        <f t="shared" si="35"/>
        <v/>
      </c>
      <c r="BB90" s="25" t="str">
        <f t="shared" si="38"/>
        <v/>
      </c>
      <c r="BC90" s="25" t="str">
        <f t="shared" si="39"/>
        <v/>
      </c>
      <c r="BD90" s="48">
        <f t="shared" si="40"/>
        <v>0</v>
      </c>
      <c r="BE90" s="48">
        <f t="shared" si="41"/>
        <v>0</v>
      </c>
      <c r="BF90" s="48">
        <f t="shared" si="42"/>
        <v>0</v>
      </c>
      <c r="BG90" s="48">
        <f t="shared" si="43"/>
        <v>0</v>
      </c>
      <c r="BH90" s="48">
        <f t="shared" si="44"/>
        <v>0</v>
      </c>
    </row>
    <row r="91" spans="1:60" ht="15.75" customHeight="1" x14ac:dyDescent="0.15">
      <c r="A91" s="313" t="s">
        <v>117</v>
      </c>
      <c r="B91" s="314"/>
      <c r="C91" s="315"/>
      <c r="D91" s="27">
        <f>+SUM(E91:K91)</f>
        <v>19</v>
      </c>
      <c r="E91" s="31"/>
      <c r="F91" s="29"/>
      <c r="G91" s="29"/>
      <c r="H91" s="29"/>
      <c r="I91" s="29">
        <v>14</v>
      </c>
      <c r="J91" s="29">
        <v>5</v>
      </c>
      <c r="K91" s="29"/>
      <c r="L91" s="51"/>
      <c r="M91" s="131"/>
      <c r="N91" s="34">
        <v>19</v>
      </c>
      <c r="O91" s="34"/>
      <c r="P91" s="129"/>
      <c r="Q91" s="31">
        <v>8</v>
      </c>
      <c r="R91" s="32">
        <v>11</v>
      </c>
      <c r="S91" s="67"/>
      <c r="T91" s="234" t="str">
        <f t="shared" si="36"/>
        <v xml:space="preserve">    </v>
      </c>
      <c r="AW91" s="227"/>
      <c r="AX91" s="3"/>
      <c r="AY91" s="25" t="str">
        <f t="shared" si="37"/>
        <v/>
      </c>
      <c r="AZ91" s="57" t="str">
        <f t="shared" si="34"/>
        <v/>
      </c>
      <c r="BA91" s="57" t="str">
        <f t="shared" si="35"/>
        <v/>
      </c>
      <c r="BB91" s="25" t="str">
        <f t="shared" si="38"/>
        <v/>
      </c>
      <c r="BC91" s="25" t="str">
        <f t="shared" si="39"/>
        <v/>
      </c>
      <c r="BD91" s="48">
        <f t="shared" si="40"/>
        <v>0</v>
      </c>
      <c r="BE91" s="48">
        <f t="shared" si="41"/>
        <v>0</v>
      </c>
      <c r="BF91" s="48">
        <f t="shared" si="42"/>
        <v>0</v>
      </c>
      <c r="BG91" s="48">
        <f t="shared" si="43"/>
        <v>0</v>
      </c>
      <c r="BH91" s="48">
        <f t="shared" si="44"/>
        <v>0</v>
      </c>
    </row>
    <row r="92" spans="1:60" ht="15.75" customHeight="1" x14ac:dyDescent="0.15">
      <c r="A92" s="466" t="s">
        <v>118</v>
      </c>
      <c r="B92" s="467"/>
      <c r="C92" s="468"/>
      <c r="D92" s="27">
        <f>+SUM(E92:K92)</f>
        <v>0</v>
      </c>
      <c r="E92" s="31"/>
      <c r="F92" s="29"/>
      <c r="G92" s="29"/>
      <c r="H92" s="29"/>
      <c r="I92" s="29"/>
      <c r="J92" s="29"/>
      <c r="K92" s="29"/>
      <c r="L92" s="51"/>
      <c r="M92" s="131"/>
      <c r="N92" s="34"/>
      <c r="O92" s="34"/>
      <c r="P92" s="129"/>
      <c r="Q92" s="31"/>
      <c r="R92" s="32"/>
      <c r="S92" s="67"/>
      <c r="T92" s="234" t="str">
        <f t="shared" si="36"/>
        <v xml:space="preserve">    </v>
      </c>
      <c r="AW92" s="227"/>
      <c r="AX92" s="3"/>
      <c r="AY92" s="25" t="str">
        <f t="shared" si="37"/>
        <v/>
      </c>
      <c r="AZ92" s="57" t="str">
        <f t="shared" si="34"/>
        <v/>
      </c>
      <c r="BA92" s="57" t="str">
        <f t="shared" si="35"/>
        <v/>
      </c>
      <c r="BB92" s="25" t="str">
        <f t="shared" si="38"/>
        <v/>
      </c>
      <c r="BC92" s="25" t="str">
        <f t="shared" si="39"/>
        <v/>
      </c>
      <c r="BD92" s="48">
        <f t="shared" si="40"/>
        <v>0</v>
      </c>
      <c r="BE92" s="48">
        <f t="shared" si="41"/>
        <v>0</v>
      </c>
      <c r="BF92" s="48">
        <f t="shared" si="42"/>
        <v>0</v>
      </c>
      <c r="BG92" s="48" t="str">
        <f t="shared" si="43"/>
        <v/>
      </c>
      <c r="BH92" s="48">
        <f t="shared" si="44"/>
        <v>0</v>
      </c>
    </row>
    <row r="93" spans="1:60" ht="15.75" customHeight="1" x14ac:dyDescent="0.15">
      <c r="A93" s="463" t="s">
        <v>119</v>
      </c>
      <c r="B93" s="464"/>
      <c r="C93" s="465"/>
      <c r="D93" s="27">
        <f>+SUM(E93:K93)</f>
        <v>0</v>
      </c>
      <c r="E93" s="31"/>
      <c r="F93" s="29"/>
      <c r="G93" s="29"/>
      <c r="H93" s="29"/>
      <c r="I93" s="29"/>
      <c r="J93" s="29"/>
      <c r="K93" s="29"/>
      <c r="L93" s="51"/>
      <c r="M93" s="131"/>
      <c r="N93" s="34"/>
      <c r="O93" s="34"/>
      <c r="P93" s="129"/>
      <c r="Q93" s="31"/>
      <c r="R93" s="32"/>
      <c r="S93" s="67"/>
      <c r="T93" s="234" t="str">
        <f t="shared" si="36"/>
        <v xml:space="preserve">    </v>
      </c>
      <c r="AW93" s="227"/>
      <c r="AX93" s="3"/>
      <c r="AY93" s="25" t="str">
        <f t="shared" si="37"/>
        <v/>
      </c>
      <c r="AZ93" s="57" t="str">
        <f t="shared" si="34"/>
        <v/>
      </c>
      <c r="BA93" s="57" t="str">
        <f t="shared" si="35"/>
        <v/>
      </c>
      <c r="BB93" s="25" t="str">
        <f t="shared" si="38"/>
        <v/>
      </c>
      <c r="BC93" s="25" t="str">
        <f t="shared" si="39"/>
        <v/>
      </c>
      <c r="BD93" s="48">
        <f t="shared" si="40"/>
        <v>0</v>
      </c>
      <c r="BE93" s="48">
        <f t="shared" si="41"/>
        <v>0</v>
      </c>
      <c r="BF93" s="48">
        <f t="shared" si="42"/>
        <v>0</v>
      </c>
      <c r="BG93" s="48" t="str">
        <f t="shared" si="43"/>
        <v/>
      </c>
      <c r="BH93" s="48">
        <f t="shared" si="44"/>
        <v>0</v>
      </c>
    </row>
    <row r="94" spans="1:60" ht="15.75" customHeight="1" x14ac:dyDescent="0.15">
      <c r="A94" s="313" t="s">
        <v>120</v>
      </c>
      <c r="B94" s="314"/>
      <c r="C94" s="315"/>
      <c r="D94" s="27">
        <f>+SUM(H94:M94)</f>
        <v>0</v>
      </c>
      <c r="E94" s="49"/>
      <c r="F94" s="51"/>
      <c r="G94" s="51"/>
      <c r="H94" s="29"/>
      <c r="I94" s="29"/>
      <c r="J94" s="29"/>
      <c r="K94" s="29"/>
      <c r="L94" s="29"/>
      <c r="M94" s="32"/>
      <c r="N94" s="34"/>
      <c r="O94" s="34"/>
      <c r="P94" s="129"/>
      <c r="Q94" s="31"/>
      <c r="R94" s="32"/>
      <c r="S94" s="67"/>
      <c r="T94" s="234" t="str">
        <f t="shared" si="36"/>
        <v xml:space="preserve">    </v>
      </c>
      <c r="AW94" s="227"/>
      <c r="AX94" s="3"/>
      <c r="AY94" s="25" t="str">
        <f t="shared" si="37"/>
        <v/>
      </c>
      <c r="AZ94" s="57" t="str">
        <f t="shared" si="34"/>
        <v/>
      </c>
      <c r="BA94" s="57" t="str">
        <f t="shared" si="35"/>
        <v/>
      </c>
      <c r="BB94" s="25" t="str">
        <f t="shared" si="38"/>
        <v/>
      </c>
      <c r="BC94" s="25" t="str">
        <f t="shared" si="39"/>
        <v/>
      </c>
      <c r="BD94" s="48">
        <f t="shared" si="40"/>
        <v>0</v>
      </c>
      <c r="BE94" s="48">
        <f t="shared" si="41"/>
        <v>0</v>
      </c>
      <c r="BF94" s="48">
        <f t="shared" si="42"/>
        <v>0</v>
      </c>
      <c r="BG94" s="48" t="str">
        <f t="shared" si="43"/>
        <v/>
      </c>
      <c r="BH94" s="48">
        <f t="shared" si="44"/>
        <v>0</v>
      </c>
    </row>
    <row r="95" spans="1:60" ht="15.75" customHeight="1" x14ac:dyDescent="0.15">
      <c r="A95" s="463" t="s">
        <v>121</v>
      </c>
      <c r="B95" s="464"/>
      <c r="C95" s="465"/>
      <c r="D95" s="27">
        <f>+SUM(H95:M95)</f>
        <v>36</v>
      </c>
      <c r="E95" s="49"/>
      <c r="F95" s="51"/>
      <c r="G95" s="51"/>
      <c r="H95" s="29"/>
      <c r="I95" s="29"/>
      <c r="J95" s="29"/>
      <c r="K95" s="29">
        <v>12</v>
      </c>
      <c r="L95" s="29">
        <v>20</v>
      </c>
      <c r="M95" s="32">
        <v>4</v>
      </c>
      <c r="N95" s="34">
        <v>36</v>
      </c>
      <c r="O95" s="34"/>
      <c r="P95" s="129"/>
      <c r="Q95" s="31"/>
      <c r="R95" s="32"/>
      <c r="S95" s="67"/>
      <c r="T95" s="234" t="str">
        <f t="shared" si="36"/>
        <v xml:space="preserve">    </v>
      </c>
      <c r="AW95" s="227"/>
      <c r="AX95" s="3"/>
      <c r="AY95" s="25" t="str">
        <f t="shared" si="37"/>
        <v/>
      </c>
      <c r="AZ95" s="57" t="str">
        <f t="shared" si="34"/>
        <v/>
      </c>
      <c r="BA95" s="57" t="str">
        <f t="shared" si="35"/>
        <v/>
      </c>
      <c r="BB95" s="25" t="str">
        <f t="shared" si="38"/>
        <v/>
      </c>
      <c r="BC95" s="25" t="str">
        <f t="shared" si="39"/>
        <v/>
      </c>
      <c r="BD95" s="48">
        <f t="shared" si="40"/>
        <v>0</v>
      </c>
      <c r="BE95" s="48">
        <f t="shared" si="41"/>
        <v>0</v>
      </c>
      <c r="BF95" s="48">
        <f t="shared" si="42"/>
        <v>0</v>
      </c>
      <c r="BG95" s="48">
        <f t="shared" si="43"/>
        <v>0</v>
      </c>
      <c r="BH95" s="48">
        <f t="shared" si="44"/>
        <v>0</v>
      </c>
    </row>
    <row r="96" spans="1:60" ht="15.75" customHeight="1" x14ac:dyDescent="0.15">
      <c r="A96" s="463" t="s">
        <v>122</v>
      </c>
      <c r="B96" s="464"/>
      <c r="C96" s="465"/>
      <c r="D96" s="27">
        <f>+SUM(J96:M96)</f>
        <v>0</v>
      </c>
      <c r="E96" s="49"/>
      <c r="F96" s="51"/>
      <c r="G96" s="51"/>
      <c r="H96" s="51"/>
      <c r="I96" s="51"/>
      <c r="J96" s="29"/>
      <c r="K96" s="29"/>
      <c r="L96" s="29"/>
      <c r="M96" s="32"/>
      <c r="N96" s="34"/>
      <c r="O96" s="52"/>
      <c r="P96" s="129"/>
      <c r="Q96" s="31"/>
      <c r="R96" s="32"/>
      <c r="S96" s="67"/>
      <c r="T96" s="234" t="str">
        <f t="shared" si="36"/>
        <v xml:space="preserve">    </v>
      </c>
      <c r="AW96" s="227"/>
      <c r="AX96" s="3"/>
      <c r="AY96" s="25" t="str">
        <f t="shared" si="37"/>
        <v/>
      </c>
      <c r="AZ96" s="57" t="str">
        <f t="shared" si="34"/>
        <v/>
      </c>
      <c r="BA96" s="57" t="str">
        <f t="shared" si="35"/>
        <v/>
      </c>
      <c r="BB96" s="25" t="str">
        <f t="shared" si="38"/>
        <v/>
      </c>
      <c r="BC96" s="25" t="str">
        <f t="shared" si="39"/>
        <v/>
      </c>
      <c r="BD96" s="48">
        <f t="shared" si="40"/>
        <v>0</v>
      </c>
      <c r="BE96" s="48">
        <f t="shared" si="41"/>
        <v>0</v>
      </c>
      <c r="BF96" s="48">
        <f t="shared" si="42"/>
        <v>0</v>
      </c>
      <c r="BG96" s="48" t="str">
        <f t="shared" si="43"/>
        <v/>
      </c>
      <c r="BH96" s="48">
        <f t="shared" si="44"/>
        <v>0</v>
      </c>
    </row>
    <row r="97" spans="1:77" ht="15.75" customHeight="1" x14ac:dyDescent="0.15">
      <c r="A97" s="463" t="s">
        <v>123</v>
      </c>
      <c r="B97" s="464"/>
      <c r="C97" s="465"/>
      <c r="D97" s="27">
        <f>+SUM(J97:M97)</f>
        <v>0</v>
      </c>
      <c r="E97" s="49"/>
      <c r="F97" s="51"/>
      <c r="G97" s="51"/>
      <c r="H97" s="51"/>
      <c r="I97" s="51"/>
      <c r="J97" s="29"/>
      <c r="K97" s="29"/>
      <c r="L97" s="29"/>
      <c r="M97" s="32"/>
      <c r="N97" s="34"/>
      <c r="O97" s="52"/>
      <c r="P97" s="129"/>
      <c r="Q97" s="31"/>
      <c r="R97" s="32"/>
      <c r="S97" s="67"/>
      <c r="T97" s="234" t="str">
        <f t="shared" si="36"/>
        <v xml:space="preserve">    </v>
      </c>
      <c r="AW97" s="227"/>
      <c r="AX97" s="3"/>
      <c r="AY97" s="25" t="str">
        <f t="shared" si="37"/>
        <v/>
      </c>
      <c r="AZ97" s="57" t="str">
        <f t="shared" si="34"/>
        <v/>
      </c>
      <c r="BA97" s="57" t="str">
        <f t="shared" si="35"/>
        <v/>
      </c>
      <c r="BB97" s="25" t="str">
        <f t="shared" si="38"/>
        <v/>
      </c>
      <c r="BC97" s="25" t="str">
        <f t="shared" si="39"/>
        <v/>
      </c>
      <c r="BD97" s="48">
        <f t="shared" si="40"/>
        <v>0</v>
      </c>
      <c r="BE97" s="48">
        <f t="shared" si="41"/>
        <v>0</v>
      </c>
      <c r="BF97" s="48">
        <f t="shared" si="42"/>
        <v>0</v>
      </c>
      <c r="BG97" s="48" t="str">
        <f t="shared" si="43"/>
        <v/>
      </c>
      <c r="BH97" s="48">
        <f t="shared" si="44"/>
        <v>0</v>
      </c>
    </row>
    <row r="98" spans="1:77" ht="15.75" customHeight="1" x14ac:dyDescent="0.15">
      <c r="A98" s="463" t="s">
        <v>124</v>
      </c>
      <c r="B98" s="464"/>
      <c r="C98" s="465"/>
      <c r="D98" s="27">
        <f>+SUM(J98:M98)</f>
        <v>16</v>
      </c>
      <c r="E98" s="49"/>
      <c r="F98" s="51"/>
      <c r="G98" s="51"/>
      <c r="H98" s="51"/>
      <c r="I98" s="51"/>
      <c r="J98" s="29">
        <v>1</v>
      </c>
      <c r="K98" s="29">
        <v>10</v>
      </c>
      <c r="L98" s="29">
        <v>5</v>
      </c>
      <c r="M98" s="32"/>
      <c r="N98" s="34">
        <v>16</v>
      </c>
      <c r="O98" s="52"/>
      <c r="P98" s="129"/>
      <c r="Q98" s="31"/>
      <c r="R98" s="32">
        <v>1</v>
      </c>
      <c r="S98" s="67"/>
      <c r="T98" s="234" t="str">
        <f t="shared" si="36"/>
        <v xml:space="preserve">    </v>
      </c>
      <c r="AW98" s="227"/>
      <c r="AX98" s="3"/>
      <c r="AY98" s="25" t="str">
        <f t="shared" si="37"/>
        <v/>
      </c>
      <c r="AZ98" s="57" t="str">
        <f t="shared" si="34"/>
        <v/>
      </c>
      <c r="BA98" s="57" t="str">
        <f t="shared" si="35"/>
        <v/>
      </c>
      <c r="BB98" s="25" t="str">
        <f t="shared" si="38"/>
        <v/>
      </c>
      <c r="BC98" s="25" t="str">
        <f t="shared" si="39"/>
        <v/>
      </c>
      <c r="BD98" s="48">
        <f t="shared" si="40"/>
        <v>0</v>
      </c>
      <c r="BE98" s="48">
        <f t="shared" si="41"/>
        <v>0</v>
      </c>
      <c r="BF98" s="48">
        <f t="shared" si="42"/>
        <v>0</v>
      </c>
      <c r="BG98" s="48">
        <f t="shared" si="43"/>
        <v>0</v>
      </c>
      <c r="BH98" s="48">
        <f t="shared" si="44"/>
        <v>0</v>
      </c>
    </row>
    <row r="99" spans="1:77" ht="13.5" customHeight="1" x14ac:dyDescent="0.15">
      <c r="A99" s="313" t="s">
        <v>125</v>
      </c>
      <c r="B99" s="314"/>
      <c r="C99" s="315"/>
      <c r="D99" s="27">
        <f t="shared" ref="D99:D105" si="46">+SUM(E99:M99)</f>
        <v>12</v>
      </c>
      <c r="E99" s="31"/>
      <c r="F99" s="29"/>
      <c r="G99" s="29"/>
      <c r="H99" s="29"/>
      <c r="I99" s="29"/>
      <c r="J99" s="29">
        <v>2</v>
      </c>
      <c r="K99" s="29">
        <v>10</v>
      </c>
      <c r="L99" s="29"/>
      <c r="M99" s="32"/>
      <c r="N99" s="34">
        <v>12</v>
      </c>
      <c r="O99" s="34">
        <v>1</v>
      </c>
      <c r="P99" s="129"/>
      <c r="Q99" s="31">
        <v>1</v>
      </c>
      <c r="R99" s="32">
        <v>1</v>
      </c>
      <c r="S99" s="67"/>
      <c r="T99" s="234" t="str">
        <f t="shared" si="36"/>
        <v xml:space="preserve">    </v>
      </c>
      <c r="AW99" s="227"/>
      <c r="AX99" s="3"/>
      <c r="AY99" s="25" t="str">
        <f t="shared" si="37"/>
        <v/>
      </c>
      <c r="AZ99" s="57" t="str">
        <f t="shared" si="34"/>
        <v/>
      </c>
      <c r="BA99" s="57" t="str">
        <f t="shared" si="35"/>
        <v/>
      </c>
      <c r="BB99" s="25" t="str">
        <f t="shared" si="38"/>
        <v/>
      </c>
      <c r="BC99" s="25" t="str">
        <f t="shared" si="39"/>
        <v/>
      </c>
      <c r="BD99" s="48">
        <f t="shared" si="40"/>
        <v>0</v>
      </c>
      <c r="BE99" s="48">
        <f t="shared" si="41"/>
        <v>0</v>
      </c>
      <c r="BF99" s="48">
        <f t="shared" si="42"/>
        <v>0</v>
      </c>
      <c r="BG99" s="48">
        <f t="shared" si="43"/>
        <v>0</v>
      </c>
      <c r="BH99" s="48">
        <f t="shared" si="44"/>
        <v>0</v>
      </c>
    </row>
    <row r="100" spans="1:77" ht="15" customHeight="1" x14ac:dyDescent="0.15">
      <c r="A100" s="313" t="s">
        <v>126</v>
      </c>
      <c r="B100" s="314"/>
      <c r="C100" s="315"/>
      <c r="D100" s="27">
        <f t="shared" si="46"/>
        <v>34</v>
      </c>
      <c r="E100" s="31">
        <v>4</v>
      </c>
      <c r="F100" s="29"/>
      <c r="G100" s="29"/>
      <c r="H100" s="29"/>
      <c r="I100" s="29">
        <v>1</v>
      </c>
      <c r="J100" s="29">
        <v>17</v>
      </c>
      <c r="K100" s="29">
        <v>11</v>
      </c>
      <c r="L100" s="29">
        <v>1</v>
      </c>
      <c r="M100" s="32"/>
      <c r="N100" s="34">
        <v>34</v>
      </c>
      <c r="O100" s="34"/>
      <c r="P100" s="129"/>
      <c r="Q100" s="31">
        <v>13</v>
      </c>
      <c r="R100" s="32">
        <v>9</v>
      </c>
      <c r="S100" s="67"/>
      <c r="T100" s="234" t="str">
        <f t="shared" si="36"/>
        <v xml:space="preserve">    </v>
      </c>
      <c r="AW100" s="227"/>
      <c r="AX100" s="3"/>
      <c r="AY100" s="25" t="str">
        <f t="shared" si="37"/>
        <v/>
      </c>
      <c r="AZ100" s="57" t="str">
        <f t="shared" si="34"/>
        <v/>
      </c>
      <c r="BA100" s="57" t="str">
        <f t="shared" si="35"/>
        <v/>
      </c>
      <c r="BB100" s="25" t="str">
        <f t="shared" si="38"/>
        <v/>
      </c>
      <c r="BC100" s="25" t="str">
        <f t="shared" si="39"/>
        <v/>
      </c>
      <c r="BD100" s="48">
        <f t="shared" si="40"/>
        <v>0</v>
      </c>
      <c r="BE100" s="48">
        <f t="shared" si="41"/>
        <v>0</v>
      </c>
      <c r="BF100" s="48">
        <f t="shared" si="42"/>
        <v>0</v>
      </c>
      <c r="BG100" s="48">
        <f t="shared" si="43"/>
        <v>0</v>
      </c>
      <c r="BH100" s="48">
        <f t="shared" si="44"/>
        <v>0</v>
      </c>
    </row>
    <row r="101" spans="1:77" ht="12.75" customHeight="1" x14ac:dyDescent="0.15">
      <c r="A101" s="316" t="s">
        <v>127</v>
      </c>
      <c r="B101" s="317"/>
      <c r="C101" s="318"/>
      <c r="D101" s="27">
        <f t="shared" si="46"/>
        <v>54</v>
      </c>
      <c r="E101" s="31"/>
      <c r="F101" s="29"/>
      <c r="G101" s="29"/>
      <c r="H101" s="29"/>
      <c r="I101" s="29">
        <v>1</v>
      </c>
      <c r="J101" s="29">
        <v>18</v>
      </c>
      <c r="K101" s="29">
        <v>35</v>
      </c>
      <c r="L101" s="29"/>
      <c r="M101" s="32"/>
      <c r="N101" s="34">
        <v>54</v>
      </c>
      <c r="O101" s="34"/>
      <c r="P101" s="129"/>
      <c r="Q101" s="31">
        <v>9</v>
      </c>
      <c r="R101" s="32">
        <v>10</v>
      </c>
      <c r="S101" s="67"/>
      <c r="T101" s="234" t="str">
        <f t="shared" si="36"/>
        <v xml:space="preserve">    </v>
      </c>
      <c r="AW101" s="227"/>
      <c r="AX101" s="3"/>
      <c r="AY101" s="25" t="str">
        <f t="shared" si="37"/>
        <v/>
      </c>
      <c r="AZ101" s="57" t="str">
        <f t="shared" si="34"/>
        <v/>
      </c>
      <c r="BA101" s="57" t="str">
        <f t="shared" si="35"/>
        <v/>
      </c>
      <c r="BB101" s="25" t="str">
        <f t="shared" si="38"/>
        <v/>
      </c>
      <c r="BC101" s="25" t="str">
        <f t="shared" si="39"/>
        <v/>
      </c>
      <c r="BD101" s="48">
        <f t="shared" si="40"/>
        <v>0</v>
      </c>
      <c r="BE101" s="48">
        <f t="shared" si="41"/>
        <v>0</v>
      </c>
      <c r="BF101" s="48">
        <f t="shared" si="42"/>
        <v>0</v>
      </c>
      <c r="BG101" s="48">
        <f t="shared" si="43"/>
        <v>0</v>
      </c>
      <c r="BH101" s="48">
        <f t="shared" si="44"/>
        <v>0</v>
      </c>
    </row>
    <row r="102" spans="1:77" ht="15.75" customHeight="1" x14ac:dyDescent="0.15">
      <c r="A102" s="316" t="s">
        <v>128</v>
      </c>
      <c r="B102" s="317"/>
      <c r="C102" s="318"/>
      <c r="D102" s="27">
        <f t="shared" si="46"/>
        <v>1</v>
      </c>
      <c r="E102" s="31"/>
      <c r="F102" s="29"/>
      <c r="G102" s="29"/>
      <c r="H102" s="29"/>
      <c r="I102" s="29"/>
      <c r="J102" s="29"/>
      <c r="K102" s="29"/>
      <c r="L102" s="29">
        <v>1</v>
      </c>
      <c r="M102" s="32"/>
      <c r="N102" s="34">
        <v>1</v>
      </c>
      <c r="O102" s="34"/>
      <c r="P102" s="129"/>
      <c r="Q102" s="31"/>
      <c r="R102" s="32"/>
      <c r="S102" s="67"/>
      <c r="T102" s="234" t="str">
        <f t="shared" si="36"/>
        <v xml:space="preserve">    </v>
      </c>
      <c r="AW102" s="227"/>
      <c r="AX102" s="3"/>
      <c r="AY102" s="25" t="str">
        <f t="shared" si="37"/>
        <v/>
      </c>
      <c r="AZ102" s="57" t="str">
        <f t="shared" si="34"/>
        <v/>
      </c>
      <c r="BA102" s="57" t="str">
        <f t="shared" si="35"/>
        <v/>
      </c>
      <c r="BB102" s="25" t="str">
        <f t="shared" si="38"/>
        <v/>
      </c>
      <c r="BC102" s="25" t="str">
        <f t="shared" si="39"/>
        <v/>
      </c>
      <c r="BD102" s="48">
        <f t="shared" si="40"/>
        <v>0</v>
      </c>
      <c r="BE102" s="48">
        <f t="shared" si="41"/>
        <v>0</v>
      </c>
      <c r="BF102" s="48">
        <f t="shared" si="42"/>
        <v>0</v>
      </c>
      <c r="BG102" s="48">
        <f t="shared" si="43"/>
        <v>0</v>
      </c>
      <c r="BH102" s="48">
        <f t="shared" si="44"/>
        <v>0</v>
      </c>
    </row>
    <row r="103" spans="1:77" ht="15.75" customHeight="1" x14ac:dyDescent="0.15">
      <c r="A103" s="316" t="s">
        <v>129</v>
      </c>
      <c r="B103" s="317"/>
      <c r="C103" s="318"/>
      <c r="D103" s="27">
        <f t="shared" si="46"/>
        <v>0</v>
      </c>
      <c r="E103" s="85"/>
      <c r="F103" s="86"/>
      <c r="G103" s="86"/>
      <c r="H103" s="86"/>
      <c r="I103" s="86"/>
      <c r="J103" s="86"/>
      <c r="K103" s="86"/>
      <c r="L103" s="86"/>
      <c r="M103" s="87"/>
      <c r="N103" s="34"/>
      <c r="O103" s="34"/>
      <c r="P103" s="129"/>
      <c r="Q103" s="31"/>
      <c r="R103" s="32"/>
      <c r="S103" s="67"/>
      <c r="T103" s="234" t="str">
        <f t="shared" si="36"/>
        <v xml:space="preserve">    </v>
      </c>
      <c r="AW103" s="227"/>
      <c r="AX103" s="3"/>
      <c r="AY103" s="25" t="str">
        <f t="shared" si="37"/>
        <v/>
      </c>
      <c r="AZ103" s="57" t="str">
        <f t="shared" si="34"/>
        <v/>
      </c>
      <c r="BA103" s="57" t="str">
        <f t="shared" si="35"/>
        <v/>
      </c>
      <c r="BB103" s="25" t="str">
        <f t="shared" si="38"/>
        <v/>
      </c>
      <c r="BC103" s="25" t="str">
        <f t="shared" si="39"/>
        <v/>
      </c>
      <c r="BD103" s="48">
        <f t="shared" si="40"/>
        <v>0</v>
      </c>
      <c r="BE103" s="48">
        <f t="shared" si="41"/>
        <v>0</v>
      </c>
      <c r="BF103" s="48">
        <f t="shared" si="42"/>
        <v>0</v>
      </c>
      <c r="BG103" s="48" t="str">
        <f t="shared" si="43"/>
        <v/>
      </c>
      <c r="BH103" s="48">
        <f t="shared" si="44"/>
        <v>0</v>
      </c>
    </row>
    <row r="104" spans="1:77" ht="16.5" customHeight="1" x14ac:dyDescent="0.15">
      <c r="A104" s="460" t="s">
        <v>130</v>
      </c>
      <c r="B104" s="461"/>
      <c r="C104" s="462"/>
      <c r="D104" s="27">
        <f t="shared" si="46"/>
        <v>0</v>
      </c>
      <c r="E104" s="37"/>
      <c r="F104" s="37"/>
      <c r="G104" s="37"/>
      <c r="H104" s="37"/>
      <c r="I104" s="37"/>
      <c r="J104" s="37"/>
      <c r="K104" s="37"/>
      <c r="L104" s="37"/>
      <c r="M104" s="40"/>
      <c r="N104" s="34"/>
      <c r="O104" s="34"/>
      <c r="P104" s="129"/>
      <c r="Q104" s="84"/>
      <c r="R104" s="87"/>
      <c r="S104" s="67"/>
      <c r="T104" s="234" t="str">
        <f t="shared" si="36"/>
        <v xml:space="preserve">    </v>
      </c>
      <c r="AW104" s="227"/>
      <c r="AX104" s="3"/>
      <c r="AY104" s="25" t="str">
        <f t="shared" si="37"/>
        <v/>
      </c>
      <c r="AZ104" s="57" t="str">
        <f t="shared" si="34"/>
        <v/>
      </c>
      <c r="BA104" s="57" t="str">
        <f t="shared" si="35"/>
        <v/>
      </c>
      <c r="BB104" s="25" t="str">
        <f t="shared" si="38"/>
        <v/>
      </c>
      <c r="BC104" s="25" t="str">
        <f t="shared" si="39"/>
        <v/>
      </c>
      <c r="BD104" s="48">
        <f t="shared" si="40"/>
        <v>0</v>
      </c>
      <c r="BE104" s="48">
        <f t="shared" si="41"/>
        <v>0</v>
      </c>
      <c r="BF104" s="48">
        <f t="shared" si="42"/>
        <v>0</v>
      </c>
      <c r="BG104" s="48" t="str">
        <f t="shared" si="43"/>
        <v/>
      </c>
      <c r="BH104" s="48">
        <f t="shared" si="44"/>
        <v>0</v>
      </c>
    </row>
    <row r="105" spans="1:77" ht="15.75" customHeight="1" x14ac:dyDescent="0.15">
      <c r="A105" s="325" t="s">
        <v>131</v>
      </c>
      <c r="B105" s="326"/>
      <c r="C105" s="327"/>
      <c r="D105" s="75">
        <f t="shared" si="46"/>
        <v>1306</v>
      </c>
      <c r="E105" s="90">
        <f>+SUM(E76:E79,E88:E93,E99:E104)</f>
        <v>124</v>
      </c>
      <c r="F105" s="91">
        <f>+SUM(F76:F79,F90:F93,F99:F104)</f>
        <v>48</v>
      </c>
      <c r="G105" s="91">
        <f>+SUM(G76:G79,G87,G90:G93,G99:G104)</f>
        <v>27</v>
      </c>
      <c r="H105" s="91">
        <f>+SUM(H76:H85,H87,H90:H95,H99:H104)</f>
        <v>23</v>
      </c>
      <c r="I105" s="91">
        <f>+SUM(I76:I85,I87:I95,I99:I104)</f>
        <v>158</v>
      </c>
      <c r="J105" s="91">
        <f>+SUM(J76:J87,J90:J104)</f>
        <v>197</v>
      </c>
      <c r="K105" s="91">
        <f>+SUM(K76:K87,K90:K104)</f>
        <v>599</v>
      </c>
      <c r="L105" s="91">
        <f>+SUM(L76:L87,L94:L104)</f>
        <v>103</v>
      </c>
      <c r="M105" s="107">
        <f>+SUM(M76:M87,M94:M104)</f>
        <v>27</v>
      </c>
      <c r="N105" s="91">
        <f t="shared" ref="N105:S105" si="47">+SUM(N76:N104)</f>
        <v>1299</v>
      </c>
      <c r="O105" s="88">
        <f t="shared" si="47"/>
        <v>17</v>
      </c>
      <c r="P105" s="107">
        <f t="shared" si="47"/>
        <v>0</v>
      </c>
      <c r="Q105" s="89">
        <f t="shared" si="47"/>
        <v>284</v>
      </c>
      <c r="R105" s="92">
        <f t="shared" si="47"/>
        <v>293</v>
      </c>
      <c r="S105" s="75">
        <f t="shared" si="47"/>
        <v>0</v>
      </c>
      <c r="T105" s="234"/>
      <c r="AW105" s="227"/>
      <c r="AX105" s="3"/>
      <c r="AY105" s="25" t="str">
        <f t="shared" si="37"/>
        <v/>
      </c>
      <c r="AZ105" s="57" t="str">
        <f t="shared" si="34"/>
        <v/>
      </c>
      <c r="BA105" s="57" t="str">
        <f t="shared" si="35"/>
        <v/>
      </c>
      <c r="BB105" s="25" t="str">
        <f t="shared" si="38"/>
        <v/>
      </c>
      <c r="BC105" s="25" t="str">
        <f t="shared" si="39"/>
        <v/>
      </c>
      <c r="BD105" s="48">
        <f t="shared" si="40"/>
        <v>0</v>
      </c>
      <c r="BE105" s="48">
        <f t="shared" si="41"/>
        <v>0</v>
      </c>
      <c r="BF105" s="48">
        <f t="shared" si="42"/>
        <v>0</v>
      </c>
      <c r="BG105" s="48">
        <f t="shared" si="43"/>
        <v>0</v>
      </c>
      <c r="BH105" s="48">
        <f t="shared" si="44"/>
        <v>0</v>
      </c>
    </row>
    <row r="106" spans="1:77" ht="15.75" customHeight="1" x14ac:dyDescent="0.2">
      <c r="A106" s="43" t="s">
        <v>132</v>
      </c>
      <c r="B106" s="126"/>
      <c r="C106" s="126"/>
      <c r="D106" s="132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27"/>
      <c r="BA106" s="46"/>
      <c r="BG106" s="13"/>
      <c r="BH106" s="2"/>
    </row>
    <row r="107" spans="1:77" ht="15.75" customHeight="1" x14ac:dyDescent="0.15">
      <c r="A107" s="328" t="s">
        <v>133</v>
      </c>
      <c r="B107" s="329"/>
      <c r="C107" s="330"/>
      <c r="D107" s="300" t="s">
        <v>4</v>
      </c>
      <c r="E107" s="325" t="s">
        <v>5</v>
      </c>
      <c r="F107" s="326"/>
      <c r="G107" s="326"/>
      <c r="H107" s="326"/>
      <c r="I107" s="326"/>
      <c r="J107" s="326"/>
      <c r="K107" s="326"/>
      <c r="L107" s="327"/>
      <c r="M107" s="325" t="s">
        <v>6</v>
      </c>
      <c r="N107" s="327"/>
      <c r="O107" s="302" t="s">
        <v>32</v>
      </c>
      <c r="P107" s="325" t="s">
        <v>57</v>
      </c>
      <c r="Q107" s="327"/>
      <c r="R107" s="458" t="s">
        <v>8</v>
      </c>
      <c r="AY107" s="46"/>
      <c r="AZ107" s="46"/>
      <c r="BA107" s="46"/>
      <c r="BE107" s="13"/>
      <c r="BF107" s="2"/>
      <c r="BG107" s="2"/>
      <c r="BH107" s="3"/>
      <c r="BI107" s="3"/>
      <c r="BJ107" s="3"/>
    </row>
    <row r="108" spans="1:77" ht="33.75" customHeight="1" x14ac:dyDescent="0.15">
      <c r="A108" s="331"/>
      <c r="B108" s="332"/>
      <c r="C108" s="333"/>
      <c r="D108" s="334"/>
      <c r="E108" s="287" t="s">
        <v>10</v>
      </c>
      <c r="F108" s="287" t="s">
        <v>11</v>
      </c>
      <c r="G108" s="287" t="s">
        <v>12</v>
      </c>
      <c r="H108" s="287" t="s">
        <v>13</v>
      </c>
      <c r="I108" s="133" t="s">
        <v>134</v>
      </c>
      <c r="J108" s="133" t="s">
        <v>17</v>
      </c>
      <c r="K108" s="133" t="s">
        <v>18</v>
      </c>
      <c r="L108" s="133" t="s">
        <v>19</v>
      </c>
      <c r="M108" s="16" t="s">
        <v>21</v>
      </c>
      <c r="N108" s="15" t="s">
        <v>22</v>
      </c>
      <c r="O108" s="303"/>
      <c r="P108" s="16" t="s">
        <v>61</v>
      </c>
      <c r="Q108" s="285" t="s">
        <v>62</v>
      </c>
      <c r="R108" s="459"/>
      <c r="AY108" s="46"/>
      <c r="AZ108" s="46"/>
      <c r="BA108" s="46"/>
      <c r="BE108" s="13"/>
      <c r="BF108" s="2"/>
      <c r="BG108" s="2"/>
      <c r="BH108" s="3"/>
      <c r="BI108" s="3"/>
      <c r="BJ108" s="3"/>
    </row>
    <row r="109" spans="1:77" ht="15.75" customHeight="1" x14ac:dyDescent="0.15">
      <c r="A109" s="302" t="s">
        <v>135</v>
      </c>
      <c r="B109" s="449" t="s">
        <v>136</v>
      </c>
      <c r="C109" s="450"/>
      <c r="D109" s="59">
        <f>SUM(E109:L109)</f>
        <v>0</v>
      </c>
      <c r="E109" s="63"/>
      <c r="F109" s="63"/>
      <c r="G109" s="63"/>
      <c r="H109" s="63"/>
      <c r="I109" s="51"/>
      <c r="J109" s="51"/>
      <c r="K109" s="51"/>
      <c r="L109" s="51"/>
      <c r="M109" s="21"/>
      <c r="N109" s="22"/>
      <c r="O109" s="51"/>
      <c r="P109" s="24"/>
      <c r="Q109" s="60"/>
      <c r="R109" s="60"/>
      <c r="S109" s="235" t="str">
        <f>+AZ109&amp;" "&amp;BA109&amp;" "&amp;BB109&amp;"  "&amp;BC109</f>
        <v xml:space="preserve">      </v>
      </c>
      <c r="T109" s="235"/>
      <c r="U109" s="7"/>
      <c r="V109" s="4"/>
      <c r="W109" s="134"/>
      <c r="X109" s="134"/>
      <c r="Y109" s="4"/>
      <c r="Z109" s="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236"/>
      <c r="AZ109" s="25" t="str">
        <f>IF($D109&lt;&gt;($M109+$N109)," El número altas de pacientes según sexo NO puede ser diferente al Total.","")</f>
        <v/>
      </c>
      <c r="BA109" s="25" t="str">
        <f t="shared" ref="BA109:BA139" si="48">IF($D109&lt;R109," El número de actividades en usuarios en situacion de discapacidad NO puede ser mayor al total.","")</f>
        <v/>
      </c>
      <c r="BB109" s="25" t="str">
        <f>IF(SUM($P109:$Q109) &gt;(SUM($M109:$N109)),"La sumatoria por sexo de Menores de 20 años, NO puede ser mayor a la Sumatoria por sexo Total"," ")</f>
        <v xml:space="preserve"> </v>
      </c>
      <c r="BC109" s="25" t="str">
        <f>IF(SUM($P109:$Q109) &lt;&gt;(SUM($E109:$J109)),"La sumatoria por sexo de Menores de 20 años, NO puede ser mayor al desglose por edad"," ")</f>
        <v xml:space="preserve"> </v>
      </c>
      <c r="BD109" s="26">
        <f>IF($D109&lt;&gt;($M109+$N109),1,0)</f>
        <v>0</v>
      </c>
      <c r="BE109" s="237">
        <f t="shared" ref="BE109:BE139" si="49">IF($D109&lt;R109,1,0)</f>
        <v>0</v>
      </c>
      <c r="BF109" s="238">
        <f>IF(SUM($P109:$Q109) &gt;(SUM($M109:$N109)),1,0)</f>
        <v>0</v>
      </c>
      <c r="BG109" s="238">
        <f>IF(SUM($P109:$Q109) &lt;&gt;(SUM($E109:$J109)),1,0)</f>
        <v>0</v>
      </c>
      <c r="BH109" s="2"/>
      <c r="BI109" s="13"/>
      <c r="BJ109" s="13"/>
      <c r="BK109" s="13"/>
      <c r="BL109" s="13"/>
      <c r="BM109" s="239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</row>
    <row r="110" spans="1:77" ht="15.75" customHeight="1" x14ac:dyDescent="0.15">
      <c r="A110" s="348"/>
      <c r="B110" s="316" t="s">
        <v>137</v>
      </c>
      <c r="C110" s="318"/>
      <c r="D110" s="135">
        <f t="shared" ref="D110:D139" si="50">SUM(E110:L110)</f>
        <v>0</v>
      </c>
      <c r="E110" s="63"/>
      <c r="F110" s="63"/>
      <c r="G110" s="63"/>
      <c r="H110" s="63"/>
      <c r="I110" s="51"/>
      <c r="J110" s="51"/>
      <c r="K110" s="51"/>
      <c r="L110" s="51"/>
      <c r="M110" s="62"/>
      <c r="N110" s="124"/>
      <c r="O110" s="51"/>
      <c r="P110" s="65"/>
      <c r="Q110" s="66"/>
      <c r="R110" s="66"/>
      <c r="S110" s="235" t="str">
        <f t="shared" ref="S110:S139" si="51">+AZ110&amp;" "&amp;BA110&amp;" "&amp;BB110&amp;"  "&amp;BC110</f>
        <v xml:space="preserve">      </v>
      </c>
      <c r="T110" s="235"/>
      <c r="U110" s="7"/>
      <c r="V110" s="4"/>
      <c r="W110" s="134"/>
      <c r="X110" s="134"/>
      <c r="Y110" s="4"/>
      <c r="Z110" s="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236"/>
      <c r="AZ110" s="25" t="str">
        <f t="shared" ref="AZ110:AZ139" si="52">IF($D110&lt;&gt;($M110+$N110)," El número altas de pacientes según sexo NO puede ser diferente al Total.","")</f>
        <v/>
      </c>
      <c r="BA110" s="25" t="str">
        <f t="shared" si="48"/>
        <v/>
      </c>
      <c r="BB110" s="25" t="str">
        <f t="shared" ref="BB110:BB139" si="53">IF(SUM($P110:$Q110) &gt;(SUM($M110:$N110)),"La sumatoria por sexo de Menores de 20 años, NO puede ser mayor a la Sumatoria por sexo Total"," ")</f>
        <v xml:space="preserve"> </v>
      </c>
      <c r="BC110" s="25" t="str">
        <f t="shared" ref="BC110:BC139" si="54">IF(SUM($P110:$Q110) &lt;&gt;(SUM($E110:$J110)),"La sumatoria por sexo de Menores de 20 años, NO puede ser mayor al desglose por edad"," ")</f>
        <v xml:space="preserve"> </v>
      </c>
      <c r="BD110" s="26">
        <f t="shared" ref="BD110:BD139" si="55">IF($D110&lt;&gt;($M110+$N110),1,0)</f>
        <v>0</v>
      </c>
      <c r="BE110" s="237">
        <f t="shared" si="49"/>
        <v>0</v>
      </c>
      <c r="BF110" s="238">
        <f t="shared" ref="BF110:BF139" si="56">IF(SUM($P110:$Q110) &gt;(SUM($M110:$N110)),1,0)</f>
        <v>0</v>
      </c>
      <c r="BG110" s="238">
        <f t="shared" ref="BG110:BG139" si="57">IF(SUM($P110:$Q110) &lt;&gt;(SUM($E110:$J110)),1,0)</f>
        <v>0</v>
      </c>
      <c r="BH110" s="2"/>
      <c r="BI110" s="13"/>
      <c r="BJ110" s="13"/>
      <c r="BK110" s="13"/>
      <c r="BL110" s="13"/>
      <c r="BM110" s="239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</row>
    <row r="111" spans="1:77" ht="30.75" customHeight="1" x14ac:dyDescent="0.15">
      <c r="A111" s="348"/>
      <c r="B111" s="316" t="s">
        <v>138</v>
      </c>
      <c r="C111" s="318"/>
      <c r="D111" s="61">
        <f t="shared" si="50"/>
        <v>0</v>
      </c>
      <c r="E111" s="63"/>
      <c r="F111" s="63"/>
      <c r="G111" s="63"/>
      <c r="H111" s="63"/>
      <c r="I111" s="51"/>
      <c r="J111" s="51"/>
      <c r="K111" s="51"/>
      <c r="L111" s="51"/>
      <c r="M111" s="62"/>
      <c r="N111" s="124"/>
      <c r="O111" s="51"/>
      <c r="P111" s="65"/>
      <c r="Q111" s="66"/>
      <c r="R111" s="66"/>
      <c r="S111" s="235" t="str">
        <f t="shared" si="51"/>
        <v xml:space="preserve">      </v>
      </c>
      <c r="T111" s="235"/>
      <c r="U111" s="7"/>
      <c r="V111" s="4"/>
      <c r="W111" s="134"/>
      <c r="X111" s="134"/>
      <c r="Y111" s="4"/>
      <c r="Z111" s="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236"/>
      <c r="AZ111" s="25" t="str">
        <f t="shared" si="52"/>
        <v/>
      </c>
      <c r="BA111" s="25" t="str">
        <f t="shared" si="48"/>
        <v/>
      </c>
      <c r="BB111" s="25" t="str">
        <f t="shared" si="53"/>
        <v xml:space="preserve"> </v>
      </c>
      <c r="BC111" s="25" t="str">
        <f t="shared" si="54"/>
        <v xml:space="preserve"> </v>
      </c>
      <c r="BD111" s="26">
        <f t="shared" si="55"/>
        <v>0</v>
      </c>
      <c r="BE111" s="237">
        <f t="shared" si="49"/>
        <v>0</v>
      </c>
      <c r="BF111" s="238">
        <f t="shared" si="56"/>
        <v>0</v>
      </c>
      <c r="BG111" s="238">
        <f t="shared" si="57"/>
        <v>0</v>
      </c>
      <c r="BH111" s="2"/>
      <c r="BI111" s="3"/>
      <c r="BJ111" s="3"/>
      <c r="BL111" s="3"/>
      <c r="BM111" s="228"/>
    </row>
    <row r="112" spans="1:77" ht="15.75" customHeight="1" x14ac:dyDescent="0.15">
      <c r="A112" s="303"/>
      <c r="B112" s="361" t="s">
        <v>139</v>
      </c>
      <c r="C112" s="362"/>
      <c r="D112" s="136">
        <f t="shared" si="50"/>
        <v>0</v>
      </c>
      <c r="E112" s="37"/>
      <c r="F112" s="37"/>
      <c r="G112" s="37"/>
      <c r="H112" s="37"/>
      <c r="I112" s="137"/>
      <c r="J112" s="137"/>
      <c r="K112" s="137"/>
      <c r="L112" s="137"/>
      <c r="M112" s="39"/>
      <c r="N112" s="40"/>
      <c r="O112" s="137"/>
      <c r="P112" s="42"/>
      <c r="Q112" s="96"/>
      <c r="R112" s="96"/>
      <c r="S112" s="235" t="str">
        <f t="shared" si="51"/>
        <v xml:space="preserve">      </v>
      </c>
      <c r="T112" s="235"/>
      <c r="U112" s="7"/>
      <c r="V112" s="4"/>
      <c r="W112" s="134"/>
      <c r="X112" s="134"/>
      <c r="Y112" s="4"/>
      <c r="Z112" s="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236"/>
      <c r="AZ112" s="25" t="str">
        <f t="shared" si="52"/>
        <v/>
      </c>
      <c r="BA112" s="25" t="str">
        <f t="shared" si="48"/>
        <v/>
      </c>
      <c r="BB112" s="25" t="str">
        <f t="shared" si="53"/>
        <v xml:space="preserve"> </v>
      </c>
      <c r="BC112" s="25" t="str">
        <f t="shared" si="54"/>
        <v xml:space="preserve"> </v>
      </c>
      <c r="BD112" s="26">
        <f t="shared" si="55"/>
        <v>0</v>
      </c>
      <c r="BE112" s="237">
        <f t="shared" si="49"/>
        <v>0</v>
      </c>
      <c r="BF112" s="238">
        <f t="shared" si="56"/>
        <v>0</v>
      </c>
      <c r="BG112" s="238">
        <f t="shared" si="57"/>
        <v>0</v>
      </c>
      <c r="BH112" s="2"/>
      <c r="BI112" s="3"/>
      <c r="BJ112" s="3"/>
      <c r="BL112" s="3"/>
      <c r="BM112" s="228"/>
    </row>
    <row r="113" spans="1:65" ht="15.75" customHeight="1" x14ac:dyDescent="0.15">
      <c r="A113" s="302" t="s">
        <v>216</v>
      </c>
      <c r="B113" s="359" t="s">
        <v>140</v>
      </c>
      <c r="C113" s="360"/>
      <c r="D113" s="59">
        <f t="shared" si="50"/>
        <v>0</v>
      </c>
      <c r="E113" s="137"/>
      <c r="F113" s="137"/>
      <c r="G113" s="137"/>
      <c r="H113" s="137"/>
      <c r="I113" s="137"/>
      <c r="J113" s="19"/>
      <c r="K113" s="19"/>
      <c r="L113" s="19"/>
      <c r="M113" s="148"/>
      <c r="N113" s="124"/>
      <c r="O113" s="124"/>
      <c r="P113" s="148"/>
      <c r="Q113" s="124"/>
      <c r="R113" s="124"/>
      <c r="S113" s="235" t="str">
        <f t="shared" si="51"/>
        <v xml:space="preserve">      </v>
      </c>
      <c r="T113" s="235"/>
      <c r="U113" s="7"/>
      <c r="V113" s="4"/>
      <c r="W113" s="134"/>
      <c r="X113" s="134"/>
      <c r="Y113" s="4"/>
      <c r="Z113" s="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236"/>
      <c r="AZ113" s="25" t="str">
        <f t="shared" si="52"/>
        <v/>
      </c>
      <c r="BA113" s="25" t="str">
        <f t="shared" si="48"/>
        <v/>
      </c>
      <c r="BB113" s="25" t="str">
        <f t="shared" si="53"/>
        <v xml:space="preserve"> </v>
      </c>
      <c r="BC113" s="25" t="str">
        <f t="shared" si="54"/>
        <v xml:space="preserve"> </v>
      </c>
      <c r="BD113" s="26">
        <f t="shared" si="55"/>
        <v>0</v>
      </c>
      <c r="BE113" s="237">
        <f t="shared" si="49"/>
        <v>0</v>
      </c>
      <c r="BF113" s="238">
        <f t="shared" si="56"/>
        <v>0</v>
      </c>
      <c r="BG113" s="238">
        <f t="shared" si="57"/>
        <v>0</v>
      </c>
      <c r="BH113" s="2"/>
      <c r="BI113" s="3"/>
      <c r="BJ113" s="3"/>
      <c r="BL113" s="3"/>
      <c r="BM113" s="228"/>
    </row>
    <row r="114" spans="1:65" ht="24.75" customHeight="1" x14ac:dyDescent="0.15">
      <c r="A114" s="348"/>
      <c r="B114" s="316" t="s">
        <v>141</v>
      </c>
      <c r="C114" s="318"/>
      <c r="D114" s="138">
        <f t="shared" si="50"/>
        <v>0</v>
      </c>
      <c r="E114" s="137"/>
      <c r="F114" s="137"/>
      <c r="G114" s="137"/>
      <c r="H114" s="137"/>
      <c r="I114" s="137"/>
      <c r="J114" s="63"/>
      <c r="K114" s="63"/>
      <c r="L114" s="63"/>
      <c r="M114" s="148"/>
      <c r="N114" s="124"/>
      <c r="O114" s="124"/>
      <c r="P114" s="148"/>
      <c r="Q114" s="124"/>
      <c r="R114" s="124"/>
      <c r="S114" s="235" t="str">
        <f t="shared" si="51"/>
        <v xml:space="preserve">      </v>
      </c>
      <c r="T114" s="235"/>
      <c r="U114" s="7"/>
      <c r="V114" s="4"/>
      <c r="W114" s="134"/>
      <c r="X114" s="134"/>
      <c r="Y114" s="4"/>
      <c r="Z114" s="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236"/>
      <c r="AZ114" s="25" t="str">
        <f t="shared" si="52"/>
        <v/>
      </c>
      <c r="BA114" s="25" t="str">
        <f t="shared" si="48"/>
        <v/>
      </c>
      <c r="BB114" s="25" t="str">
        <f t="shared" si="53"/>
        <v xml:space="preserve"> </v>
      </c>
      <c r="BC114" s="25" t="str">
        <f t="shared" si="54"/>
        <v xml:space="preserve"> </v>
      </c>
      <c r="BD114" s="26">
        <f t="shared" si="55"/>
        <v>0</v>
      </c>
      <c r="BE114" s="237">
        <f t="shared" si="49"/>
        <v>0</v>
      </c>
      <c r="BF114" s="238">
        <f t="shared" si="56"/>
        <v>0</v>
      </c>
      <c r="BG114" s="238">
        <f t="shared" si="57"/>
        <v>0</v>
      </c>
      <c r="BH114" s="2"/>
      <c r="BI114" s="3"/>
      <c r="BJ114" s="3"/>
      <c r="BL114" s="3"/>
      <c r="BM114" s="228"/>
    </row>
    <row r="115" spans="1:65" ht="15.75" customHeight="1" x14ac:dyDescent="0.15">
      <c r="A115" s="348"/>
      <c r="B115" s="361" t="s">
        <v>142</v>
      </c>
      <c r="C115" s="362"/>
      <c r="D115" s="139">
        <f t="shared" si="50"/>
        <v>0</v>
      </c>
      <c r="E115" s="137"/>
      <c r="F115" s="137"/>
      <c r="G115" s="137"/>
      <c r="H115" s="137"/>
      <c r="I115" s="137"/>
      <c r="J115" s="140"/>
      <c r="K115" s="140"/>
      <c r="L115" s="140"/>
      <c r="M115" s="148"/>
      <c r="N115" s="142"/>
      <c r="O115" s="142"/>
      <c r="P115" s="148"/>
      <c r="Q115" s="142"/>
      <c r="R115" s="142"/>
      <c r="S115" s="235" t="str">
        <f t="shared" si="51"/>
        <v xml:space="preserve">      </v>
      </c>
      <c r="T115" s="235"/>
      <c r="U115" s="7"/>
      <c r="V115" s="4"/>
      <c r="W115" s="134"/>
      <c r="X115" s="134"/>
      <c r="Y115" s="4"/>
      <c r="Z115" s="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236"/>
      <c r="AZ115" s="25" t="str">
        <f t="shared" si="52"/>
        <v/>
      </c>
      <c r="BA115" s="25" t="str">
        <f t="shared" si="48"/>
        <v/>
      </c>
      <c r="BB115" s="25" t="str">
        <f t="shared" si="53"/>
        <v xml:space="preserve"> </v>
      </c>
      <c r="BC115" s="25" t="str">
        <f t="shared" si="54"/>
        <v xml:space="preserve"> </v>
      </c>
      <c r="BD115" s="26">
        <f t="shared" si="55"/>
        <v>0</v>
      </c>
      <c r="BE115" s="237">
        <f t="shared" si="49"/>
        <v>0</v>
      </c>
      <c r="BF115" s="238">
        <f t="shared" si="56"/>
        <v>0</v>
      </c>
      <c r="BG115" s="238">
        <f t="shared" si="57"/>
        <v>0</v>
      </c>
      <c r="BH115" s="2"/>
      <c r="BI115" s="3"/>
      <c r="BJ115" s="3"/>
      <c r="BL115" s="3"/>
      <c r="BM115" s="228"/>
    </row>
    <row r="116" spans="1:65" ht="18.75" customHeight="1" x14ac:dyDescent="0.15">
      <c r="A116" s="348"/>
      <c r="B116" s="363" t="s">
        <v>143</v>
      </c>
      <c r="C116" s="143" t="s">
        <v>4</v>
      </c>
      <c r="D116" s="144">
        <f t="shared" si="50"/>
        <v>0</v>
      </c>
      <c r="E116" s="145">
        <f>SUM(E117:E121)</f>
        <v>0</v>
      </c>
      <c r="F116" s="145"/>
      <c r="G116" s="145"/>
      <c r="H116" s="145"/>
      <c r="I116" s="145"/>
      <c r="J116" s="75">
        <f>SUM(J117:J121)</f>
        <v>0</v>
      </c>
      <c r="K116" s="75">
        <f t="shared" ref="K116:R116" si="58">SUM(K117:K121)</f>
        <v>0</v>
      </c>
      <c r="L116" s="75">
        <f t="shared" si="58"/>
        <v>0</v>
      </c>
      <c r="M116" s="75">
        <f t="shared" si="58"/>
        <v>0</v>
      </c>
      <c r="N116" s="75">
        <f t="shared" si="58"/>
        <v>0</v>
      </c>
      <c r="O116" s="75">
        <f t="shared" si="58"/>
        <v>0</v>
      </c>
      <c r="P116" s="75">
        <f t="shared" si="58"/>
        <v>0</v>
      </c>
      <c r="Q116" s="75">
        <f t="shared" si="58"/>
        <v>0</v>
      </c>
      <c r="R116" s="75">
        <f t="shared" si="58"/>
        <v>0</v>
      </c>
      <c r="S116" s="235" t="str">
        <f t="shared" si="51"/>
        <v xml:space="preserve">      </v>
      </c>
      <c r="T116" s="235"/>
      <c r="U116" s="7"/>
      <c r="V116" s="4"/>
      <c r="W116" s="134"/>
      <c r="X116" s="134"/>
      <c r="Y116" s="4"/>
      <c r="Z116" s="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236"/>
      <c r="AZ116" s="25" t="str">
        <f t="shared" si="52"/>
        <v/>
      </c>
      <c r="BA116" s="25" t="str">
        <f t="shared" si="48"/>
        <v/>
      </c>
      <c r="BB116" s="25" t="str">
        <f t="shared" si="53"/>
        <v xml:space="preserve"> </v>
      </c>
      <c r="BC116" s="25" t="str">
        <f t="shared" si="54"/>
        <v xml:space="preserve"> </v>
      </c>
      <c r="BD116" s="26">
        <f t="shared" si="55"/>
        <v>0</v>
      </c>
      <c r="BE116" s="237">
        <f t="shared" si="49"/>
        <v>0</v>
      </c>
      <c r="BF116" s="238">
        <f t="shared" si="56"/>
        <v>0</v>
      </c>
      <c r="BG116" s="238">
        <f t="shared" si="57"/>
        <v>0</v>
      </c>
      <c r="BH116" s="2"/>
      <c r="BI116" s="3"/>
      <c r="BJ116" s="3"/>
      <c r="BL116" s="3"/>
      <c r="BM116" s="228"/>
    </row>
    <row r="117" spans="1:65" ht="24.75" customHeight="1" x14ac:dyDescent="0.15">
      <c r="A117" s="348"/>
      <c r="B117" s="364"/>
      <c r="C117" s="146" t="s">
        <v>144</v>
      </c>
      <c r="D117" s="147">
        <f t="shared" si="50"/>
        <v>0</v>
      </c>
      <c r="E117" s="148"/>
      <c r="F117" s="148"/>
      <c r="G117" s="148"/>
      <c r="H117" s="148"/>
      <c r="I117" s="148"/>
      <c r="J117" s="63"/>
      <c r="K117" s="63"/>
      <c r="L117" s="63"/>
      <c r="M117" s="148"/>
      <c r="N117" s="124"/>
      <c r="O117" s="124"/>
      <c r="P117" s="148"/>
      <c r="Q117" s="124"/>
      <c r="R117" s="124"/>
      <c r="S117" s="235" t="str">
        <f t="shared" si="51"/>
        <v xml:space="preserve">      </v>
      </c>
      <c r="T117" s="235"/>
      <c r="U117" s="7"/>
      <c r="V117" s="4"/>
      <c r="W117" s="134"/>
      <c r="X117" s="134"/>
      <c r="Y117" s="4"/>
      <c r="Z117" s="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236"/>
      <c r="AZ117" s="25" t="str">
        <f t="shared" si="52"/>
        <v/>
      </c>
      <c r="BA117" s="25" t="str">
        <f t="shared" si="48"/>
        <v/>
      </c>
      <c r="BB117" s="25" t="str">
        <f t="shared" si="53"/>
        <v xml:space="preserve"> </v>
      </c>
      <c r="BC117" s="25" t="str">
        <f t="shared" si="54"/>
        <v xml:space="preserve"> </v>
      </c>
      <c r="BD117" s="26">
        <f t="shared" si="55"/>
        <v>0</v>
      </c>
      <c r="BE117" s="237">
        <f t="shared" si="49"/>
        <v>0</v>
      </c>
      <c r="BF117" s="238">
        <f t="shared" si="56"/>
        <v>0</v>
      </c>
      <c r="BG117" s="238">
        <f t="shared" si="57"/>
        <v>0</v>
      </c>
      <c r="BH117" s="2"/>
      <c r="BI117" s="3"/>
      <c r="BJ117" s="3"/>
      <c r="BL117" s="3"/>
      <c r="BM117" s="228"/>
    </row>
    <row r="118" spans="1:65" ht="19.5" customHeight="1" x14ac:dyDescent="0.15">
      <c r="A118" s="348"/>
      <c r="B118" s="364"/>
      <c r="C118" s="149" t="s">
        <v>145</v>
      </c>
      <c r="D118" s="27">
        <f t="shared" si="50"/>
        <v>0</v>
      </c>
      <c r="E118" s="137"/>
      <c r="F118" s="137"/>
      <c r="G118" s="137"/>
      <c r="H118" s="137"/>
      <c r="I118" s="137"/>
      <c r="J118" s="63"/>
      <c r="K118" s="63"/>
      <c r="L118" s="63"/>
      <c r="M118" s="137"/>
      <c r="N118" s="124"/>
      <c r="O118" s="124"/>
      <c r="P118" s="148"/>
      <c r="Q118" s="124"/>
      <c r="R118" s="124"/>
      <c r="S118" s="235" t="str">
        <f t="shared" si="51"/>
        <v xml:space="preserve">      </v>
      </c>
      <c r="T118" s="235"/>
      <c r="U118" s="7"/>
      <c r="V118" s="4"/>
      <c r="W118" s="134"/>
      <c r="X118" s="134"/>
      <c r="Y118" s="4"/>
      <c r="Z118" s="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236"/>
      <c r="AZ118" s="25" t="str">
        <f t="shared" si="52"/>
        <v/>
      </c>
      <c r="BA118" s="25" t="str">
        <f t="shared" si="48"/>
        <v/>
      </c>
      <c r="BB118" s="25" t="str">
        <f t="shared" si="53"/>
        <v xml:space="preserve"> </v>
      </c>
      <c r="BC118" s="25" t="str">
        <f t="shared" si="54"/>
        <v xml:space="preserve"> </v>
      </c>
      <c r="BD118" s="26">
        <f t="shared" si="55"/>
        <v>0</v>
      </c>
      <c r="BE118" s="237">
        <f t="shared" si="49"/>
        <v>0</v>
      </c>
      <c r="BF118" s="238">
        <f t="shared" si="56"/>
        <v>0</v>
      </c>
      <c r="BG118" s="238">
        <f t="shared" si="57"/>
        <v>0</v>
      </c>
      <c r="BH118" s="2"/>
      <c r="BI118" s="3"/>
      <c r="BJ118" s="3"/>
      <c r="BL118" s="3"/>
      <c r="BM118" s="228"/>
    </row>
    <row r="119" spans="1:65" ht="18" customHeight="1" x14ac:dyDescent="0.15">
      <c r="A119" s="348"/>
      <c r="B119" s="364"/>
      <c r="C119" s="149" t="s">
        <v>146</v>
      </c>
      <c r="D119" s="27">
        <f t="shared" si="50"/>
        <v>0</v>
      </c>
      <c r="E119" s="137"/>
      <c r="F119" s="137"/>
      <c r="G119" s="137"/>
      <c r="H119" s="137"/>
      <c r="I119" s="137"/>
      <c r="J119" s="63"/>
      <c r="K119" s="63"/>
      <c r="L119" s="63"/>
      <c r="M119" s="137"/>
      <c r="N119" s="124"/>
      <c r="O119" s="124"/>
      <c r="P119" s="148"/>
      <c r="Q119" s="124"/>
      <c r="R119" s="124"/>
      <c r="S119" s="235" t="str">
        <f t="shared" si="51"/>
        <v xml:space="preserve">      </v>
      </c>
      <c r="T119" s="235"/>
      <c r="U119" s="7"/>
      <c r="V119" s="4"/>
      <c r="W119" s="134"/>
      <c r="X119" s="134"/>
      <c r="Y119" s="4"/>
      <c r="Z119" s="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236"/>
      <c r="AZ119" s="25" t="str">
        <f t="shared" si="52"/>
        <v/>
      </c>
      <c r="BA119" s="25" t="str">
        <f t="shared" si="48"/>
        <v/>
      </c>
      <c r="BB119" s="25" t="str">
        <f t="shared" si="53"/>
        <v xml:space="preserve"> </v>
      </c>
      <c r="BC119" s="25" t="str">
        <f t="shared" si="54"/>
        <v xml:space="preserve"> </v>
      </c>
      <c r="BD119" s="26">
        <f t="shared" si="55"/>
        <v>0</v>
      </c>
      <c r="BE119" s="237">
        <f t="shared" si="49"/>
        <v>0</v>
      </c>
      <c r="BF119" s="238">
        <f t="shared" si="56"/>
        <v>0</v>
      </c>
      <c r="BG119" s="238">
        <f t="shared" si="57"/>
        <v>0</v>
      </c>
      <c r="BH119" s="2"/>
      <c r="BI119" s="3"/>
      <c r="BJ119" s="3"/>
      <c r="BL119" s="3"/>
      <c r="BM119" s="228"/>
    </row>
    <row r="120" spans="1:65" ht="18" customHeight="1" x14ac:dyDescent="0.15">
      <c r="A120" s="348"/>
      <c r="B120" s="364"/>
      <c r="C120" s="150" t="s">
        <v>147</v>
      </c>
      <c r="D120" s="27">
        <f t="shared" si="50"/>
        <v>0</v>
      </c>
      <c r="E120" s="137"/>
      <c r="F120" s="137"/>
      <c r="G120" s="137"/>
      <c r="H120" s="137"/>
      <c r="I120" s="137"/>
      <c r="J120" s="63"/>
      <c r="K120" s="63"/>
      <c r="L120" s="63"/>
      <c r="M120" s="137"/>
      <c r="N120" s="124"/>
      <c r="O120" s="124"/>
      <c r="P120" s="148"/>
      <c r="Q120" s="124"/>
      <c r="R120" s="124"/>
      <c r="S120" s="235" t="str">
        <f t="shared" si="51"/>
        <v xml:space="preserve">      </v>
      </c>
      <c r="T120" s="235"/>
      <c r="U120" s="7"/>
      <c r="V120" s="4"/>
      <c r="W120" s="134"/>
      <c r="X120" s="134"/>
      <c r="Y120" s="4"/>
      <c r="Z120" s="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236"/>
      <c r="AZ120" s="25" t="str">
        <f t="shared" si="52"/>
        <v/>
      </c>
      <c r="BA120" s="25" t="str">
        <f t="shared" si="48"/>
        <v/>
      </c>
      <c r="BB120" s="25" t="str">
        <f t="shared" si="53"/>
        <v xml:space="preserve"> </v>
      </c>
      <c r="BC120" s="25" t="str">
        <f t="shared" si="54"/>
        <v xml:space="preserve"> </v>
      </c>
      <c r="BD120" s="26">
        <f t="shared" si="55"/>
        <v>0</v>
      </c>
      <c r="BE120" s="237">
        <f t="shared" si="49"/>
        <v>0</v>
      </c>
      <c r="BF120" s="238">
        <f t="shared" si="56"/>
        <v>0</v>
      </c>
      <c r="BG120" s="238">
        <f t="shared" si="57"/>
        <v>0</v>
      </c>
      <c r="BH120" s="2"/>
      <c r="BI120" s="3"/>
      <c r="BJ120" s="3"/>
      <c r="BL120" s="3"/>
      <c r="BM120" s="228"/>
    </row>
    <row r="121" spans="1:65" ht="15.75" customHeight="1" x14ac:dyDescent="0.15">
      <c r="A121" s="303"/>
      <c r="B121" s="301"/>
      <c r="C121" s="151" t="s">
        <v>148</v>
      </c>
      <c r="D121" s="53">
        <f t="shared" si="50"/>
        <v>0</v>
      </c>
      <c r="E121" s="137"/>
      <c r="F121" s="137"/>
      <c r="G121" s="137"/>
      <c r="H121" s="137"/>
      <c r="I121" s="137"/>
      <c r="J121" s="140"/>
      <c r="K121" s="140"/>
      <c r="L121" s="140"/>
      <c r="M121" s="137"/>
      <c r="N121" s="142"/>
      <c r="O121" s="142"/>
      <c r="P121" s="148"/>
      <c r="Q121" s="142"/>
      <c r="R121" s="142"/>
      <c r="S121" s="235" t="str">
        <f t="shared" si="51"/>
        <v xml:space="preserve">      </v>
      </c>
      <c r="T121" s="235"/>
      <c r="U121" s="7"/>
      <c r="V121" s="4"/>
      <c r="W121" s="134"/>
      <c r="X121" s="134"/>
      <c r="Y121" s="4"/>
      <c r="Z121" s="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236"/>
      <c r="AZ121" s="25" t="str">
        <f t="shared" si="52"/>
        <v/>
      </c>
      <c r="BA121" s="25" t="str">
        <f t="shared" si="48"/>
        <v/>
      </c>
      <c r="BB121" s="25" t="str">
        <f t="shared" si="53"/>
        <v xml:space="preserve"> </v>
      </c>
      <c r="BC121" s="25" t="str">
        <f t="shared" si="54"/>
        <v xml:space="preserve"> </v>
      </c>
      <c r="BD121" s="26">
        <f t="shared" si="55"/>
        <v>0</v>
      </c>
      <c r="BE121" s="237">
        <f t="shared" si="49"/>
        <v>0</v>
      </c>
      <c r="BF121" s="238">
        <f t="shared" si="56"/>
        <v>0</v>
      </c>
      <c r="BG121" s="238">
        <f t="shared" si="57"/>
        <v>0</v>
      </c>
      <c r="BH121" s="2"/>
      <c r="BI121" s="3"/>
      <c r="BJ121" s="3"/>
      <c r="BL121" s="3"/>
      <c r="BM121" s="228"/>
    </row>
    <row r="122" spans="1:65" ht="15.75" customHeight="1" x14ac:dyDescent="0.15">
      <c r="A122" s="302" t="s">
        <v>217</v>
      </c>
      <c r="B122" s="456" t="s">
        <v>141</v>
      </c>
      <c r="C122" s="457"/>
      <c r="D122" s="68">
        <f t="shared" si="50"/>
        <v>0</v>
      </c>
      <c r="E122" s="240"/>
      <c r="F122" s="154"/>
      <c r="G122" s="154"/>
      <c r="H122" s="154"/>
      <c r="I122" s="154"/>
      <c r="J122" s="71"/>
      <c r="K122" s="71"/>
      <c r="L122" s="241"/>
      <c r="M122" s="69"/>
      <c r="N122" s="137"/>
      <c r="O122" s="241"/>
      <c r="P122" s="241"/>
      <c r="Q122" s="148"/>
      <c r="R122" s="241"/>
      <c r="S122" s="235" t="str">
        <f t="shared" si="51"/>
        <v xml:space="preserve">      </v>
      </c>
      <c r="T122" s="235"/>
      <c r="U122" s="7"/>
      <c r="V122" s="4"/>
      <c r="W122" s="134"/>
      <c r="X122" s="134"/>
      <c r="Y122" s="4"/>
      <c r="Z122" s="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236"/>
      <c r="AZ122" s="25" t="str">
        <f t="shared" si="52"/>
        <v/>
      </c>
      <c r="BA122" s="25" t="str">
        <f>IF($D122&lt;R122," El número de actividades en usuarios en situacion de discapacidad NO puede ser mayor al total.","")</f>
        <v/>
      </c>
      <c r="BB122" s="25" t="str">
        <f t="shared" si="53"/>
        <v xml:space="preserve"> </v>
      </c>
      <c r="BC122" s="25" t="str">
        <f t="shared" si="54"/>
        <v xml:space="preserve"> </v>
      </c>
      <c r="BD122" s="26">
        <f t="shared" si="55"/>
        <v>0</v>
      </c>
      <c r="BE122" s="237">
        <f t="shared" si="49"/>
        <v>0</v>
      </c>
      <c r="BF122" s="238">
        <f t="shared" si="56"/>
        <v>0</v>
      </c>
      <c r="BG122" s="238">
        <f t="shared" si="57"/>
        <v>0</v>
      </c>
      <c r="BH122" s="2"/>
      <c r="BI122" s="3"/>
      <c r="BJ122" s="3"/>
      <c r="BL122" s="3"/>
      <c r="BM122" s="228"/>
    </row>
    <row r="123" spans="1:65" ht="15.75" customHeight="1" x14ac:dyDescent="0.15">
      <c r="A123" s="348"/>
      <c r="B123" s="363" t="s">
        <v>143</v>
      </c>
      <c r="C123" s="143" t="s">
        <v>4</v>
      </c>
      <c r="D123" s="242">
        <f>SUM(D124:D125)</f>
        <v>0</v>
      </c>
      <c r="E123" s="145">
        <f t="shared" ref="E123:R123" si="59">SUM(E124:E125)</f>
        <v>0</v>
      </c>
      <c r="F123" s="145">
        <f t="shared" si="59"/>
        <v>0</v>
      </c>
      <c r="G123" s="145">
        <f t="shared" si="59"/>
        <v>0</v>
      </c>
      <c r="H123" s="145">
        <f t="shared" si="59"/>
        <v>0</v>
      </c>
      <c r="I123" s="145">
        <f t="shared" si="59"/>
        <v>0</v>
      </c>
      <c r="J123" s="243">
        <f>SUM(J124:J125)</f>
        <v>0</v>
      </c>
      <c r="K123" s="243">
        <f t="shared" si="59"/>
        <v>0</v>
      </c>
      <c r="L123" s="243">
        <f t="shared" si="59"/>
        <v>0</v>
      </c>
      <c r="M123" s="243">
        <f t="shared" si="59"/>
        <v>0</v>
      </c>
      <c r="N123" s="243">
        <f t="shared" si="59"/>
        <v>0</v>
      </c>
      <c r="O123" s="243">
        <f t="shared" si="59"/>
        <v>0</v>
      </c>
      <c r="P123" s="243">
        <f t="shared" si="59"/>
        <v>0</v>
      </c>
      <c r="Q123" s="243">
        <f t="shared" si="59"/>
        <v>0</v>
      </c>
      <c r="R123" s="243">
        <f t="shared" si="59"/>
        <v>0</v>
      </c>
      <c r="S123" s="235" t="str">
        <f t="shared" si="51"/>
        <v xml:space="preserve">      </v>
      </c>
      <c r="T123" s="235"/>
      <c r="U123" s="7"/>
      <c r="V123" s="4"/>
      <c r="W123" s="134"/>
      <c r="X123" s="134"/>
      <c r="Y123" s="4"/>
      <c r="Z123" s="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236"/>
      <c r="AZ123" s="25" t="str">
        <f t="shared" si="52"/>
        <v/>
      </c>
      <c r="BA123" s="25" t="str">
        <f>IF($D123&lt;R123," El número de actividades en usuarios en situacion de discapacidad NO puede ser mayor al total.","")</f>
        <v/>
      </c>
      <c r="BB123" s="25" t="str">
        <f t="shared" si="53"/>
        <v xml:space="preserve"> </v>
      </c>
      <c r="BC123" s="25" t="str">
        <f t="shared" si="54"/>
        <v xml:space="preserve"> </v>
      </c>
      <c r="BD123" s="26">
        <f t="shared" si="55"/>
        <v>0</v>
      </c>
      <c r="BE123" s="237">
        <f t="shared" si="49"/>
        <v>0</v>
      </c>
      <c r="BF123" s="238">
        <f t="shared" si="56"/>
        <v>0</v>
      </c>
      <c r="BG123" s="238">
        <f t="shared" si="57"/>
        <v>0</v>
      </c>
      <c r="BH123" s="2"/>
      <c r="BI123" s="3"/>
      <c r="BJ123" s="3"/>
      <c r="BL123" s="3"/>
      <c r="BM123" s="228"/>
    </row>
    <row r="124" spans="1:65" ht="15.75" customHeight="1" x14ac:dyDescent="0.15">
      <c r="A124" s="348"/>
      <c r="B124" s="364"/>
      <c r="C124" s="149" t="s">
        <v>146</v>
      </c>
      <c r="D124" s="167">
        <f t="shared" si="50"/>
        <v>0</v>
      </c>
      <c r="E124" s="244"/>
      <c r="F124" s="189"/>
      <c r="G124" s="189"/>
      <c r="H124" s="189"/>
      <c r="I124" s="189"/>
      <c r="J124" s="63"/>
      <c r="K124" s="63"/>
      <c r="L124" s="124"/>
      <c r="M124" s="62"/>
      <c r="N124" s="137"/>
      <c r="O124" s="124"/>
      <c r="P124" s="124"/>
      <c r="Q124" s="148"/>
      <c r="R124" s="124"/>
      <c r="S124" s="235" t="str">
        <f t="shared" si="51"/>
        <v xml:space="preserve">      </v>
      </c>
      <c r="T124" s="235"/>
      <c r="U124" s="7"/>
      <c r="V124" s="4"/>
      <c r="W124" s="134"/>
      <c r="X124" s="134"/>
      <c r="Y124" s="4"/>
      <c r="Z124" s="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236"/>
      <c r="AZ124" s="25" t="str">
        <f t="shared" si="52"/>
        <v/>
      </c>
      <c r="BA124" s="25" t="str">
        <f>IF($D124&lt;R124," El número de actividades en usuarios en situacion de discapacidad NO puede ser mayor al total.","")</f>
        <v/>
      </c>
      <c r="BB124" s="25" t="str">
        <f t="shared" si="53"/>
        <v xml:space="preserve"> </v>
      </c>
      <c r="BC124" s="25" t="str">
        <f t="shared" si="54"/>
        <v xml:space="preserve"> </v>
      </c>
      <c r="BD124" s="26">
        <f t="shared" si="55"/>
        <v>0</v>
      </c>
      <c r="BE124" s="237">
        <f t="shared" si="49"/>
        <v>0</v>
      </c>
      <c r="BF124" s="238">
        <f t="shared" si="56"/>
        <v>0</v>
      </c>
      <c r="BG124" s="238">
        <f t="shared" si="57"/>
        <v>0</v>
      </c>
      <c r="BH124" s="2"/>
      <c r="BI124" s="3"/>
      <c r="BJ124" s="3"/>
      <c r="BL124" s="3"/>
      <c r="BM124" s="228"/>
    </row>
    <row r="125" spans="1:65" ht="15.75" customHeight="1" x14ac:dyDescent="0.15">
      <c r="A125" s="303"/>
      <c r="B125" s="301"/>
      <c r="C125" s="151" t="s">
        <v>148</v>
      </c>
      <c r="D125" s="35">
        <f t="shared" si="50"/>
        <v>0</v>
      </c>
      <c r="E125" s="171"/>
      <c r="F125" s="161"/>
      <c r="G125" s="161"/>
      <c r="H125" s="161"/>
      <c r="I125" s="161"/>
      <c r="J125" s="37"/>
      <c r="K125" s="37"/>
      <c r="L125" s="40"/>
      <c r="M125" s="39"/>
      <c r="N125" s="137"/>
      <c r="O125" s="40"/>
      <c r="P125" s="40"/>
      <c r="Q125" s="148"/>
      <c r="R125" s="40"/>
      <c r="S125" s="235" t="str">
        <f t="shared" si="51"/>
        <v xml:space="preserve">      </v>
      </c>
      <c r="T125" s="235"/>
      <c r="U125" s="7"/>
      <c r="V125" s="4"/>
      <c r="W125" s="134"/>
      <c r="X125" s="134"/>
      <c r="Y125" s="4"/>
      <c r="Z125" s="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236"/>
      <c r="AZ125" s="25" t="str">
        <f t="shared" si="52"/>
        <v/>
      </c>
      <c r="BA125" s="25" t="str">
        <f>IF($D125&lt;R125," El número de actividades en usuarios en situacion de discapacidad NO puede ser mayor al total.","")</f>
        <v/>
      </c>
      <c r="BB125" s="25" t="str">
        <f t="shared" si="53"/>
        <v xml:space="preserve"> </v>
      </c>
      <c r="BC125" s="25" t="str">
        <f t="shared" si="54"/>
        <v xml:space="preserve"> </v>
      </c>
      <c r="BD125" s="26">
        <f t="shared" si="55"/>
        <v>0</v>
      </c>
      <c r="BE125" s="237">
        <f t="shared" si="49"/>
        <v>0</v>
      </c>
      <c r="BF125" s="238">
        <f t="shared" si="56"/>
        <v>0</v>
      </c>
      <c r="BG125" s="238">
        <f t="shared" si="57"/>
        <v>0</v>
      </c>
      <c r="BH125" s="2"/>
      <c r="BI125" s="3"/>
      <c r="BJ125" s="3"/>
      <c r="BL125" s="3"/>
      <c r="BM125" s="228"/>
    </row>
    <row r="126" spans="1:65" ht="15.75" customHeight="1" x14ac:dyDescent="0.15">
      <c r="A126" s="302" t="s">
        <v>149</v>
      </c>
      <c r="B126" s="302" t="s">
        <v>150</v>
      </c>
      <c r="C126" s="152" t="s">
        <v>151</v>
      </c>
      <c r="D126" s="17">
        <f t="shared" si="50"/>
        <v>0</v>
      </c>
      <c r="E126" s="153"/>
      <c r="F126" s="154"/>
      <c r="G126" s="154"/>
      <c r="H126" s="154"/>
      <c r="I126" s="155"/>
      <c r="J126" s="19"/>
      <c r="K126" s="19"/>
      <c r="L126" s="19"/>
      <c r="M126" s="21"/>
      <c r="N126" s="22"/>
      <c r="O126" s="22"/>
      <c r="P126" s="22"/>
      <c r="Q126" s="22"/>
      <c r="R126" s="22"/>
      <c r="S126" s="235" t="str">
        <f t="shared" si="51"/>
        <v xml:space="preserve">      </v>
      </c>
      <c r="T126" s="235"/>
      <c r="U126" s="7"/>
      <c r="V126" s="4"/>
      <c r="W126" s="134"/>
      <c r="X126" s="134"/>
      <c r="Y126" s="4"/>
      <c r="Z126" s="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236"/>
      <c r="AZ126" s="25" t="str">
        <f t="shared" si="52"/>
        <v/>
      </c>
      <c r="BA126" s="25" t="str">
        <f t="shared" si="48"/>
        <v/>
      </c>
      <c r="BB126" s="25" t="str">
        <f t="shared" si="53"/>
        <v xml:space="preserve"> </v>
      </c>
      <c r="BC126" s="25" t="str">
        <f t="shared" si="54"/>
        <v xml:space="preserve"> </v>
      </c>
      <c r="BD126" s="26">
        <f t="shared" si="55"/>
        <v>0</v>
      </c>
      <c r="BE126" s="237">
        <f t="shared" si="49"/>
        <v>0</v>
      </c>
      <c r="BF126" s="238">
        <f t="shared" si="56"/>
        <v>0</v>
      </c>
      <c r="BG126" s="238">
        <f t="shared" si="57"/>
        <v>0</v>
      </c>
      <c r="BH126" s="2"/>
      <c r="BI126" s="3"/>
      <c r="BJ126" s="3"/>
      <c r="BL126" s="3"/>
      <c r="BM126" s="228"/>
    </row>
    <row r="127" spans="1:65" ht="15.75" customHeight="1" x14ac:dyDescent="0.15">
      <c r="A127" s="348"/>
      <c r="B127" s="303"/>
      <c r="C127" s="157" t="s">
        <v>152</v>
      </c>
      <c r="D127" s="27">
        <f t="shared" si="50"/>
        <v>0</v>
      </c>
      <c r="E127" s="158"/>
      <c r="F127" s="137"/>
      <c r="G127" s="137"/>
      <c r="H127" s="137"/>
      <c r="I127" s="51"/>
      <c r="J127" s="29"/>
      <c r="K127" s="63"/>
      <c r="L127" s="63"/>
      <c r="M127" s="62"/>
      <c r="N127" s="124"/>
      <c r="O127" s="124"/>
      <c r="P127" s="124"/>
      <c r="Q127" s="124"/>
      <c r="R127" s="124"/>
      <c r="S127" s="235" t="str">
        <f t="shared" si="51"/>
        <v xml:space="preserve">      </v>
      </c>
      <c r="T127" s="235"/>
      <c r="U127" s="7"/>
      <c r="V127" s="4"/>
      <c r="W127" s="134"/>
      <c r="X127" s="134"/>
      <c r="Y127" s="4"/>
      <c r="Z127" s="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236"/>
      <c r="AZ127" s="25" t="str">
        <f t="shared" si="52"/>
        <v/>
      </c>
      <c r="BA127" s="25" t="str">
        <f t="shared" si="48"/>
        <v/>
      </c>
      <c r="BB127" s="25" t="str">
        <f t="shared" si="53"/>
        <v xml:space="preserve"> </v>
      </c>
      <c r="BC127" s="25" t="str">
        <f t="shared" si="54"/>
        <v xml:space="preserve"> </v>
      </c>
      <c r="BD127" s="26">
        <f t="shared" si="55"/>
        <v>0</v>
      </c>
      <c r="BE127" s="237">
        <f t="shared" si="49"/>
        <v>0</v>
      </c>
      <c r="BF127" s="238">
        <f t="shared" si="56"/>
        <v>0</v>
      </c>
      <c r="BG127" s="238">
        <f t="shared" si="57"/>
        <v>0</v>
      </c>
      <c r="BH127" s="2"/>
      <c r="BI127" s="3"/>
      <c r="BJ127" s="3"/>
      <c r="BL127" s="3"/>
      <c r="BM127" s="228"/>
    </row>
    <row r="128" spans="1:65" ht="15.75" customHeight="1" x14ac:dyDescent="0.15">
      <c r="A128" s="348"/>
      <c r="B128" s="302" t="s">
        <v>153</v>
      </c>
      <c r="C128" s="152" t="s">
        <v>151</v>
      </c>
      <c r="D128" s="27">
        <f t="shared" si="50"/>
        <v>0</v>
      </c>
      <c r="E128" s="158"/>
      <c r="F128" s="137"/>
      <c r="G128" s="137"/>
      <c r="H128" s="137"/>
      <c r="I128" s="51"/>
      <c r="J128" s="29"/>
      <c r="K128" s="63"/>
      <c r="L128" s="63"/>
      <c r="M128" s="62"/>
      <c r="N128" s="124"/>
      <c r="O128" s="124"/>
      <c r="P128" s="124"/>
      <c r="Q128" s="124"/>
      <c r="R128" s="124"/>
      <c r="S128" s="235" t="str">
        <f t="shared" si="51"/>
        <v xml:space="preserve">      </v>
      </c>
      <c r="T128" s="235"/>
      <c r="U128" s="7"/>
      <c r="V128" s="4"/>
      <c r="W128" s="134"/>
      <c r="X128" s="134"/>
      <c r="Y128" s="4"/>
      <c r="Z128" s="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236"/>
      <c r="AZ128" s="25" t="str">
        <f t="shared" si="52"/>
        <v/>
      </c>
      <c r="BA128" s="25" t="str">
        <f t="shared" si="48"/>
        <v/>
      </c>
      <c r="BB128" s="25" t="str">
        <f t="shared" si="53"/>
        <v xml:space="preserve"> </v>
      </c>
      <c r="BC128" s="25" t="str">
        <f t="shared" si="54"/>
        <v xml:space="preserve"> </v>
      </c>
      <c r="BD128" s="26">
        <f t="shared" si="55"/>
        <v>0</v>
      </c>
      <c r="BE128" s="237">
        <f t="shared" si="49"/>
        <v>0</v>
      </c>
      <c r="BF128" s="238">
        <f t="shared" si="56"/>
        <v>0</v>
      </c>
      <c r="BG128" s="238">
        <f t="shared" si="57"/>
        <v>0</v>
      </c>
      <c r="BH128" s="2"/>
      <c r="BI128" s="3"/>
      <c r="BJ128" s="3"/>
      <c r="BL128" s="3"/>
      <c r="BM128" s="228"/>
    </row>
    <row r="129" spans="1:65" ht="15.75" customHeight="1" x14ac:dyDescent="0.15">
      <c r="A129" s="303"/>
      <c r="B129" s="303"/>
      <c r="C129" s="159" t="s">
        <v>154</v>
      </c>
      <c r="D129" s="35">
        <f t="shared" si="50"/>
        <v>0</v>
      </c>
      <c r="E129" s="160"/>
      <c r="F129" s="161"/>
      <c r="G129" s="161"/>
      <c r="H129" s="161"/>
      <c r="I129" s="161"/>
      <c r="J129" s="37"/>
      <c r="K129" s="162"/>
      <c r="L129" s="162"/>
      <c r="M129" s="164"/>
      <c r="N129" s="165"/>
      <c r="O129" s="165"/>
      <c r="P129" s="165"/>
      <c r="Q129" s="165"/>
      <c r="R129" s="165"/>
      <c r="S129" s="235" t="str">
        <f t="shared" si="51"/>
        <v xml:space="preserve">      </v>
      </c>
      <c r="T129" s="235"/>
      <c r="U129" s="7"/>
      <c r="V129" s="4"/>
      <c r="W129" s="134"/>
      <c r="X129" s="134"/>
      <c r="Y129" s="4"/>
      <c r="Z129" s="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236"/>
      <c r="AZ129" s="25" t="str">
        <f t="shared" si="52"/>
        <v/>
      </c>
      <c r="BA129" s="25" t="str">
        <f t="shared" si="48"/>
        <v/>
      </c>
      <c r="BB129" s="25" t="str">
        <f t="shared" si="53"/>
        <v xml:space="preserve"> </v>
      </c>
      <c r="BC129" s="25" t="str">
        <f t="shared" si="54"/>
        <v xml:space="preserve"> </v>
      </c>
      <c r="BD129" s="26">
        <f t="shared" si="55"/>
        <v>0</v>
      </c>
      <c r="BE129" s="237">
        <f t="shared" si="49"/>
        <v>0</v>
      </c>
      <c r="BF129" s="238">
        <f t="shared" si="56"/>
        <v>0</v>
      </c>
      <c r="BG129" s="238">
        <f t="shared" si="57"/>
        <v>0</v>
      </c>
      <c r="BH129" s="2"/>
      <c r="BI129" s="3"/>
      <c r="BJ129" s="3"/>
      <c r="BL129" s="3"/>
      <c r="BM129" s="228"/>
    </row>
    <row r="130" spans="1:65" ht="15.75" customHeight="1" x14ac:dyDescent="0.15">
      <c r="A130" s="300" t="s">
        <v>155</v>
      </c>
      <c r="B130" s="354" t="s">
        <v>143</v>
      </c>
      <c r="C130" s="355"/>
      <c r="D130" s="75">
        <f t="shared" si="50"/>
        <v>0</v>
      </c>
      <c r="E130" s="148"/>
      <c r="F130" s="148"/>
      <c r="G130" s="148"/>
      <c r="H130" s="148"/>
      <c r="I130" s="148"/>
      <c r="J130" s="155"/>
      <c r="K130" s="19"/>
      <c r="L130" s="166"/>
      <c r="M130" s="21"/>
      <c r="N130" s="22"/>
      <c r="O130" s="22"/>
      <c r="P130" s="156"/>
      <c r="Q130" s="156"/>
      <c r="R130" s="22"/>
      <c r="S130" s="235" t="str">
        <f t="shared" si="51"/>
        <v xml:space="preserve">      </v>
      </c>
      <c r="T130" s="235"/>
      <c r="U130" s="7"/>
      <c r="V130" s="4"/>
      <c r="W130" s="134"/>
      <c r="X130" s="134"/>
      <c r="Y130" s="4"/>
      <c r="Z130" s="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236"/>
      <c r="AZ130" s="25" t="str">
        <f t="shared" si="52"/>
        <v/>
      </c>
      <c r="BA130" s="25" t="str">
        <f t="shared" si="48"/>
        <v/>
      </c>
      <c r="BB130" s="25" t="str">
        <f t="shared" si="53"/>
        <v xml:space="preserve"> </v>
      </c>
      <c r="BC130" s="25" t="str">
        <f t="shared" si="54"/>
        <v xml:space="preserve"> </v>
      </c>
      <c r="BD130" s="26">
        <f t="shared" si="55"/>
        <v>0</v>
      </c>
      <c r="BE130" s="237">
        <f t="shared" si="49"/>
        <v>0</v>
      </c>
      <c r="BF130" s="238">
        <f t="shared" si="56"/>
        <v>0</v>
      </c>
      <c r="BG130" s="238">
        <f t="shared" si="57"/>
        <v>0</v>
      </c>
      <c r="BH130" s="2"/>
      <c r="BI130" s="3"/>
      <c r="BJ130" s="3"/>
      <c r="BL130" s="3"/>
      <c r="BM130" s="228"/>
    </row>
    <row r="131" spans="1:65" ht="16.5" customHeight="1" x14ac:dyDescent="0.15">
      <c r="A131" s="353"/>
      <c r="B131" s="302" t="s">
        <v>150</v>
      </c>
      <c r="C131" s="152" t="s">
        <v>151</v>
      </c>
      <c r="D131" s="167">
        <f t="shared" si="50"/>
        <v>0</v>
      </c>
      <c r="E131" s="137"/>
      <c r="F131" s="137"/>
      <c r="G131" s="137"/>
      <c r="H131" s="137"/>
      <c r="I131" s="137"/>
      <c r="J131" s="51"/>
      <c r="K131" s="63"/>
      <c r="L131" s="131"/>
      <c r="M131" s="62"/>
      <c r="N131" s="124"/>
      <c r="O131" s="124"/>
      <c r="P131" s="166"/>
      <c r="Q131" s="166"/>
      <c r="R131" s="124"/>
      <c r="S131" s="235" t="str">
        <f t="shared" si="51"/>
        <v xml:space="preserve">      </v>
      </c>
      <c r="T131" s="235"/>
      <c r="U131" s="7"/>
      <c r="V131" s="4"/>
      <c r="W131" s="134"/>
      <c r="X131" s="134"/>
      <c r="Y131" s="4"/>
      <c r="Z131" s="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236"/>
      <c r="AZ131" s="25" t="str">
        <f t="shared" si="52"/>
        <v/>
      </c>
      <c r="BA131" s="25" t="str">
        <f t="shared" si="48"/>
        <v/>
      </c>
      <c r="BB131" s="25" t="str">
        <f t="shared" si="53"/>
        <v xml:space="preserve"> </v>
      </c>
      <c r="BC131" s="25" t="str">
        <f t="shared" si="54"/>
        <v xml:space="preserve"> </v>
      </c>
      <c r="BD131" s="26">
        <f t="shared" si="55"/>
        <v>0</v>
      </c>
      <c r="BE131" s="237">
        <f t="shared" si="49"/>
        <v>0</v>
      </c>
      <c r="BF131" s="238">
        <f t="shared" si="56"/>
        <v>0</v>
      </c>
      <c r="BG131" s="238">
        <f t="shared" si="57"/>
        <v>0</v>
      </c>
      <c r="BH131" s="2"/>
      <c r="BI131" s="3"/>
      <c r="BJ131" s="3"/>
      <c r="BL131" s="3"/>
      <c r="BM131" s="228"/>
    </row>
    <row r="132" spans="1:65" ht="15" customHeight="1" x14ac:dyDescent="0.15">
      <c r="A132" s="353"/>
      <c r="B132" s="303"/>
      <c r="C132" s="159" t="s">
        <v>152</v>
      </c>
      <c r="D132" s="53">
        <f t="shared" si="50"/>
        <v>0</v>
      </c>
      <c r="E132" s="137"/>
      <c r="F132" s="137"/>
      <c r="G132" s="137"/>
      <c r="H132" s="137"/>
      <c r="I132" s="137"/>
      <c r="J132" s="51"/>
      <c r="K132" s="63"/>
      <c r="L132" s="131"/>
      <c r="M132" s="62"/>
      <c r="N132" s="124"/>
      <c r="O132" s="124"/>
      <c r="P132" s="166"/>
      <c r="Q132" s="166"/>
      <c r="R132" s="124"/>
      <c r="S132" s="235" t="str">
        <f t="shared" si="51"/>
        <v xml:space="preserve">      </v>
      </c>
      <c r="T132" s="235"/>
      <c r="U132" s="7"/>
      <c r="V132" s="4"/>
      <c r="W132" s="134"/>
      <c r="X132" s="134"/>
      <c r="Y132" s="4"/>
      <c r="Z132" s="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236"/>
      <c r="AZ132" s="25" t="str">
        <f t="shared" si="52"/>
        <v/>
      </c>
      <c r="BA132" s="25" t="str">
        <f t="shared" si="48"/>
        <v/>
      </c>
      <c r="BB132" s="25" t="str">
        <f t="shared" si="53"/>
        <v xml:space="preserve"> </v>
      </c>
      <c r="BC132" s="25" t="str">
        <f t="shared" si="54"/>
        <v xml:space="preserve"> </v>
      </c>
      <c r="BD132" s="26">
        <f t="shared" si="55"/>
        <v>0</v>
      </c>
      <c r="BE132" s="237">
        <f t="shared" si="49"/>
        <v>0</v>
      </c>
      <c r="BF132" s="238">
        <f t="shared" si="56"/>
        <v>0</v>
      </c>
      <c r="BG132" s="238">
        <f t="shared" si="57"/>
        <v>0</v>
      </c>
      <c r="BH132" s="2"/>
      <c r="BI132" s="3"/>
      <c r="BJ132" s="3"/>
      <c r="BL132" s="3"/>
      <c r="BM132" s="228"/>
    </row>
    <row r="133" spans="1:65" ht="15" customHeight="1" x14ac:dyDescent="0.15">
      <c r="A133" s="353"/>
      <c r="B133" s="302" t="s">
        <v>153</v>
      </c>
      <c r="C133" s="146" t="s">
        <v>151</v>
      </c>
      <c r="D133" s="17">
        <f t="shared" si="50"/>
        <v>0</v>
      </c>
      <c r="E133" s="137"/>
      <c r="F133" s="137"/>
      <c r="G133" s="137"/>
      <c r="H133" s="137"/>
      <c r="I133" s="137"/>
      <c r="J133" s="51"/>
      <c r="K133" s="63"/>
      <c r="L133" s="131"/>
      <c r="M133" s="62"/>
      <c r="N133" s="124"/>
      <c r="O133" s="124"/>
      <c r="P133" s="166"/>
      <c r="Q133" s="166"/>
      <c r="R133" s="124"/>
      <c r="S133" s="235" t="str">
        <f t="shared" si="51"/>
        <v xml:space="preserve">      </v>
      </c>
      <c r="T133" s="235"/>
      <c r="U133" s="7"/>
      <c r="V133" s="4"/>
      <c r="W133" s="134"/>
      <c r="X133" s="134"/>
      <c r="Y133" s="4"/>
      <c r="Z133" s="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236"/>
      <c r="AZ133" s="25" t="str">
        <f t="shared" si="52"/>
        <v/>
      </c>
      <c r="BA133" s="25" t="str">
        <f t="shared" si="48"/>
        <v/>
      </c>
      <c r="BB133" s="25" t="str">
        <f t="shared" si="53"/>
        <v xml:space="preserve"> </v>
      </c>
      <c r="BC133" s="25" t="str">
        <f t="shared" si="54"/>
        <v xml:space="preserve"> </v>
      </c>
      <c r="BD133" s="26">
        <f t="shared" si="55"/>
        <v>0</v>
      </c>
      <c r="BE133" s="237">
        <f t="shared" si="49"/>
        <v>0</v>
      </c>
      <c r="BF133" s="238">
        <f t="shared" si="56"/>
        <v>0</v>
      </c>
      <c r="BG133" s="238">
        <f t="shared" si="57"/>
        <v>0</v>
      </c>
      <c r="BH133" s="2"/>
      <c r="BI133" s="3"/>
      <c r="BJ133" s="3"/>
      <c r="BL133" s="3"/>
      <c r="BM133" s="228"/>
    </row>
    <row r="134" spans="1:65" ht="17.25" customHeight="1" x14ac:dyDescent="0.15">
      <c r="A134" s="334"/>
      <c r="B134" s="303"/>
      <c r="C134" s="159" t="s">
        <v>154</v>
      </c>
      <c r="D134" s="35">
        <f t="shared" si="50"/>
        <v>0</v>
      </c>
      <c r="E134" s="160"/>
      <c r="F134" s="161"/>
      <c r="G134" s="161"/>
      <c r="H134" s="161"/>
      <c r="I134" s="161"/>
      <c r="J134" s="161"/>
      <c r="K134" s="162"/>
      <c r="L134" s="163"/>
      <c r="M134" s="164"/>
      <c r="N134" s="165"/>
      <c r="O134" s="165"/>
      <c r="P134" s="245"/>
      <c r="Q134" s="245"/>
      <c r="R134" s="165"/>
      <c r="S134" s="235" t="str">
        <f t="shared" si="51"/>
        <v xml:space="preserve">      </v>
      </c>
      <c r="T134" s="235"/>
      <c r="U134" s="7"/>
      <c r="V134" s="4"/>
      <c r="W134" s="134"/>
      <c r="X134" s="134"/>
      <c r="Y134" s="4"/>
      <c r="Z134" s="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236"/>
      <c r="AZ134" s="25" t="str">
        <f t="shared" si="52"/>
        <v/>
      </c>
      <c r="BA134" s="25" t="str">
        <f t="shared" si="48"/>
        <v/>
      </c>
      <c r="BB134" s="25" t="str">
        <f t="shared" si="53"/>
        <v xml:space="preserve"> </v>
      </c>
      <c r="BC134" s="25" t="str">
        <f t="shared" si="54"/>
        <v xml:space="preserve"> </v>
      </c>
      <c r="BD134" s="26">
        <f t="shared" si="55"/>
        <v>0</v>
      </c>
      <c r="BE134" s="237">
        <f t="shared" si="49"/>
        <v>0</v>
      </c>
      <c r="BF134" s="238">
        <f t="shared" si="56"/>
        <v>0</v>
      </c>
      <c r="BG134" s="238">
        <f t="shared" si="57"/>
        <v>0</v>
      </c>
      <c r="BH134" s="2"/>
      <c r="BI134" s="3"/>
      <c r="BJ134" s="3"/>
      <c r="BL134" s="3"/>
      <c r="BM134" s="228"/>
    </row>
    <row r="135" spans="1:65" ht="22.5" customHeight="1" x14ac:dyDescent="0.15">
      <c r="A135" s="356" t="s">
        <v>156</v>
      </c>
      <c r="B135" s="356" t="s">
        <v>157</v>
      </c>
      <c r="C135" s="168" t="s">
        <v>218</v>
      </c>
      <c r="D135" s="167">
        <f t="shared" si="50"/>
        <v>0</v>
      </c>
      <c r="E135" s="148"/>
      <c r="F135" s="148"/>
      <c r="G135" s="148"/>
      <c r="H135" s="148"/>
      <c r="I135" s="148"/>
      <c r="J135" s="63"/>
      <c r="K135" s="63"/>
      <c r="L135" s="189"/>
      <c r="M135" s="62"/>
      <c r="N135" s="124"/>
      <c r="O135" s="124"/>
      <c r="P135" s="124"/>
      <c r="Q135" s="124"/>
      <c r="R135" s="124"/>
      <c r="S135" s="235" t="str">
        <f t="shared" si="51"/>
        <v xml:space="preserve">      </v>
      </c>
      <c r="T135" s="235"/>
      <c r="U135" s="7"/>
      <c r="V135" s="4"/>
      <c r="W135" s="134"/>
      <c r="X135" s="134"/>
      <c r="Y135" s="4"/>
      <c r="Z135" s="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236"/>
      <c r="AZ135" s="25" t="str">
        <f t="shared" si="52"/>
        <v/>
      </c>
      <c r="BA135" s="25" t="str">
        <f t="shared" si="48"/>
        <v/>
      </c>
      <c r="BB135" s="25" t="str">
        <f t="shared" si="53"/>
        <v xml:space="preserve"> </v>
      </c>
      <c r="BC135" s="25" t="str">
        <f t="shared" si="54"/>
        <v xml:space="preserve"> </v>
      </c>
      <c r="BD135" s="26">
        <f t="shared" si="55"/>
        <v>0</v>
      </c>
      <c r="BE135" s="237">
        <f t="shared" si="49"/>
        <v>0</v>
      </c>
      <c r="BF135" s="238">
        <f t="shared" si="56"/>
        <v>0</v>
      </c>
      <c r="BG135" s="238">
        <f t="shared" si="57"/>
        <v>0</v>
      </c>
      <c r="BH135" s="2"/>
      <c r="BI135" s="3"/>
      <c r="BJ135" s="3"/>
      <c r="BL135" s="3"/>
      <c r="BM135" s="228"/>
    </row>
    <row r="136" spans="1:65" ht="22.5" customHeight="1" x14ac:dyDescent="0.15">
      <c r="A136" s="357"/>
      <c r="B136" s="357"/>
      <c r="C136" s="169" t="s">
        <v>219</v>
      </c>
      <c r="D136" s="167">
        <f t="shared" si="50"/>
        <v>0</v>
      </c>
      <c r="E136" s="137"/>
      <c r="F136" s="137"/>
      <c r="G136" s="137"/>
      <c r="H136" s="137"/>
      <c r="I136" s="137"/>
      <c r="J136" s="140"/>
      <c r="K136" s="140"/>
      <c r="L136" s="148"/>
      <c r="M136" s="141"/>
      <c r="N136" s="142"/>
      <c r="O136" s="142"/>
      <c r="P136" s="142"/>
      <c r="Q136" s="142"/>
      <c r="R136" s="142"/>
      <c r="S136" s="235" t="str">
        <f t="shared" si="51"/>
        <v xml:space="preserve">      </v>
      </c>
      <c r="T136" s="235"/>
      <c r="U136" s="7"/>
      <c r="V136" s="4"/>
      <c r="W136" s="134"/>
      <c r="X136" s="134"/>
      <c r="Y136" s="4"/>
      <c r="Z136" s="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236"/>
      <c r="AZ136" s="25" t="str">
        <f t="shared" si="52"/>
        <v/>
      </c>
      <c r="BA136" s="25" t="str">
        <f t="shared" si="48"/>
        <v/>
      </c>
      <c r="BB136" s="25" t="str">
        <f t="shared" si="53"/>
        <v xml:space="preserve"> </v>
      </c>
      <c r="BC136" s="25" t="str">
        <f t="shared" si="54"/>
        <v xml:space="preserve"> </v>
      </c>
      <c r="BD136" s="26">
        <f t="shared" si="55"/>
        <v>0</v>
      </c>
      <c r="BE136" s="237">
        <f t="shared" si="49"/>
        <v>0</v>
      </c>
      <c r="BF136" s="238">
        <f t="shared" si="56"/>
        <v>0</v>
      </c>
      <c r="BG136" s="238">
        <f t="shared" si="57"/>
        <v>0</v>
      </c>
      <c r="BH136" s="2"/>
      <c r="BI136" s="3"/>
      <c r="BJ136" s="3"/>
      <c r="BL136" s="3"/>
      <c r="BM136" s="228"/>
    </row>
    <row r="137" spans="1:65" ht="39" customHeight="1" x14ac:dyDescent="0.15">
      <c r="A137" s="357"/>
      <c r="B137" s="358"/>
      <c r="C137" s="170" t="s">
        <v>158</v>
      </c>
      <c r="D137" s="167">
        <f t="shared" si="50"/>
        <v>0</v>
      </c>
      <c r="E137" s="171"/>
      <c r="F137" s="161"/>
      <c r="G137" s="161"/>
      <c r="H137" s="161"/>
      <c r="I137" s="161"/>
      <c r="J137" s="37"/>
      <c r="K137" s="37"/>
      <c r="L137" s="246"/>
      <c r="M137" s="39"/>
      <c r="N137" s="40"/>
      <c r="O137" s="96"/>
      <c r="P137" s="42"/>
      <c r="Q137" s="96"/>
      <c r="R137" s="96"/>
      <c r="S137" s="235" t="str">
        <f t="shared" si="51"/>
        <v xml:space="preserve">      </v>
      </c>
      <c r="T137" s="235"/>
      <c r="U137" s="7"/>
      <c r="V137" s="4"/>
      <c r="W137" s="134"/>
      <c r="X137" s="134"/>
      <c r="Y137" s="4"/>
      <c r="Z137" s="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236"/>
      <c r="AZ137" s="25" t="str">
        <f t="shared" si="52"/>
        <v/>
      </c>
      <c r="BA137" s="25" t="str">
        <f t="shared" si="48"/>
        <v/>
      </c>
      <c r="BB137" s="25" t="str">
        <f t="shared" si="53"/>
        <v xml:space="preserve"> </v>
      </c>
      <c r="BC137" s="25" t="str">
        <f t="shared" si="54"/>
        <v xml:space="preserve"> </v>
      </c>
      <c r="BD137" s="26">
        <f t="shared" si="55"/>
        <v>0</v>
      </c>
      <c r="BE137" s="237">
        <f t="shared" si="49"/>
        <v>0</v>
      </c>
      <c r="BF137" s="238">
        <f t="shared" si="56"/>
        <v>0</v>
      </c>
      <c r="BG137" s="238">
        <f t="shared" si="57"/>
        <v>0</v>
      </c>
      <c r="BH137" s="2"/>
      <c r="BI137" s="3"/>
      <c r="BJ137" s="3"/>
      <c r="BL137" s="3"/>
      <c r="BM137" s="228"/>
    </row>
    <row r="138" spans="1:65" ht="62.25" customHeight="1" x14ac:dyDescent="0.15">
      <c r="A138" s="357"/>
      <c r="B138" s="356" t="s">
        <v>159</v>
      </c>
      <c r="C138" s="172" t="s">
        <v>160</v>
      </c>
      <c r="D138" s="17">
        <f t="shared" si="50"/>
        <v>0</v>
      </c>
      <c r="E138" s="173"/>
      <c r="F138" s="155"/>
      <c r="G138" s="155"/>
      <c r="H138" s="155"/>
      <c r="I138" s="155"/>
      <c r="J138" s="155"/>
      <c r="K138" s="19"/>
      <c r="L138" s="20"/>
      <c r="M138" s="21"/>
      <c r="N138" s="22"/>
      <c r="O138" s="47"/>
      <c r="P138" s="156"/>
      <c r="Q138" s="156"/>
      <c r="R138" s="60"/>
      <c r="S138" s="235" t="str">
        <f t="shared" si="51"/>
        <v xml:space="preserve">      </v>
      </c>
      <c r="T138" s="235"/>
      <c r="U138" s="7"/>
      <c r="V138" s="4"/>
      <c r="W138" s="134"/>
      <c r="X138" s="134"/>
      <c r="Y138" s="4"/>
      <c r="Z138" s="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236"/>
      <c r="AZ138" s="25" t="str">
        <f t="shared" si="52"/>
        <v/>
      </c>
      <c r="BA138" s="25" t="str">
        <f t="shared" si="48"/>
        <v/>
      </c>
      <c r="BB138" s="25" t="str">
        <f t="shared" si="53"/>
        <v xml:space="preserve"> </v>
      </c>
      <c r="BC138" s="25" t="str">
        <f t="shared" si="54"/>
        <v xml:space="preserve"> </v>
      </c>
      <c r="BD138" s="26">
        <f t="shared" si="55"/>
        <v>0</v>
      </c>
      <c r="BE138" s="237">
        <f t="shared" si="49"/>
        <v>0</v>
      </c>
      <c r="BF138" s="238">
        <f t="shared" si="56"/>
        <v>0</v>
      </c>
      <c r="BG138" s="238">
        <f t="shared" si="57"/>
        <v>0</v>
      </c>
      <c r="BH138" s="2"/>
      <c r="BI138" s="3"/>
      <c r="BJ138" s="3"/>
      <c r="BL138" s="3"/>
      <c r="BM138" s="228"/>
    </row>
    <row r="139" spans="1:65" ht="54" customHeight="1" x14ac:dyDescent="0.15">
      <c r="A139" s="358"/>
      <c r="B139" s="358"/>
      <c r="C139" s="170" t="s">
        <v>161</v>
      </c>
      <c r="D139" s="35">
        <f t="shared" si="50"/>
        <v>0</v>
      </c>
      <c r="E139" s="160"/>
      <c r="F139" s="161"/>
      <c r="G139" s="161"/>
      <c r="H139" s="161"/>
      <c r="I139" s="161"/>
      <c r="J139" s="161"/>
      <c r="K139" s="37"/>
      <c r="L139" s="38"/>
      <c r="M139" s="39"/>
      <c r="N139" s="40"/>
      <c r="O139" s="54"/>
      <c r="P139" s="245"/>
      <c r="Q139" s="245"/>
      <c r="R139" s="96"/>
      <c r="S139" s="235" t="str">
        <f t="shared" si="51"/>
        <v xml:space="preserve">      </v>
      </c>
      <c r="T139" s="235"/>
      <c r="U139" s="7"/>
      <c r="V139" s="4"/>
      <c r="W139" s="134"/>
      <c r="X139" s="134"/>
      <c r="Y139" s="4"/>
      <c r="Z139" s="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236"/>
      <c r="AZ139" s="25" t="str">
        <f t="shared" si="52"/>
        <v/>
      </c>
      <c r="BA139" s="25" t="str">
        <f t="shared" si="48"/>
        <v/>
      </c>
      <c r="BB139" s="25" t="str">
        <f t="shared" si="53"/>
        <v xml:space="preserve"> </v>
      </c>
      <c r="BC139" s="25" t="str">
        <f t="shared" si="54"/>
        <v xml:space="preserve"> </v>
      </c>
      <c r="BD139" s="26">
        <f t="shared" si="55"/>
        <v>0</v>
      </c>
      <c r="BE139" s="237">
        <f t="shared" si="49"/>
        <v>0</v>
      </c>
      <c r="BF139" s="238">
        <f t="shared" si="56"/>
        <v>0</v>
      </c>
      <c r="BG139" s="238">
        <f t="shared" si="57"/>
        <v>0</v>
      </c>
      <c r="BH139" s="2"/>
      <c r="BI139" s="3"/>
      <c r="BJ139" s="3"/>
      <c r="BL139" s="3"/>
      <c r="BM139" s="228"/>
    </row>
    <row r="140" spans="1:65" ht="15" customHeight="1" x14ac:dyDescent="0.2">
      <c r="A140" s="43" t="s">
        <v>162</v>
      </c>
      <c r="B140" s="174"/>
      <c r="C140" s="126"/>
      <c r="D140" s="110"/>
      <c r="E140" s="110"/>
      <c r="F140" s="175"/>
      <c r="G140" s="175"/>
      <c r="H140" s="175"/>
      <c r="BA140" s="46"/>
      <c r="BF140" s="13"/>
      <c r="BG140" s="13"/>
      <c r="BH140" s="2"/>
    </row>
    <row r="141" spans="1:65" ht="23.25" customHeight="1" x14ac:dyDescent="0.15">
      <c r="A141" s="328" t="s">
        <v>163</v>
      </c>
      <c r="B141" s="329"/>
      <c r="C141" s="330"/>
      <c r="D141" s="300" t="s">
        <v>4</v>
      </c>
      <c r="E141" s="325" t="s">
        <v>5</v>
      </c>
      <c r="F141" s="326"/>
      <c r="G141" s="326"/>
      <c r="H141" s="327"/>
      <c r="AW141" s="227"/>
      <c r="AX141" s="3"/>
      <c r="AY141" s="2"/>
      <c r="AZ141" s="46"/>
      <c r="BA141" s="46"/>
      <c r="BE141" s="13"/>
      <c r="BF141" s="13"/>
      <c r="BG141" s="2"/>
      <c r="BH141" s="2"/>
      <c r="BJ141" s="3"/>
      <c r="BK141" s="228"/>
      <c r="BL141" s="3"/>
    </row>
    <row r="142" spans="1:65" ht="27.75" customHeight="1" x14ac:dyDescent="0.15">
      <c r="A142" s="331"/>
      <c r="B142" s="332"/>
      <c r="C142" s="333"/>
      <c r="D142" s="334"/>
      <c r="E142" s="284" t="s">
        <v>164</v>
      </c>
      <c r="F142" s="14" t="s">
        <v>165</v>
      </c>
      <c r="G142" s="14" t="s">
        <v>60</v>
      </c>
      <c r="H142" s="15" t="s">
        <v>166</v>
      </c>
      <c r="AW142" s="227"/>
      <c r="AX142" s="3"/>
      <c r="AY142" s="2"/>
      <c r="AZ142" s="46"/>
      <c r="BA142" s="46"/>
      <c r="BE142" s="7"/>
      <c r="BF142" s="13"/>
      <c r="BG142" s="2"/>
      <c r="BH142" s="2"/>
      <c r="BJ142" s="3"/>
      <c r="BK142" s="228"/>
      <c r="BL142" s="3"/>
    </row>
    <row r="143" spans="1:65" ht="13.5" customHeight="1" x14ac:dyDescent="0.15">
      <c r="A143" s="310" t="s">
        <v>167</v>
      </c>
      <c r="B143" s="311"/>
      <c r="C143" s="312"/>
      <c r="D143" s="17">
        <f>+SUM(E143:H143)</f>
        <v>0</v>
      </c>
      <c r="E143" s="21"/>
      <c r="F143" s="19"/>
      <c r="G143" s="19"/>
      <c r="H143" s="22"/>
      <c r="AW143" s="227"/>
      <c r="AX143" s="3"/>
      <c r="AY143" s="2"/>
      <c r="AZ143" s="25" t="str">
        <f>IF($D143&lt;&gt;SUM($E143:$H143)," NO ALTERE LAS FÓRMULAS, la suma de las edades no está alculando el total de la sección. ","")</f>
        <v/>
      </c>
      <c r="BA143" s="7"/>
      <c r="BB143" s="7"/>
      <c r="BC143" s="7"/>
      <c r="BD143" s="26">
        <f>IF($D143&lt;&gt;SUM($E143:$H143),1,0)</f>
        <v>0</v>
      </c>
      <c r="BE143" s="13"/>
      <c r="BF143" s="13"/>
      <c r="BG143" s="2"/>
      <c r="BH143" s="2"/>
      <c r="BJ143" s="3"/>
      <c r="BK143" s="228"/>
      <c r="BL143" s="3"/>
    </row>
    <row r="144" spans="1:65" ht="15" customHeight="1" x14ac:dyDescent="0.15">
      <c r="A144" s="385" t="s">
        <v>168</v>
      </c>
      <c r="B144" s="386"/>
      <c r="C144" s="387"/>
      <c r="D144" s="35">
        <f>+SUM(E144:H144)</f>
        <v>0</v>
      </c>
      <c r="E144" s="39"/>
      <c r="F144" s="37"/>
      <c r="G144" s="37"/>
      <c r="H144" s="40"/>
      <c r="AW144" s="227"/>
      <c r="AX144" s="3"/>
      <c r="AY144" s="2"/>
      <c r="AZ144" s="25" t="str">
        <f>IF($D144&lt;&gt;SUM($E144:$H144)," NO ALTERE LAS FÓRMULAS, la suma de las edades no está alculando el total de la sección. ","")</f>
        <v/>
      </c>
      <c r="BA144" s="7"/>
      <c r="BB144" s="7"/>
      <c r="BC144" s="7"/>
      <c r="BD144" s="26">
        <f>IF($D144&lt;&gt;SUM($E144:$H144),1,0)</f>
        <v>0</v>
      </c>
      <c r="BE144" s="13"/>
      <c r="BF144" s="13"/>
      <c r="BG144" s="2"/>
      <c r="BH144" s="2"/>
      <c r="BJ144" s="3"/>
      <c r="BK144" s="228"/>
      <c r="BL144" s="3"/>
    </row>
    <row r="145" spans="1:64" ht="23.25" customHeight="1" x14ac:dyDescent="0.2">
      <c r="A145" s="76" t="s">
        <v>169</v>
      </c>
      <c r="B145" s="126"/>
      <c r="C145" s="126"/>
      <c r="D145" s="127"/>
      <c r="E145" s="127"/>
      <c r="F145" s="127"/>
      <c r="G145" s="127"/>
      <c r="H145" s="127"/>
      <c r="BA145" s="46"/>
      <c r="BG145" s="13"/>
      <c r="BH145" s="2"/>
    </row>
    <row r="146" spans="1:64" ht="36" customHeight="1" x14ac:dyDescent="0.15">
      <c r="A146" s="445" t="s">
        <v>170</v>
      </c>
      <c r="B146" s="446"/>
      <c r="C146" s="407"/>
      <c r="D146" s="300" t="s">
        <v>78</v>
      </c>
      <c r="E146" s="325" t="s">
        <v>5</v>
      </c>
      <c r="F146" s="326"/>
      <c r="G146" s="326"/>
      <c r="H146" s="326"/>
      <c r="I146" s="326"/>
      <c r="J146" s="326"/>
      <c r="K146" s="326"/>
      <c r="L146" s="326"/>
      <c r="M146" s="327"/>
      <c r="N146" s="325" t="s">
        <v>56</v>
      </c>
      <c r="O146" s="327"/>
      <c r="P146" s="302" t="s">
        <v>7</v>
      </c>
      <c r="AW146" s="227"/>
      <c r="AX146" s="3"/>
      <c r="AY146" s="2"/>
      <c r="AZ146" s="46"/>
      <c r="BA146" s="46"/>
      <c r="BF146" s="13"/>
      <c r="BG146" s="2"/>
      <c r="BH146" s="2"/>
      <c r="BJ146" s="3"/>
      <c r="BK146" s="228"/>
      <c r="BL146" s="3"/>
    </row>
    <row r="147" spans="1:64" ht="36.75" customHeight="1" x14ac:dyDescent="0.15">
      <c r="A147" s="410"/>
      <c r="B147" s="448"/>
      <c r="C147" s="411"/>
      <c r="D147" s="334"/>
      <c r="E147" s="176" t="s">
        <v>164</v>
      </c>
      <c r="F147" s="177" t="s">
        <v>14</v>
      </c>
      <c r="G147" s="177" t="s">
        <v>171</v>
      </c>
      <c r="H147" s="177" t="s">
        <v>59</v>
      </c>
      <c r="I147" s="177" t="s">
        <v>172</v>
      </c>
      <c r="J147" s="177" t="s">
        <v>60</v>
      </c>
      <c r="K147" s="177" t="s">
        <v>18</v>
      </c>
      <c r="L147" s="177" t="s">
        <v>19</v>
      </c>
      <c r="M147" s="178" t="s">
        <v>20</v>
      </c>
      <c r="N147" s="286" t="s">
        <v>21</v>
      </c>
      <c r="O147" s="179" t="s">
        <v>22</v>
      </c>
      <c r="P147" s="303"/>
      <c r="AW147" s="227"/>
      <c r="AX147" s="3"/>
      <c r="AY147" s="2"/>
      <c r="AZ147" s="46"/>
      <c r="BA147" s="46"/>
      <c r="BF147" s="13"/>
      <c r="BG147" s="2"/>
      <c r="BH147" s="2"/>
      <c r="BJ147" s="3"/>
      <c r="BK147" s="228"/>
      <c r="BL147" s="3"/>
    </row>
    <row r="148" spans="1:64" ht="15" customHeight="1" x14ac:dyDescent="0.15">
      <c r="A148" s="351" t="s">
        <v>173</v>
      </c>
      <c r="B148" s="449" t="s">
        <v>174</v>
      </c>
      <c r="C148" s="450"/>
      <c r="D148" s="59">
        <f>+SUM(E148:M148)</f>
        <v>78</v>
      </c>
      <c r="E148" s="21">
        <v>8</v>
      </c>
      <c r="F148" s="19">
        <v>6</v>
      </c>
      <c r="G148" s="19"/>
      <c r="H148" s="19">
        <v>1</v>
      </c>
      <c r="I148" s="19">
        <v>12</v>
      </c>
      <c r="J148" s="19">
        <v>5</v>
      </c>
      <c r="K148" s="19">
        <v>37</v>
      </c>
      <c r="L148" s="19">
        <v>9</v>
      </c>
      <c r="M148" s="22"/>
      <c r="N148" s="24">
        <v>34</v>
      </c>
      <c r="O148" s="24">
        <v>44</v>
      </c>
      <c r="P148" s="60">
        <v>1</v>
      </c>
      <c r="Q148" s="258" t="str">
        <f>AZ148&amp;"  "&amp;BA148</f>
        <v xml:space="preserve">  </v>
      </c>
      <c r="AW148" s="227"/>
      <c r="AX148" s="3"/>
      <c r="AY148" s="2"/>
      <c r="AZ148" s="25" t="str">
        <f t="shared" ref="AZ148:AZ201" si="60">IF($D148&lt;&gt;($N148+$O148)," El número actividades de pacientes según sexo NO puede ser diferente al Total.","")</f>
        <v/>
      </c>
      <c r="BA148" s="25" t="str">
        <f>IF($K148&lt;$P148," El número altas de pacientes 60 años NO puede ser mayor que el de 20-64 años.","")</f>
        <v/>
      </c>
      <c r="BD148" s="26">
        <f t="shared" ref="BD148:BD205" si="61">IF($D148&lt;&gt;($N148+$O148),1,0)</f>
        <v>0</v>
      </c>
      <c r="BE148" s="26">
        <f t="shared" ref="BE148:BE205" si="62">IF($K148&lt;$P148,1,0)</f>
        <v>0</v>
      </c>
      <c r="BF148" s="13"/>
      <c r="BG148" s="2"/>
      <c r="BH148" s="2"/>
      <c r="BJ148" s="3"/>
      <c r="BK148" s="228"/>
      <c r="BL148" s="3"/>
    </row>
    <row r="149" spans="1:64" ht="15" customHeight="1" x14ac:dyDescent="0.15">
      <c r="A149" s="352"/>
      <c r="B149" s="361" t="s">
        <v>175</v>
      </c>
      <c r="C149" s="362"/>
      <c r="D149" s="61">
        <f>+SUM(E149:M149)</f>
        <v>796</v>
      </c>
      <c r="E149" s="31">
        <v>73</v>
      </c>
      <c r="F149" s="29">
        <v>23</v>
      </c>
      <c r="G149" s="29">
        <v>17</v>
      </c>
      <c r="H149" s="29">
        <v>22</v>
      </c>
      <c r="I149" s="29">
        <v>96</v>
      </c>
      <c r="J149" s="29">
        <v>108</v>
      </c>
      <c r="K149" s="29">
        <v>376</v>
      </c>
      <c r="L149" s="29">
        <v>60</v>
      </c>
      <c r="M149" s="32">
        <v>21</v>
      </c>
      <c r="N149" s="34">
        <v>281</v>
      </c>
      <c r="O149" s="34">
        <v>515</v>
      </c>
      <c r="P149" s="67">
        <v>19</v>
      </c>
      <c r="Q149" s="258" t="str">
        <f t="shared" ref="Q149:Q201" si="63">AZ149&amp;"  "&amp;BA149</f>
        <v xml:space="preserve">  </v>
      </c>
      <c r="AW149" s="227"/>
      <c r="AX149" s="3"/>
      <c r="AY149" s="2"/>
      <c r="AZ149" s="25" t="str">
        <f t="shared" si="60"/>
        <v/>
      </c>
      <c r="BA149" s="25" t="str">
        <f>IF($K149&lt;$P149," El número altas de pacientes 60 años NO puede ser mayor que el de 20-64 años.","")</f>
        <v/>
      </c>
      <c r="BD149" s="26">
        <f t="shared" si="61"/>
        <v>0</v>
      </c>
      <c r="BE149" s="26">
        <f t="shared" si="62"/>
        <v>0</v>
      </c>
      <c r="BF149" s="13"/>
      <c r="BG149" s="2"/>
      <c r="BH149" s="2"/>
      <c r="BJ149" s="3"/>
      <c r="BK149" s="228"/>
      <c r="BL149" s="3"/>
    </row>
    <row r="150" spans="1:64" ht="14.25" customHeight="1" x14ac:dyDescent="0.15">
      <c r="A150" s="302" t="s">
        <v>176</v>
      </c>
      <c r="B150" s="449" t="s">
        <v>177</v>
      </c>
      <c r="C150" s="450"/>
      <c r="D150" s="59">
        <f>+SUM(E150:M150)</f>
        <v>12</v>
      </c>
      <c r="E150" s="21"/>
      <c r="F150" s="19"/>
      <c r="G150" s="19"/>
      <c r="H150" s="19"/>
      <c r="I150" s="19">
        <v>1</v>
      </c>
      <c r="J150" s="19">
        <v>1</v>
      </c>
      <c r="K150" s="19">
        <v>10</v>
      </c>
      <c r="L150" s="19"/>
      <c r="M150" s="22"/>
      <c r="N150" s="24">
        <v>5</v>
      </c>
      <c r="O150" s="24">
        <v>7</v>
      </c>
      <c r="P150" s="60">
        <v>1</v>
      </c>
      <c r="Q150" s="258" t="str">
        <f t="shared" si="63"/>
        <v xml:space="preserve">  </v>
      </c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247"/>
      <c r="AX150" s="180"/>
      <c r="AY150" s="114"/>
      <c r="AZ150" s="25" t="str">
        <f t="shared" si="60"/>
        <v/>
      </c>
      <c r="BA150" s="25" t="str">
        <f t="shared" ref="BA150:BA205" si="64">IF($K150&lt;$P150," El número altas de pacientes 60 años NO puede ser mayor que el de 20-64 años.","")</f>
        <v/>
      </c>
      <c r="BB150" s="7"/>
      <c r="BC150" s="7"/>
      <c r="BD150" s="26">
        <f t="shared" si="61"/>
        <v>0</v>
      </c>
      <c r="BE150" s="26">
        <f t="shared" si="62"/>
        <v>0</v>
      </c>
      <c r="BF150" s="13"/>
      <c r="BG150" s="2"/>
      <c r="BH150" s="2"/>
      <c r="BJ150" s="3"/>
      <c r="BK150" s="228"/>
      <c r="BL150" s="3"/>
    </row>
    <row r="151" spans="1:64" ht="13.5" customHeight="1" x14ac:dyDescent="0.15">
      <c r="A151" s="348"/>
      <c r="B151" s="316" t="s">
        <v>178</v>
      </c>
      <c r="C151" s="318"/>
      <c r="D151" s="61">
        <f t="shared" ref="D151:D205" si="65">+SUM(E151:M151)</f>
        <v>27</v>
      </c>
      <c r="E151" s="31"/>
      <c r="F151" s="29"/>
      <c r="G151" s="29"/>
      <c r="H151" s="29"/>
      <c r="I151" s="29"/>
      <c r="J151" s="29">
        <v>6</v>
      </c>
      <c r="K151" s="29">
        <v>21</v>
      </c>
      <c r="L151" s="29"/>
      <c r="M151" s="32"/>
      <c r="N151" s="34">
        <v>7</v>
      </c>
      <c r="O151" s="34">
        <v>20</v>
      </c>
      <c r="P151" s="67"/>
      <c r="Q151" s="258" t="str">
        <f t="shared" si="63"/>
        <v xml:space="preserve">  </v>
      </c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247"/>
      <c r="AX151" s="180"/>
      <c r="AY151" s="114"/>
      <c r="AZ151" s="25" t="str">
        <f t="shared" si="60"/>
        <v/>
      </c>
      <c r="BA151" s="25" t="str">
        <f t="shared" si="64"/>
        <v/>
      </c>
      <c r="BB151" s="13"/>
      <c r="BC151" s="13"/>
      <c r="BD151" s="26">
        <f t="shared" si="61"/>
        <v>0</v>
      </c>
      <c r="BE151" s="26">
        <f t="shared" si="62"/>
        <v>0</v>
      </c>
      <c r="BF151" s="13"/>
      <c r="BG151" s="2"/>
      <c r="BH151" s="2"/>
      <c r="BJ151" s="3"/>
      <c r="BK151" s="228"/>
      <c r="BL151" s="3"/>
    </row>
    <row r="152" spans="1:64" ht="11.25" customHeight="1" x14ac:dyDescent="0.15">
      <c r="A152" s="348"/>
      <c r="B152" s="316" t="s">
        <v>179</v>
      </c>
      <c r="C152" s="318"/>
      <c r="D152" s="61">
        <f t="shared" si="65"/>
        <v>12</v>
      </c>
      <c r="E152" s="31"/>
      <c r="F152" s="29"/>
      <c r="G152" s="29"/>
      <c r="H152" s="29"/>
      <c r="I152" s="29">
        <v>1</v>
      </c>
      <c r="J152" s="29">
        <v>1</v>
      </c>
      <c r="K152" s="29">
        <v>10</v>
      </c>
      <c r="L152" s="29"/>
      <c r="M152" s="32"/>
      <c r="N152" s="34">
        <v>5</v>
      </c>
      <c r="O152" s="34">
        <v>7</v>
      </c>
      <c r="P152" s="67">
        <v>1</v>
      </c>
      <c r="Q152" s="258" t="str">
        <f t="shared" si="63"/>
        <v xml:space="preserve">  </v>
      </c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247"/>
      <c r="AX152" s="180"/>
      <c r="AY152" s="114"/>
      <c r="AZ152" s="25" t="str">
        <f t="shared" si="60"/>
        <v/>
      </c>
      <c r="BA152" s="25" t="str">
        <f t="shared" si="64"/>
        <v/>
      </c>
      <c r="BB152" s="13"/>
      <c r="BC152" s="13"/>
      <c r="BD152" s="26">
        <f t="shared" si="61"/>
        <v>0</v>
      </c>
      <c r="BE152" s="26">
        <f t="shared" si="62"/>
        <v>0</v>
      </c>
      <c r="BF152" s="13"/>
      <c r="BG152" s="2"/>
      <c r="BH152" s="2"/>
      <c r="BJ152" s="3"/>
      <c r="BK152" s="228"/>
      <c r="BL152" s="3"/>
    </row>
    <row r="153" spans="1:64" ht="11.25" customHeight="1" x14ac:dyDescent="0.15">
      <c r="A153" s="303"/>
      <c r="B153" s="361" t="s">
        <v>180</v>
      </c>
      <c r="C153" s="362"/>
      <c r="D153" s="136">
        <f t="shared" si="65"/>
        <v>8</v>
      </c>
      <c r="E153" s="39"/>
      <c r="F153" s="37"/>
      <c r="G153" s="37"/>
      <c r="H153" s="37"/>
      <c r="I153" s="37"/>
      <c r="J153" s="37"/>
      <c r="K153" s="37">
        <v>8</v>
      </c>
      <c r="L153" s="37"/>
      <c r="M153" s="40"/>
      <c r="N153" s="42">
        <v>1</v>
      </c>
      <c r="O153" s="42">
        <v>7</v>
      </c>
      <c r="P153" s="96"/>
      <c r="Q153" s="258" t="str">
        <f t="shared" si="63"/>
        <v xml:space="preserve">  </v>
      </c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247"/>
      <c r="AX153" s="180"/>
      <c r="AY153" s="114"/>
      <c r="AZ153" s="25" t="str">
        <f t="shared" si="60"/>
        <v/>
      </c>
      <c r="BA153" s="25" t="str">
        <f t="shared" si="64"/>
        <v/>
      </c>
      <c r="BB153" s="13"/>
      <c r="BC153" s="13"/>
      <c r="BD153" s="26">
        <f t="shared" si="61"/>
        <v>0</v>
      </c>
      <c r="BE153" s="26">
        <f t="shared" si="62"/>
        <v>0</v>
      </c>
      <c r="BF153" s="13"/>
      <c r="BG153" s="2"/>
      <c r="BH153" s="2"/>
      <c r="BJ153" s="3"/>
      <c r="BK153" s="228"/>
      <c r="BL153" s="3"/>
    </row>
    <row r="154" spans="1:64" ht="11.25" customHeight="1" x14ac:dyDescent="0.15">
      <c r="A154" s="302" t="s">
        <v>181</v>
      </c>
      <c r="B154" s="449" t="s">
        <v>177</v>
      </c>
      <c r="C154" s="450"/>
      <c r="D154" s="59">
        <f t="shared" si="65"/>
        <v>46</v>
      </c>
      <c r="E154" s="21">
        <v>11</v>
      </c>
      <c r="F154" s="19"/>
      <c r="G154" s="19">
        <v>4</v>
      </c>
      <c r="H154" s="19"/>
      <c r="I154" s="19">
        <v>3</v>
      </c>
      <c r="J154" s="19">
        <v>6</v>
      </c>
      <c r="K154" s="19">
        <v>18</v>
      </c>
      <c r="L154" s="19">
        <v>4</v>
      </c>
      <c r="M154" s="22"/>
      <c r="N154" s="24">
        <v>22</v>
      </c>
      <c r="O154" s="24">
        <v>24</v>
      </c>
      <c r="P154" s="60"/>
      <c r="Q154" s="258" t="str">
        <f t="shared" si="63"/>
        <v xml:space="preserve">  </v>
      </c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247"/>
      <c r="AX154" s="180"/>
      <c r="AY154" s="114"/>
      <c r="AZ154" s="25" t="str">
        <f t="shared" si="60"/>
        <v/>
      </c>
      <c r="BA154" s="25" t="str">
        <f t="shared" si="64"/>
        <v/>
      </c>
      <c r="BB154" s="13"/>
      <c r="BC154" s="13"/>
      <c r="BD154" s="26">
        <f t="shared" si="61"/>
        <v>0</v>
      </c>
      <c r="BE154" s="26">
        <f t="shared" si="62"/>
        <v>0</v>
      </c>
      <c r="BF154" s="13"/>
      <c r="BG154" s="2"/>
      <c r="BH154" s="2"/>
      <c r="BJ154" s="3"/>
      <c r="BK154" s="228"/>
      <c r="BL154" s="3"/>
    </row>
    <row r="155" spans="1:64" ht="11.25" customHeight="1" x14ac:dyDescent="0.15">
      <c r="A155" s="348"/>
      <c r="B155" s="316" t="s">
        <v>178</v>
      </c>
      <c r="C155" s="318"/>
      <c r="D155" s="61">
        <f t="shared" si="65"/>
        <v>63</v>
      </c>
      <c r="E155" s="31">
        <v>10</v>
      </c>
      <c r="F155" s="29"/>
      <c r="G155" s="29"/>
      <c r="H155" s="29"/>
      <c r="I155" s="29">
        <v>9</v>
      </c>
      <c r="J155" s="29">
        <v>10</v>
      </c>
      <c r="K155" s="29">
        <v>27</v>
      </c>
      <c r="L155" s="29">
        <v>7</v>
      </c>
      <c r="M155" s="32"/>
      <c r="N155" s="34">
        <v>28</v>
      </c>
      <c r="O155" s="34">
        <v>35</v>
      </c>
      <c r="P155" s="67"/>
      <c r="Q155" s="258" t="str">
        <f t="shared" si="63"/>
        <v xml:space="preserve">  </v>
      </c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247"/>
      <c r="AX155" s="180"/>
      <c r="AY155" s="114"/>
      <c r="AZ155" s="25" t="str">
        <f t="shared" si="60"/>
        <v/>
      </c>
      <c r="BA155" s="25" t="str">
        <f t="shared" si="64"/>
        <v/>
      </c>
      <c r="BB155" s="13"/>
      <c r="BC155" s="13"/>
      <c r="BD155" s="26">
        <f t="shared" si="61"/>
        <v>0</v>
      </c>
      <c r="BE155" s="26">
        <f t="shared" si="62"/>
        <v>0</v>
      </c>
      <c r="BF155" s="13"/>
      <c r="BG155" s="2"/>
      <c r="BH155" s="2"/>
      <c r="BJ155" s="3"/>
      <c r="BK155" s="228"/>
      <c r="BL155" s="3"/>
    </row>
    <row r="156" spans="1:64" ht="11.25" customHeight="1" x14ac:dyDescent="0.15">
      <c r="A156" s="348"/>
      <c r="B156" s="316" t="s">
        <v>179</v>
      </c>
      <c r="C156" s="318"/>
      <c r="D156" s="61">
        <f t="shared" si="65"/>
        <v>43</v>
      </c>
      <c r="E156" s="31">
        <v>10</v>
      </c>
      <c r="F156" s="29"/>
      <c r="G156" s="29">
        <v>4</v>
      </c>
      <c r="H156" s="29"/>
      <c r="I156" s="29">
        <v>3</v>
      </c>
      <c r="J156" s="29">
        <v>5</v>
      </c>
      <c r="K156" s="29">
        <v>18</v>
      </c>
      <c r="L156" s="29">
        <v>3</v>
      </c>
      <c r="M156" s="32"/>
      <c r="N156" s="34">
        <v>19</v>
      </c>
      <c r="O156" s="34">
        <v>24</v>
      </c>
      <c r="P156" s="67"/>
      <c r="Q156" s="258" t="str">
        <f t="shared" si="63"/>
        <v xml:space="preserve">  </v>
      </c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247"/>
      <c r="AX156" s="180"/>
      <c r="AY156" s="114"/>
      <c r="AZ156" s="25" t="str">
        <f t="shared" si="60"/>
        <v/>
      </c>
      <c r="BA156" s="25" t="str">
        <f t="shared" si="64"/>
        <v/>
      </c>
      <c r="BB156" s="13"/>
      <c r="BC156" s="13"/>
      <c r="BD156" s="26">
        <f t="shared" si="61"/>
        <v>0</v>
      </c>
      <c r="BE156" s="26">
        <f t="shared" si="62"/>
        <v>0</v>
      </c>
      <c r="BF156" s="13"/>
      <c r="BG156" s="2"/>
      <c r="BH156" s="2"/>
      <c r="BJ156" s="3"/>
      <c r="BK156" s="228"/>
      <c r="BL156" s="3"/>
    </row>
    <row r="157" spans="1:64" ht="11.25" customHeight="1" x14ac:dyDescent="0.15">
      <c r="A157" s="303"/>
      <c r="B157" s="361" t="s">
        <v>180</v>
      </c>
      <c r="C157" s="362"/>
      <c r="D157" s="136">
        <f t="shared" si="65"/>
        <v>26</v>
      </c>
      <c r="E157" s="39">
        <v>5</v>
      </c>
      <c r="F157" s="37"/>
      <c r="G157" s="37">
        <v>1</v>
      </c>
      <c r="H157" s="37"/>
      <c r="I157" s="37">
        <v>4</v>
      </c>
      <c r="J157" s="37">
        <v>5</v>
      </c>
      <c r="K157" s="37">
        <v>10</v>
      </c>
      <c r="L157" s="37">
        <v>1</v>
      </c>
      <c r="M157" s="40"/>
      <c r="N157" s="42">
        <v>11</v>
      </c>
      <c r="O157" s="42">
        <v>15</v>
      </c>
      <c r="P157" s="96"/>
      <c r="Q157" s="258" t="str">
        <f t="shared" si="63"/>
        <v xml:space="preserve">  </v>
      </c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247"/>
      <c r="AX157" s="180"/>
      <c r="AY157" s="114"/>
      <c r="AZ157" s="25" t="str">
        <f t="shared" si="60"/>
        <v/>
      </c>
      <c r="BA157" s="25" t="str">
        <f t="shared" si="64"/>
        <v/>
      </c>
      <c r="BB157" s="13"/>
      <c r="BC157" s="13"/>
      <c r="BD157" s="26">
        <f t="shared" si="61"/>
        <v>0</v>
      </c>
      <c r="BE157" s="26">
        <f t="shared" si="62"/>
        <v>0</v>
      </c>
      <c r="BF157" s="7"/>
      <c r="BG157" s="2"/>
      <c r="BH157" s="2"/>
      <c r="BJ157" s="3"/>
      <c r="BK157" s="228"/>
      <c r="BL157" s="3"/>
    </row>
    <row r="158" spans="1:64" ht="11.25" customHeight="1" x14ac:dyDescent="0.15">
      <c r="A158" s="302" t="s">
        <v>80</v>
      </c>
      <c r="B158" s="449" t="s">
        <v>177</v>
      </c>
      <c r="C158" s="450"/>
      <c r="D158" s="59">
        <f t="shared" si="65"/>
        <v>56</v>
      </c>
      <c r="E158" s="21"/>
      <c r="F158" s="19"/>
      <c r="G158" s="19"/>
      <c r="H158" s="19">
        <v>5</v>
      </c>
      <c r="I158" s="19">
        <v>2</v>
      </c>
      <c r="J158" s="19">
        <v>12</v>
      </c>
      <c r="K158" s="19">
        <v>30</v>
      </c>
      <c r="L158" s="19"/>
      <c r="M158" s="22">
        <v>7</v>
      </c>
      <c r="N158" s="24">
        <v>17</v>
      </c>
      <c r="O158" s="24">
        <v>39</v>
      </c>
      <c r="P158" s="60">
        <v>1</v>
      </c>
      <c r="Q158" s="258" t="str">
        <f t="shared" si="63"/>
        <v xml:space="preserve">  </v>
      </c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247"/>
      <c r="AX158" s="180"/>
      <c r="AY158" s="114"/>
      <c r="AZ158" s="25" t="str">
        <f t="shared" si="60"/>
        <v/>
      </c>
      <c r="BA158" s="25" t="str">
        <f t="shared" si="64"/>
        <v/>
      </c>
      <c r="BB158" s="13"/>
      <c r="BC158" s="13"/>
      <c r="BD158" s="26">
        <f t="shared" si="61"/>
        <v>0</v>
      </c>
      <c r="BE158" s="26">
        <f t="shared" si="62"/>
        <v>0</v>
      </c>
      <c r="BF158" s="13"/>
      <c r="BG158" s="2"/>
      <c r="BH158" s="2"/>
      <c r="BJ158" s="3"/>
      <c r="BK158" s="228"/>
      <c r="BL158" s="3"/>
    </row>
    <row r="159" spans="1:64" ht="11.25" customHeight="1" x14ac:dyDescent="0.15">
      <c r="A159" s="348"/>
      <c r="B159" s="316" t="s">
        <v>178</v>
      </c>
      <c r="C159" s="318"/>
      <c r="D159" s="61">
        <f t="shared" si="65"/>
        <v>147</v>
      </c>
      <c r="E159" s="31"/>
      <c r="F159" s="29"/>
      <c r="G159" s="29"/>
      <c r="H159" s="29">
        <v>13</v>
      </c>
      <c r="I159" s="29">
        <v>13</v>
      </c>
      <c r="J159" s="29">
        <v>27</v>
      </c>
      <c r="K159" s="29">
        <v>75</v>
      </c>
      <c r="L159" s="29">
        <v>2</v>
      </c>
      <c r="M159" s="32">
        <v>17</v>
      </c>
      <c r="N159" s="34">
        <v>43</v>
      </c>
      <c r="O159" s="34">
        <v>104</v>
      </c>
      <c r="P159" s="67">
        <v>3</v>
      </c>
      <c r="Q159" s="258" t="str">
        <f t="shared" si="63"/>
        <v xml:space="preserve">  </v>
      </c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247"/>
      <c r="AX159" s="180"/>
      <c r="AY159" s="114"/>
      <c r="AZ159" s="25" t="str">
        <f t="shared" si="60"/>
        <v/>
      </c>
      <c r="BA159" s="25" t="str">
        <f t="shared" si="64"/>
        <v/>
      </c>
      <c r="BB159" s="13"/>
      <c r="BC159" s="13"/>
      <c r="BD159" s="26">
        <f t="shared" si="61"/>
        <v>0</v>
      </c>
      <c r="BE159" s="26">
        <f t="shared" si="62"/>
        <v>0</v>
      </c>
      <c r="BF159" s="13"/>
      <c r="BG159" s="2"/>
      <c r="BH159" s="2"/>
      <c r="BJ159" s="3"/>
      <c r="BK159" s="228"/>
      <c r="BL159" s="3"/>
    </row>
    <row r="160" spans="1:64" ht="11.25" customHeight="1" x14ac:dyDescent="0.15">
      <c r="A160" s="348"/>
      <c r="B160" s="316" t="s">
        <v>179</v>
      </c>
      <c r="C160" s="318"/>
      <c r="D160" s="61">
        <f t="shared" si="65"/>
        <v>63</v>
      </c>
      <c r="E160" s="31"/>
      <c r="F160" s="29"/>
      <c r="G160" s="29"/>
      <c r="H160" s="29">
        <v>4</v>
      </c>
      <c r="I160" s="29">
        <v>2</v>
      </c>
      <c r="J160" s="29">
        <v>13</v>
      </c>
      <c r="K160" s="29">
        <v>34</v>
      </c>
      <c r="L160" s="29">
        <v>1</v>
      </c>
      <c r="M160" s="32">
        <v>9</v>
      </c>
      <c r="N160" s="34">
        <v>18</v>
      </c>
      <c r="O160" s="34">
        <v>45</v>
      </c>
      <c r="P160" s="67">
        <v>1</v>
      </c>
      <c r="Q160" s="258" t="str">
        <f t="shared" si="63"/>
        <v xml:space="preserve">  </v>
      </c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247"/>
      <c r="AX160" s="180"/>
      <c r="AY160" s="114"/>
      <c r="AZ160" s="25" t="str">
        <f t="shared" si="60"/>
        <v/>
      </c>
      <c r="BA160" s="25" t="str">
        <f t="shared" si="64"/>
        <v/>
      </c>
      <c r="BB160" s="13"/>
      <c r="BC160" s="13"/>
      <c r="BD160" s="26">
        <f t="shared" si="61"/>
        <v>0</v>
      </c>
      <c r="BE160" s="26">
        <f t="shared" si="62"/>
        <v>0</v>
      </c>
      <c r="BF160" s="13"/>
      <c r="BG160" s="2"/>
      <c r="BH160" s="2"/>
      <c r="BJ160" s="3"/>
      <c r="BK160" s="228"/>
      <c r="BL160" s="3"/>
    </row>
    <row r="161" spans="1:64" ht="11.25" customHeight="1" x14ac:dyDescent="0.15">
      <c r="A161" s="303"/>
      <c r="B161" s="361" t="s">
        <v>180</v>
      </c>
      <c r="C161" s="362"/>
      <c r="D161" s="136">
        <f t="shared" si="65"/>
        <v>45</v>
      </c>
      <c r="E161" s="39"/>
      <c r="F161" s="37"/>
      <c r="G161" s="37"/>
      <c r="H161" s="37">
        <v>3</v>
      </c>
      <c r="I161" s="37">
        <v>3</v>
      </c>
      <c r="J161" s="37">
        <v>11</v>
      </c>
      <c r="K161" s="37">
        <v>23</v>
      </c>
      <c r="L161" s="37">
        <v>1</v>
      </c>
      <c r="M161" s="40">
        <v>4</v>
      </c>
      <c r="N161" s="42">
        <v>17</v>
      </c>
      <c r="O161" s="42">
        <v>28</v>
      </c>
      <c r="P161" s="96">
        <v>1</v>
      </c>
      <c r="Q161" s="258" t="str">
        <f t="shared" si="63"/>
        <v xml:space="preserve">  </v>
      </c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247"/>
      <c r="AX161" s="180"/>
      <c r="AY161" s="114"/>
      <c r="AZ161" s="25" t="str">
        <f t="shared" si="60"/>
        <v/>
      </c>
      <c r="BA161" s="25" t="str">
        <f t="shared" si="64"/>
        <v/>
      </c>
      <c r="BB161" s="13"/>
      <c r="BC161" s="13"/>
      <c r="BD161" s="26">
        <f t="shared" si="61"/>
        <v>0</v>
      </c>
      <c r="BE161" s="26">
        <f t="shared" si="62"/>
        <v>0</v>
      </c>
      <c r="BF161" s="13"/>
      <c r="BG161" s="2"/>
      <c r="BH161" s="2"/>
      <c r="BJ161" s="3"/>
      <c r="BK161" s="228"/>
      <c r="BL161" s="3"/>
    </row>
    <row r="162" spans="1:64" ht="11.25" customHeight="1" x14ac:dyDescent="0.15">
      <c r="A162" s="302" t="s">
        <v>85</v>
      </c>
      <c r="B162" s="449" t="s">
        <v>177</v>
      </c>
      <c r="C162" s="450"/>
      <c r="D162" s="59">
        <f>+SUM(E162:J162)</f>
        <v>32</v>
      </c>
      <c r="E162" s="21">
        <v>14</v>
      </c>
      <c r="F162" s="19">
        <v>8</v>
      </c>
      <c r="G162" s="19">
        <v>4</v>
      </c>
      <c r="H162" s="19"/>
      <c r="I162" s="19">
        <v>3</v>
      </c>
      <c r="J162" s="19">
        <v>3</v>
      </c>
      <c r="K162" s="155"/>
      <c r="L162" s="155"/>
      <c r="M162" s="156"/>
      <c r="N162" s="24">
        <v>22</v>
      </c>
      <c r="O162" s="24">
        <v>10</v>
      </c>
      <c r="P162" s="181"/>
      <c r="Q162" s="258" t="str">
        <f t="shared" si="63"/>
        <v xml:space="preserve">  </v>
      </c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247"/>
      <c r="AX162" s="180"/>
      <c r="AY162" s="114"/>
      <c r="AZ162" s="25" t="str">
        <f t="shared" si="60"/>
        <v/>
      </c>
      <c r="BA162" s="25" t="str">
        <f t="shared" si="64"/>
        <v/>
      </c>
      <c r="BB162" s="13"/>
      <c r="BC162" s="13"/>
      <c r="BD162" s="26">
        <f t="shared" si="61"/>
        <v>0</v>
      </c>
      <c r="BE162" s="80">
        <f t="shared" si="62"/>
        <v>0</v>
      </c>
      <c r="BF162" s="13"/>
      <c r="BG162" s="2"/>
      <c r="BH162" s="2"/>
      <c r="BJ162" s="3"/>
      <c r="BK162" s="228"/>
      <c r="BL162" s="3"/>
    </row>
    <row r="163" spans="1:64" ht="11.25" customHeight="1" x14ac:dyDescent="0.15">
      <c r="A163" s="348"/>
      <c r="B163" s="316" t="s">
        <v>178</v>
      </c>
      <c r="C163" s="318"/>
      <c r="D163" s="61">
        <f>+SUM(E163:J163)</f>
        <v>138</v>
      </c>
      <c r="E163" s="31">
        <v>63</v>
      </c>
      <c r="F163" s="29">
        <v>23</v>
      </c>
      <c r="G163" s="29">
        <v>17</v>
      </c>
      <c r="H163" s="29">
        <v>3</v>
      </c>
      <c r="I163" s="29">
        <v>20</v>
      </c>
      <c r="J163" s="29">
        <v>12</v>
      </c>
      <c r="K163" s="51"/>
      <c r="L163" s="51"/>
      <c r="M163" s="131"/>
      <c r="N163" s="34">
        <v>70</v>
      </c>
      <c r="O163" s="34">
        <v>68</v>
      </c>
      <c r="P163" s="182"/>
      <c r="Q163" s="258" t="str">
        <f t="shared" si="63"/>
        <v xml:space="preserve">  </v>
      </c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247"/>
      <c r="AX163" s="180"/>
      <c r="AY163" s="114"/>
      <c r="AZ163" s="25" t="str">
        <f t="shared" si="60"/>
        <v/>
      </c>
      <c r="BA163" s="25" t="str">
        <f t="shared" si="64"/>
        <v/>
      </c>
      <c r="BB163" s="13"/>
      <c r="BC163" s="13"/>
      <c r="BD163" s="26">
        <f t="shared" si="61"/>
        <v>0</v>
      </c>
      <c r="BE163" s="80">
        <f t="shared" si="62"/>
        <v>0</v>
      </c>
      <c r="BF163" s="13"/>
      <c r="BG163" s="2"/>
      <c r="BH163" s="2"/>
      <c r="BJ163" s="3"/>
      <c r="BK163" s="228"/>
      <c r="BL163" s="3"/>
    </row>
    <row r="164" spans="1:64" ht="11.25" customHeight="1" x14ac:dyDescent="0.15">
      <c r="A164" s="348"/>
      <c r="B164" s="316" t="s">
        <v>179</v>
      </c>
      <c r="C164" s="318"/>
      <c r="D164" s="61">
        <f>+SUM(E164:J164)</f>
        <v>36</v>
      </c>
      <c r="E164" s="31">
        <v>16</v>
      </c>
      <c r="F164" s="29">
        <v>9</v>
      </c>
      <c r="G164" s="29">
        <v>4</v>
      </c>
      <c r="H164" s="29"/>
      <c r="I164" s="29">
        <v>4</v>
      </c>
      <c r="J164" s="29">
        <v>3</v>
      </c>
      <c r="K164" s="51"/>
      <c r="L164" s="51"/>
      <c r="M164" s="131"/>
      <c r="N164" s="34">
        <v>24</v>
      </c>
      <c r="O164" s="34">
        <v>12</v>
      </c>
      <c r="P164" s="182"/>
      <c r="Q164" s="258" t="str">
        <f t="shared" si="63"/>
        <v xml:space="preserve">  </v>
      </c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247"/>
      <c r="AX164" s="180"/>
      <c r="AY164" s="114"/>
      <c r="AZ164" s="25" t="str">
        <f t="shared" si="60"/>
        <v/>
      </c>
      <c r="BA164" s="25" t="str">
        <f t="shared" si="64"/>
        <v/>
      </c>
      <c r="BB164" s="13"/>
      <c r="BC164" s="13"/>
      <c r="BD164" s="26">
        <f t="shared" si="61"/>
        <v>0</v>
      </c>
      <c r="BE164" s="80">
        <f t="shared" si="62"/>
        <v>0</v>
      </c>
      <c r="BF164" s="13"/>
      <c r="BG164" s="2"/>
      <c r="BH164" s="2"/>
      <c r="BJ164" s="3"/>
      <c r="BK164" s="228"/>
      <c r="BL164" s="3"/>
    </row>
    <row r="165" spans="1:64" ht="11.25" customHeight="1" x14ac:dyDescent="0.15">
      <c r="A165" s="303"/>
      <c r="B165" s="361" t="s">
        <v>180</v>
      </c>
      <c r="C165" s="362"/>
      <c r="D165" s="136">
        <f>+SUM(E165:J165)</f>
        <v>18</v>
      </c>
      <c r="E165" s="39">
        <v>6</v>
      </c>
      <c r="F165" s="37">
        <v>7</v>
      </c>
      <c r="G165" s="37">
        <v>4</v>
      </c>
      <c r="H165" s="37"/>
      <c r="I165" s="37"/>
      <c r="J165" s="37">
        <v>1</v>
      </c>
      <c r="K165" s="161"/>
      <c r="L165" s="161"/>
      <c r="M165" s="163"/>
      <c r="N165" s="42">
        <v>10</v>
      </c>
      <c r="O165" s="42">
        <v>8</v>
      </c>
      <c r="P165" s="183"/>
      <c r="Q165" s="258" t="str">
        <f t="shared" si="63"/>
        <v xml:space="preserve">  </v>
      </c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247"/>
      <c r="AX165" s="180"/>
      <c r="AY165" s="114"/>
      <c r="AZ165" s="25" t="str">
        <f t="shared" si="60"/>
        <v/>
      </c>
      <c r="BA165" s="25" t="str">
        <f t="shared" si="64"/>
        <v/>
      </c>
      <c r="BB165" s="13"/>
      <c r="BC165" s="13"/>
      <c r="BD165" s="26">
        <f t="shared" si="61"/>
        <v>0</v>
      </c>
      <c r="BE165" s="80">
        <f t="shared" si="62"/>
        <v>0</v>
      </c>
      <c r="BF165" s="184"/>
      <c r="BG165" s="2"/>
      <c r="BH165" s="2"/>
      <c r="BJ165" s="3"/>
      <c r="BK165" s="228"/>
      <c r="BL165" s="3"/>
    </row>
    <row r="166" spans="1:64" ht="11.25" customHeight="1" x14ac:dyDescent="0.15">
      <c r="A166" s="302" t="s">
        <v>182</v>
      </c>
      <c r="B166" s="449" t="s">
        <v>177</v>
      </c>
      <c r="C166" s="450"/>
      <c r="D166" s="135">
        <f t="shared" si="65"/>
        <v>31</v>
      </c>
      <c r="E166" s="62"/>
      <c r="F166" s="63"/>
      <c r="G166" s="63"/>
      <c r="H166" s="63"/>
      <c r="I166" s="63"/>
      <c r="J166" s="63"/>
      <c r="K166" s="63">
        <v>26</v>
      </c>
      <c r="L166" s="63">
        <v>5</v>
      </c>
      <c r="M166" s="124"/>
      <c r="N166" s="65">
        <v>4</v>
      </c>
      <c r="O166" s="65">
        <v>27</v>
      </c>
      <c r="P166" s="66">
        <v>1</v>
      </c>
      <c r="Q166" s="258" t="str">
        <f t="shared" si="63"/>
        <v xml:space="preserve">  </v>
      </c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247"/>
      <c r="AX166" s="180"/>
      <c r="AY166" s="114"/>
      <c r="AZ166" s="25" t="str">
        <f t="shared" si="60"/>
        <v/>
      </c>
      <c r="BA166" s="25" t="str">
        <f t="shared" si="64"/>
        <v/>
      </c>
      <c r="BB166" s="13"/>
      <c r="BC166" s="13"/>
      <c r="BD166" s="26">
        <f t="shared" si="61"/>
        <v>0</v>
      </c>
      <c r="BE166" s="26">
        <f t="shared" si="62"/>
        <v>0</v>
      </c>
      <c r="BF166" s="7"/>
      <c r="BG166" s="2"/>
      <c r="BH166" s="2"/>
      <c r="BJ166" s="3"/>
      <c r="BK166" s="228"/>
      <c r="BL166" s="3"/>
    </row>
    <row r="167" spans="1:64" ht="11.25" customHeight="1" x14ac:dyDescent="0.15">
      <c r="A167" s="348"/>
      <c r="B167" s="316" t="s">
        <v>178</v>
      </c>
      <c r="C167" s="318"/>
      <c r="D167" s="61">
        <f t="shared" si="65"/>
        <v>99</v>
      </c>
      <c r="E167" s="31"/>
      <c r="F167" s="29"/>
      <c r="G167" s="29"/>
      <c r="H167" s="29"/>
      <c r="I167" s="29">
        <v>2</v>
      </c>
      <c r="J167" s="29">
        <v>1</v>
      </c>
      <c r="K167" s="29">
        <v>93</v>
      </c>
      <c r="L167" s="29">
        <v>3</v>
      </c>
      <c r="M167" s="32"/>
      <c r="N167" s="34">
        <v>25</v>
      </c>
      <c r="O167" s="34">
        <v>74</v>
      </c>
      <c r="P167" s="67">
        <v>3</v>
      </c>
      <c r="Q167" s="258" t="str">
        <f t="shared" si="63"/>
        <v xml:space="preserve">  </v>
      </c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247"/>
      <c r="AX167" s="180"/>
      <c r="AY167" s="114"/>
      <c r="AZ167" s="25" t="str">
        <f t="shared" si="60"/>
        <v/>
      </c>
      <c r="BA167" s="25" t="str">
        <f t="shared" si="64"/>
        <v/>
      </c>
      <c r="BB167" s="13"/>
      <c r="BC167" s="13"/>
      <c r="BD167" s="26">
        <f t="shared" si="61"/>
        <v>0</v>
      </c>
      <c r="BE167" s="26">
        <f t="shared" si="62"/>
        <v>0</v>
      </c>
      <c r="BF167" s="7"/>
      <c r="BG167" s="2"/>
      <c r="BH167" s="2"/>
      <c r="BJ167" s="3"/>
      <c r="BK167" s="228"/>
      <c r="BL167" s="3"/>
    </row>
    <row r="168" spans="1:64" ht="11.25" customHeight="1" x14ac:dyDescent="0.15">
      <c r="A168" s="348"/>
      <c r="B168" s="316" t="s">
        <v>179</v>
      </c>
      <c r="C168" s="318"/>
      <c r="D168" s="61">
        <f t="shared" si="65"/>
        <v>28</v>
      </c>
      <c r="E168" s="31"/>
      <c r="F168" s="29"/>
      <c r="G168" s="29"/>
      <c r="H168" s="29"/>
      <c r="I168" s="29"/>
      <c r="J168" s="29"/>
      <c r="K168" s="29">
        <v>23</v>
      </c>
      <c r="L168" s="29">
        <v>5</v>
      </c>
      <c r="M168" s="32"/>
      <c r="N168" s="34">
        <v>4</v>
      </c>
      <c r="O168" s="34">
        <v>24</v>
      </c>
      <c r="P168" s="67">
        <v>1</v>
      </c>
      <c r="Q168" s="258" t="str">
        <f t="shared" si="63"/>
        <v xml:space="preserve">  </v>
      </c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247"/>
      <c r="AX168" s="180"/>
      <c r="AY168" s="114"/>
      <c r="AZ168" s="25" t="str">
        <f t="shared" si="60"/>
        <v/>
      </c>
      <c r="BA168" s="25" t="str">
        <f t="shared" si="64"/>
        <v/>
      </c>
      <c r="BB168" s="13"/>
      <c r="BC168" s="13"/>
      <c r="BD168" s="26">
        <f t="shared" si="61"/>
        <v>0</v>
      </c>
      <c r="BE168" s="26">
        <f t="shared" si="62"/>
        <v>0</v>
      </c>
      <c r="BF168" s="7"/>
      <c r="BG168" s="2"/>
      <c r="BH168" s="2"/>
      <c r="BJ168" s="3"/>
      <c r="BK168" s="228"/>
      <c r="BL168" s="3"/>
    </row>
    <row r="169" spans="1:64" ht="11.25" customHeight="1" x14ac:dyDescent="0.15">
      <c r="A169" s="303"/>
      <c r="B169" s="361" t="s">
        <v>180</v>
      </c>
      <c r="C169" s="362"/>
      <c r="D169" s="185">
        <f t="shared" si="65"/>
        <v>14</v>
      </c>
      <c r="E169" s="84"/>
      <c r="F169" s="86"/>
      <c r="G169" s="86"/>
      <c r="H169" s="86"/>
      <c r="I169" s="86"/>
      <c r="J169" s="86">
        <v>1</v>
      </c>
      <c r="K169" s="86">
        <v>11</v>
      </c>
      <c r="L169" s="86">
        <v>2</v>
      </c>
      <c r="M169" s="87"/>
      <c r="N169" s="56">
        <v>2</v>
      </c>
      <c r="O169" s="56">
        <v>12</v>
      </c>
      <c r="P169" s="105"/>
      <c r="Q169" s="258" t="str">
        <f t="shared" si="63"/>
        <v xml:space="preserve">  </v>
      </c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247"/>
      <c r="AX169" s="180"/>
      <c r="AY169" s="114"/>
      <c r="AZ169" s="25" t="str">
        <f t="shared" si="60"/>
        <v/>
      </c>
      <c r="BA169" s="25" t="str">
        <f t="shared" si="64"/>
        <v/>
      </c>
      <c r="BB169" s="13"/>
      <c r="BC169" s="13"/>
      <c r="BD169" s="26">
        <f t="shared" si="61"/>
        <v>0</v>
      </c>
      <c r="BE169" s="26">
        <f t="shared" si="62"/>
        <v>0</v>
      </c>
      <c r="BF169" s="7"/>
      <c r="BG169" s="2"/>
      <c r="BH169" s="2"/>
      <c r="BJ169" s="3"/>
      <c r="BK169" s="228"/>
      <c r="BL169" s="3"/>
    </row>
    <row r="170" spans="1:64" ht="11.25" customHeight="1" x14ac:dyDescent="0.15">
      <c r="A170" s="302" t="s">
        <v>183</v>
      </c>
      <c r="B170" s="449" t="s">
        <v>177</v>
      </c>
      <c r="C170" s="450"/>
      <c r="D170" s="59">
        <f>+SUM(E170:K170)</f>
        <v>17</v>
      </c>
      <c r="E170" s="21"/>
      <c r="F170" s="19">
        <v>1</v>
      </c>
      <c r="G170" s="19">
        <v>1</v>
      </c>
      <c r="H170" s="19">
        <v>3</v>
      </c>
      <c r="I170" s="19">
        <v>8</v>
      </c>
      <c r="J170" s="19">
        <v>4</v>
      </c>
      <c r="K170" s="19"/>
      <c r="L170" s="155"/>
      <c r="M170" s="156"/>
      <c r="N170" s="24">
        <v>9</v>
      </c>
      <c r="O170" s="24">
        <v>8</v>
      </c>
      <c r="P170" s="181"/>
      <c r="Q170" s="258" t="str">
        <f t="shared" si="63"/>
        <v xml:space="preserve">  </v>
      </c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247"/>
      <c r="AX170" s="180"/>
      <c r="AY170" s="114"/>
      <c r="AZ170" s="25" t="str">
        <f t="shared" si="60"/>
        <v/>
      </c>
      <c r="BA170" s="25" t="str">
        <f t="shared" si="64"/>
        <v/>
      </c>
      <c r="BB170" s="7"/>
      <c r="BC170" s="7"/>
      <c r="BD170" s="26">
        <f t="shared" si="61"/>
        <v>0</v>
      </c>
      <c r="BE170" s="80">
        <f t="shared" si="62"/>
        <v>0</v>
      </c>
      <c r="BF170" s="7"/>
      <c r="BG170" s="2"/>
      <c r="BH170" s="2"/>
      <c r="BJ170" s="3"/>
      <c r="BK170" s="228"/>
      <c r="BL170" s="3"/>
    </row>
    <row r="171" spans="1:64" ht="11.25" customHeight="1" x14ac:dyDescent="0.15">
      <c r="A171" s="348"/>
      <c r="B171" s="316" t="s">
        <v>178</v>
      </c>
      <c r="C171" s="318"/>
      <c r="D171" s="61">
        <f>+SUM(E171:K171)</f>
        <v>107</v>
      </c>
      <c r="E171" s="31"/>
      <c r="F171" s="29"/>
      <c r="G171" s="29"/>
      <c r="H171" s="29">
        <v>6</v>
      </c>
      <c r="I171" s="29">
        <v>52</v>
      </c>
      <c r="J171" s="29">
        <v>48</v>
      </c>
      <c r="K171" s="29">
        <v>1</v>
      </c>
      <c r="L171" s="51"/>
      <c r="M171" s="131"/>
      <c r="N171" s="34">
        <v>53</v>
      </c>
      <c r="O171" s="34">
        <v>54</v>
      </c>
      <c r="P171" s="182"/>
      <c r="Q171" s="258" t="str">
        <f t="shared" si="63"/>
        <v xml:space="preserve">  </v>
      </c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247"/>
      <c r="AX171" s="180"/>
      <c r="AY171" s="114"/>
      <c r="AZ171" s="25" t="str">
        <f t="shared" si="60"/>
        <v/>
      </c>
      <c r="BA171" s="25" t="str">
        <f t="shared" si="64"/>
        <v/>
      </c>
      <c r="BB171" s="7"/>
      <c r="BC171" s="7"/>
      <c r="BD171" s="26">
        <f t="shared" si="61"/>
        <v>0</v>
      </c>
      <c r="BE171" s="80">
        <f t="shared" si="62"/>
        <v>0</v>
      </c>
      <c r="BF171" s="7"/>
      <c r="BG171" s="2"/>
      <c r="BH171" s="2"/>
      <c r="BJ171" s="3"/>
      <c r="BK171" s="228"/>
      <c r="BL171" s="3"/>
    </row>
    <row r="172" spans="1:64" ht="11.25" customHeight="1" x14ac:dyDescent="0.15">
      <c r="A172" s="348"/>
      <c r="B172" s="316" t="s">
        <v>179</v>
      </c>
      <c r="C172" s="318"/>
      <c r="D172" s="61">
        <f>+SUM(E172:K172)</f>
        <v>12</v>
      </c>
      <c r="E172" s="31"/>
      <c r="F172" s="29">
        <v>1</v>
      </c>
      <c r="G172" s="29">
        <v>1</v>
      </c>
      <c r="H172" s="29">
        <v>4</v>
      </c>
      <c r="I172" s="29">
        <v>5</v>
      </c>
      <c r="J172" s="29">
        <v>1</v>
      </c>
      <c r="K172" s="29"/>
      <c r="L172" s="51"/>
      <c r="M172" s="131"/>
      <c r="N172" s="34">
        <v>6</v>
      </c>
      <c r="O172" s="34">
        <v>6</v>
      </c>
      <c r="P172" s="182"/>
      <c r="Q172" s="258" t="str">
        <f t="shared" si="63"/>
        <v xml:space="preserve">  </v>
      </c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247"/>
      <c r="AX172" s="180"/>
      <c r="AY172" s="114"/>
      <c r="AZ172" s="25" t="str">
        <f t="shared" si="60"/>
        <v/>
      </c>
      <c r="BA172" s="25" t="str">
        <f t="shared" si="64"/>
        <v/>
      </c>
      <c r="BB172" s="7"/>
      <c r="BC172" s="7"/>
      <c r="BD172" s="26">
        <f t="shared" si="61"/>
        <v>0</v>
      </c>
      <c r="BE172" s="80">
        <f t="shared" si="62"/>
        <v>0</v>
      </c>
      <c r="BF172" s="7"/>
      <c r="BG172" s="2"/>
      <c r="BH172" s="2"/>
      <c r="BJ172" s="3"/>
      <c r="BK172" s="228"/>
      <c r="BL172" s="3"/>
    </row>
    <row r="173" spans="1:64" ht="11.25" customHeight="1" x14ac:dyDescent="0.15">
      <c r="A173" s="303"/>
      <c r="B173" s="361" t="s">
        <v>180</v>
      </c>
      <c r="C173" s="362"/>
      <c r="D173" s="136">
        <f>+SUM(E173:K173)</f>
        <v>5</v>
      </c>
      <c r="E173" s="39"/>
      <c r="F173" s="37">
        <v>1</v>
      </c>
      <c r="G173" s="37"/>
      <c r="H173" s="37"/>
      <c r="I173" s="37">
        <v>1</v>
      </c>
      <c r="J173" s="37">
        <v>3</v>
      </c>
      <c r="K173" s="37"/>
      <c r="L173" s="161"/>
      <c r="M173" s="163"/>
      <c r="N173" s="42">
        <v>2</v>
      </c>
      <c r="O173" s="42">
        <v>3</v>
      </c>
      <c r="P173" s="183"/>
      <c r="Q173" s="258" t="str">
        <f t="shared" si="63"/>
        <v xml:space="preserve">  </v>
      </c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247"/>
      <c r="AX173" s="180"/>
      <c r="AY173" s="114"/>
      <c r="AZ173" s="25" t="str">
        <f t="shared" si="60"/>
        <v/>
      </c>
      <c r="BA173" s="25" t="str">
        <f t="shared" si="64"/>
        <v/>
      </c>
      <c r="BB173" s="7"/>
      <c r="BC173" s="7"/>
      <c r="BD173" s="26">
        <f t="shared" si="61"/>
        <v>0</v>
      </c>
      <c r="BE173" s="80">
        <f t="shared" si="62"/>
        <v>0</v>
      </c>
      <c r="BF173" s="13"/>
      <c r="BG173" s="2"/>
      <c r="BH173" s="2"/>
      <c r="BJ173" s="3"/>
      <c r="BK173" s="228"/>
      <c r="BL173" s="3"/>
    </row>
    <row r="174" spans="1:64" ht="11.25" customHeight="1" x14ac:dyDescent="0.15">
      <c r="A174" s="302" t="s">
        <v>87</v>
      </c>
      <c r="B174" s="449" t="s">
        <v>177</v>
      </c>
      <c r="C174" s="450"/>
      <c r="D174" s="135">
        <f t="shared" si="65"/>
        <v>18</v>
      </c>
      <c r="E174" s="62"/>
      <c r="F174" s="63"/>
      <c r="G174" s="63"/>
      <c r="H174" s="63"/>
      <c r="I174" s="63">
        <v>1</v>
      </c>
      <c r="J174" s="63"/>
      <c r="K174" s="63">
        <v>12</v>
      </c>
      <c r="L174" s="63">
        <v>3</v>
      </c>
      <c r="M174" s="124">
        <v>2</v>
      </c>
      <c r="N174" s="65">
        <v>4</v>
      </c>
      <c r="O174" s="65">
        <v>14</v>
      </c>
      <c r="P174" s="66">
        <v>3</v>
      </c>
      <c r="Q174" s="258" t="str">
        <f t="shared" si="63"/>
        <v xml:space="preserve">  </v>
      </c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247"/>
      <c r="AX174" s="180"/>
      <c r="AY174" s="114"/>
      <c r="AZ174" s="25" t="str">
        <f t="shared" si="60"/>
        <v/>
      </c>
      <c r="BA174" s="25" t="str">
        <f t="shared" si="64"/>
        <v/>
      </c>
      <c r="BB174" s="7"/>
      <c r="BC174" s="7"/>
      <c r="BD174" s="26">
        <f t="shared" si="61"/>
        <v>0</v>
      </c>
      <c r="BE174" s="26">
        <f t="shared" si="62"/>
        <v>0</v>
      </c>
      <c r="BF174" s="13"/>
      <c r="BG174" s="2"/>
      <c r="BH174" s="2"/>
      <c r="BJ174" s="3"/>
      <c r="BK174" s="228"/>
      <c r="BL174" s="3"/>
    </row>
    <row r="175" spans="1:64" ht="11.25" customHeight="1" x14ac:dyDescent="0.15">
      <c r="A175" s="348"/>
      <c r="B175" s="316" t="s">
        <v>178</v>
      </c>
      <c r="C175" s="318"/>
      <c r="D175" s="61">
        <f t="shared" si="65"/>
        <v>135</v>
      </c>
      <c r="E175" s="31"/>
      <c r="F175" s="29"/>
      <c r="G175" s="29"/>
      <c r="H175" s="29"/>
      <c r="I175" s="29"/>
      <c r="J175" s="29">
        <v>4</v>
      </c>
      <c r="K175" s="29">
        <v>118</v>
      </c>
      <c r="L175" s="29">
        <v>12</v>
      </c>
      <c r="M175" s="32">
        <v>1</v>
      </c>
      <c r="N175" s="34">
        <v>39</v>
      </c>
      <c r="O175" s="34">
        <v>96</v>
      </c>
      <c r="P175" s="67">
        <v>12</v>
      </c>
      <c r="Q175" s="258" t="str">
        <f t="shared" si="63"/>
        <v xml:space="preserve">  </v>
      </c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247"/>
      <c r="AX175" s="180"/>
      <c r="AY175" s="114"/>
      <c r="AZ175" s="25" t="str">
        <f t="shared" si="60"/>
        <v/>
      </c>
      <c r="BA175" s="25" t="str">
        <f t="shared" si="64"/>
        <v/>
      </c>
      <c r="BB175" s="184"/>
      <c r="BC175" s="184"/>
      <c r="BD175" s="26">
        <f t="shared" si="61"/>
        <v>0</v>
      </c>
      <c r="BE175" s="26">
        <f t="shared" si="62"/>
        <v>0</v>
      </c>
      <c r="BF175" s="13"/>
      <c r="BG175" s="2"/>
      <c r="BH175" s="2"/>
      <c r="BJ175" s="3"/>
      <c r="BK175" s="228"/>
      <c r="BL175" s="3"/>
    </row>
    <row r="176" spans="1:64" ht="11.25" customHeight="1" x14ac:dyDescent="0.15">
      <c r="A176" s="348"/>
      <c r="B176" s="316" t="s">
        <v>179</v>
      </c>
      <c r="C176" s="318"/>
      <c r="D176" s="61">
        <f t="shared" si="65"/>
        <v>38</v>
      </c>
      <c r="E176" s="31"/>
      <c r="F176" s="29"/>
      <c r="G176" s="29"/>
      <c r="H176" s="29"/>
      <c r="I176" s="29">
        <v>1</v>
      </c>
      <c r="J176" s="29">
        <v>1</v>
      </c>
      <c r="K176" s="29">
        <v>28</v>
      </c>
      <c r="L176" s="29">
        <v>6</v>
      </c>
      <c r="M176" s="32">
        <v>2</v>
      </c>
      <c r="N176" s="34">
        <v>6</v>
      </c>
      <c r="O176" s="34">
        <v>32</v>
      </c>
      <c r="P176" s="67">
        <v>5</v>
      </c>
      <c r="Q176" s="258" t="str">
        <f t="shared" si="63"/>
        <v xml:space="preserve">  </v>
      </c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247"/>
      <c r="AX176" s="180"/>
      <c r="AY176" s="114"/>
      <c r="AZ176" s="25" t="str">
        <f t="shared" si="60"/>
        <v/>
      </c>
      <c r="BA176" s="25" t="str">
        <f t="shared" si="64"/>
        <v/>
      </c>
      <c r="BB176" s="186"/>
      <c r="BC176" s="186"/>
      <c r="BD176" s="26">
        <f t="shared" si="61"/>
        <v>0</v>
      </c>
      <c r="BE176" s="26">
        <f t="shared" si="62"/>
        <v>0</v>
      </c>
      <c r="BF176" s="186"/>
      <c r="BG176" s="2"/>
      <c r="BH176" s="2"/>
      <c r="BJ176" s="3"/>
      <c r="BK176" s="228"/>
      <c r="BL176" s="3"/>
    </row>
    <row r="177" spans="1:64" ht="11.25" customHeight="1" x14ac:dyDescent="0.15">
      <c r="A177" s="303"/>
      <c r="B177" s="361" t="s">
        <v>180</v>
      </c>
      <c r="C177" s="362"/>
      <c r="D177" s="185">
        <f t="shared" si="65"/>
        <v>44</v>
      </c>
      <c r="E177" s="84"/>
      <c r="F177" s="86"/>
      <c r="G177" s="86"/>
      <c r="H177" s="86"/>
      <c r="I177" s="86">
        <v>1</v>
      </c>
      <c r="J177" s="86">
        <v>1</v>
      </c>
      <c r="K177" s="86">
        <v>33</v>
      </c>
      <c r="L177" s="86">
        <v>8</v>
      </c>
      <c r="M177" s="87">
        <v>1</v>
      </c>
      <c r="N177" s="56">
        <v>10</v>
      </c>
      <c r="O177" s="56">
        <v>34</v>
      </c>
      <c r="P177" s="105">
        <v>5</v>
      </c>
      <c r="Q177" s="258" t="str">
        <f t="shared" si="63"/>
        <v xml:space="preserve">  </v>
      </c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247"/>
      <c r="AX177" s="180"/>
      <c r="AY177" s="114"/>
      <c r="AZ177" s="25" t="str">
        <f t="shared" si="60"/>
        <v/>
      </c>
      <c r="BA177" s="25" t="str">
        <f t="shared" si="64"/>
        <v/>
      </c>
      <c r="BB177" s="186"/>
      <c r="BC177" s="186"/>
      <c r="BD177" s="26">
        <f t="shared" si="61"/>
        <v>0</v>
      </c>
      <c r="BE177" s="26">
        <f t="shared" si="62"/>
        <v>0</v>
      </c>
      <c r="BF177" s="186"/>
      <c r="BG177" s="2"/>
      <c r="BH177" s="2"/>
      <c r="BJ177" s="3"/>
      <c r="BK177" s="228"/>
      <c r="BL177" s="3"/>
    </row>
    <row r="178" spans="1:64" ht="11.25" customHeight="1" x14ac:dyDescent="0.15">
      <c r="A178" s="302" t="s">
        <v>184</v>
      </c>
      <c r="B178" s="449" t="s">
        <v>177</v>
      </c>
      <c r="C178" s="450"/>
      <c r="D178" s="59">
        <f>+SUM(H178:M178)</f>
        <v>0</v>
      </c>
      <c r="E178" s="187"/>
      <c r="F178" s="155"/>
      <c r="G178" s="155"/>
      <c r="H178" s="19"/>
      <c r="I178" s="19"/>
      <c r="J178" s="19"/>
      <c r="K178" s="19"/>
      <c r="L178" s="19"/>
      <c r="M178" s="22"/>
      <c r="N178" s="24"/>
      <c r="O178" s="24"/>
      <c r="P178" s="60"/>
      <c r="Q178" s="258" t="str">
        <f t="shared" si="63"/>
        <v xml:space="preserve">  </v>
      </c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247"/>
      <c r="AX178" s="180"/>
      <c r="AY178" s="114"/>
      <c r="AZ178" s="25" t="str">
        <f t="shared" si="60"/>
        <v/>
      </c>
      <c r="BA178" s="25" t="str">
        <f t="shared" si="64"/>
        <v/>
      </c>
      <c r="BB178" s="186"/>
      <c r="BC178" s="186"/>
      <c r="BD178" s="26">
        <f t="shared" si="61"/>
        <v>0</v>
      </c>
      <c r="BE178" s="26">
        <f t="shared" si="62"/>
        <v>0</v>
      </c>
      <c r="BF178" s="186"/>
      <c r="BG178" s="2"/>
      <c r="BH178" s="2"/>
      <c r="BJ178" s="3"/>
      <c r="BK178" s="228"/>
      <c r="BL178" s="3"/>
    </row>
    <row r="179" spans="1:64" ht="11.25" customHeight="1" x14ac:dyDescent="0.15">
      <c r="A179" s="348"/>
      <c r="B179" s="316" t="s">
        <v>178</v>
      </c>
      <c r="C179" s="318"/>
      <c r="D179" s="61">
        <f t="shared" ref="D179:D185" si="66">+SUM(H179:M179)</f>
        <v>0</v>
      </c>
      <c r="E179" s="49"/>
      <c r="F179" s="51"/>
      <c r="G179" s="51"/>
      <c r="H179" s="29"/>
      <c r="I179" s="29"/>
      <c r="J179" s="29"/>
      <c r="K179" s="29"/>
      <c r="L179" s="29"/>
      <c r="M179" s="32"/>
      <c r="N179" s="34"/>
      <c r="O179" s="34"/>
      <c r="P179" s="67"/>
      <c r="Q179" s="258" t="str">
        <f t="shared" si="63"/>
        <v xml:space="preserve">  </v>
      </c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247"/>
      <c r="AX179" s="180"/>
      <c r="AY179" s="114"/>
      <c r="AZ179" s="25" t="str">
        <f t="shared" si="60"/>
        <v/>
      </c>
      <c r="BA179" s="25" t="str">
        <f t="shared" si="64"/>
        <v/>
      </c>
      <c r="BB179" s="186"/>
      <c r="BC179" s="186"/>
      <c r="BD179" s="26">
        <f t="shared" si="61"/>
        <v>0</v>
      </c>
      <c r="BE179" s="26">
        <f t="shared" si="62"/>
        <v>0</v>
      </c>
      <c r="BF179" s="186"/>
      <c r="BG179" s="2"/>
      <c r="BH179" s="2"/>
      <c r="BJ179" s="3"/>
      <c r="BK179" s="228"/>
      <c r="BL179" s="3"/>
    </row>
    <row r="180" spans="1:64" ht="11.25" customHeight="1" x14ac:dyDescent="0.15">
      <c r="A180" s="348"/>
      <c r="B180" s="316" t="s">
        <v>179</v>
      </c>
      <c r="C180" s="318"/>
      <c r="D180" s="61">
        <f t="shared" si="66"/>
        <v>0</v>
      </c>
      <c r="E180" s="49"/>
      <c r="F180" s="51"/>
      <c r="G180" s="51"/>
      <c r="H180" s="29"/>
      <c r="I180" s="29"/>
      <c r="J180" s="29"/>
      <c r="K180" s="29"/>
      <c r="L180" s="29"/>
      <c r="M180" s="32"/>
      <c r="N180" s="34"/>
      <c r="O180" s="34"/>
      <c r="P180" s="67"/>
      <c r="Q180" s="258" t="str">
        <f t="shared" si="63"/>
        <v xml:space="preserve">  </v>
      </c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247"/>
      <c r="AX180" s="180"/>
      <c r="AY180" s="114"/>
      <c r="AZ180" s="25" t="str">
        <f t="shared" si="60"/>
        <v/>
      </c>
      <c r="BA180" s="25" t="str">
        <f t="shared" si="64"/>
        <v/>
      </c>
      <c r="BB180" s="186"/>
      <c r="BC180" s="186"/>
      <c r="BD180" s="26">
        <f t="shared" si="61"/>
        <v>0</v>
      </c>
      <c r="BE180" s="26">
        <f t="shared" si="62"/>
        <v>0</v>
      </c>
      <c r="BF180" s="186"/>
      <c r="BG180" s="2"/>
      <c r="BH180" s="2"/>
      <c r="BJ180" s="3"/>
      <c r="BK180" s="228"/>
      <c r="BL180" s="3"/>
    </row>
    <row r="181" spans="1:64" ht="11.25" customHeight="1" x14ac:dyDescent="0.15">
      <c r="A181" s="303"/>
      <c r="B181" s="361" t="s">
        <v>180</v>
      </c>
      <c r="C181" s="362"/>
      <c r="D181" s="136">
        <f t="shared" si="66"/>
        <v>0</v>
      </c>
      <c r="E181" s="160"/>
      <c r="F181" s="161"/>
      <c r="G181" s="161"/>
      <c r="H181" s="37"/>
      <c r="I181" s="37"/>
      <c r="J181" s="37"/>
      <c r="K181" s="37"/>
      <c r="L181" s="37"/>
      <c r="M181" s="40"/>
      <c r="N181" s="42"/>
      <c r="O181" s="42"/>
      <c r="P181" s="96"/>
      <c r="Q181" s="258" t="str">
        <f t="shared" si="63"/>
        <v xml:space="preserve">  </v>
      </c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247"/>
      <c r="AX181" s="180"/>
      <c r="AY181" s="114"/>
      <c r="AZ181" s="25" t="str">
        <f t="shared" si="60"/>
        <v/>
      </c>
      <c r="BA181" s="25" t="str">
        <f t="shared" si="64"/>
        <v/>
      </c>
      <c r="BB181" s="186"/>
      <c r="BC181" s="186"/>
      <c r="BD181" s="26">
        <f t="shared" si="61"/>
        <v>0</v>
      </c>
      <c r="BE181" s="26">
        <f t="shared" si="62"/>
        <v>0</v>
      </c>
      <c r="BF181" s="186"/>
      <c r="BG181" s="2"/>
      <c r="BH181" s="2"/>
      <c r="BJ181" s="3"/>
      <c r="BK181" s="228"/>
      <c r="BL181" s="3"/>
    </row>
    <row r="182" spans="1:64" ht="11.25" customHeight="1" x14ac:dyDescent="0.15">
      <c r="A182" s="302" t="s">
        <v>185</v>
      </c>
      <c r="B182" s="449" t="s">
        <v>177</v>
      </c>
      <c r="C182" s="450"/>
      <c r="D182" s="135">
        <f t="shared" si="66"/>
        <v>23</v>
      </c>
      <c r="E182" s="188"/>
      <c r="F182" s="189"/>
      <c r="G182" s="189"/>
      <c r="H182" s="63"/>
      <c r="I182" s="63"/>
      <c r="J182" s="63"/>
      <c r="K182" s="63">
        <v>7</v>
      </c>
      <c r="L182" s="63">
        <v>9</v>
      </c>
      <c r="M182" s="124">
        <v>7</v>
      </c>
      <c r="N182" s="65">
        <v>5</v>
      </c>
      <c r="O182" s="65">
        <v>18</v>
      </c>
      <c r="P182" s="66"/>
      <c r="Q182" s="258" t="str">
        <f t="shared" si="63"/>
        <v xml:space="preserve">  </v>
      </c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247"/>
      <c r="AX182" s="180"/>
      <c r="AY182" s="114"/>
      <c r="AZ182" s="25" t="str">
        <f t="shared" si="60"/>
        <v/>
      </c>
      <c r="BA182" s="25" t="str">
        <f t="shared" si="64"/>
        <v/>
      </c>
      <c r="BB182" s="186"/>
      <c r="BC182" s="186"/>
      <c r="BD182" s="26">
        <f t="shared" si="61"/>
        <v>0</v>
      </c>
      <c r="BE182" s="26">
        <f t="shared" si="62"/>
        <v>0</v>
      </c>
      <c r="BF182" s="186"/>
      <c r="BG182" s="2"/>
      <c r="BH182" s="2"/>
      <c r="BJ182" s="3"/>
      <c r="BK182" s="228"/>
      <c r="BL182" s="3"/>
    </row>
    <row r="183" spans="1:64" ht="11.25" customHeight="1" x14ac:dyDescent="0.15">
      <c r="A183" s="348"/>
      <c r="B183" s="316" t="s">
        <v>178</v>
      </c>
      <c r="C183" s="318"/>
      <c r="D183" s="61">
        <f t="shared" si="66"/>
        <v>80</v>
      </c>
      <c r="E183" s="49"/>
      <c r="F183" s="51"/>
      <c r="G183" s="51"/>
      <c r="H183" s="29"/>
      <c r="I183" s="29"/>
      <c r="J183" s="29"/>
      <c r="K183" s="29">
        <v>41</v>
      </c>
      <c r="L183" s="29">
        <v>36</v>
      </c>
      <c r="M183" s="32">
        <v>3</v>
      </c>
      <c r="N183" s="34">
        <v>16</v>
      </c>
      <c r="O183" s="34">
        <v>64</v>
      </c>
      <c r="P183" s="67">
        <v>1</v>
      </c>
      <c r="Q183" s="258" t="str">
        <f t="shared" si="63"/>
        <v xml:space="preserve">  </v>
      </c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247"/>
      <c r="AX183" s="180"/>
      <c r="AY183" s="114"/>
      <c r="AZ183" s="25" t="str">
        <f t="shared" si="60"/>
        <v/>
      </c>
      <c r="BA183" s="25" t="str">
        <f t="shared" si="64"/>
        <v/>
      </c>
      <c r="BB183" s="186"/>
      <c r="BC183" s="186"/>
      <c r="BD183" s="26">
        <f t="shared" si="61"/>
        <v>0</v>
      </c>
      <c r="BE183" s="26">
        <f t="shared" si="62"/>
        <v>0</v>
      </c>
      <c r="BF183" s="186"/>
      <c r="BG183" s="2"/>
      <c r="BH183" s="2"/>
      <c r="BJ183" s="3"/>
      <c r="BK183" s="228"/>
      <c r="BL183" s="3"/>
    </row>
    <row r="184" spans="1:64" ht="11.25" customHeight="1" x14ac:dyDescent="0.15">
      <c r="A184" s="348"/>
      <c r="B184" s="316" t="s">
        <v>179</v>
      </c>
      <c r="C184" s="318"/>
      <c r="D184" s="61">
        <f t="shared" si="66"/>
        <v>23</v>
      </c>
      <c r="E184" s="49"/>
      <c r="F184" s="51"/>
      <c r="G184" s="51"/>
      <c r="H184" s="29"/>
      <c r="I184" s="29"/>
      <c r="J184" s="29"/>
      <c r="K184" s="29">
        <v>7</v>
      </c>
      <c r="L184" s="29">
        <v>9</v>
      </c>
      <c r="M184" s="32">
        <v>7</v>
      </c>
      <c r="N184" s="34">
        <v>5</v>
      </c>
      <c r="O184" s="34">
        <v>18</v>
      </c>
      <c r="P184" s="67">
        <v>1</v>
      </c>
      <c r="Q184" s="258" t="str">
        <f t="shared" si="63"/>
        <v xml:space="preserve">  </v>
      </c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247"/>
      <c r="AX184" s="180"/>
      <c r="AY184" s="114"/>
      <c r="AZ184" s="25" t="str">
        <f t="shared" si="60"/>
        <v/>
      </c>
      <c r="BA184" s="25" t="str">
        <f t="shared" si="64"/>
        <v/>
      </c>
      <c r="BB184" s="186"/>
      <c r="BC184" s="186"/>
      <c r="BD184" s="26">
        <f t="shared" si="61"/>
        <v>0</v>
      </c>
      <c r="BE184" s="26">
        <f t="shared" si="62"/>
        <v>0</v>
      </c>
      <c r="BF184" s="186"/>
      <c r="BG184" s="2"/>
      <c r="BH184" s="2"/>
      <c r="BJ184" s="3"/>
      <c r="BK184" s="228"/>
      <c r="BL184" s="3"/>
    </row>
    <row r="185" spans="1:64" ht="12.95" customHeight="1" x14ac:dyDescent="0.15">
      <c r="A185" s="303"/>
      <c r="B185" s="361" t="s">
        <v>180</v>
      </c>
      <c r="C185" s="362"/>
      <c r="D185" s="136">
        <f t="shared" si="66"/>
        <v>19</v>
      </c>
      <c r="E185" s="160"/>
      <c r="F185" s="161"/>
      <c r="G185" s="161"/>
      <c r="H185" s="37"/>
      <c r="I185" s="37"/>
      <c r="J185" s="37"/>
      <c r="K185" s="37">
        <v>7</v>
      </c>
      <c r="L185" s="37">
        <v>10</v>
      </c>
      <c r="M185" s="40">
        <v>2</v>
      </c>
      <c r="N185" s="42">
        <v>6</v>
      </c>
      <c r="O185" s="42">
        <v>13</v>
      </c>
      <c r="P185" s="96"/>
      <c r="Q185" s="258" t="str">
        <f t="shared" si="63"/>
        <v xml:space="preserve">  </v>
      </c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247"/>
      <c r="AX185" s="180"/>
      <c r="AY185" s="114"/>
      <c r="AZ185" s="25" t="str">
        <f t="shared" si="60"/>
        <v/>
      </c>
      <c r="BA185" s="25" t="str">
        <f t="shared" si="64"/>
        <v/>
      </c>
      <c r="BB185" s="186"/>
      <c r="BC185" s="186"/>
      <c r="BD185" s="26">
        <f t="shared" si="61"/>
        <v>0</v>
      </c>
      <c r="BE185" s="26">
        <f t="shared" si="62"/>
        <v>0</v>
      </c>
      <c r="BF185" s="186"/>
      <c r="BG185" s="2"/>
      <c r="BH185" s="2"/>
      <c r="BJ185" s="3"/>
      <c r="BK185" s="228"/>
      <c r="BL185" s="3"/>
    </row>
    <row r="186" spans="1:64" ht="12.95" customHeight="1" x14ac:dyDescent="0.15">
      <c r="A186" s="302" t="s">
        <v>186</v>
      </c>
      <c r="B186" s="449" t="s">
        <v>177</v>
      </c>
      <c r="C186" s="450"/>
      <c r="D186" s="135">
        <f t="shared" si="65"/>
        <v>0</v>
      </c>
      <c r="E186" s="62"/>
      <c r="F186" s="63"/>
      <c r="G186" s="63"/>
      <c r="H186" s="63"/>
      <c r="I186" s="63"/>
      <c r="J186" s="63"/>
      <c r="K186" s="63"/>
      <c r="L186" s="63"/>
      <c r="M186" s="124"/>
      <c r="N186" s="65"/>
      <c r="O186" s="65"/>
      <c r="P186" s="66"/>
      <c r="Q186" s="258" t="str">
        <f t="shared" si="63"/>
        <v xml:space="preserve">  </v>
      </c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247"/>
      <c r="AX186" s="180"/>
      <c r="AY186" s="114"/>
      <c r="AZ186" s="25" t="str">
        <f t="shared" si="60"/>
        <v/>
      </c>
      <c r="BA186" s="25" t="str">
        <f t="shared" si="64"/>
        <v/>
      </c>
      <c r="BB186" s="186"/>
      <c r="BC186" s="186"/>
      <c r="BD186" s="26">
        <f t="shared" si="61"/>
        <v>0</v>
      </c>
      <c r="BE186" s="26">
        <f t="shared" si="62"/>
        <v>0</v>
      </c>
      <c r="BF186" s="186"/>
      <c r="BG186" s="2"/>
      <c r="BH186" s="2"/>
      <c r="BJ186" s="3"/>
      <c r="BK186" s="228"/>
      <c r="BL186" s="3"/>
    </row>
    <row r="187" spans="1:64" ht="12.95" customHeight="1" x14ac:dyDescent="0.15">
      <c r="A187" s="348"/>
      <c r="B187" s="316" t="s">
        <v>178</v>
      </c>
      <c r="C187" s="318"/>
      <c r="D187" s="61">
        <f t="shared" si="65"/>
        <v>0</v>
      </c>
      <c r="E187" s="31"/>
      <c r="F187" s="29"/>
      <c r="G187" s="29"/>
      <c r="H187" s="29"/>
      <c r="I187" s="29"/>
      <c r="J187" s="29"/>
      <c r="K187" s="29"/>
      <c r="L187" s="29"/>
      <c r="M187" s="32"/>
      <c r="N187" s="34"/>
      <c r="O187" s="34"/>
      <c r="P187" s="67"/>
      <c r="Q187" s="258" t="str">
        <f t="shared" si="63"/>
        <v xml:space="preserve">  </v>
      </c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247"/>
      <c r="AX187" s="180"/>
      <c r="AY187" s="114"/>
      <c r="AZ187" s="25" t="str">
        <f t="shared" si="60"/>
        <v/>
      </c>
      <c r="BA187" s="25" t="str">
        <f t="shared" si="64"/>
        <v/>
      </c>
      <c r="BB187" s="186"/>
      <c r="BC187" s="186"/>
      <c r="BD187" s="26">
        <f t="shared" si="61"/>
        <v>0</v>
      </c>
      <c r="BE187" s="26">
        <f t="shared" si="62"/>
        <v>0</v>
      </c>
      <c r="BF187" s="186"/>
      <c r="BG187" s="2"/>
      <c r="BH187" s="2"/>
      <c r="BJ187" s="3"/>
      <c r="BK187" s="228"/>
      <c r="BL187" s="3"/>
    </row>
    <row r="188" spans="1:64" ht="12.95" customHeight="1" x14ac:dyDescent="0.15">
      <c r="A188" s="348"/>
      <c r="B188" s="316" t="s">
        <v>179</v>
      </c>
      <c r="C188" s="318"/>
      <c r="D188" s="61">
        <f t="shared" si="65"/>
        <v>0</v>
      </c>
      <c r="E188" s="31"/>
      <c r="F188" s="29"/>
      <c r="G188" s="29"/>
      <c r="H188" s="29"/>
      <c r="I188" s="29"/>
      <c r="J188" s="29"/>
      <c r="K188" s="29"/>
      <c r="L188" s="29"/>
      <c r="M188" s="32"/>
      <c r="N188" s="34"/>
      <c r="O188" s="34"/>
      <c r="P188" s="67"/>
      <c r="Q188" s="258" t="str">
        <f t="shared" si="63"/>
        <v xml:space="preserve">  </v>
      </c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247"/>
      <c r="AX188" s="180"/>
      <c r="AY188" s="114"/>
      <c r="AZ188" s="25" t="str">
        <f t="shared" si="60"/>
        <v/>
      </c>
      <c r="BA188" s="25" t="str">
        <f t="shared" si="64"/>
        <v/>
      </c>
      <c r="BB188" s="186"/>
      <c r="BC188" s="186"/>
      <c r="BD188" s="26">
        <f t="shared" si="61"/>
        <v>0</v>
      </c>
      <c r="BE188" s="26">
        <f t="shared" si="62"/>
        <v>0</v>
      </c>
      <c r="BF188" s="186"/>
      <c r="BG188" s="2"/>
      <c r="BH188" s="2"/>
      <c r="BJ188" s="3"/>
      <c r="BK188" s="228"/>
      <c r="BL188" s="3"/>
    </row>
    <row r="189" spans="1:64" ht="12.95" customHeight="1" x14ac:dyDescent="0.15">
      <c r="A189" s="303"/>
      <c r="B189" s="361" t="s">
        <v>180</v>
      </c>
      <c r="C189" s="362"/>
      <c r="D189" s="136">
        <f t="shared" si="65"/>
        <v>0</v>
      </c>
      <c r="E189" s="39"/>
      <c r="F189" s="37"/>
      <c r="G189" s="37"/>
      <c r="H189" s="37"/>
      <c r="I189" s="37"/>
      <c r="J189" s="37"/>
      <c r="K189" s="37"/>
      <c r="L189" s="37"/>
      <c r="M189" s="40"/>
      <c r="N189" s="42"/>
      <c r="O189" s="42"/>
      <c r="P189" s="96"/>
      <c r="Q189" s="258" t="str">
        <f t="shared" si="63"/>
        <v xml:space="preserve">  </v>
      </c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247"/>
      <c r="AX189" s="180"/>
      <c r="AY189" s="114"/>
      <c r="AZ189" s="25" t="str">
        <f t="shared" si="60"/>
        <v/>
      </c>
      <c r="BA189" s="25" t="str">
        <f t="shared" si="64"/>
        <v/>
      </c>
      <c r="BB189" s="186"/>
      <c r="BC189" s="186"/>
      <c r="BD189" s="26">
        <f t="shared" si="61"/>
        <v>0</v>
      </c>
      <c r="BE189" s="26">
        <f t="shared" si="62"/>
        <v>0</v>
      </c>
      <c r="BF189" s="186"/>
      <c r="BG189" s="2"/>
      <c r="BH189" s="2"/>
      <c r="BJ189" s="3"/>
      <c r="BK189" s="228"/>
      <c r="BL189" s="3"/>
    </row>
    <row r="190" spans="1:64" ht="12.95" customHeight="1" x14ac:dyDescent="0.15">
      <c r="A190" s="302" t="s">
        <v>187</v>
      </c>
      <c r="B190" s="449" t="s">
        <v>177</v>
      </c>
      <c r="C190" s="450"/>
      <c r="D190" s="135">
        <f t="shared" si="65"/>
        <v>0</v>
      </c>
      <c r="E190" s="62"/>
      <c r="F190" s="63"/>
      <c r="G190" s="63"/>
      <c r="H190" s="63"/>
      <c r="I190" s="63"/>
      <c r="J190" s="63"/>
      <c r="K190" s="63"/>
      <c r="L190" s="63"/>
      <c r="M190" s="124"/>
      <c r="N190" s="65"/>
      <c r="O190" s="65"/>
      <c r="P190" s="66"/>
      <c r="Q190" s="258" t="str">
        <f t="shared" si="63"/>
        <v xml:space="preserve">  </v>
      </c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247"/>
      <c r="AX190" s="180"/>
      <c r="AY190" s="114"/>
      <c r="AZ190" s="25" t="str">
        <f t="shared" si="60"/>
        <v/>
      </c>
      <c r="BA190" s="25" t="str">
        <f t="shared" si="64"/>
        <v/>
      </c>
      <c r="BB190" s="186"/>
      <c r="BC190" s="186"/>
      <c r="BD190" s="26">
        <f t="shared" si="61"/>
        <v>0</v>
      </c>
      <c r="BE190" s="26">
        <f t="shared" si="62"/>
        <v>0</v>
      </c>
      <c r="BF190" s="186"/>
      <c r="BG190" s="2"/>
      <c r="BH190" s="2"/>
      <c r="BJ190" s="3"/>
      <c r="BK190" s="228"/>
      <c r="BL190" s="3"/>
    </row>
    <row r="191" spans="1:64" ht="12.95" customHeight="1" x14ac:dyDescent="0.15">
      <c r="A191" s="348"/>
      <c r="B191" s="316" t="s">
        <v>178</v>
      </c>
      <c r="C191" s="318"/>
      <c r="D191" s="61">
        <f t="shared" si="65"/>
        <v>0</v>
      </c>
      <c r="E191" s="31"/>
      <c r="F191" s="29"/>
      <c r="G191" s="29"/>
      <c r="H191" s="29"/>
      <c r="I191" s="29"/>
      <c r="J191" s="29"/>
      <c r="K191" s="29"/>
      <c r="L191" s="29"/>
      <c r="M191" s="32"/>
      <c r="N191" s="34"/>
      <c r="O191" s="34"/>
      <c r="P191" s="67"/>
      <c r="Q191" s="258" t="str">
        <f t="shared" si="63"/>
        <v xml:space="preserve">  </v>
      </c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247"/>
      <c r="AX191" s="180"/>
      <c r="AY191" s="114"/>
      <c r="AZ191" s="25" t="str">
        <f t="shared" si="60"/>
        <v/>
      </c>
      <c r="BA191" s="25" t="str">
        <f t="shared" si="64"/>
        <v/>
      </c>
      <c r="BB191" s="186"/>
      <c r="BC191" s="186"/>
      <c r="BD191" s="26">
        <f t="shared" si="61"/>
        <v>0</v>
      </c>
      <c r="BE191" s="26">
        <f t="shared" si="62"/>
        <v>0</v>
      </c>
      <c r="BF191" s="186"/>
      <c r="BG191" s="2"/>
      <c r="BH191" s="2"/>
      <c r="BJ191" s="3"/>
      <c r="BK191" s="228"/>
      <c r="BL191" s="3"/>
    </row>
    <row r="192" spans="1:64" ht="12.95" customHeight="1" x14ac:dyDescent="0.15">
      <c r="A192" s="348"/>
      <c r="B192" s="316" t="s">
        <v>179</v>
      </c>
      <c r="C192" s="318"/>
      <c r="D192" s="61">
        <f t="shared" si="65"/>
        <v>0</v>
      </c>
      <c r="E192" s="31"/>
      <c r="F192" s="29"/>
      <c r="G192" s="29"/>
      <c r="H192" s="29"/>
      <c r="I192" s="29"/>
      <c r="J192" s="29"/>
      <c r="K192" s="29"/>
      <c r="L192" s="29"/>
      <c r="M192" s="32"/>
      <c r="N192" s="34"/>
      <c r="O192" s="34"/>
      <c r="P192" s="67"/>
      <c r="Q192" s="258" t="str">
        <f t="shared" si="63"/>
        <v xml:space="preserve">  </v>
      </c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247"/>
      <c r="AX192" s="180"/>
      <c r="AY192" s="114"/>
      <c r="AZ192" s="25" t="str">
        <f t="shared" si="60"/>
        <v/>
      </c>
      <c r="BA192" s="25" t="str">
        <f t="shared" si="64"/>
        <v/>
      </c>
      <c r="BB192" s="186"/>
      <c r="BC192" s="186"/>
      <c r="BD192" s="26">
        <f t="shared" si="61"/>
        <v>0</v>
      </c>
      <c r="BE192" s="26">
        <f t="shared" si="62"/>
        <v>0</v>
      </c>
      <c r="BF192" s="186"/>
      <c r="BG192" s="2"/>
      <c r="BH192" s="2"/>
      <c r="BJ192" s="3"/>
      <c r="BK192" s="228"/>
      <c r="BL192" s="3"/>
    </row>
    <row r="193" spans="1:64" ht="12.95" customHeight="1" x14ac:dyDescent="0.15">
      <c r="A193" s="303"/>
      <c r="B193" s="361" t="s">
        <v>180</v>
      </c>
      <c r="C193" s="362"/>
      <c r="D193" s="136">
        <f t="shared" si="65"/>
        <v>0</v>
      </c>
      <c r="E193" s="39"/>
      <c r="F193" s="37"/>
      <c r="G193" s="37"/>
      <c r="H193" s="37"/>
      <c r="I193" s="37"/>
      <c r="J193" s="37"/>
      <c r="K193" s="37"/>
      <c r="L193" s="37"/>
      <c r="M193" s="40"/>
      <c r="N193" s="42"/>
      <c r="O193" s="42"/>
      <c r="P193" s="96"/>
      <c r="Q193" s="258" t="str">
        <f t="shared" si="63"/>
        <v xml:space="preserve">  </v>
      </c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247"/>
      <c r="AX193" s="180"/>
      <c r="AY193" s="114"/>
      <c r="AZ193" s="25" t="str">
        <f t="shared" si="60"/>
        <v/>
      </c>
      <c r="BA193" s="25" t="str">
        <f t="shared" si="64"/>
        <v/>
      </c>
      <c r="BB193" s="186"/>
      <c r="BC193" s="186"/>
      <c r="BD193" s="26">
        <f t="shared" si="61"/>
        <v>0</v>
      </c>
      <c r="BE193" s="26">
        <f t="shared" si="62"/>
        <v>0</v>
      </c>
      <c r="BF193" s="186"/>
      <c r="BG193" s="2"/>
      <c r="BH193" s="2"/>
      <c r="BJ193" s="3"/>
      <c r="BK193" s="228"/>
      <c r="BL193" s="3"/>
    </row>
    <row r="194" spans="1:64" ht="12.95" customHeight="1" x14ac:dyDescent="0.15">
      <c r="A194" s="302" t="s">
        <v>188</v>
      </c>
      <c r="B194" s="449" t="s">
        <v>177</v>
      </c>
      <c r="C194" s="450"/>
      <c r="D194" s="135">
        <f t="shared" si="65"/>
        <v>0</v>
      </c>
      <c r="E194" s="62"/>
      <c r="F194" s="63"/>
      <c r="G194" s="63"/>
      <c r="H194" s="63"/>
      <c r="I194" s="63"/>
      <c r="J194" s="63"/>
      <c r="K194" s="63"/>
      <c r="L194" s="63"/>
      <c r="M194" s="124"/>
      <c r="N194" s="65"/>
      <c r="O194" s="65"/>
      <c r="P194" s="66"/>
      <c r="Q194" s="258" t="str">
        <f t="shared" si="63"/>
        <v xml:space="preserve">  </v>
      </c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247"/>
      <c r="AX194" s="180"/>
      <c r="AY194" s="114"/>
      <c r="AZ194" s="25" t="str">
        <f t="shared" si="60"/>
        <v/>
      </c>
      <c r="BA194" s="25" t="str">
        <f t="shared" si="64"/>
        <v/>
      </c>
      <c r="BB194" s="186"/>
      <c r="BC194" s="186"/>
      <c r="BD194" s="26">
        <f t="shared" si="61"/>
        <v>0</v>
      </c>
      <c r="BE194" s="26">
        <f t="shared" si="62"/>
        <v>0</v>
      </c>
      <c r="BF194" s="186"/>
      <c r="BG194" s="2"/>
      <c r="BH194" s="2"/>
      <c r="BJ194" s="3"/>
      <c r="BK194" s="228"/>
      <c r="BL194" s="3"/>
    </row>
    <row r="195" spans="1:64" ht="12.95" customHeight="1" x14ac:dyDescent="0.15">
      <c r="A195" s="348"/>
      <c r="B195" s="316" t="s">
        <v>178</v>
      </c>
      <c r="C195" s="318"/>
      <c r="D195" s="61">
        <f t="shared" si="65"/>
        <v>0</v>
      </c>
      <c r="E195" s="31"/>
      <c r="F195" s="29"/>
      <c r="G195" s="29"/>
      <c r="H195" s="29"/>
      <c r="I195" s="29"/>
      <c r="J195" s="29"/>
      <c r="K195" s="29"/>
      <c r="L195" s="29"/>
      <c r="M195" s="32"/>
      <c r="N195" s="34"/>
      <c r="O195" s="34"/>
      <c r="P195" s="67"/>
      <c r="Q195" s="258" t="str">
        <f t="shared" si="63"/>
        <v xml:space="preserve">  </v>
      </c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247"/>
      <c r="AX195" s="180"/>
      <c r="AY195" s="114"/>
      <c r="AZ195" s="25" t="str">
        <f t="shared" si="60"/>
        <v/>
      </c>
      <c r="BA195" s="25" t="str">
        <f t="shared" si="64"/>
        <v/>
      </c>
      <c r="BB195" s="186"/>
      <c r="BC195" s="186"/>
      <c r="BD195" s="26">
        <f t="shared" si="61"/>
        <v>0</v>
      </c>
      <c r="BE195" s="26">
        <f t="shared" si="62"/>
        <v>0</v>
      </c>
      <c r="BF195" s="186"/>
      <c r="BG195" s="2"/>
      <c r="BH195" s="2"/>
      <c r="BJ195" s="3"/>
      <c r="BK195" s="228"/>
      <c r="BL195" s="3"/>
    </row>
    <row r="196" spans="1:64" ht="12.95" customHeight="1" x14ac:dyDescent="0.15">
      <c r="A196" s="348"/>
      <c r="B196" s="316" t="s">
        <v>179</v>
      </c>
      <c r="C196" s="318"/>
      <c r="D196" s="61">
        <f t="shared" si="65"/>
        <v>0</v>
      </c>
      <c r="E196" s="31"/>
      <c r="F196" s="29"/>
      <c r="G196" s="29"/>
      <c r="H196" s="29"/>
      <c r="I196" s="29"/>
      <c r="J196" s="29"/>
      <c r="K196" s="29"/>
      <c r="L196" s="29"/>
      <c r="M196" s="32"/>
      <c r="N196" s="34"/>
      <c r="O196" s="34"/>
      <c r="P196" s="67"/>
      <c r="Q196" s="258" t="str">
        <f t="shared" si="63"/>
        <v xml:space="preserve">  </v>
      </c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247"/>
      <c r="AX196" s="180"/>
      <c r="AY196" s="114"/>
      <c r="AZ196" s="25" t="str">
        <f t="shared" si="60"/>
        <v/>
      </c>
      <c r="BA196" s="25" t="str">
        <f t="shared" si="64"/>
        <v/>
      </c>
      <c r="BB196" s="186"/>
      <c r="BC196" s="186"/>
      <c r="BD196" s="26">
        <f t="shared" si="61"/>
        <v>0</v>
      </c>
      <c r="BE196" s="26">
        <f t="shared" si="62"/>
        <v>0</v>
      </c>
      <c r="BF196" s="186"/>
      <c r="BG196" s="2"/>
      <c r="BH196" s="2"/>
      <c r="BJ196" s="3"/>
      <c r="BK196" s="228"/>
      <c r="BL196" s="3"/>
    </row>
    <row r="197" spans="1:64" ht="12.95" customHeight="1" x14ac:dyDescent="0.15">
      <c r="A197" s="303"/>
      <c r="B197" s="361" t="s">
        <v>180</v>
      </c>
      <c r="C197" s="362"/>
      <c r="D197" s="136">
        <f t="shared" si="65"/>
        <v>0</v>
      </c>
      <c r="E197" s="39"/>
      <c r="F197" s="37"/>
      <c r="G197" s="37"/>
      <c r="H197" s="37"/>
      <c r="I197" s="37"/>
      <c r="J197" s="37"/>
      <c r="K197" s="37"/>
      <c r="L197" s="37"/>
      <c r="M197" s="40"/>
      <c r="N197" s="42"/>
      <c r="O197" s="42"/>
      <c r="P197" s="96"/>
      <c r="Q197" s="258" t="str">
        <f t="shared" si="63"/>
        <v xml:space="preserve">  </v>
      </c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247"/>
      <c r="AX197" s="180"/>
      <c r="AY197" s="114"/>
      <c r="AZ197" s="25" t="str">
        <f t="shared" si="60"/>
        <v/>
      </c>
      <c r="BA197" s="25" t="str">
        <f t="shared" si="64"/>
        <v/>
      </c>
      <c r="BB197" s="186"/>
      <c r="BC197" s="186"/>
      <c r="BD197" s="26">
        <f t="shared" si="61"/>
        <v>0</v>
      </c>
      <c r="BE197" s="26">
        <f t="shared" si="62"/>
        <v>0</v>
      </c>
      <c r="BF197" s="186"/>
      <c r="BG197" s="2"/>
      <c r="BH197" s="2"/>
      <c r="BJ197" s="3"/>
      <c r="BK197" s="228"/>
      <c r="BL197" s="3"/>
    </row>
    <row r="198" spans="1:64" ht="12.95" customHeight="1" x14ac:dyDescent="0.15">
      <c r="A198" s="338" t="s">
        <v>189</v>
      </c>
      <c r="B198" s="449" t="s">
        <v>177</v>
      </c>
      <c r="C198" s="450"/>
      <c r="D198" s="135">
        <f t="shared" si="65"/>
        <v>0</v>
      </c>
      <c r="E198" s="62"/>
      <c r="F198" s="63"/>
      <c r="G198" s="63"/>
      <c r="H198" s="63"/>
      <c r="I198" s="63"/>
      <c r="J198" s="63"/>
      <c r="K198" s="63"/>
      <c r="L198" s="63"/>
      <c r="M198" s="124"/>
      <c r="N198" s="65"/>
      <c r="O198" s="65"/>
      <c r="P198" s="66"/>
      <c r="Q198" s="258" t="str">
        <f t="shared" si="63"/>
        <v xml:space="preserve">  </v>
      </c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247"/>
      <c r="AX198" s="180"/>
      <c r="AY198" s="114"/>
      <c r="AZ198" s="25" t="str">
        <f t="shared" si="60"/>
        <v/>
      </c>
      <c r="BA198" s="25" t="str">
        <f t="shared" si="64"/>
        <v/>
      </c>
      <c r="BB198" s="186"/>
      <c r="BC198" s="186"/>
      <c r="BD198" s="26">
        <f t="shared" si="61"/>
        <v>0</v>
      </c>
      <c r="BE198" s="26">
        <f t="shared" si="62"/>
        <v>0</v>
      </c>
      <c r="BF198" s="186"/>
      <c r="BG198" s="2"/>
      <c r="BH198" s="2"/>
      <c r="BJ198" s="3"/>
      <c r="BK198" s="228"/>
      <c r="BL198" s="3"/>
    </row>
    <row r="199" spans="1:64" ht="12.95" customHeight="1" x14ac:dyDescent="0.15">
      <c r="A199" s="339"/>
      <c r="B199" s="316" t="s">
        <v>178</v>
      </c>
      <c r="C199" s="318"/>
      <c r="D199" s="61">
        <f t="shared" si="65"/>
        <v>0</v>
      </c>
      <c r="E199" s="31"/>
      <c r="F199" s="29"/>
      <c r="G199" s="29"/>
      <c r="H199" s="29"/>
      <c r="I199" s="29"/>
      <c r="J199" s="29"/>
      <c r="K199" s="29"/>
      <c r="L199" s="29"/>
      <c r="M199" s="32"/>
      <c r="N199" s="34"/>
      <c r="O199" s="34"/>
      <c r="P199" s="67"/>
      <c r="Q199" s="258" t="str">
        <f t="shared" si="63"/>
        <v xml:space="preserve">  </v>
      </c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247"/>
      <c r="AX199" s="180"/>
      <c r="AY199" s="114"/>
      <c r="AZ199" s="25" t="str">
        <f t="shared" si="60"/>
        <v/>
      </c>
      <c r="BA199" s="25" t="str">
        <f t="shared" si="64"/>
        <v/>
      </c>
      <c r="BB199" s="186"/>
      <c r="BC199" s="186"/>
      <c r="BD199" s="26">
        <f t="shared" si="61"/>
        <v>0</v>
      </c>
      <c r="BE199" s="26">
        <f t="shared" si="62"/>
        <v>0</v>
      </c>
      <c r="BF199" s="186"/>
      <c r="BG199" s="2"/>
      <c r="BH199" s="2"/>
      <c r="BJ199" s="3"/>
      <c r="BK199" s="228"/>
      <c r="BL199" s="3"/>
    </row>
    <row r="200" spans="1:64" ht="12.95" customHeight="1" x14ac:dyDescent="0.15">
      <c r="A200" s="339"/>
      <c r="B200" s="316" t="s">
        <v>179</v>
      </c>
      <c r="C200" s="318"/>
      <c r="D200" s="61">
        <f t="shared" si="65"/>
        <v>0</v>
      </c>
      <c r="E200" s="31"/>
      <c r="F200" s="29"/>
      <c r="G200" s="29"/>
      <c r="H200" s="29"/>
      <c r="I200" s="29"/>
      <c r="J200" s="29"/>
      <c r="K200" s="29"/>
      <c r="L200" s="29"/>
      <c r="M200" s="32"/>
      <c r="N200" s="34"/>
      <c r="O200" s="34"/>
      <c r="P200" s="67"/>
      <c r="Q200" s="258" t="str">
        <f t="shared" si="63"/>
        <v xml:space="preserve">  </v>
      </c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247"/>
      <c r="AX200" s="180"/>
      <c r="AY200" s="114"/>
      <c r="AZ200" s="25" t="str">
        <f t="shared" si="60"/>
        <v/>
      </c>
      <c r="BA200" s="25" t="str">
        <f t="shared" si="64"/>
        <v/>
      </c>
      <c r="BB200" s="186"/>
      <c r="BC200" s="186"/>
      <c r="BD200" s="26">
        <f t="shared" si="61"/>
        <v>0</v>
      </c>
      <c r="BE200" s="26">
        <f t="shared" si="62"/>
        <v>0</v>
      </c>
      <c r="BF200" s="186"/>
      <c r="BG200" s="2"/>
      <c r="BH200" s="2"/>
      <c r="BJ200" s="3"/>
      <c r="BK200" s="228"/>
      <c r="BL200" s="3"/>
    </row>
    <row r="201" spans="1:64" ht="12.95" customHeight="1" thickBot="1" x14ac:dyDescent="0.2">
      <c r="A201" s="451"/>
      <c r="B201" s="452" t="s">
        <v>180</v>
      </c>
      <c r="C201" s="453"/>
      <c r="D201" s="185">
        <f t="shared" si="65"/>
        <v>0</v>
      </c>
      <c r="E201" s="84"/>
      <c r="F201" s="86"/>
      <c r="G201" s="86"/>
      <c r="H201" s="86"/>
      <c r="I201" s="86"/>
      <c r="J201" s="86"/>
      <c r="K201" s="86"/>
      <c r="L201" s="86"/>
      <c r="M201" s="87"/>
      <c r="N201" s="56"/>
      <c r="O201" s="56"/>
      <c r="P201" s="105"/>
      <c r="Q201" s="258" t="str">
        <f t="shared" si="63"/>
        <v xml:space="preserve">  </v>
      </c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247"/>
      <c r="AX201" s="180"/>
      <c r="AY201" s="114"/>
      <c r="AZ201" s="25" t="str">
        <f t="shared" si="60"/>
        <v/>
      </c>
      <c r="BA201" s="25" t="str">
        <f t="shared" si="64"/>
        <v/>
      </c>
      <c r="BB201" s="186"/>
      <c r="BC201" s="186"/>
      <c r="BD201" s="26">
        <f t="shared" si="61"/>
        <v>0</v>
      </c>
      <c r="BE201" s="26">
        <f t="shared" si="62"/>
        <v>0</v>
      </c>
      <c r="BF201" s="186"/>
      <c r="BG201" s="2"/>
      <c r="BH201" s="2"/>
      <c r="BJ201" s="3"/>
      <c r="BK201" s="228"/>
      <c r="BL201" s="3"/>
    </row>
    <row r="202" spans="1:64" ht="12.95" customHeight="1" thickTop="1" x14ac:dyDescent="0.15">
      <c r="A202" s="343" t="s">
        <v>4</v>
      </c>
      <c r="B202" s="454" t="s">
        <v>177</v>
      </c>
      <c r="C202" s="455"/>
      <c r="D202" s="190">
        <f t="shared" si="65"/>
        <v>235</v>
      </c>
      <c r="E202" s="191">
        <f t="shared" ref="E202:G205" si="67">+E150+E154+E158+E162+E166+E170+E174+E186+E190+E194+E198</f>
        <v>25</v>
      </c>
      <c r="F202" s="192">
        <f t="shared" si="67"/>
        <v>9</v>
      </c>
      <c r="G202" s="192">
        <f t="shared" si="67"/>
        <v>9</v>
      </c>
      <c r="H202" s="192">
        <f t="shared" ref="H202:J205" si="68">+H150+H154+H158+H162+H166+H170+H174+H178+H186+H190+H194+H198+H182</f>
        <v>8</v>
      </c>
      <c r="I202" s="192">
        <f t="shared" si="68"/>
        <v>18</v>
      </c>
      <c r="J202" s="192">
        <f t="shared" si="68"/>
        <v>26</v>
      </c>
      <c r="K202" s="192">
        <f>+K150+K154+K158+K166+K170+K174+K178+K186+K190+K194+K198+K182</f>
        <v>103</v>
      </c>
      <c r="L202" s="192">
        <f t="shared" ref="L202:M205" si="69">+L150+L154+L158+L166+L174+L178+L186+L190+L194+L198+L182</f>
        <v>21</v>
      </c>
      <c r="M202" s="193">
        <f t="shared" si="69"/>
        <v>16</v>
      </c>
      <c r="N202" s="190">
        <f t="shared" ref="N202:O205" si="70">+N150+N154+N158+N162+N166+N170+N174+N178+N186+N190+N194+N198+N182</f>
        <v>88</v>
      </c>
      <c r="O202" s="190">
        <f t="shared" si="70"/>
        <v>147</v>
      </c>
      <c r="P202" s="190">
        <f>+P150+P154+P158+P166+P174+P178+P186+P190+P194+P198+P182</f>
        <v>6</v>
      </c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247"/>
      <c r="AX202" s="180"/>
      <c r="AY202" s="114"/>
      <c r="AZ202" s="25" t="str">
        <f>IF($D202&lt;&gt;($N202+$O202)," El número actividades de pacientes según sexo NO puede ser diferente al Total.","")</f>
        <v/>
      </c>
      <c r="BA202" s="25" t="str">
        <f t="shared" si="64"/>
        <v/>
      </c>
      <c r="BB202" s="186"/>
      <c r="BC202" s="186"/>
      <c r="BD202" s="26">
        <f t="shared" si="61"/>
        <v>0</v>
      </c>
      <c r="BE202" s="26">
        <f t="shared" si="62"/>
        <v>0</v>
      </c>
      <c r="BF202" s="186"/>
      <c r="BG202" s="2"/>
      <c r="BH202" s="2"/>
      <c r="BJ202" s="3"/>
      <c r="BK202" s="228"/>
      <c r="BL202" s="3"/>
    </row>
    <row r="203" spans="1:64" ht="12.95" customHeight="1" x14ac:dyDescent="0.15">
      <c r="A203" s="344"/>
      <c r="B203" s="316" t="s">
        <v>178</v>
      </c>
      <c r="C203" s="318"/>
      <c r="D203" s="61">
        <f t="shared" si="65"/>
        <v>796</v>
      </c>
      <c r="E203" s="194">
        <f t="shared" si="67"/>
        <v>73</v>
      </c>
      <c r="F203" s="195">
        <f t="shared" si="67"/>
        <v>23</v>
      </c>
      <c r="G203" s="195">
        <f t="shared" si="67"/>
        <v>17</v>
      </c>
      <c r="H203" s="195">
        <f t="shared" si="68"/>
        <v>22</v>
      </c>
      <c r="I203" s="195">
        <f t="shared" si="68"/>
        <v>96</v>
      </c>
      <c r="J203" s="195">
        <f t="shared" si="68"/>
        <v>108</v>
      </c>
      <c r="K203" s="195">
        <f>+K151+K155+K159+K167+K171+K175+K179+K187+K191+K195+K199+K183</f>
        <v>376</v>
      </c>
      <c r="L203" s="195">
        <f t="shared" si="69"/>
        <v>60</v>
      </c>
      <c r="M203" s="196">
        <f t="shared" si="69"/>
        <v>21</v>
      </c>
      <c r="N203" s="61">
        <f t="shared" si="70"/>
        <v>281</v>
      </c>
      <c r="O203" s="61">
        <f t="shared" si="70"/>
        <v>515</v>
      </c>
      <c r="P203" s="61">
        <f>+P151+P155+P159+P167+P175+P179+P187+P191+P195+P199+P183</f>
        <v>19</v>
      </c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247"/>
      <c r="AX203" s="180"/>
      <c r="AY203" s="114"/>
      <c r="AZ203" s="25" t="str">
        <f>IF($D203&lt;&gt;($N203+$O203)," El número actividades de pacientes según sexo NO puede ser diferente al Total.","")</f>
        <v/>
      </c>
      <c r="BA203" s="25" t="str">
        <f t="shared" si="64"/>
        <v/>
      </c>
      <c r="BB203" s="186"/>
      <c r="BC203" s="186"/>
      <c r="BD203" s="26">
        <f t="shared" si="61"/>
        <v>0</v>
      </c>
      <c r="BE203" s="26">
        <f t="shared" si="62"/>
        <v>0</v>
      </c>
      <c r="BF203" s="186"/>
      <c r="BG203" s="2"/>
      <c r="BH203" s="2"/>
      <c r="BJ203" s="3"/>
      <c r="BK203" s="228"/>
      <c r="BL203" s="3"/>
    </row>
    <row r="204" spans="1:64" ht="12.95" customHeight="1" x14ac:dyDescent="0.15">
      <c r="A204" s="344"/>
      <c r="B204" s="316" t="s">
        <v>179</v>
      </c>
      <c r="C204" s="318"/>
      <c r="D204" s="61">
        <f t="shared" si="65"/>
        <v>255</v>
      </c>
      <c r="E204" s="194">
        <f t="shared" si="67"/>
        <v>26</v>
      </c>
      <c r="F204" s="195">
        <f t="shared" si="67"/>
        <v>10</v>
      </c>
      <c r="G204" s="195">
        <f t="shared" si="67"/>
        <v>9</v>
      </c>
      <c r="H204" s="195">
        <f t="shared" si="68"/>
        <v>8</v>
      </c>
      <c r="I204" s="195">
        <f t="shared" si="68"/>
        <v>16</v>
      </c>
      <c r="J204" s="195">
        <f t="shared" si="68"/>
        <v>24</v>
      </c>
      <c r="K204" s="195">
        <f>+K152+K156+K160+K168+K172+K176+K180+K188+K192+K196+K200+K184</f>
        <v>120</v>
      </c>
      <c r="L204" s="195">
        <f t="shared" si="69"/>
        <v>24</v>
      </c>
      <c r="M204" s="196">
        <f t="shared" si="69"/>
        <v>18</v>
      </c>
      <c r="N204" s="61">
        <f t="shared" si="70"/>
        <v>87</v>
      </c>
      <c r="O204" s="61">
        <f t="shared" si="70"/>
        <v>168</v>
      </c>
      <c r="P204" s="61">
        <f>+P152+P156+P160+P168+P176+P180+P188+P192+P196+P200+P184</f>
        <v>9</v>
      </c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247"/>
      <c r="AX204" s="180"/>
      <c r="AY204" s="114"/>
      <c r="AZ204" s="25" t="str">
        <f>IF($D204&lt;&gt;($N204+$O204)," El número actividades de pacientes según sexo NO puede ser diferente al Total.","")</f>
        <v/>
      </c>
      <c r="BA204" s="25" t="str">
        <f t="shared" si="64"/>
        <v/>
      </c>
      <c r="BB204" s="186"/>
      <c r="BC204" s="186"/>
      <c r="BD204" s="26">
        <f t="shared" si="61"/>
        <v>0</v>
      </c>
      <c r="BE204" s="26">
        <f t="shared" si="62"/>
        <v>0</v>
      </c>
      <c r="BF204" s="186"/>
      <c r="BG204" s="2"/>
      <c r="BH204" s="2"/>
      <c r="BJ204" s="3"/>
      <c r="BK204" s="228"/>
      <c r="BL204" s="3"/>
    </row>
    <row r="205" spans="1:64" ht="12.95" customHeight="1" x14ac:dyDescent="0.15">
      <c r="A205" s="345"/>
      <c r="B205" s="361" t="s">
        <v>180</v>
      </c>
      <c r="C205" s="362"/>
      <c r="D205" s="136">
        <f t="shared" si="65"/>
        <v>179</v>
      </c>
      <c r="E205" s="197">
        <f t="shared" si="67"/>
        <v>11</v>
      </c>
      <c r="F205" s="198">
        <f t="shared" si="67"/>
        <v>8</v>
      </c>
      <c r="G205" s="198">
        <f t="shared" si="67"/>
        <v>5</v>
      </c>
      <c r="H205" s="198">
        <f t="shared" si="68"/>
        <v>3</v>
      </c>
      <c r="I205" s="198">
        <f t="shared" si="68"/>
        <v>9</v>
      </c>
      <c r="J205" s="198">
        <f t="shared" si="68"/>
        <v>22</v>
      </c>
      <c r="K205" s="198">
        <f>+K153+K157+K161+K169+K173+K177+K181+K189+K193+K197+K201+K185</f>
        <v>92</v>
      </c>
      <c r="L205" s="198">
        <f t="shared" si="69"/>
        <v>22</v>
      </c>
      <c r="M205" s="199">
        <f t="shared" si="69"/>
        <v>7</v>
      </c>
      <c r="N205" s="136">
        <f t="shared" si="70"/>
        <v>59</v>
      </c>
      <c r="O205" s="136">
        <f t="shared" si="70"/>
        <v>120</v>
      </c>
      <c r="P205" s="136">
        <f>+P153+P157+P161+P169+P177+P181+P189+P193+P197+P201+P185</f>
        <v>6</v>
      </c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247"/>
      <c r="AX205" s="180"/>
      <c r="AY205" s="114"/>
      <c r="AZ205" s="25" t="str">
        <f>IF($D205&lt;&gt;($N205+$O205)," El número actividades de pacientes según sexo NO puede ser diferente al Total.","")</f>
        <v/>
      </c>
      <c r="BA205" s="25" t="str">
        <f t="shared" si="64"/>
        <v/>
      </c>
      <c r="BB205" s="186"/>
      <c r="BC205" s="186"/>
      <c r="BD205" s="26">
        <f t="shared" si="61"/>
        <v>0</v>
      </c>
      <c r="BE205" s="26">
        <f t="shared" si="62"/>
        <v>0</v>
      </c>
      <c r="BF205" s="186"/>
      <c r="BG205" s="2"/>
      <c r="BH205" s="2"/>
      <c r="BJ205" s="3"/>
      <c r="BK205" s="228"/>
      <c r="BL205" s="3"/>
    </row>
    <row r="206" spans="1:64" ht="21.75" customHeight="1" x14ac:dyDescent="0.2">
      <c r="A206" s="43" t="s">
        <v>190</v>
      </c>
      <c r="B206" s="77"/>
      <c r="C206" s="77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BA206" s="186"/>
      <c r="BB206" s="186"/>
      <c r="BC206" s="186"/>
      <c r="BD206" s="186"/>
      <c r="BE206" s="186"/>
      <c r="BF206" s="186"/>
      <c r="BG206" s="186"/>
      <c r="BH206" s="2"/>
    </row>
    <row r="207" spans="1:64" ht="27.75" customHeight="1" x14ac:dyDescent="0.15">
      <c r="A207" s="328" t="s">
        <v>29</v>
      </c>
      <c r="B207" s="329"/>
      <c r="C207" s="330"/>
      <c r="D207" s="300" t="s">
        <v>4</v>
      </c>
      <c r="E207" s="325" t="s">
        <v>5</v>
      </c>
      <c r="F207" s="326"/>
      <c r="G207" s="326"/>
      <c r="H207" s="326"/>
      <c r="I207" s="326"/>
      <c r="J207" s="326"/>
      <c r="K207" s="326"/>
      <c r="L207" s="326"/>
      <c r="M207" s="327"/>
      <c r="N207" s="302" t="s">
        <v>7</v>
      </c>
      <c r="BA207" s="186"/>
      <c r="BB207" s="186"/>
      <c r="BC207" s="186"/>
      <c r="BD207" s="186"/>
      <c r="BE207" s="186"/>
      <c r="BF207" s="186"/>
      <c r="BG207" s="186"/>
      <c r="BH207" s="2"/>
    </row>
    <row r="208" spans="1:64" ht="48" customHeight="1" x14ac:dyDescent="0.15">
      <c r="A208" s="331"/>
      <c r="B208" s="332"/>
      <c r="C208" s="333"/>
      <c r="D208" s="334"/>
      <c r="E208" s="284" t="s">
        <v>164</v>
      </c>
      <c r="F208" s="14" t="s">
        <v>14</v>
      </c>
      <c r="G208" s="14" t="s">
        <v>171</v>
      </c>
      <c r="H208" s="14" t="s">
        <v>59</v>
      </c>
      <c r="I208" s="14" t="s">
        <v>172</v>
      </c>
      <c r="J208" s="14" t="s">
        <v>191</v>
      </c>
      <c r="K208" s="14" t="s">
        <v>18</v>
      </c>
      <c r="L208" s="14" t="s">
        <v>19</v>
      </c>
      <c r="M208" s="15" t="s">
        <v>20</v>
      </c>
      <c r="N208" s="303"/>
      <c r="BA208" s="186"/>
      <c r="BB208" s="186"/>
      <c r="BC208" s="186"/>
      <c r="BD208" s="186"/>
      <c r="BE208" s="186"/>
      <c r="BF208" s="186"/>
      <c r="BG208" s="186"/>
      <c r="BH208" s="2"/>
    </row>
    <row r="209" spans="1:64" ht="15.75" customHeight="1" x14ac:dyDescent="0.15">
      <c r="A209" s="310" t="s">
        <v>192</v>
      </c>
      <c r="B209" s="311"/>
      <c r="C209" s="312"/>
      <c r="D209" s="17">
        <f t="shared" ref="D209:D214" si="71">+SUM(E209:M209)</f>
        <v>0</v>
      </c>
      <c r="E209" s="141"/>
      <c r="F209" s="140"/>
      <c r="G209" s="140"/>
      <c r="H209" s="140"/>
      <c r="I209" s="140"/>
      <c r="J209" s="140"/>
      <c r="K209" s="140"/>
      <c r="L209" s="140"/>
      <c r="M209" s="142"/>
      <c r="N209" s="142"/>
      <c r="O209" s="114" t="str">
        <f t="shared" ref="O209:O214" si="72">$BA209&amp;" "&amp;$BB209</f>
        <v xml:space="preserve"> </v>
      </c>
      <c r="BA209" s="25"/>
      <c r="BB209" s="25" t="str">
        <f t="shared" ref="BB209:BB214" si="73">IF($K209&lt;$N209," El número altas de pacientes 60 años NO puede ser mayor que el de 20-64 años.","")</f>
        <v/>
      </c>
      <c r="BC209" s="186"/>
      <c r="BD209" s="186"/>
      <c r="BE209" s="26"/>
      <c r="BF209" s="26">
        <f t="shared" ref="BF209:BF214" si="74">IF($D209&lt;$N209,1,0)</f>
        <v>0</v>
      </c>
      <c r="BG209" s="186"/>
      <c r="BH209" s="2"/>
    </row>
    <row r="210" spans="1:64" ht="15.75" customHeight="1" x14ac:dyDescent="0.15">
      <c r="A210" s="313" t="s">
        <v>193</v>
      </c>
      <c r="B210" s="314"/>
      <c r="C210" s="315"/>
      <c r="D210" s="27">
        <f t="shared" si="71"/>
        <v>0</v>
      </c>
      <c r="E210" s="31"/>
      <c r="F210" s="29"/>
      <c r="G210" s="29"/>
      <c r="H210" s="29"/>
      <c r="I210" s="29"/>
      <c r="J210" s="29"/>
      <c r="K210" s="29"/>
      <c r="L210" s="29"/>
      <c r="M210" s="32"/>
      <c r="N210" s="34"/>
      <c r="O210" s="114" t="str">
        <f t="shared" si="72"/>
        <v xml:space="preserve"> </v>
      </c>
      <c r="BA210" s="25"/>
      <c r="BB210" s="25" t="str">
        <f t="shared" si="73"/>
        <v/>
      </c>
      <c r="BC210" s="186"/>
      <c r="BD210" s="186"/>
      <c r="BE210" s="26"/>
      <c r="BF210" s="26">
        <f t="shared" si="74"/>
        <v>0</v>
      </c>
      <c r="BG210" s="186"/>
      <c r="BH210" s="2"/>
    </row>
    <row r="211" spans="1:64" ht="15.75" customHeight="1" x14ac:dyDescent="0.15">
      <c r="A211" s="313" t="s">
        <v>194</v>
      </c>
      <c r="B211" s="314"/>
      <c r="C211" s="315"/>
      <c r="D211" s="27">
        <f t="shared" si="71"/>
        <v>0</v>
      </c>
      <c r="E211" s="31"/>
      <c r="F211" s="29"/>
      <c r="G211" s="29"/>
      <c r="H211" s="29"/>
      <c r="I211" s="29"/>
      <c r="J211" s="29"/>
      <c r="K211" s="29"/>
      <c r="L211" s="29"/>
      <c r="M211" s="32"/>
      <c r="N211" s="34"/>
      <c r="O211" s="114" t="str">
        <f t="shared" si="72"/>
        <v xml:space="preserve"> </v>
      </c>
      <c r="BA211" s="25"/>
      <c r="BB211" s="25" t="str">
        <f t="shared" si="73"/>
        <v/>
      </c>
      <c r="BC211" s="186"/>
      <c r="BD211" s="186"/>
      <c r="BE211" s="26"/>
      <c r="BF211" s="26">
        <f t="shared" si="74"/>
        <v>0</v>
      </c>
      <c r="BG211" s="186"/>
      <c r="BH211" s="2"/>
    </row>
    <row r="212" spans="1:64" ht="15.75" customHeight="1" x14ac:dyDescent="0.15">
      <c r="A212" s="313" t="s">
        <v>195</v>
      </c>
      <c r="B212" s="314"/>
      <c r="C212" s="315"/>
      <c r="D212" s="27">
        <f t="shared" si="71"/>
        <v>0</v>
      </c>
      <c r="E212" s="31"/>
      <c r="F212" s="29"/>
      <c r="G212" s="29"/>
      <c r="H212" s="29"/>
      <c r="I212" s="29"/>
      <c r="J212" s="29"/>
      <c r="K212" s="29"/>
      <c r="L212" s="29"/>
      <c r="M212" s="32"/>
      <c r="N212" s="34"/>
      <c r="O212" s="114" t="str">
        <f t="shared" si="72"/>
        <v xml:space="preserve"> </v>
      </c>
      <c r="BA212" s="25"/>
      <c r="BB212" s="25" t="str">
        <f t="shared" si="73"/>
        <v/>
      </c>
      <c r="BC212" s="186"/>
      <c r="BD212" s="186"/>
      <c r="BE212" s="26"/>
      <c r="BF212" s="26">
        <f t="shared" si="74"/>
        <v>0</v>
      </c>
      <c r="BG212" s="186"/>
      <c r="BH212" s="2"/>
    </row>
    <row r="213" spans="1:64" ht="15.75" customHeight="1" x14ac:dyDescent="0.15">
      <c r="A213" s="316" t="s">
        <v>196</v>
      </c>
      <c r="B213" s="317"/>
      <c r="C213" s="318"/>
      <c r="D213" s="185">
        <f t="shared" si="71"/>
        <v>0</v>
      </c>
      <c r="E213" s="84"/>
      <c r="F213" s="86"/>
      <c r="G213" s="86"/>
      <c r="H213" s="86"/>
      <c r="I213" s="86"/>
      <c r="J213" s="86"/>
      <c r="K213" s="86"/>
      <c r="L213" s="86"/>
      <c r="M213" s="87"/>
      <c r="N213" s="56"/>
      <c r="O213" s="114" t="str">
        <f t="shared" si="72"/>
        <v xml:space="preserve"> </v>
      </c>
      <c r="BA213" s="25"/>
      <c r="BB213" s="25" t="str">
        <f t="shared" si="73"/>
        <v/>
      </c>
      <c r="BC213" s="186"/>
      <c r="BD213" s="186"/>
      <c r="BE213" s="26"/>
      <c r="BF213" s="26">
        <f t="shared" si="74"/>
        <v>0</v>
      </c>
      <c r="BG213" s="186"/>
      <c r="BH213" s="2"/>
    </row>
    <row r="214" spans="1:64" ht="15.75" customHeight="1" x14ac:dyDescent="0.15">
      <c r="A214" s="304" t="s">
        <v>197</v>
      </c>
      <c r="B214" s="305"/>
      <c r="C214" s="306"/>
      <c r="D214" s="200">
        <f t="shared" si="71"/>
        <v>0</v>
      </c>
      <c r="E214" s="39"/>
      <c r="F214" s="37"/>
      <c r="G214" s="37"/>
      <c r="H214" s="37"/>
      <c r="I214" s="37"/>
      <c r="J214" s="37"/>
      <c r="K214" s="37"/>
      <c r="L214" s="37"/>
      <c r="M214" s="40"/>
      <c r="N214" s="42"/>
      <c r="O214" s="114" t="str">
        <f t="shared" si="72"/>
        <v xml:space="preserve"> </v>
      </c>
      <c r="BA214" s="25"/>
      <c r="BB214" s="25" t="str">
        <f t="shared" si="73"/>
        <v/>
      </c>
      <c r="BC214" s="186"/>
      <c r="BD214" s="186"/>
      <c r="BE214" s="26"/>
      <c r="BF214" s="26">
        <f t="shared" si="74"/>
        <v>0</v>
      </c>
      <c r="BG214" s="186"/>
      <c r="BH214" s="2"/>
    </row>
    <row r="215" spans="1:64" ht="37.5" customHeight="1" x14ac:dyDescent="0.2">
      <c r="A215" s="201" t="s">
        <v>198</v>
      </c>
      <c r="B215" s="202"/>
      <c r="C215" s="202"/>
      <c r="D215" s="202"/>
      <c r="E215" s="203"/>
      <c r="F215" s="203"/>
      <c r="G215" s="4"/>
      <c r="H215" s="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5"/>
      <c r="BA215" s="46"/>
      <c r="BB215" s="58"/>
      <c r="BH215" s="2"/>
    </row>
    <row r="216" spans="1:64" ht="37.5" customHeight="1" x14ac:dyDescent="0.15">
      <c r="A216" s="307" t="s">
        <v>199</v>
      </c>
      <c r="B216" s="307" t="s">
        <v>200</v>
      </c>
      <c r="C216" s="307" t="s">
        <v>201</v>
      </c>
      <c r="D216" s="307" t="s">
        <v>202</v>
      </c>
      <c r="E216" s="307" t="s">
        <v>203</v>
      </c>
      <c r="F216" s="204"/>
      <c r="G216" s="204"/>
      <c r="H216" s="204"/>
      <c r="I216" s="204"/>
      <c r="J216" s="204"/>
      <c r="K216" s="204"/>
      <c r="L216" s="204"/>
      <c r="M216" s="204"/>
      <c r="N216" s="204"/>
      <c r="O216" s="205"/>
      <c r="AX216" s="248"/>
      <c r="AY216" s="58"/>
      <c r="AZ216" s="46"/>
      <c r="BA216" s="46"/>
      <c r="BE216" s="2"/>
      <c r="BF216" s="2"/>
      <c r="BG216" s="3"/>
      <c r="BH216" s="3"/>
      <c r="BI216" s="3"/>
      <c r="BJ216" s="3"/>
    </row>
    <row r="217" spans="1:64" ht="12.95" customHeight="1" x14ac:dyDescent="0.15">
      <c r="A217" s="308"/>
      <c r="B217" s="308"/>
      <c r="C217" s="308"/>
      <c r="D217" s="308"/>
      <c r="E217" s="308"/>
      <c r="F217" s="204"/>
      <c r="G217" s="204"/>
      <c r="H217" s="204"/>
      <c r="I217" s="204"/>
      <c r="J217" s="204"/>
      <c r="K217" s="204"/>
      <c r="L217" s="204"/>
      <c r="M217" s="204"/>
      <c r="N217" s="204"/>
      <c r="O217" s="205"/>
      <c r="AX217" s="248"/>
      <c r="AY217" s="58"/>
      <c r="AZ217" s="46"/>
      <c r="BA217" s="46"/>
      <c r="BE217" s="2"/>
      <c r="BF217" s="2"/>
      <c r="BG217" s="3"/>
      <c r="BH217" s="3"/>
      <c r="BI217" s="3"/>
      <c r="BJ217" s="3"/>
    </row>
    <row r="218" spans="1:64" ht="12.95" customHeight="1" x14ac:dyDescent="0.15">
      <c r="A218" s="308"/>
      <c r="B218" s="308"/>
      <c r="C218" s="308"/>
      <c r="D218" s="308"/>
      <c r="E218" s="308"/>
      <c r="F218" s="204"/>
      <c r="G218" s="204"/>
      <c r="H218" s="204"/>
      <c r="I218" s="204"/>
      <c r="J218" s="204"/>
      <c r="K218" s="204"/>
      <c r="L218" s="204"/>
      <c r="M218" s="204"/>
      <c r="N218" s="204"/>
      <c r="O218" s="205"/>
      <c r="AX218" s="248"/>
      <c r="AY218" s="46"/>
      <c r="AZ218" s="46"/>
      <c r="BA218" s="46"/>
      <c r="BE218" s="2"/>
      <c r="BF218" s="2"/>
      <c r="BG218" s="3"/>
      <c r="BH218" s="3"/>
      <c r="BI218" s="3"/>
      <c r="BJ218" s="3"/>
    </row>
    <row r="219" spans="1:64" ht="27.75" customHeight="1" x14ac:dyDescent="0.15">
      <c r="A219" s="309"/>
      <c r="B219" s="309"/>
      <c r="C219" s="309"/>
      <c r="D219" s="309"/>
      <c r="E219" s="309"/>
      <c r="F219" s="204"/>
      <c r="G219" s="204"/>
      <c r="H219" s="204"/>
      <c r="I219" s="204"/>
      <c r="J219" s="204"/>
      <c r="K219" s="204"/>
      <c r="L219" s="204"/>
      <c r="M219" s="204"/>
      <c r="N219" s="204"/>
      <c r="O219" s="205"/>
      <c r="AX219" s="248"/>
      <c r="AY219" s="46"/>
      <c r="AZ219" s="46"/>
      <c r="BA219" s="46"/>
      <c r="BE219" s="2"/>
      <c r="BF219" s="2"/>
      <c r="BG219" s="3"/>
      <c r="BH219" s="3"/>
      <c r="BI219" s="3"/>
      <c r="BJ219" s="3"/>
    </row>
    <row r="220" spans="1:64" ht="15.75" customHeight="1" x14ac:dyDescent="0.15">
      <c r="A220" s="206" t="s">
        <v>204</v>
      </c>
      <c r="B220" s="207"/>
      <c r="C220" s="208"/>
      <c r="D220" s="209">
        <f>+D221+D222+D223</f>
        <v>0</v>
      </c>
      <c r="E220" s="209">
        <f>+E221+E222+E223</f>
        <v>0</v>
      </c>
      <c r="F220" s="210"/>
      <c r="G220" s="204"/>
      <c r="H220" s="204"/>
      <c r="I220" s="204"/>
      <c r="J220" s="204"/>
      <c r="K220" s="204"/>
      <c r="L220" s="204"/>
      <c r="M220" s="204"/>
      <c r="N220" s="204"/>
      <c r="O220" s="205"/>
      <c r="AX220" s="248"/>
      <c r="AY220" s="46"/>
      <c r="AZ220" s="46"/>
      <c r="BA220" s="46"/>
      <c r="BE220" s="2"/>
      <c r="BF220" s="2"/>
      <c r="BG220" s="3"/>
      <c r="BH220" s="3"/>
      <c r="BI220" s="3"/>
      <c r="BJ220" s="3"/>
    </row>
    <row r="221" spans="1:64" ht="15.75" customHeight="1" x14ac:dyDescent="0.15">
      <c r="A221" s="211" t="s">
        <v>205</v>
      </c>
      <c r="B221" s="249"/>
      <c r="C221" s="250"/>
      <c r="D221" s="207"/>
      <c r="E221" s="208"/>
      <c r="F221" s="204"/>
      <c r="G221" s="204"/>
      <c r="H221" s="204"/>
      <c r="I221" s="204"/>
      <c r="J221" s="204"/>
      <c r="K221" s="204"/>
      <c r="L221" s="204"/>
      <c r="M221" s="204"/>
      <c r="N221" s="204"/>
      <c r="O221" s="205"/>
      <c r="AX221" s="248"/>
      <c r="AY221" s="46"/>
      <c r="AZ221" s="46"/>
      <c r="BA221" s="46"/>
      <c r="BE221" s="2"/>
      <c r="BF221" s="2"/>
      <c r="BG221" s="3"/>
      <c r="BH221" s="3"/>
      <c r="BI221" s="3"/>
      <c r="BJ221" s="3"/>
    </row>
    <row r="222" spans="1:64" ht="15.75" customHeight="1" x14ac:dyDescent="0.15">
      <c r="A222" s="212" t="s">
        <v>206</v>
      </c>
      <c r="B222" s="251"/>
      <c r="C222" s="252"/>
      <c r="D222" s="213"/>
      <c r="E222" s="21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5"/>
      <c r="AX222" s="248"/>
      <c r="AY222" s="46"/>
      <c r="AZ222" s="46"/>
      <c r="BA222" s="46"/>
      <c r="BE222" s="2"/>
      <c r="BF222" s="2"/>
      <c r="BG222" s="3"/>
      <c r="BH222" s="3"/>
      <c r="BI222" s="3"/>
      <c r="BJ222" s="3"/>
    </row>
    <row r="223" spans="1:64" ht="15.75" customHeight="1" x14ac:dyDescent="0.15">
      <c r="A223" s="215" t="s">
        <v>207</v>
      </c>
      <c r="B223" s="253"/>
      <c r="C223" s="254"/>
      <c r="D223" s="216"/>
      <c r="E223" s="217"/>
      <c r="F223" s="204"/>
      <c r="G223" s="204"/>
      <c r="H223" s="204"/>
      <c r="I223" s="204"/>
      <c r="J223" s="204"/>
      <c r="K223" s="204"/>
      <c r="L223" s="204"/>
      <c r="M223" s="204"/>
      <c r="N223" s="204"/>
      <c r="O223" s="205"/>
      <c r="AX223" s="248"/>
      <c r="AY223" s="46"/>
      <c r="AZ223" s="46"/>
      <c r="BA223" s="46"/>
      <c r="BE223" s="2"/>
      <c r="BF223" s="2"/>
      <c r="BG223" s="3"/>
      <c r="BH223" s="3"/>
      <c r="BI223" s="3"/>
      <c r="BJ223" s="3"/>
    </row>
    <row r="224" spans="1:64" ht="30.75" customHeight="1" x14ac:dyDescent="0.2">
      <c r="A224" s="43" t="s">
        <v>208</v>
      </c>
      <c r="D224" s="204"/>
      <c r="E224" s="204"/>
      <c r="F224" s="204"/>
      <c r="G224" s="204"/>
      <c r="H224" s="204"/>
      <c r="I224" s="204"/>
      <c r="J224" s="204"/>
      <c r="K224" s="204"/>
      <c r="L224" s="204"/>
      <c r="M224" s="205"/>
      <c r="AS224" s="3"/>
      <c r="AV224" s="218"/>
      <c r="AW224" s="218"/>
      <c r="AX224" s="255"/>
      <c r="AY224" s="218"/>
      <c r="AZ224" s="218"/>
      <c r="BA224" s="218"/>
      <c r="BB224" s="218"/>
      <c r="BC224" s="2"/>
      <c r="BD224" s="2"/>
      <c r="BE224" s="3"/>
      <c r="BF224" s="3"/>
      <c r="BG224" s="3"/>
      <c r="BH224" s="3"/>
      <c r="BI224" s="3"/>
      <c r="BJ224" s="3"/>
      <c r="BL224" s="3"/>
    </row>
    <row r="225" spans="1:64" ht="30.75" customHeight="1" x14ac:dyDescent="0.15">
      <c r="A225" s="319" t="s">
        <v>209</v>
      </c>
      <c r="B225" s="320"/>
      <c r="C225" s="321"/>
      <c r="D225" s="300" t="s">
        <v>4</v>
      </c>
      <c r="E225" s="325" t="s">
        <v>5</v>
      </c>
      <c r="F225" s="326"/>
      <c r="G225" s="326"/>
      <c r="H225" s="326"/>
      <c r="I225" s="326"/>
      <c r="J225" s="326"/>
      <c r="K225" s="326"/>
      <c r="L225" s="326"/>
      <c r="M225" s="327"/>
      <c r="N225" s="300" t="s">
        <v>31</v>
      </c>
      <c r="O225" s="302" t="s">
        <v>7</v>
      </c>
      <c r="P225" s="302" t="s">
        <v>32</v>
      </c>
      <c r="AP225" s="3"/>
      <c r="AS225" s="218"/>
      <c r="AT225" s="218"/>
      <c r="AV225" s="218"/>
      <c r="AW225" s="218"/>
      <c r="AX225" s="255"/>
      <c r="AY225" s="218"/>
      <c r="BB225" s="3"/>
      <c r="BC225" s="3"/>
      <c r="BD225" s="3"/>
      <c r="BE225" s="3"/>
      <c r="BF225" s="3"/>
      <c r="BG225" s="3"/>
      <c r="BH225" s="3"/>
      <c r="BI225" s="3"/>
      <c r="BJ225" s="3"/>
      <c r="BL225" s="3"/>
    </row>
    <row r="226" spans="1:64" ht="30.75" customHeight="1" x14ac:dyDescent="0.15">
      <c r="A226" s="322"/>
      <c r="B226" s="323"/>
      <c r="C226" s="324"/>
      <c r="D226" s="334"/>
      <c r="E226" s="16" t="s">
        <v>100</v>
      </c>
      <c r="F226" s="14" t="s">
        <v>101</v>
      </c>
      <c r="G226" s="14" t="s">
        <v>102</v>
      </c>
      <c r="H226" s="14" t="s">
        <v>15</v>
      </c>
      <c r="I226" s="14" t="s">
        <v>16</v>
      </c>
      <c r="J226" s="14" t="s">
        <v>17</v>
      </c>
      <c r="K226" s="14" t="s">
        <v>18</v>
      </c>
      <c r="L226" s="14" t="s">
        <v>19</v>
      </c>
      <c r="M226" s="15" t="s">
        <v>20</v>
      </c>
      <c r="N226" s="334"/>
      <c r="O226" s="303"/>
      <c r="P226" s="303"/>
      <c r="AP226" s="3"/>
      <c r="AS226" s="218"/>
      <c r="AT226" s="218"/>
      <c r="AV226" s="218"/>
      <c r="AW226" s="218"/>
      <c r="AX226" s="255"/>
      <c r="AY226" s="218"/>
      <c r="BB226" s="3"/>
      <c r="BC226" s="3"/>
      <c r="BD226" s="3"/>
      <c r="BE226" s="3"/>
      <c r="BF226" s="3"/>
      <c r="BG226" s="3"/>
      <c r="BH226" s="3"/>
      <c r="BI226" s="3"/>
      <c r="BJ226" s="3"/>
      <c r="BL226" s="3"/>
    </row>
    <row r="227" spans="1:64" ht="15.75" customHeight="1" x14ac:dyDescent="0.15">
      <c r="A227" s="310" t="s">
        <v>210</v>
      </c>
      <c r="B227" s="311"/>
      <c r="C227" s="312"/>
      <c r="D227" s="17">
        <f>+SUM(E227:M227)</f>
        <v>0</v>
      </c>
      <c r="E227" s="18"/>
      <c r="F227" s="19"/>
      <c r="G227" s="19"/>
      <c r="H227" s="19"/>
      <c r="I227" s="19"/>
      <c r="J227" s="19"/>
      <c r="K227" s="19"/>
      <c r="L227" s="19"/>
      <c r="M227" s="22"/>
      <c r="N227" s="60"/>
      <c r="O227" s="24"/>
      <c r="P227" s="24"/>
      <c r="AP227" s="3"/>
      <c r="AS227" s="218"/>
      <c r="AT227" s="218"/>
      <c r="AV227" s="218"/>
      <c r="AW227" s="218"/>
      <c r="AX227" s="255"/>
      <c r="AY227" s="218"/>
      <c r="BB227" s="3"/>
      <c r="BC227" s="3"/>
      <c r="BD227" s="3"/>
      <c r="BE227" s="3"/>
      <c r="BF227" s="3"/>
      <c r="BG227" s="3"/>
      <c r="BH227" s="3"/>
      <c r="BI227" s="3"/>
      <c r="BJ227" s="3"/>
      <c r="BL227" s="3"/>
    </row>
    <row r="228" spans="1:64" ht="15.75" customHeight="1" x14ac:dyDescent="0.15">
      <c r="A228" s="313" t="s">
        <v>211</v>
      </c>
      <c r="B228" s="314"/>
      <c r="C228" s="315"/>
      <c r="D228" s="27">
        <f t="shared" ref="D228:D233" si="75">+SUM(E228:M228)</f>
        <v>0</v>
      </c>
      <c r="E228" s="219"/>
      <c r="F228" s="63"/>
      <c r="G228" s="63"/>
      <c r="H228" s="63"/>
      <c r="I228" s="63"/>
      <c r="J228" s="63"/>
      <c r="K228" s="63"/>
      <c r="L228" s="63"/>
      <c r="M228" s="124"/>
      <c r="N228" s="66"/>
      <c r="O228" s="65"/>
      <c r="P228" s="65"/>
      <c r="AP228" s="3"/>
      <c r="AS228" s="218"/>
      <c r="AT228" s="218"/>
      <c r="AV228" s="218"/>
      <c r="AW228" s="218"/>
      <c r="AX228" s="255"/>
      <c r="AY228" s="218"/>
      <c r="BB228" s="3"/>
      <c r="BC228" s="3"/>
      <c r="BD228" s="3"/>
      <c r="BE228" s="3"/>
      <c r="BF228" s="3"/>
      <c r="BG228" s="3"/>
      <c r="BH228" s="3"/>
      <c r="BI228" s="3"/>
      <c r="BJ228" s="3"/>
      <c r="BL228" s="3"/>
    </row>
    <row r="229" spans="1:64" ht="15.75" customHeight="1" x14ac:dyDescent="0.15">
      <c r="A229" s="316" t="s">
        <v>212</v>
      </c>
      <c r="B229" s="317"/>
      <c r="C229" s="318"/>
      <c r="D229" s="27">
        <f t="shared" si="75"/>
        <v>0</v>
      </c>
      <c r="E229" s="219"/>
      <c r="F229" s="63"/>
      <c r="G229" s="63"/>
      <c r="H229" s="63"/>
      <c r="I229" s="63"/>
      <c r="J229" s="63"/>
      <c r="K229" s="63"/>
      <c r="L229" s="63"/>
      <c r="M229" s="124"/>
      <c r="N229" s="66"/>
      <c r="O229" s="65"/>
      <c r="P229" s="65"/>
      <c r="AP229" s="3"/>
      <c r="AS229" s="218"/>
      <c r="AT229" s="218"/>
      <c r="AV229" s="218"/>
      <c r="AW229" s="218"/>
      <c r="AX229" s="255"/>
      <c r="AY229" s="218"/>
      <c r="BB229" s="3"/>
      <c r="BC229" s="3"/>
      <c r="BD229" s="3"/>
      <c r="BE229" s="3"/>
      <c r="BF229" s="3"/>
      <c r="BG229" s="3"/>
      <c r="BH229" s="3"/>
      <c r="BI229" s="3"/>
      <c r="BJ229" s="3"/>
      <c r="BL229" s="3"/>
    </row>
    <row r="230" spans="1:64" ht="15.75" customHeight="1" x14ac:dyDescent="0.15">
      <c r="A230" s="316" t="s">
        <v>213</v>
      </c>
      <c r="B230" s="317"/>
      <c r="C230" s="318"/>
      <c r="D230" s="27">
        <f t="shared" si="75"/>
        <v>0</v>
      </c>
      <c r="E230" s="219"/>
      <c r="F230" s="63"/>
      <c r="G230" s="63"/>
      <c r="H230" s="63"/>
      <c r="I230" s="63"/>
      <c r="J230" s="63"/>
      <c r="K230" s="63"/>
      <c r="L230" s="63"/>
      <c r="M230" s="124"/>
      <c r="N230" s="66"/>
      <c r="O230" s="65"/>
      <c r="P230" s="65"/>
      <c r="AP230" s="3"/>
      <c r="AS230" s="218"/>
      <c r="AT230" s="218"/>
      <c r="AV230" s="218"/>
      <c r="AW230" s="218"/>
      <c r="AX230" s="255"/>
      <c r="AY230" s="218"/>
      <c r="BB230" s="3"/>
      <c r="BC230" s="3"/>
      <c r="BD230" s="3"/>
      <c r="BE230" s="3"/>
      <c r="BF230" s="3"/>
      <c r="BG230" s="3"/>
      <c r="BH230" s="3"/>
      <c r="BI230" s="3"/>
      <c r="BJ230" s="3"/>
      <c r="BL230" s="3"/>
    </row>
    <row r="231" spans="1:64" ht="15.75" customHeight="1" x14ac:dyDescent="0.15">
      <c r="A231" s="316" t="s">
        <v>214</v>
      </c>
      <c r="B231" s="317"/>
      <c r="C231" s="318"/>
      <c r="D231" s="27">
        <f t="shared" si="75"/>
        <v>0</v>
      </c>
      <c r="E231" s="219"/>
      <c r="F231" s="63"/>
      <c r="G231" s="63"/>
      <c r="H231" s="63"/>
      <c r="I231" s="63"/>
      <c r="J231" s="63"/>
      <c r="K231" s="63"/>
      <c r="L231" s="63"/>
      <c r="M231" s="124"/>
      <c r="N231" s="66"/>
      <c r="O231" s="65"/>
      <c r="P231" s="65"/>
      <c r="AP231" s="3"/>
      <c r="AS231" s="218"/>
      <c r="AT231" s="218"/>
      <c r="AV231" s="218"/>
      <c r="AW231" s="218"/>
      <c r="AX231" s="255"/>
      <c r="AY231" s="218"/>
      <c r="BB231" s="3"/>
      <c r="BC231" s="3"/>
      <c r="BD231" s="3"/>
      <c r="BE231" s="3"/>
      <c r="BF231" s="3"/>
      <c r="BG231" s="3"/>
      <c r="BH231" s="3"/>
      <c r="BI231" s="3"/>
      <c r="BJ231" s="3"/>
      <c r="BL231" s="3"/>
    </row>
    <row r="232" spans="1:64" ht="15.75" customHeight="1" x14ac:dyDescent="0.15">
      <c r="A232" s="385" t="s">
        <v>215</v>
      </c>
      <c r="B232" s="386"/>
      <c r="C232" s="387"/>
      <c r="D232" s="27">
        <f t="shared" si="75"/>
        <v>0</v>
      </c>
      <c r="E232" s="28"/>
      <c r="F232" s="29"/>
      <c r="G232" s="29"/>
      <c r="H232" s="29"/>
      <c r="I232" s="29"/>
      <c r="J232" s="29"/>
      <c r="K232" s="29"/>
      <c r="L232" s="29"/>
      <c r="M232" s="32"/>
      <c r="N232" s="67"/>
      <c r="O232" s="34"/>
      <c r="P232" s="34"/>
      <c r="AP232" s="3"/>
      <c r="AS232" s="218"/>
      <c r="AT232" s="218"/>
      <c r="AV232" s="218"/>
      <c r="AW232" s="218"/>
      <c r="AX232" s="255"/>
      <c r="AY232" s="218"/>
      <c r="BB232" s="3"/>
      <c r="BC232" s="3"/>
      <c r="BD232" s="3"/>
      <c r="BE232" s="3"/>
      <c r="BF232" s="3"/>
      <c r="BG232" s="3"/>
      <c r="BH232" s="3"/>
      <c r="BI232" s="3"/>
      <c r="BJ232" s="3"/>
      <c r="BL232" s="3"/>
    </row>
    <row r="233" spans="1:64" ht="15.75" customHeight="1" x14ac:dyDescent="0.15">
      <c r="A233" s="325" t="s">
        <v>131</v>
      </c>
      <c r="B233" s="326"/>
      <c r="C233" s="327"/>
      <c r="D233" s="75">
        <f t="shared" si="75"/>
        <v>0</v>
      </c>
      <c r="E233" s="90">
        <f>+SUM(E227:E232)</f>
        <v>0</v>
      </c>
      <c r="F233" s="91">
        <f t="shared" ref="F233:P233" si="76">+SUM(F227:F232)</f>
        <v>0</v>
      </c>
      <c r="G233" s="91">
        <f t="shared" si="76"/>
        <v>0</v>
      </c>
      <c r="H233" s="91">
        <f t="shared" si="76"/>
        <v>0</v>
      </c>
      <c r="I233" s="91">
        <f t="shared" si="76"/>
        <v>0</v>
      </c>
      <c r="J233" s="91">
        <f t="shared" si="76"/>
        <v>0</v>
      </c>
      <c r="K233" s="91">
        <f t="shared" si="76"/>
        <v>0</v>
      </c>
      <c r="L233" s="91">
        <f t="shared" si="76"/>
        <v>0</v>
      </c>
      <c r="M233" s="107">
        <f t="shared" si="76"/>
        <v>0</v>
      </c>
      <c r="N233" s="75">
        <f t="shared" si="76"/>
        <v>0</v>
      </c>
      <c r="O233" s="88">
        <f t="shared" si="76"/>
        <v>0</v>
      </c>
      <c r="P233" s="220">
        <f t="shared" si="76"/>
        <v>0</v>
      </c>
      <c r="AP233" s="3"/>
      <c r="AS233" s="46"/>
      <c r="AT233" s="46"/>
      <c r="AV233" s="46"/>
      <c r="AW233" s="46"/>
      <c r="AX233" s="248"/>
      <c r="AY233" s="46"/>
      <c r="BB233" s="3"/>
      <c r="BC233" s="3"/>
      <c r="BD233" s="3"/>
      <c r="BE233" s="3"/>
      <c r="BF233" s="3"/>
      <c r="BG233" s="3"/>
      <c r="BH233" s="3"/>
      <c r="BI233" s="3"/>
      <c r="BJ233" s="3"/>
      <c r="BL233" s="3"/>
    </row>
    <row r="234" spans="1:64" ht="11.25" customHeight="1" x14ac:dyDescent="0.15">
      <c r="A234" s="256" t="s">
        <v>220</v>
      </c>
      <c r="B234" s="256"/>
      <c r="C234" s="256"/>
      <c r="AS234" s="3"/>
      <c r="AV234" s="46"/>
      <c r="AW234" s="46"/>
      <c r="AX234" s="2"/>
      <c r="AY234" s="46"/>
      <c r="AZ234" s="46"/>
      <c r="BA234" s="46"/>
      <c r="BC234" s="2"/>
      <c r="BD234" s="2"/>
      <c r="BE234" s="3"/>
      <c r="BF234" s="3"/>
      <c r="BG234" s="3"/>
      <c r="BH234" s="3"/>
      <c r="BI234" s="3"/>
      <c r="BJ234" s="3"/>
      <c r="BL234" s="3"/>
    </row>
    <row r="235" spans="1:64" x14ac:dyDescent="0.15">
      <c r="A235" s="257"/>
      <c r="B235" s="257"/>
      <c r="C235" s="257"/>
      <c r="AS235" s="3"/>
      <c r="AV235" s="46"/>
      <c r="AW235" s="46"/>
      <c r="AX235" s="248"/>
      <c r="AY235" s="46"/>
      <c r="AZ235" s="46"/>
      <c r="BA235" s="46"/>
      <c r="BC235" s="2"/>
      <c r="BD235" s="2"/>
      <c r="BE235" s="3"/>
      <c r="BF235" s="3"/>
      <c r="BG235" s="3"/>
      <c r="BH235" s="3"/>
      <c r="BI235" s="3"/>
      <c r="BJ235" s="3"/>
      <c r="BL235" s="3"/>
    </row>
    <row r="236" spans="1:64" x14ac:dyDescent="0.15">
      <c r="BA236" s="46"/>
      <c r="BH236" s="2"/>
    </row>
    <row r="237" spans="1:64" ht="12.95" customHeight="1" x14ac:dyDescent="0.15">
      <c r="BA237" s="46"/>
      <c r="BE237" s="221">
        <v>0</v>
      </c>
      <c r="BH237" s="2"/>
    </row>
    <row r="238" spans="1:64" x14ac:dyDescent="0.15">
      <c r="BA238" s="46"/>
      <c r="BH238" s="2"/>
    </row>
    <row r="239" spans="1:64" x14ac:dyDescent="0.15">
      <c r="BA239" s="46"/>
      <c r="BH239" s="2"/>
    </row>
    <row r="240" spans="1:64" x14ac:dyDescent="0.15">
      <c r="BA240" s="46"/>
      <c r="BH240" s="2"/>
    </row>
    <row r="241" spans="53:60" x14ac:dyDescent="0.15">
      <c r="BA241" s="46"/>
      <c r="BH241" s="2"/>
    </row>
    <row r="242" spans="53:60" x14ac:dyDescent="0.15">
      <c r="BA242" s="46"/>
      <c r="BH242" s="2"/>
    </row>
    <row r="243" spans="53:60" x14ac:dyDescent="0.15">
      <c r="BA243" s="46"/>
      <c r="BH243" s="2"/>
    </row>
    <row r="244" spans="53:60" x14ac:dyDescent="0.15">
      <c r="BA244" s="46"/>
      <c r="BH244" s="2"/>
    </row>
    <row r="245" spans="53:60" x14ac:dyDescent="0.15">
      <c r="BA245" s="46"/>
      <c r="BH245" s="2"/>
    </row>
    <row r="246" spans="53:60" x14ac:dyDescent="0.15">
      <c r="BA246" s="46"/>
      <c r="BH246" s="2"/>
    </row>
    <row r="247" spans="53:60" x14ac:dyDescent="0.15">
      <c r="BA247" s="46"/>
      <c r="BH247" s="2"/>
    </row>
    <row r="248" spans="53:60" x14ac:dyDescent="0.15">
      <c r="BA248" s="46"/>
      <c r="BH248" s="2"/>
    </row>
    <row r="249" spans="53:60" x14ac:dyDescent="0.15">
      <c r="BA249" s="46"/>
      <c r="BH249" s="2"/>
    </row>
    <row r="250" spans="53:60" x14ac:dyDescent="0.15">
      <c r="BA250" s="46"/>
      <c r="BH250" s="2"/>
    </row>
    <row r="251" spans="53:60" x14ac:dyDescent="0.15">
      <c r="BA251" s="46"/>
      <c r="BH251" s="2"/>
    </row>
    <row r="252" spans="53:60" x14ac:dyDescent="0.15">
      <c r="BA252" s="46"/>
      <c r="BH252" s="2"/>
    </row>
    <row r="253" spans="53:60" x14ac:dyDescent="0.15">
      <c r="BA253" s="46"/>
      <c r="BH253" s="2"/>
    </row>
    <row r="254" spans="53:60" x14ac:dyDescent="0.15">
      <c r="BA254" s="46"/>
      <c r="BH254" s="2"/>
    </row>
    <row r="255" spans="53:60" x14ac:dyDescent="0.15">
      <c r="BA255" s="46"/>
      <c r="BH255" s="2"/>
    </row>
    <row r="256" spans="53:60" x14ac:dyDescent="0.15">
      <c r="BA256" s="46"/>
      <c r="BH256" s="2"/>
    </row>
    <row r="257" spans="1:60" x14ac:dyDescent="0.15">
      <c r="BA257" s="46"/>
      <c r="BH257" s="2"/>
    </row>
    <row r="258" spans="1:60" x14ac:dyDescent="0.15">
      <c r="BA258" s="46"/>
      <c r="BH258" s="2"/>
    </row>
    <row r="259" spans="1:60" ht="11.25" hidden="1" customHeight="1" x14ac:dyDescent="0.15">
      <c r="BA259" s="46"/>
      <c r="BH259" s="2"/>
    </row>
    <row r="260" spans="1:60" ht="11.25" hidden="1" customHeight="1" x14ac:dyDescent="0.15">
      <c r="A260" s="222">
        <f>SUM(A10:V233)</f>
        <v>28606</v>
      </c>
      <c r="BA260" s="46"/>
      <c r="BH260" s="2"/>
    </row>
    <row r="261" spans="1:60" x14ac:dyDescent="0.15">
      <c r="BA261" s="46"/>
      <c r="BH261" s="2"/>
    </row>
    <row r="262" spans="1:60" x14ac:dyDescent="0.15">
      <c r="BA262" s="46"/>
      <c r="BH262" s="2"/>
    </row>
    <row r="263" spans="1:60" x14ac:dyDescent="0.15">
      <c r="BA263" s="46"/>
      <c r="BH263" s="2"/>
    </row>
    <row r="264" spans="1:60" x14ac:dyDescent="0.15">
      <c r="BA264" s="46"/>
      <c r="BH264" s="2"/>
    </row>
    <row r="265" spans="1:60" x14ac:dyDescent="0.15">
      <c r="BA265" s="46"/>
      <c r="BH265" s="2"/>
    </row>
    <row r="266" spans="1:60" x14ac:dyDescent="0.15">
      <c r="BA266" s="46"/>
      <c r="BH266" s="2"/>
    </row>
    <row r="267" spans="1:60" x14ac:dyDescent="0.15">
      <c r="BA267" s="46"/>
      <c r="BH267" s="2"/>
    </row>
    <row r="268" spans="1:60" x14ac:dyDescent="0.15">
      <c r="BA268" s="46"/>
      <c r="BH268" s="2"/>
    </row>
    <row r="269" spans="1:60" x14ac:dyDescent="0.15">
      <c r="BA269" s="46"/>
      <c r="BH269" s="2"/>
    </row>
    <row r="270" spans="1:60" x14ac:dyDescent="0.15">
      <c r="BA270" s="46"/>
      <c r="BH270" s="2"/>
    </row>
    <row r="271" spans="1:60" x14ac:dyDescent="0.15">
      <c r="BA271" s="46"/>
      <c r="BH271" s="2"/>
    </row>
    <row r="272" spans="1:60" x14ac:dyDescent="0.15">
      <c r="BA272" s="46"/>
      <c r="BH272" s="2"/>
    </row>
    <row r="273" spans="53:62" x14ac:dyDescent="0.15">
      <c r="BA273" s="46"/>
      <c r="BH273" s="2"/>
    </row>
    <row r="274" spans="53:62" x14ac:dyDescent="0.15">
      <c r="BA274" s="46"/>
      <c r="BG274" s="2"/>
      <c r="BH274" s="2"/>
      <c r="BJ274" s="3"/>
    </row>
    <row r="275" spans="53:62" x14ac:dyDescent="0.15">
      <c r="BA275" s="46"/>
      <c r="BH275" s="2"/>
    </row>
    <row r="276" spans="53:62" x14ac:dyDescent="0.15">
      <c r="BA276" s="46"/>
      <c r="BH276" s="2"/>
    </row>
    <row r="277" spans="53:62" x14ac:dyDescent="0.15">
      <c r="BA277" s="46"/>
      <c r="BH277" s="2"/>
    </row>
    <row r="278" spans="53:62" x14ac:dyDescent="0.15">
      <c r="BA278" s="46"/>
      <c r="BH278" s="2"/>
    </row>
    <row r="279" spans="53:62" x14ac:dyDescent="0.15">
      <c r="BA279" s="46"/>
      <c r="BH279" s="2"/>
    </row>
    <row r="280" spans="53:62" x14ac:dyDescent="0.15">
      <c r="BA280" s="46"/>
      <c r="BH280" s="2"/>
    </row>
    <row r="281" spans="53:62" x14ac:dyDescent="0.15">
      <c r="BA281" s="46"/>
      <c r="BH281" s="2"/>
    </row>
    <row r="282" spans="53:62" x14ac:dyDescent="0.15">
      <c r="BA282" s="46"/>
      <c r="BH282" s="2"/>
    </row>
    <row r="283" spans="53:62" x14ac:dyDescent="0.15">
      <c r="BA283" s="46"/>
      <c r="BH283" s="2"/>
    </row>
    <row r="284" spans="53:62" x14ac:dyDescent="0.15">
      <c r="BA284" s="46"/>
      <c r="BH284" s="2"/>
    </row>
    <row r="285" spans="53:62" x14ac:dyDescent="0.15">
      <c r="BA285" s="46"/>
      <c r="BH285" s="2"/>
    </row>
    <row r="286" spans="53:62" x14ac:dyDescent="0.15">
      <c r="BA286" s="46"/>
      <c r="BH286" s="2"/>
    </row>
    <row r="291" ht="12.95" customHeight="1" x14ac:dyDescent="0.15"/>
  </sheetData>
  <mergeCells count="253">
    <mergeCell ref="A230:C230"/>
    <mergeCell ref="A231:C231"/>
    <mergeCell ref="A232:C232"/>
    <mergeCell ref="A233:C233"/>
    <mergeCell ref="B138:B139"/>
    <mergeCell ref="A141:C142"/>
    <mergeCell ref="D141:D142"/>
    <mergeCell ref="E141:H141"/>
    <mergeCell ref="A143:C143"/>
    <mergeCell ref="A144:C144"/>
    <mergeCell ref="A146:C147"/>
    <mergeCell ref="D146:D147"/>
    <mergeCell ref="E146:M146"/>
    <mergeCell ref="B148:C148"/>
    <mergeCell ref="B149:C149"/>
    <mergeCell ref="A158:A161"/>
    <mergeCell ref="B158:C158"/>
    <mergeCell ref="B159:C159"/>
    <mergeCell ref="B160:C160"/>
    <mergeCell ref="B161:C161"/>
    <mergeCell ref="A162:A165"/>
    <mergeCell ref="B162:C162"/>
    <mergeCell ref="B163:C163"/>
    <mergeCell ref="B164:C164"/>
    <mergeCell ref="A6:P6"/>
    <mergeCell ref="A8:C9"/>
    <mergeCell ref="D8:D9"/>
    <mergeCell ref="E8:O8"/>
    <mergeCell ref="P8:Q8"/>
    <mergeCell ref="R8:R9"/>
    <mergeCell ref="A14:C14"/>
    <mergeCell ref="A16:C17"/>
    <mergeCell ref="D16:D17"/>
    <mergeCell ref="E16:O16"/>
    <mergeCell ref="P16:P17"/>
    <mergeCell ref="Q16:Q17"/>
    <mergeCell ref="S8:S9"/>
    <mergeCell ref="T8:T9"/>
    <mergeCell ref="A10:C10"/>
    <mergeCell ref="A11:C11"/>
    <mergeCell ref="A12:C12"/>
    <mergeCell ref="A13:C13"/>
    <mergeCell ref="A21:C21"/>
    <mergeCell ref="A22:C22"/>
    <mergeCell ref="A23:C23"/>
    <mergeCell ref="A24:C24"/>
    <mergeCell ref="A25:C25"/>
    <mergeCell ref="A26:C26"/>
    <mergeCell ref="R16:R17"/>
    <mergeCell ref="S16:S17"/>
    <mergeCell ref="T16:T17"/>
    <mergeCell ref="A18:C18"/>
    <mergeCell ref="A19:C19"/>
    <mergeCell ref="A20:C20"/>
    <mergeCell ref="A33:C33"/>
    <mergeCell ref="A34:C34"/>
    <mergeCell ref="A35:C35"/>
    <mergeCell ref="A36:C36"/>
    <mergeCell ref="A37:C37"/>
    <mergeCell ref="A39:C40"/>
    <mergeCell ref="A27:C27"/>
    <mergeCell ref="A28:C28"/>
    <mergeCell ref="A29:C29"/>
    <mergeCell ref="A30:C30"/>
    <mergeCell ref="A31:C31"/>
    <mergeCell ref="A32:C32"/>
    <mergeCell ref="A46:C46"/>
    <mergeCell ref="A48:B54"/>
    <mergeCell ref="A56:C56"/>
    <mergeCell ref="A57:C57"/>
    <mergeCell ref="A58:A59"/>
    <mergeCell ref="B58:C58"/>
    <mergeCell ref="B59:C59"/>
    <mergeCell ref="V39:V40"/>
    <mergeCell ref="A41:C41"/>
    <mergeCell ref="A42:C42"/>
    <mergeCell ref="A43:C43"/>
    <mergeCell ref="A44:C44"/>
    <mergeCell ref="A45:C45"/>
    <mergeCell ref="D39:D40"/>
    <mergeCell ref="E39:O39"/>
    <mergeCell ref="P39:Q39"/>
    <mergeCell ref="R39:R40"/>
    <mergeCell ref="S39:T39"/>
    <mergeCell ref="U39:U40"/>
    <mergeCell ref="A66:C66"/>
    <mergeCell ref="A67:C67"/>
    <mergeCell ref="A69:C70"/>
    <mergeCell ref="D69:F69"/>
    <mergeCell ref="A71:A72"/>
    <mergeCell ref="B71:C71"/>
    <mergeCell ref="B72:C72"/>
    <mergeCell ref="A60:C60"/>
    <mergeCell ref="A61:C61"/>
    <mergeCell ref="A62:C62"/>
    <mergeCell ref="A63:C63"/>
    <mergeCell ref="A64:C64"/>
    <mergeCell ref="A65:C65"/>
    <mergeCell ref="Q74:R74"/>
    <mergeCell ref="S74:S75"/>
    <mergeCell ref="A76:C76"/>
    <mergeCell ref="A77:C77"/>
    <mergeCell ref="A78:C78"/>
    <mergeCell ref="A79:C79"/>
    <mergeCell ref="A74:C75"/>
    <mergeCell ref="D74:D75"/>
    <mergeCell ref="E74:M74"/>
    <mergeCell ref="N74:N75"/>
    <mergeCell ref="O74:O75"/>
    <mergeCell ref="P74:P75"/>
    <mergeCell ref="A86:C86"/>
    <mergeCell ref="A87:C87"/>
    <mergeCell ref="A88:C88"/>
    <mergeCell ref="A89:C89"/>
    <mergeCell ref="A90:C90"/>
    <mergeCell ref="A91:C91"/>
    <mergeCell ref="A80:C80"/>
    <mergeCell ref="A81:C81"/>
    <mergeCell ref="A82:C82"/>
    <mergeCell ref="A83:C83"/>
    <mergeCell ref="A84:C84"/>
    <mergeCell ref="A85:C85"/>
    <mergeCell ref="A98:C98"/>
    <mergeCell ref="A99:C99"/>
    <mergeCell ref="A100:C100"/>
    <mergeCell ref="A101:C101"/>
    <mergeCell ref="A102:C102"/>
    <mergeCell ref="A103:C103"/>
    <mergeCell ref="A92:C92"/>
    <mergeCell ref="A93:C93"/>
    <mergeCell ref="A94:C94"/>
    <mergeCell ref="A95:C95"/>
    <mergeCell ref="A96:C96"/>
    <mergeCell ref="A97:C97"/>
    <mergeCell ref="P107:Q107"/>
    <mergeCell ref="R107:R108"/>
    <mergeCell ref="A109:A112"/>
    <mergeCell ref="B109:C109"/>
    <mergeCell ref="B110:C110"/>
    <mergeCell ref="B111:C111"/>
    <mergeCell ref="B112:C112"/>
    <mergeCell ref="A104:C104"/>
    <mergeCell ref="A105:C105"/>
    <mergeCell ref="A107:C108"/>
    <mergeCell ref="D107:D108"/>
    <mergeCell ref="E107:L107"/>
    <mergeCell ref="M107:N107"/>
    <mergeCell ref="A113:A121"/>
    <mergeCell ref="B113:C113"/>
    <mergeCell ref="B114:C114"/>
    <mergeCell ref="B115:C115"/>
    <mergeCell ref="B116:B121"/>
    <mergeCell ref="A122:A125"/>
    <mergeCell ref="O107:O108"/>
    <mergeCell ref="B122:C122"/>
    <mergeCell ref="B123:B125"/>
    <mergeCell ref="A126:A129"/>
    <mergeCell ref="B126:B127"/>
    <mergeCell ref="B128:B129"/>
    <mergeCell ref="A130:A134"/>
    <mergeCell ref="B130:C130"/>
    <mergeCell ref="B131:B132"/>
    <mergeCell ref="B133:B134"/>
    <mergeCell ref="A135:A139"/>
    <mergeCell ref="B135:B137"/>
    <mergeCell ref="N146:O146"/>
    <mergeCell ref="P146:P147"/>
    <mergeCell ref="A148:A149"/>
    <mergeCell ref="A150:A153"/>
    <mergeCell ref="B150:C150"/>
    <mergeCell ref="B151:C151"/>
    <mergeCell ref="B152:C152"/>
    <mergeCell ref="B153:C153"/>
    <mergeCell ref="A154:A157"/>
    <mergeCell ref="B154:C154"/>
    <mergeCell ref="B155:C155"/>
    <mergeCell ref="B156:C156"/>
    <mergeCell ref="B157:C157"/>
    <mergeCell ref="B165:C165"/>
    <mergeCell ref="A166:A169"/>
    <mergeCell ref="B166:C166"/>
    <mergeCell ref="B167:C167"/>
    <mergeCell ref="B168:C168"/>
    <mergeCell ref="B169:C169"/>
    <mergeCell ref="A170:A173"/>
    <mergeCell ref="B170:C170"/>
    <mergeCell ref="B171:C171"/>
    <mergeCell ref="B172:C172"/>
    <mergeCell ref="B173:C173"/>
    <mergeCell ref="A174:A177"/>
    <mergeCell ref="B174:C174"/>
    <mergeCell ref="B175:C175"/>
    <mergeCell ref="B176:C176"/>
    <mergeCell ref="B177:C177"/>
    <mergeCell ref="A178:A181"/>
    <mergeCell ref="B178:C178"/>
    <mergeCell ref="B179:C179"/>
    <mergeCell ref="B180:C180"/>
    <mergeCell ref="B181:C181"/>
    <mergeCell ref="A182:A185"/>
    <mergeCell ref="B182:C182"/>
    <mergeCell ref="B183:C183"/>
    <mergeCell ref="B184:C184"/>
    <mergeCell ref="B185:C185"/>
    <mergeCell ref="A186:A189"/>
    <mergeCell ref="B186:C186"/>
    <mergeCell ref="B187:C187"/>
    <mergeCell ref="B188:C188"/>
    <mergeCell ref="B189:C189"/>
    <mergeCell ref="A190:A193"/>
    <mergeCell ref="B190:C190"/>
    <mergeCell ref="B191:C191"/>
    <mergeCell ref="B192:C192"/>
    <mergeCell ref="B193:C193"/>
    <mergeCell ref="A194:A197"/>
    <mergeCell ref="B194:C194"/>
    <mergeCell ref="B195:C195"/>
    <mergeCell ref="B196:C196"/>
    <mergeCell ref="B197:C197"/>
    <mergeCell ref="N207:N208"/>
    <mergeCell ref="A209:C209"/>
    <mergeCell ref="A210:C210"/>
    <mergeCell ref="A211:C211"/>
    <mergeCell ref="A212:C212"/>
    <mergeCell ref="A213:C213"/>
    <mergeCell ref="A198:A201"/>
    <mergeCell ref="B198:C198"/>
    <mergeCell ref="B199:C199"/>
    <mergeCell ref="B200:C200"/>
    <mergeCell ref="B201:C201"/>
    <mergeCell ref="A202:A205"/>
    <mergeCell ref="B202:C202"/>
    <mergeCell ref="B203:C203"/>
    <mergeCell ref="B204:C204"/>
    <mergeCell ref="B205:C205"/>
    <mergeCell ref="A227:C227"/>
    <mergeCell ref="A228:C228"/>
    <mergeCell ref="A229:C229"/>
    <mergeCell ref="A225:C226"/>
    <mergeCell ref="D225:D226"/>
    <mergeCell ref="E225:M225"/>
    <mergeCell ref="A207:C208"/>
    <mergeCell ref="D207:D208"/>
    <mergeCell ref="E207:M207"/>
    <mergeCell ref="N225:N226"/>
    <mergeCell ref="O225:O226"/>
    <mergeCell ref="P225:P226"/>
    <mergeCell ref="A214:C214"/>
    <mergeCell ref="A216:A219"/>
    <mergeCell ref="B216:B219"/>
    <mergeCell ref="C216:C219"/>
    <mergeCell ref="D216:D219"/>
    <mergeCell ref="E216:E219"/>
  </mergeCells>
  <dataValidations count="2">
    <dataValidation type="whole" allowBlank="1" showInputMessage="1" showErrorMessage="1" errorTitle="Error" error="Por favor ingrese números enteros" sqref="A227:P233 IW227:JL233 SS227:TH233 ACO227:ADD233 AMK227:AMZ233 AWG227:AWV233 BGC227:BGR233 BPY227:BQN233 BZU227:CAJ233 CJQ227:CKF233 CTM227:CUB233 DDI227:DDX233 DNE227:DNT233 DXA227:DXP233 EGW227:EHL233 EQS227:ERH233 FAO227:FBD233 FKK227:FKZ233 FUG227:FUV233 GEC227:GER233 GNY227:GON233 GXU227:GYJ233 HHQ227:HIF233 HRM227:HSB233 IBI227:IBX233 ILE227:ILT233 IVA227:IVP233 JEW227:JFL233 JOS227:JPH233 JYO227:JZD233 KIK227:KIZ233 KSG227:KSV233 LCC227:LCR233 LLY227:LMN233 LVU227:LWJ233 MFQ227:MGF233 MPM227:MQB233 MZI227:MZX233 NJE227:NJT233 NTA227:NTP233 OCW227:ODL233 OMS227:ONH233 OWO227:OXD233 PGK227:PGZ233 PQG227:PQV233 QAC227:QAR233 QJY227:QKN233 QTU227:QUJ233 RDQ227:REF233 RNM227:ROB233 RXI227:RXX233 SHE227:SHT233 SRA227:SRP233 TAW227:TBL233 TKS227:TLH233 TUO227:TVD233 UEK227:UEZ233 UOG227:UOV233 UYC227:UYR233 VHY227:VIN233 VRU227:VSJ233 WBQ227:WCF233 WLM227:WMB233 WVI227:WVX233 A65763:P65769 IW65763:JL65769 SS65763:TH65769 ACO65763:ADD65769 AMK65763:AMZ65769 AWG65763:AWV65769 BGC65763:BGR65769 BPY65763:BQN65769 BZU65763:CAJ65769 CJQ65763:CKF65769 CTM65763:CUB65769 DDI65763:DDX65769 DNE65763:DNT65769 DXA65763:DXP65769 EGW65763:EHL65769 EQS65763:ERH65769 FAO65763:FBD65769 FKK65763:FKZ65769 FUG65763:FUV65769 GEC65763:GER65769 GNY65763:GON65769 GXU65763:GYJ65769 HHQ65763:HIF65769 HRM65763:HSB65769 IBI65763:IBX65769 ILE65763:ILT65769 IVA65763:IVP65769 JEW65763:JFL65769 JOS65763:JPH65769 JYO65763:JZD65769 KIK65763:KIZ65769 KSG65763:KSV65769 LCC65763:LCR65769 LLY65763:LMN65769 LVU65763:LWJ65769 MFQ65763:MGF65769 MPM65763:MQB65769 MZI65763:MZX65769 NJE65763:NJT65769 NTA65763:NTP65769 OCW65763:ODL65769 OMS65763:ONH65769 OWO65763:OXD65769 PGK65763:PGZ65769 PQG65763:PQV65769 QAC65763:QAR65769 QJY65763:QKN65769 QTU65763:QUJ65769 RDQ65763:REF65769 RNM65763:ROB65769 RXI65763:RXX65769 SHE65763:SHT65769 SRA65763:SRP65769 TAW65763:TBL65769 TKS65763:TLH65769 TUO65763:TVD65769 UEK65763:UEZ65769 UOG65763:UOV65769 UYC65763:UYR65769 VHY65763:VIN65769 VRU65763:VSJ65769 WBQ65763:WCF65769 WLM65763:WMB65769 WVI65763:WVX65769 A131299:P131305 IW131299:JL131305 SS131299:TH131305 ACO131299:ADD131305 AMK131299:AMZ131305 AWG131299:AWV131305 BGC131299:BGR131305 BPY131299:BQN131305 BZU131299:CAJ131305 CJQ131299:CKF131305 CTM131299:CUB131305 DDI131299:DDX131305 DNE131299:DNT131305 DXA131299:DXP131305 EGW131299:EHL131305 EQS131299:ERH131305 FAO131299:FBD131305 FKK131299:FKZ131305 FUG131299:FUV131305 GEC131299:GER131305 GNY131299:GON131305 GXU131299:GYJ131305 HHQ131299:HIF131305 HRM131299:HSB131305 IBI131299:IBX131305 ILE131299:ILT131305 IVA131299:IVP131305 JEW131299:JFL131305 JOS131299:JPH131305 JYO131299:JZD131305 KIK131299:KIZ131305 KSG131299:KSV131305 LCC131299:LCR131305 LLY131299:LMN131305 LVU131299:LWJ131305 MFQ131299:MGF131305 MPM131299:MQB131305 MZI131299:MZX131305 NJE131299:NJT131305 NTA131299:NTP131305 OCW131299:ODL131305 OMS131299:ONH131305 OWO131299:OXD131305 PGK131299:PGZ131305 PQG131299:PQV131305 QAC131299:QAR131305 QJY131299:QKN131305 QTU131299:QUJ131305 RDQ131299:REF131305 RNM131299:ROB131305 RXI131299:RXX131305 SHE131299:SHT131305 SRA131299:SRP131305 TAW131299:TBL131305 TKS131299:TLH131305 TUO131299:TVD131305 UEK131299:UEZ131305 UOG131299:UOV131305 UYC131299:UYR131305 VHY131299:VIN131305 VRU131299:VSJ131305 WBQ131299:WCF131305 WLM131299:WMB131305 WVI131299:WVX131305 A196835:P196841 IW196835:JL196841 SS196835:TH196841 ACO196835:ADD196841 AMK196835:AMZ196841 AWG196835:AWV196841 BGC196835:BGR196841 BPY196835:BQN196841 BZU196835:CAJ196841 CJQ196835:CKF196841 CTM196835:CUB196841 DDI196835:DDX196841 DNE196835:DNT196841 DXA196835:DXP196841 EGW196835:EHL196841 EQS196835:ERH196841 FAO196835:FBD196841 FKK196835:FKZ196841 FUG196835:FUV196841 GEC196835:GER196841 GNY196835:GON196841 GXU196835:GYJ196841 HHQ196835:HIF196841 HRM196835:HSB196841 IBI196835:IBX196841 ILE196835:ILT196841 IVA196835:IVP196841 JEW196835:JFL196841 JOS196835:JPH196841 JYO196835:JZD196841 KIK196835:KIZ196841 KSG196835:KSV196841 LCC196835:LCR196841 LLY196835:LMN196841 LVU196835:LWJ196841 MFQ196835:MGF196841 MPM196835:MQB196841 MZI196835:MZX196841 NJE196835:NJT196841 NTA196835:NTP196841 OCW196835:ODL196841 OMS196835:ONH196841 OWO196835:OXD196841 PGK196835:PGZ196841 PQG196835:PQV196841 QAC196835:QAR196841 QJY196835:QKN196841 QTU196835:QUJ196841 RDQ196835:REF196841 RNM196835:ROB196841 RXI196835:RXX196841 SHE196835:SHT196841 SRA196835:SRP196841 TAW196835:TBL196841 TKS196835:TLH196841 TUO196835:TVD196841 UEK196835:UEZ196841 UOG196835:UOV196841 UYC196835:UYR196841 VHY196835:VIN196841 VRU196835:VSJ196841 WBQ196835:WCF196841 WLM196835:WMB196841 WVI196835:WVX196841 A262371:P262377 IW262371:JL262377 SS262371:TH262377 ACO262371:ADD262377 AMK262371:AMZ262377 AWG262371:AWV262377 BGC262371:BGR262377 BPY262371:BQN262377 BZU262371:CAJ262377 CJQ262371:CKF262377 CTM262371:CUB262377 DDI262371:DDX262377 DNE262371:DNT262377 DXA262371:DXP262377 EGW262371:EHL262377 EQS262371:ERH262377 FAO262371:FBD262377 FKK262371:FKZ262377 FUG262371:FUV262377 GEC262371:GER262377 GNY262371:GON262377 GXU262371:GYJ262377 HHQ262371:HIF262377 HRM262371:HSB262377 IBI262371:IBX262377 ILE262371:ILT262377 IVA262371:IVP262377 JEW262371:JFL262377 JOS262371:JPH262377 JYO262371:JZD262377 KIK262371:KIZ262377 KSG262371:KSV262377 LCC262371:LCR262377 LLY262371:LMN262377 LVU262371:LWJ262377 MFQ262371:MGF262377 MPM262371:MQB262377 MZI262371:MZX262377 NJE262371:NJT262377 NTA262371:NTP262377 OCW262371:ODL262377 OMS262371:ONH262377 OWO262371:OXD262377 PGK262371:PGZ262377 PQG262371:PQV262377 QAC262371:QAR262377 QJY262371:QKN262377 QTU262371:QUJ262377 RDQ262371:REF262377 RNM262371:ROB262377 RXI262371:RXX262377 SHE262371:SHT262377 SRA262371:SRP262377 TAW262371:TBL262377 TKS262371:TLH262377 TUO262371:TVD262377 UEK262371:UEZ262377 UOG262371:UOV262377 UYC262371:UYR262377 VHY262371:VIN262377 VRU262371:VSJ262377 WBQ262371:WCF262377 WLM262371:WMB262377 WVI262371:WVX262377 A327907:P327913 IW327907:JL327913 SS327907:TH327913 ACO327907:ADD327913 AMK327907:AMZ327913 AWG327907:AWV327913 BGC327907:BGR327913 BPY327907:BQN327913 BZU327907:CAJ327913 CJQ327907:CKF327913 CTM327907:CUB327913 DDI327907:DDX327913 DNE327907:DNT327913 DXA327907:DXP327913 EGW327907:EHL327913 EQS327907:ERH327913 FAO327907:FBD327913 FKK327907:FKZ327913 FUG327907:FUV327913 GEC327907:GER327913 GNY327907:GON327913 GXU327907:GYJ327913 HHQ327907:HIF327913 HRM327907:HSB327913 IBI327907:IBX327913 ILE327907:ILT327913 IVA327907:IVP327913 JEW327907:JFL327913 JOS327907:JPH327913 JYO327907:JZD327913 KIK327907:KIZ327913 KSG327907:KSV327913 LCC327907:LCR327913 LLY327907:LMN327913 LVU327907:LWJ327913 MFQ327907:MGF327913 MPM327907:MQB327913 MZI327907:MZX327913 NJE327907:NJT327913 NTA327907:NTP327913 OCW327907:ODL327913 OMS327907:ONH327913 OWO327907:OXD327913 PGK327907:PGZ327913 PQG327907:PQV327913 QAC327907:QAR327913 QJY327907:QKN327913 QTU327907:QUJ327913 RDQ327907:REF327913 RNM327907:ROB327913 RXI327907:RXX327913 SHE327907:SHT327913 SRA327907:SRP327913 TAW327907:TBL327913 TKS327907:TLH327913 TUO327907:TVD327913 UEK327907:UEZ327913 UOG327907:UOV327913 UYC327907:UYR327913 VHY327907:VIN327913 VRU327907:VSJ327913 WBQ327907:WCF327913 WLM327907:WMB327913 WVI327907:WVX327913 A393443:P393449 IW393443:JL393449 SS393443:TH393449 ACO393443:ADD393449 AMK393443:AMZ393449 AWG393443:AWV393449 BGC393443:BGR393449 BPY393443:BQN393449 BZU393443:CAJ393449 CJQ393443:CKF393449 CTM393443:CUB393449 DDI393443:DDX393449 DNE393443:DNT393449 DXA393443:DXP393449 EGW393443:EHL393449 EQS393443:ERH393449 FAO393443:FBD393449 FKK393443:FKZ393449 FUG393443:FUV393449 GEC393443:GER393449 GNY393443:GON393449 GXU393443:GYJ393449 HHQ393443:HIF393449 HRM393443:HSB393449 IBI393443:IBX393449 ILE393443:ILT393449 IVA393443:IVP393449 JEW393443:JFL393449 JOS393443:JPH393449 JYO393443:JZD393449 KIK393443:KIZ393449 KSG393443:KSV393449 LCC393443:LCR393449 LLY393443:LMN393449 LVU393443:LWJ393449 MFQ393443:MGF393449 MPM393443:MQB393449 MZI393443:MZX393449 NJE393443:NJT393449 NTA393443:NTP393449 OCW393443:ODL393449 OMS393443:ONH393449 OWO393443:OXD393449 PGK393443:PGZ393449 PQG393443:PQV393449 QAC393443:QAR393449 QJY393443:QKN393449 QTU393443:QUJ393449 RDQ393443:REF393449 RNM393443:ROB393449 RXI393443:RXX393449 SHE393443:SHT393449 SRA393443:SRP393449 TAW393443:TBL393449 TKS393443:TLH393449 TUO393443:TVD393449 UEK393443:UEZ393449 UOG393443:UOV393449 UYC393443:UYR393449 VHY393443:VIN393449 VRU393443:VSJ393449 WBQ393443:WCF393449 WLM393443:WMB393449 WVI393443:WVX393449 A458979:P458985 IW458979:JL458985 SS458979:TH458985 ACO458979:ADD458985 AMK458979:AMZ458985 AWG458979:AWV458985 BGC458979:BGR458985 BPY458979:BQN458985 BZU458979:CAJ458985 CJQ458979:CKF458985 CTM458979:CUB458985 DDI458979:DDX458985 DNE458979:DNT458985 DXA458979:DXP458985 EGW458979:EHL458985 EQS458979:ERH458985 FAO458979:FBD458985 FKK458979:FKZ458985 FUG458979:FUV458985 GEC458979:GER458985 GNY458979:GON458985 GXU458979:GYJ458985 HHQ458979:HIF458985 HRM458979:HSB458985 IBI458979:IBX458985 ILE458979:ILT458985 IVA458979:IVP458985 JEW458979:JFL458985 JOS458979:JPH458985 JYO458979:JZD458985 KIK458979:KIZ458985 KSG458979:KSV458985 LCC458979:LCR458985 LLY458979:LMN458985 LVU458979:LWJ458985 MFQ458979:MGF458985 MPM458979:MQB458985 MZI458979:MZX458985 NJE458979:NJT458985 NTA458979:NTP458985 OCW458979:ODL458985 OMS458979:ONH458985 OWO458979:OXD458985 PGK458979:PGZ458985 PQG458979:PQV458985 QAC458979:QAR458985 QJY458979:QKN458985 QTU458979:QUJ458985 RDQ458979:REF458985 RNM458979:ROB458985 RXI458979:RXX458985 SHE458979:SHT458985 SRA458979:SRP458985 TAW458979:TBL458985 TKS458979:TLH458985 TUO458979:TVD458985 UEK458979:UEZ458985 UOG458979:UOV458985 UYC458979:UYR458985 VHY458979:VIN458985 VRU458979:VSJ458985 WBQ458979:WCF458985 WLM458979:WMB458985 WVI458979:WVX458985 A524515:P524521 IW524515:JL524521 SS524515:TH524521 ACO524515:ADD524521 AMK524515:AMZ524521 AWG524515:AWV524521 BGC524515:BGR524521 BPY524515:BQN524521 BZU524515:CAJ524521 CJQ524515:CKF524521 CTM524515:CUB524521 DDI524515:DDX524521 DNE524515:DNT524521 DXA524515:DXP524521 EGW524515:EHL524521 EQS524515:ERH524521 FAO524515:FBD524521 FKK524515:FKZ524521 FUG524515:FUV524521 GEC524515:GER524521 GNY524515:GON524521 GXU524515:GYJ524521 HHQ524515:HIF524521 HRM524515:HSB524521 IBI524515:IBX524521 ILE524515:ILT524521 IVA524515:IVP524521 JEW524515:JFL524521 JOS524515:JPH524521 JYO524515:JZD524521 KIK524515:KIZ524521 KSG524515:KSV524521 LCC524515:LCR524521 LLY524515:LMN524521 LVU524515:LWJ524521 MFQ524515:MGF524521 MPM524515:MQB524521 MZI524515:MZX524521 NJE524515:NJT524521 NTA524515:NTP524521 OCW524515:ODL524521 OMS524515:ONH524521 OWO524515:OXD524521 PGK524515:PGZ524521 PQG524515:PQV524521 QAC524515:QAR524521 QJY524515:QKN524521 QTU524515:QUJ524521 RDQ524515:REF524521 RNM524515:ROB524521 RXI524515:RXX524521 SHE524515:SHT524521 SRA524515:SRP524521 TAW524515:TBL524521 TKS524515:TLH524521 TUO524515:TVD524521 UEK524515:UEZ524521 UOG524515:UOV524521 UYC524515:UYR524521 VHY524515:VIN524521 VRU524515:VSJ524521 WBQ524515:WCF524521 WLM524515:WMB524521 WVI524515:WVX524521 A590051:P590057 IW590051:JL590057 SS590051:TH590057 ACO590051:ADD590057 AMK590051:AMZ590057 AWG590051:AWV590057 BGC590051:BGR590057 BPY590051:BQN590057 BZU590051:CAJ590057 CJQ590051:CKF590057 CTM590051:CUB590057 DDI590051:DDX590057 DNE590051:DNT590057 DXA590051:DXP590057 EGW590051:EHL590057 EQS590051:ERH590057 FAO590051:FBD590057 FKK590051:FKZ590057 FUG590051:FUV590057 GEC590051:GER590057 GNY590051:GON590057 GXU590051:GYJ590057 HHQ590051:HIF590057 HRM590051:HSB590057 IBI590051:IBX590057 ILE590051:ILT590057 IVA590051:IVP590057 JEW590051:JFL590057 JOS590051:JPH590057 JYO590051:JZD590057 KIK590051:KIZ590057 KSG590051:KSV590057 LCC590051:LCR590057 LLY590051:LMN590057 LVU590051:LWJ590057 MFQ590051:MGF590057 MPM590051:MQB590057 MZI590051:MZX590057 NJE590051:NJT590057 NTA590051:NTP590057 OCW590051:ODL590057 OMS590051:ONH590057 OWO590051:OXD590057 PGK590051:PGZ590057 PQG590051:PQV590057 QAC590051:QAR590057 QJY590051:QKN590057 QTU590051:QUJ590057 RDQ590051:REF590057 RNM590051:ROB590057 RXI590051:RXX590057 SHE590051:SHT590057 SRA590051:SRP590057 TAW590051:TBL590057 TKS590051:TLH590057 TUO590051:TVD590057 UEK590051:UEZ590057 UOG590051:UOV590057 UYC590051:UYR590057 VHY590051:VIN590057 VRU590051:VSJ590057 WBQ590051:WCF590057 WLM590051:WMB590057 WVI590051:WVX590057 A655587:P655593 IW655587:JL655593 SS655587:TH655593 ACO655587:ADD655593 AMK655587:AMZ655593 AWG655587:AWV655593 BGC655587:BGR655593 BPY655587:BQN655593 BZU655587:CAJ655593 CJQ655587:CKF655593 CTM655587:CUB655593 DDI655587:DDX655593 DNE655587:DNT655593 DXA655587:DXP655593 EGW655587:EHL655593 EQS655587:ERH655593 FAO655587:FBD655593 FKK655587:FKZ655593 FUG655587:FUV655593 GEC655587:GER655593 GNY655587:GON655593 GXU655587:GYJ655593 HHQ655587:HIF655593 HRM655587:HSB655593 IBI655587:IBX655593 ILE655587:ILT655593 IVA655587:IVP655593 JEW655587:JFL655593 JOS655587:JPH655593 JYO655587:JZD655593 KIK655587:KIZ655593 KSG655587:KSV655593 LCC655587:LCR655593 LLY655587:LMN655593 LVU655587:LWJ655593 MFQ655587:MGF655593 MPM655587:MQB655593 MZI655587:MZX655593 NJE655587:NJT655593 NTA655587:NTP655593 OCW655587:ODL655593 OMS655587:ONH655593 OWO655587:OXD655593 PGK655587:PGZ655593 PQG655587:PQV655593 QAC655587:QAR655593 QJY655587:QKN655593 QTU655587:QUJ655593 RDQ655587:REF655593 RNM655587:ROB655593 RXI655587:RXX655593 SHE655587:SHT655593 SRA655587:SRP655593 TAW655587:TBL655593 TKS655587:TLH655593 TUO655587:TVD655593 UEK655587:UEZ655593 UOG655587:UOV655593 UYC655587:UYR655593 VHY655587:VIN655593 VRU655587:VSJ655593 WBQ655587:WCF655593 WLM655587:WMB655593 WVI655587:WVX655593 A721123:P721129 IW721123:JL721129 SS721123:TH721129 ACO721123:ADD721129 AMK721123:AMZ721129 AWG721123:AWV721129 BGC721123:BGR721129 BPY721123:BQN721129 BZU721123:CAJ721129 CJQ721123:CKF721129 CTM721123:CUB721129 DDI721123:DDX721129 DNE721123:DNT721129 DXA721123:DXP721129 EGW721123:EHL721129 EQS721123:ERH721129 FAO721123:FBD721129 FKK721123:FKZ721129 FUG721123:FUV721129 GEC721123:GER721129 GNY721123:GON721129 GXU721123:GYJ721129 HHQ721123:HIF721129 HRM721123:HSB721129 IBI721123:IBX721129 ILE721123:ILT721129 IVA721123:IVP721129 JEW721123:JFL721129 JOS721123:JPH721129 JYO721123:JZD721129 KIK721123:KIZ721129 KSG721123:KSV721129 LCC721123:LCR721129 LLY721123:LMN721129 LVU721123:LWJ721129 MFQ721123:MGF721129 MPM721123:MQB721129 MZI721123:MZX721129 NJE721123:NJT721129 NTA721123:NTP721129 OCW721123:ODL721129 OMS721123:ONH721129 OWO721123:OXD721129 PGK721123:PGZ721129 PQG721123:PQV721129 QAC721123:QAR721129 QJY721123:QKN721129 QTU721123:QUJ721129 RDQ721123:REF721129 RNM721123:ROB721129 RXI721123:RXX721129 SHE721123:SHT721129 SRA721123:SRP721129 TAW721123:TBL721129 TKS721123:TLH721129 TUO721123:TVD721129 UEK721123:UEZ721129 UOG721123:UOV721129 UYC721123:UYR721129 VHY721123:VIN721129 VRU721123:VSJ721129 WBQ721123:WCF721129 WLM721123:WMB721129 WVI721123:WVX721129 A786659:P786665 IW786659:JL786665 SS786659:TH786665 ACO786659:ADD786665 AMK786659:AMZ786665 AWG786659:AWV786665 BGC786659:BGR786665 BPY786659:BQN786665 BZU786659:CAJ786665 CJQ786659:CKF786665 CTM786659:CUB786665 DDI786659:DDX786665 DNE786659:DNT786665 DXA786659:DXP786665 EGW786659:EHL786665 EQS786659:ERH786665 FAO786659:FBD786665 FKK786659:FKZ786665 FUG786659:FUV786665 GEC786659:GER786665 GNY786659:GON786665 GXU786659:GYJ786665 HHQ786659:HIF786665 HRM786659:HSB786665 IBI786659:IBX786665 ILE786659:ILT786665 IVA786659:IVP786665 JEW786659:JFL786665 JOS786659:JPH786665 JYO786659:JZD786665 KIK786659:KIZ786665 KSG786659:KSV786665 LCC786659:LCR786665 LLY786659:LMN786665 LVU786659:LWJ786665 MFQ786659:MGF786665 MPM786659:MQB786665 MZI786659:MZX786665 NJE786659:NJT786665 NTA786659:NTP786665 OCW786659:ODL786665 OMS786659:ONH786665 OWO786659:OXD786665 PGK786659:PGZ786665 PQG786659:PQV786665 QAC786659:QAR786665 QJY786659:QKN786665 QTU786659:QUJ786665 RDQ786659:REF786665 RNM786659:ROB786665 RXI786659:RXX786665 SHE786659:SHT786665 SRA786659:SRP786665 TAW786659:TBL786665 TKS786659:TLH786665 TUO786659:TVD786665 UEK786659:UEZ786665 UOG786659:UOV786665 UYC786659:UYR786665 VHY786659:VIN786665 VRU786659:VSJ786665 WBQ786659:WCF786665 WLM786659:WMB786665 WVI786659:WVX786665 A852195:P852201 IW852195:JL852201 SS852195:TH852201 ACO852195:ADD852201 AMK852195:AMZ852201 AWG852195:AWV852201 BGC852195:BGR852201 BPY852195:BQN852201 BZU852195:CAJ852201 CJQ852195:CKF852201 CTM852195:CUB852201 DDI852195:DDX852201 DNE852195:DNT852201 DXA852195:DXP852201 EGW852195:EHL852201 EQS852195:ERH852201 FAO852195:FBD852201 FKK852195:FKZ852201 FUG852195:FUV852201 GEC852195:GER852201 GNY852195:GON852201 GXU852195:GYJ852201 HHQ852195:HIF852201 HRM852195:HSB852201 IBI852195:IBX852201 ILE852195:ILT852201 IVA852195:IVP852201 JEW852195:JFL852201 JOS852195:JPH852201 JYO852195:JZD852201 KIK852195:KIZ852201 KSG852195:KSV852201 LCC852195:LCR852201 LLY852195:LMN852201 LVU852195:LWJ852201 MFQ852195:MGF852201 MPM852195:MQB852201 MZI852195:MZX852201 NJE852195:NJT852201 NTA852195:NTP852201 OCW852195:ODL852201 OMS852195:ONH852201 OWO852195:OXD852201 PGK852195:PGZ852201 PQG852195:PQV852201 QAC852195:QAR852201 QJY852195:QKN852201 QTU852195:QUJ852201 RDQ852195:REF852201 RNM852195:ROB852201 RXI852195:RXX852201 SHE852195:SHT852201 SRA852195:SRP852201 TAW852195:TBL852201 TKS852195:TLH852201 TUO852195:TVD852201 UEK852195:UEZ852201 UOG852195:UOV852201 UYC852195:UYR852201 VHY852195:VIN852201 VRU852195:VSJ852201 WBQ852195:WCF852201 WLM852195:WMB852201 WVI852195:WVX852201 A917731:P917737 IW917731:JL917737 SS917731:TH917737 ACO917731:ADD917737 AMK917731:AMZ917737 AWG917731:AWV917737 BGC917731:BGR917737 BPY917731:BQN917737 BZU917731:CAJ917737 CJQ917731:CKF917737 CTM917731:CUB917737 DDI917731:DDX917737 DNE917731:DNT917737 DXA917731:DXP917737 EGW917731:EHL917737 EQS917731:ERH917737 FAO917731:FBD917737 FKK917731:FKZ917737 FUG917731:FUV917737 GEC917731:GER917737 GNY917731:GON917737 GXU917731:GYJ917737 HHQ917731:HIF917737 HRM917731:HSB917737 IBI917731:IBX917737 ILE917731:ILT917737 IVA917731:IVP917737 JEW917731:JFL917737 JOS917731:JPH917737 JYO917731:JZD917737 KIK917731:KIZ917737 KSG917731:KSV917737 LCC917731:LCR917737 LLY917731:LMN917737 LVU917731:LWJ917737 MFQ917731:MGF917737 MPM917731:MQB917737 MZI917731:MZX917737 NJE917731:NJT917737 NTA917731:NTP917737 OCW917731:ODL917737 OMS917731:ONH917737 OWO917731:OXD917737 PGK917731:PGZ917737 PQG917731:PQV917737 QAC917731:QAR917737 QJY917731:QKN917737 QTU917731:QUJ917737 RDQ917731:REF917737 RNM917731:ROB917737 RXI917731:RXX917737 SHE917731:SHT917737 SRA917731:SRP917737 TAW917731:TBL917737 TKS917731:TLH917737 TUO917731:TVD917737 UEK917731:UEZ917737 UOG917731:UOV917737 UYC917731:UYR917737 VHY917731:VIN917737 VRU917731:VSJ917737 WBQ917731:WCF917737 WLM917731:WMB917737 WVI917731:WVX917737 A983267:P983273 IW983267:JL983273 SS983267:TH983273 ACO983267:ADD983273 AMK983267:AMZ983273 AWG983267:AWV983273 BGC983267:BGR983273 BPY983267:BQN983273 BZU983267:CAJ983273 CJQ983267:CKF983273 CTM983267:CUB983273 DDI983267:DDX983273 DNE983267:DNT983273 DXA983267:DXP983273 EGW983267:EHL983273 EQS983267:ERH983273 FAO983267:FBD983273 FKK983267:FKZ983273 FUG983267:FUV983273 GEC983267:GER983273 GNY983267:GON983273 GXU983267:GYJ983273 HHQ983267:HIF983273 HRM983267:HSB983273 IBI983267:IBX983273 ILE983267:ILT983273 IVA983267:IVP983273 JEW983267:JFL983273 JOS983267:JPH983273 JYO983267:JZD983273 KIK983267:KIZ983273 KSG983267:KSV983273 LCC983267:LCR983273 LLY983267:LMN983273 LVU983267:LWJ983273 MFQ983267:MGF983273 MPM983267:MQB983273 MZI983267:MZX983273 NJE983267:NJT983273 NTA983267:NTP983273 OCW983267:ODL983273 OMS983267:ONH983273 OWO983267:OXD983273 PGK983267:PGZ983273 PQG983267:PQV983273 QAC983267:QAR983273 QJY983267:QKN983273 QTU983267:QUJ983273 RDQ983267:REF983273 RNM983267:ROB983273 RXI983267:RXX983273 SHE983267:SHT983273 SRA983267:SRP983273 TAW983267:TBL983273 TKS983267:TLH983273 TUO983267:TVD983273 UEK983267:UEZ983273 UOG983267:UOV983273 UYC983267:UYR983273 VHY983267:VIN983273 VRU983267:VSJ983273 WBQ983267:WCF983273 WLM983267:WMB983273 WVI983267:WVX983273">
      <formula1>0</formula1>
      <formula2>10000000000</formula2>
    </dataValidation>
    <dataValidation allowBlank="1" showInputMessage="1" showErrorMessage="1" errorTitle="Error" error="Por favor ingrese números enteros" sqref="Q148:Q201 JM148:JM201 TI148:TI201 ADE148:ADE201 ANA148:ANA201 AWW148:AWW201 BGS148:BGS201 BQO148:BQO201 CAK148:CAK201 CKG148:CKG201 CUC148:CUC201 DDY148:DDY201 DNU148:DNU201 DXQ148:DXQ201 EHM148:EHM201 ERI148:ERI201 FBE148:FBE201 FLA148:FLA201 FUW148:FUW201 GES148:GES201 GOO148:GOO201 GYK148:GYK201 HIG148:HIG201 HSC148:HSC201 IBY148:IBY201 ILU148:ILU201 IVQ148:IVQ201 JFM148:JFM201 JPI148:JPI201 JZE148:JZE201 KJA148:KJA201 KSW148:KSW201 LCS148:LCS201 LMO148:LMO201 LWK148:LWK201 MGG148:MGG201 MQC148:MQC201 MZY148:MZY201 NJU148:NJU201 NTQ148:NTQ201 ODM148:ODM201 ONI148:ONI201 OXE148:OXE201 PHA148:PHA201 PQW148:PQW201 QAS148:QAS201 QKO148:QKO201 QUK148:QUK201 REG148:REG201 ROC148:ROC201 RXY148:RXY201 SHU148:SHU201 SRQ148:SRQ201 TBM148:TBM201 TLI148:TLI201 TVE148:TVE201 UFA148:UFA201 UOW148:UOW201 UYS148:UYS201 VIO148:VIO201 VSK148:VSK201 WCG148:WCG201 WMC148:WMC201 WVY148:WVY201 Q65684:Q65737 JM65684:JM65737 TI65684:TI65737 ADE65684:ADE65737 ANA65684:ANA65737 AWW65684:AWW65737 BGS65684:BGS65737 BQO65684:BQO65737 CAK65684:CAK65737 CKG65684:CKG65737 CUC65684:CUC65737 DDY65684:DDY65737 DNU65684:DNU65737 DXQ65684:DXQ65737 EHM65684:EHM65737 ERI65684:ERI65737 FBE65684:FBE65737 FLA65684:FLA65737 FUW65684:FUW65737 GES65684:GES65737 GOO65684:GOO65737 GYK65684:GYK65737 HIG65684:HIG65737 HSC65684:HSC65737 IBY65684:IBY65737 ILU65684:ILU65737 IVQ65684:IVQ65737 JFM65684:JFM65737 JPI65684:JPI65737 JZE65684:JZE65737 KJA65684:KJA65737 KSW65684:KSW65737 LCS65684:LCS65737 LMO65684:LMO65737 LWK65684:LWK65737 MGG65684:MGG65737 MQC65684:MQC65737 MZY65684:MZY65737 NJU65684:NJU65737 NTQ65684:NTQ65737 ODM65684:ODM65737 ONI65684:ONI65737 OXE65684:OXE65737 PHA65684:PHA65737 PQW65684:PQW65737 QAS65684:QAS65737 QKO65684:QKO65737 QUK65684:QUK65737 REG65684:REG65737 ROC65684:ROC65737 RXY65684:RXY65737 SHU65684:SHU65737 SRQ65684:SRQ65737 TBM65684:TBM65737 TLI65684:TLI65737 TVE65684:TVE65737 UFA65684:UFA65737 UOW65684:UOW65737 UYS65684:UYS65737 VIO65684:VIO65737 VSK65684:VSK65737 WCG65684:WCG65737 WMC65684:WMC65737 WVY65684:WVY65737 Q131220:Q131273 JM131220:JM131273 TI131220:TI131273 ADE131220:ADE131273 ANA131220:ANA131273 AWW131220:AWW131273 BGS131220:BGS131273 BQO131220:BQO131273 CAK131220:CAK131273 CKG131220:CKG131273 CUC131220:CUC131273 DDY131220:DDY131273 DNU131220:DNU131273 DXQ131220:DXQ131273 EHM131220:EHM131273 ERI131220:ERI131273 FBE131220:FBE131273 FLA131220:FLA131273 FUW131220:FUW131273 GES131220:GES131273 GOO131220:GOO131273 GYK131220:GYK131273 HIG131220:HIG131273 HSC131220:HSC131273 IBY131220:IBY131273 ILU131220:ILU131273 IVQ131220:IVQ131273 JFM131220:JFM131273 JPI131220:JPI131273 JZE131220:JZE131273 KJA131220:KJA131273 KSW131220:KSW131273 LCS131220:LCS131273 LMO131220:LMO131273 LWK131220:LWK131273 MGG131220:MGG131273 MQC131220:MQC131273 MZY131220:MZY131273 NJU131220:NJU131273 NTQ131220:NTQ131273 ODM131220:ODM131273 ONI131220:ONI131273 OXE131220:OXE131273 PHA131220:PHA131273 PQW131220:PQW131273 QAS131220:QAS131273 QKO131220:QKO131273 QUK131220:QUK131273 REG131220:REG131273 ROC131220:ROC131273 RXY131220:RXY131273 SHU131220:SHU131273 SRQ131220:SRQ131273 TBM131220:TBM131273 TLI131220:TLI131273 TVE131220:TVE131273 UFA131220:UFA131273 UOW131220:UOW131273 UYS131220:UYS131273 VIO131220:VIO131273 VSK131220:VSK131273 WCG131220:WCG131273 WMC131220:WMC131273 WVY131220:WVY131273 Q196756:Q196809 JM196756:JM196809 TI196756:TI196809 ADE196756:ADE196809 ANA196756:ANA196809 AWW196756:AWW196809 BGS196756:BGS196809 BQO196756:BQO196809 CAK196756:CAK196809 CKG196756:CKG196809 CUC196756:CUC196809 DDY196756:DDY196809 DNU196756:DNU196809 DXQ196756:DXQ196809 EHM196756:EHM196809 ERI196756:ERI196809 FBE196756:FBE196809 FLA196756:FLA196809 FUW196756:FUW196809 GES196756:GES196809 GOO196756:GOO196809 GYK196756:GYK196809 HIG196756:HIG196809 HSC196756:HSC196809 IBY196756:IBY196809 ILU196756:ILU196809 IVQ196756:IVQ196809 JFM196756:JFM196809 JPI196756:JPI196809 JZE196756:JZE196809 KJA196756:KJA196809 KSW196756:KSW196809 LCS196756:LCS196809 LMO196756:LMO196809 LWK196756:LWK196809 MGG196756:MGG196809 MQC196756:MQC196809 MZY196756:MZY196809 NJU196756:NJU196809 NTQ196756:NTQ196809 ODM196756:ODM196809 ONI196756:ONI196809 OXE196756:OXE196809 PHA196756:PHA196809 PQW196756:PQW196809 QAS196756:QAS196809 QKO196756:QKO196809 QUK196756:QUK196809 REG196756:REG196809 ROC196756:ROC196809 RXY196756:RXY196809 SHU196756:SHU196809 SRQ196756:SRQ196809 TBM196756:TBM196809 TLI196756:TLI196809 TVE196756:TVE196809 UFA196756:UFA196809 UOW196756:UOW196809 UYS196756:UYS196809 VIO196756:VIO196809 VSK196756:VSK196809 WCG196756:WCG196809 WMC196756:WMC196809 WVY196756:WVY196809 Q262292:Q262345 JM262292:JM262345 TI262292:TI262345 ADE262292:ADE262345 ANA262292:ANA262345 AWW262292:AWW262345 BGS262292:BGS262345 BQO262292:BQO262345 CAK262292:CAK262345 CKG262292:CKG262345 CUC262292:CUC262345 DDY262292:DDY262345 DNU262292:DNU262345 DXQ262292:DXQ262345 EHM262292:EHM262345 ERI262292:ERI262345 FBE262292:FBE262345 FLA262292:FLA262345 FUW262292:FUW262345 GES262292:GES262345 GOO262292:GOO262345 GYK262292:GYK262345 HIG262292:HIG262345 HSC262292:HSC262345 IBY262292:IBY262345 ILU262292:ILU262345 IVQ262292:IVQ262345 JFM262292:JFM262345 JPI262292:JPI262345 JZE262292:JZE262345 KJA262292:KJA262345 KSW262292:KSW262345 LCS262292:LCS262345 LMO262292:LMO262345 LWK262292:LWK262345 MGG262292:MGG262345 MQC262292:MQC262345 MZY262292:MZY262345 NJU262292:NJU262345 NTQ262292:NTQ262345 ODM262292:ODM262345 ONI262292:ONI262345 OXE262292:OXE262345 PHA262292:PHA262345 PQW262292:PQW262345 QAS262292:QAS262345 QKO262292:QKO262345 QUK262292:QUK262345 REG262292:REG262345 ROC262292:ROC262345 RXY262292:RXY262345 SHU262292:SHU262345 SRQ262292:SRQ262345 TBM262292:TBM262345 TLI262292:TLI262345 TVE262292:TVE262345 UFA262292:UFA262345 UOW262292:UOW262345 UYS262292:UYS262345 VIO262292:VIO262345 VSK262292:VSK262345 WCG262292:WCG262345 WMC262292:WMC262345 WVY262292:WVY262345 Q327828:Q327881 JM327828:JM327881 TI327828:TI327881 ADE327828:ADE327881 ANA327828:ANA327881 AWW327828:AWW327881 BGS327828:BGS327881 BQO327828:BQO327881 CAK327828:CAK327881 CKG327828:CKG327881 CUC327828:CUC327881 DDY327828:DDY327881 DNU327828:DNU327881 DXQ327828:DXQ327881 EHM327828:EHM327881 ERI327828:ERI327881 FBE327828:FBE327881 FLA327828:FLA327881 FUW327828:FUW327881 GES327828:GES327881 GOO327828:GOO327881 GYK327828:GYK327881 HIG327828:HIG327881 HSC327828:HSC327881 IBY327828:IBY327881 ILU327828:ILU327881 IVQ327828:IVQ327881 JFM327828:JFM327881 JPI327828:JPI327881 JZE327828:JZE327881 KJA327828:KJA327881 KSW327828:KSW327881 LCS327828:LCS327881 LMO327828:LMO327881 LWK327828:LWK327881 MGG327828:MGG327881 MQC327828:MQC327881 MZY327828:MZY327881 NJU327828:NJU327881 NTQ327828:NTQ327881 ODM327828:ODM327881 ONI327828:ONI327881 OXE327828:OXE327881 PHA327828:PHA327881 PQW327828:PQW327881 QAS327828:QAS327881 QKO327828:QKO327881 QUK327828:QUK327881 REG327828:REG327881 ROC327828:ROC327881 RXY327828:RXY327881 SHU327828:SHU327881 SRQ327828:SRQ327881 TBM327828:TBM327881 TLI327828:TLI327881 TVE327828:TVE327881 UFA327828:UFA327881 UOW327828:UOW327881 UYS327828:UYS327881 VIO327828:VIO327881 VSK327828:VSK327881 WCG327828:WCG327881 WMC327828:WMC327881 WVY327828:WVY327881 Q393364:Q393417 JM393364:JM393417 TI393364:TI393417 ADE393364:ADE393417 ANA393364:ANA393417 AWW393364:AWW393417 BGS393364:BGS393417 BQO393364:BQO393417 CAK393364:CAK393417 CKG393364:CKG393417 CUC393364:CUC393417 DDY393364:DDY393417 DNU393364:DNU393417 DXQ393364:DXQ393417 EHM393364:EHM393417 ERI393364:ERI393417 FBE393364:FBE393417 FLA393364:FLA393417 FUW393364:FUW393417 GES393364:GES393417 GOO393364:GOO393417 GYK393364:GYK393417 HIG393364:HIG393417 HSC393364:HSC393417 IBY393364:IBY393417 ILU393364:ILU393417 IVQ393364:IVQ393417 JFM393364:JFM393417 JPI393364:JPI393417 JZE393364:JZE393417 KJA393364:KJA393417 KSW393364:KSW393417 LCS393364:LCS393417 LMO393364:LMO393417 LWK393364:LWK393417 MGG393364:MGG393417 MQC393364:MQC393417 MZY393364:MZY393417 NJU393364:NJU393417 NTQ393364:NTQ393417 ODM393364:ODM393417 ONI393364:ONI393417 OXE393364:OXE393417 PHA393364:PHA393417 PQW393364:PQW393417 QAS393364:QAS393417 QKO393364:QKO393417 QUK393364:QUK393417 REG393364:REG393417 ROC393364:ROC393417 RXY393364:RXY393417 SHU393364:SHU393417 SRQ393364:SRQ393417 TBM393364:TBM393417 TLI393364:TLI393417 TVE393364:TVE393417 UFA393364:UFA393417 UOW393364:UOW393417 UYS393364:UYS393417 VIO393364:VIO393417 VSK393364:VSK393417 WCG393364:WCG393417 WMC393364:WMC393417 WVY393364:WVY393417 Q458900:Q458953 JM458900:JM458953 TI458900:TI458953 ADE458900:ADE458953 ANA458900:ANA458953 AWW458900:AWW458953 BGS458900:BGS458953 BQO458900:BQO458953 CAK458900:CAK458953 CKG458900:CKG458953 CUC458900:CUC458953 DDY458900:DDY458953 DNU458900:DNU458953 DXQ458900:DXQ458953 EHM458900:EHM458953 ERI458900:ERI458953 FBE458900:FBE458953 FLA458900:FLA458953 FUW458900:FUW458953 GES458900:GES458953 GOO458900:GOO458953 GYK458900:GYK458953 HIG458900:HIG458953 HSC458900:HSC458953 IBY458900:IBY458953 ILU458900:ILU458953 IVQ458900:IVQ458953 JFM458900:JFM458953 JPI458900:JPI458953 JZE458900:JZE458953 KJA458900:KJA458953 KSW458900:KSW458953 LCS458900:LCS458953 LMO458900:LMO458953 LWK458900:LWK458953 MGG458900:MGG458953 MQC458900:MQC458953 MZY458900:MZY458953 NJU458900:NJU458953 NTQ458900:NTQ458953 ODM458900:ODM458953 ONI458900:ONI458953 OXE458900:OXE458953 PHA458900:PHA458953 PQW458900:PQW458953 QAS458900:QAS458953 QKO458900:QKO458953 QUK458900:QUK458953 REG458900:REG458953 ROC458900:ROC458953 RXY458900:RXY458953 SHU458900:SHU458953 SRQ458900:SRQ458953 TBM458900:TBM458953 TLI458900:TLI458953 TVE458900:TVE458953 UFA458900:UFA458953 UOW458900:UOW458953 UYS458900:UYS458953 VIO458900:VIO458953 VSK458900:VSK458953 WCG458900:WCG458953 WMC458900:WMC458953 WVY458900:WVY458953 Q524436:Q524489 JM524436:JM524489 TI524436:TI524489 ADE524436:ADE524489 ANA524436:ANA524489 AWW524436:AWW524489 BGS524436:BGS524489 BQO524436:BQO524489 CAK524436:CAK524489 CKG524436:CKG524489 CUC524436:CUC524489 DDY524436:DDY524489 DNU524436:DNU524489 DXQ524436:DXQ524489 EHM524436:EHM524489 ERI524436:ERI524489 FBE524436:FBE524489 FLA524436:FLA524489 FUW524436:FUW524489 GES524436:GES524489 GOO524436:GOO524489 GYK524436:GYK524489 HIG524436:HIG524489 HSC524436:HSC524489 IBY524436:IBY524489 ILU524436:ILU524489 IVQ524436:IVQ524489 JFM524436:JFM524489 JPI524436:JPI524489 JZE524436:JZE524489 KJA524436:KJA524489 KSW524436:KSW524489 LCS524436:LCS524489 LMO524436:LMO524489 LWK524436:LWK524489 MGG524436:MGG524489 MQC524436:MQC524489 MZY524436:MZY524489 NJU524436:NJU524489 NTQ524436:NTQ524489 ODM524436:ODM524489 ONI524436:ONI524489 OXE524436:OXE524489 PHA524436:PHA524489 PQW524436:PQW524489 QAS524436:QAS524489 QKO524436:QKO524489 QUK524436:QUK524489 REG524436:REG524489 ROC524436:ROC524489 RXY524436:RXY524489 SHU524436:SHU524489 SRQ524436:SRQ524489 TBM524436:TBM524489 TLI524436:TLI524489 TVE524436:TVE524489 UFA524436:UFA524489 UOW524436:UOW524489 UYS524436:UYS524489 VIO524436:VIO524489 VSK524436:VSK524489 WCG524436:WCG524489 WMC524436:WMC524489 WVY524436:WVY524489 Q589972:Q590025 JM589972:JM590025 TI589972:TI590025 ADE589972:ADE590025 ANA589972:ANA590025 AWW589972:AWW590025 BGS589972:BGS590025 BQO589972:BQO590025 CAK589972:CAK590025 CKG589972:CKG590025 CUC589972:CUC590025 DDY589972:DDY590025 DNU589972:DNU590025 DXQ589972:DXQ590025 EHM589972:EHM590025 ERI589972:ERI590025 FBE589972:FBE590025 FLA589972:FLA590025 FUW589972:FUW590025 GES589972:GES590025 GOO589972:GOO590025 GYK589972:GYK590025 HIG589972:HIG590025 HSC589972:HSC590025 IBY589972:IBY590025 ILU589972:ILU590025 IVQ589972:IVQ590025 JFM589972:JFM590025 JPI589972:JPI590025 JZE589972:JZE590025 KJA589972:KJA590025 KSW589972:KSW590025 LCS589972:LCS590025 LMO589972:LMO590025 LWK589972:LWK590025 MGG589972:MGG590025 MQC589972:MQC590025 MZY589972:MZY590025 NJU589972:NJU590025 NTQ589972:NTQ590025 ODM589972:ODM590025 ONI589972:ONI590025 OXE589972:OXE590025 PHA589972:PHA590025 PQW589972:PQW590025 QAS589972:QAS590025 QKO589972:QKO590025 QUK589972:QUK590025 REG589972:REG590025 ROC589972:ROC590025 RXY589972:RXY590025 SHU589972:SHU590025 SRQ589972:SRQ590025 TBM589972:TBM590025 TLI589972:TLI590025 TVE589972:TVE590025 UFA589972:UFA590025 UOW589972:UOW590025 UYS589972:UYS590025 VIO589972:VIO590025 VSK589972:VSK590025 WCG589972:WCG590025 WMC589972:WMC590025 WVY589972:WVY590025 Q655508:Q655561 JM655508:JM655561 TI655508:TI655561 ADE655508:ADE655561 ANA655508:ANA655561 AWW655508:AWW655561 BGS655508:BGS655561 BQO655508:BQO655561 CAK655508:CAK655561 CKG655508:CKG655561 CUC655508:CUC655561 DDY655508:DDY655561 DNU655508:DNU655561 DXQ655508:DXQ655561 EHM655508:EHM655561 ERI655508:ERI655561 FBE655508:FBE655561 FLA655508:FLA655561 FUW655508:FUW655561 GES655508:GES655561 GOO655508:GOO655561 GYK655508:GYK655561 HIG655508:HIG655561 HSC655508:HSC655561 IBY655508:IBY655561 ILU655508:ILU655561 IVQ655508:IVQ655561 JFM655508:JFM655561 JPI655508:JPI655561 JZE655508:JZE655561 KJA655508:KJA655561 KSW655508:KSW655561 LCS655508:LCS655561 LMO655508:LMO655561 LWK655508:LWK655561 MGG655508:MGG655561 MQC655508:MQC655561 MZY655508:MZY655561 NJU655508:NJU655561 NTQ655508:NTQ655561 ODM655508:ODM655561 ONI655508:ONI655561 OXE655508:OXE655561 PHA655508:PHA655561 PQW655508:PQW655561 QAS655508:QAS655561 QKO655508:QKO655561 QUK655508:QUK655561 REG655508:REG655561 ROC655508:ROC655561 RXY655508:RXY655561 SHU655508:SHU655561 SRQ655508:SRQ655561 TBM655508:TBM655561 TLI655508:TLI655561 TVE655508:TVE655561 UFA655508:UFA655561 UOW655508:UOW655561 UYS655508:UYS655561 VIO655508:VIO655561 VSK655508:VSK655561 WCG655508:WCG655561 WMC655508:WMC655561 WVY655508:WVY655561 Q721044:Q721097 JM721044:JM721097 TI721044:TI721097 ADE721044:ADE721097 ANA721044:ANA721097 AWW721044:AWW721097 BGS721044:BGS721097 BQO721044:BQO721097 CAK721044:CAK721097 CKG721044:CKG721097 CUC721044:CUC721097 DDY721044:DDY721097 DNU721044:DNU721097 DXQ721044:DXQ721097 EHM721044:EHM721097 ERI721044:ERI721097 FBE721044:FBE721097 FLA721044:FLA721097 FUW721044:FUW721097 GES721044:GES721097 GOO721044:GOO721097 GYK721044:GYK721097 HIG721044:HIG721097 HSC721044:HSC721097 IBY721044:IBY721097 ILU721044:ILU721097 IVQ721044:IVQ721097 JFM721044:JFM721097 JPI721044:JPI721097 JZE721044:JZE721097 KJA721044:KJA721097 KSW721044:KSW721097 LCS721044:LCS721097 LMO721044:LMO721097 LWK721044:LWK721097 MGG721044:MGG721097 MQC721044:MQC721097 MZY721044:MZY721097 NJU721044:NJU721097 NTQ721044:NTQ721097 ODM721044:ODM721097 ONI721044:ONI721097 OXE721044:OXE721097 PHA721044:PHA721097 PQW721044:PQW721097 QAS721044:QAS721097 QKO721044:QKO721097 QUK721044:QUK721097 REG721044:REG721097 ROC721044:ROC721097 RXY721044:RXY721097 SHU721044:SHU721097 SRQ721044:SRQ721097 TBM721044:TBM721097 TLI721044:TLI721097 TVE721044:TVE721097 UFA721044:UFA721097 UOW721044:UOW721097 UYS721044:UYS721097 VIO721044:VIO721097 VSK721044:VSK721097 WCG721044:WCG721097 WMC721044:WMC721097 WVY721044:WVY721097 Q786580:Q786633 JM786580:JM786633 TI786580:TI786633 ADE786580:ADE786633 ANA786580:ANA786633 AWW786580:AWW786633 BGS786580:BGS786633 BQO786580:BQO786633 CAK786580:CAK786633 CKG786580:CKG786633 CUC786580:CUC786633 DDY786580:DDY786633 DNU786580:DNU786633 DXQ786580:DXQ786633 EHM786580:EHM786633 ERI786580:ERI786633 FBE786580:FBE786633 FLA786580:FLA786633 FUW786580:FUW786633 GES786580:GES786633 GOO786580:GOO786633 GYK786580:GYK786633 HIG786580:HIG786633 HSC786580:HSC786633 IBY786580:IBY786633 ILU786580:ILU786633 IVQ786580:IVQ786633 JFM786580:JFM786633 JPI786580:JPI786633 JZE786580:JZE786633 KJA786580:KJA786633 KSW786580:KSW786633 LCS786580:LCS786633 LMO786580:LMO786633 LWK786580:LWK786633 MGG786580:MGG786633 MQC786580:MQC786633 MZY786580:MZY786633 NJU786580:NJU786633 NTQ786580:NTQ786633 ODM786580:ODM786633 ONI786580:ONI786633 OXE786580:OXE786633 PHA786580:PHA786633 PQW786580:PQW786633 QAS786580:QAS786633 QKO786580:QKO786633 QUK786580:QUK786633 REG786580:REG786633 ROC786580:ROC786633 RXY786580:RXY786633 SHU786580:SHU786633 SRQ786580:SRQ786633 TBM786580:TBM786633 TLI786580:TLI786633 TVE786580:TVE786633 UFA786580:UFA786633 UOW786580:UOW786633 UYS786580:UYS786633 VIO786580:VIO786633 VSK786580:VSK786633 WCG786580:WCG786633 WMC786580:WMC786633 WVY786580:WVY786633 Q852116:Q852169 JM852116:JM852169 TI852116:TI852169 ADE852116:ADE852169 ANA852116:ANA852169 AWW852116:AWW852169 BGS852116:BGS852169 BQO852116:BQO852169 CAK852116:CAK852169 CKG852116:CKG852169 CUC852116:CUC852169 DDY852116:DDY852169 DNU852116:DNU852169 DXQ852116:DXQ852169 EHM852116:EHM852169 ERI852116:ERI852169 FBE852116:FBE852169 FLA852116:FLA852169 FUW852116:FUW852169 GES852116:GES852169 GOO852116:GOO852169 GYK852116:GYK852169 HIG852116:HIG852169 HSC852116:HSC852169 IBY852116:IBY852169 ILU852116:ILU852169 IVQ852116:IVQ852169 JFM852116:JFM852169 JPI852116:JPI852169 JZE852116:JZE852169 KJA852116:KJA852169 KSW852116:KSW852169 LCS852116:LCS852169 LMO852116:LMO852169 LWK852116:LWK852169 MGG852116:MGG852169 MQC852116:MQC852169 MZY852116:MZY852169 NJU852116:NJU852169 NTQ852116:NTQ852169 ODM852116:ODM852169 ONI852116:ONI852169 OXE852116:OXE852169 PHA852116:PHA852169 PQW852116:PQW852169 QAS852116:QAS852169 QKO852116:QKO852169 QUK852116:QUK852169 REG852116:REG852169 ROC852116:ROC852169 RXY852116:RXY852169 SHU852116:SHU852169 SRQ852116:SRQ852169 TBM852116:TBM852169 TLI852116:TLI852169 TVE852116:TVE852169 UFA852116:UFA852169 UOW852116:UOW852169 UYS852116:UYS852169 VIO852116:VIO852169 VSK852116:VSK852169 WCG852116:WCG852169 WMC852116:WMC852169 WVY852116:WVY852169 Q917652:Q917705 JM917652:JM917705 TI917652:TI917705 ADE917652:ADE917705 ANA917652:ANA917705 AWW917652:AWW917705 BGS917652:BGS917705 BQO917652:BQO917705 CAK917652:CAK917705 CKG917652:CKG917705 CUC917652:CUC917705 DDY917652:DDY917705 DNU917652:DNU917705 DXQ917652:DXQ917705 EHM917652:EHM917705 ERI917652:ERI917705 FBE917652:FBE917705 FLA917652:FLA917705 FUW917652:FUW917705 GES917652:GES917705 GOO917652:GOO917705 GYK917652:GYK917705 HIG917652:HIG917705 HSC917652:HSC917705 IBY917652:IBY917705 ILU917652:ILU917705 IVQ917652:IVQ917705 JFM917652:JFM917705 JPI917652:JPI917705 JZE917652:JZE917705 KJA917652:KJA917705 KSW917652:KSW917705 LCS917652:LCS917705 LMO917652:LMO917705 LWK917652:LWK917705 MGG917652:MGG917705 MQC917652:MQC917705 MZY917652:MZY917705 NJU917652:NJU917705 NTQ917652:NTQ917705 ODM917652:ODM917705 ONI917652:ONI917705 OXE917652:OXE917705 PHA917652:PHA917705 PQW917652:PQW917705 QAS917652:QAS917705 QKO917652:QKO917705 QUK917652:QUK917705 REG917652:REG917705 ROC917652:ROC917705 RXY917652:RXY917705 SHU917652:SHU917705 SRQ917652:SRQ917705 TBM917652:TBM917705 TLI917652:TLI917705 TVE917652:TVE917705 UFA917652:UFA917705 UOW917652:UOW917705 UYS917652:UYS917705 VIO917652:VIO917705 VSK917652:VSK917705 WCG917652:WCG917705 WMC917652:WMC917705 WVY917652:WVY917705 Q983188:Q983241 JM983188:JM983241 TI983188:TI983241 ADE983188:ADE983241 ANA983188:ANA983241 AWW983188:AWW983241 BGS983188:BGS983241 BQO983188:BQO983241 CAK983188:CAK983241 CKG983188:CKG983241 CUC983188:CUC983241 DDY983188:DDY983241 DNU983188:DNU983241 DXQ983188:DXQ983241 EHM983188:EHM983241 ERI983188:ERI983241 FBE983188:FBE983241 FLA983188:FLA983241 FUW983188:FUW983241 GES983188:GES983241 GOO983188:GOO983241 GYK983188:GYK983241 HIG983188:HIG983241 HSC983188:HSC983241 IBY983188:IBY983241 ILU983188:ILU983241 IVQ983188:IVQ983241 JFM983188:JFM983241 JPI983188:JPI983241 JZE983188:JZE983241 KJA983188:KJA983241 KSW983188:KSW983241 LCS983188:LCS983241 LMO983188:LMO983241 LWK983188:LWK983241 MGG983188:MGG983241 MQC983188:MQC983241 MZY983188:MZY983241 NJU983188:NJU983241 NTQ983188:NTQ983241 ODM983188:ODM983241 ONI983188:ONI983241 OXE983188:OXE983241 PHA983188:PHA983241 PQW983188:PQW983241 QAS983188:QAS983241 QKO983188:QKO983241 QUK983188:QUK983241 REG983188:REG983241 ROC983188:ROC983241 RXY983188:RXY983241 SHU983188:SHU983241 SRQ983188:SRQ983241 TBM983188:TBM983241 TLI983188:TLI983241 TVE983188:TVE983241 UFA983188:UFA983241 UOW983188:UOW983241 UYS983188:UYS983241 VIO983188:VIO983241 VSK983188:VSK983241 WCG983188:WCG983241 WMC983188:WMC983241 WVY983188:WVY983241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 errorTitle="Error" error="Por favor ingrese números enteros">
          <x14:formula1>
            <xm:f>0</xm:f>
          </x14:formula1>
          <x14:formula2>
            <xm:f>1000000000</xm:f>
          </x14:formula2>
          <xm:sqref>B220:C220 IX220:IY220 ST220:SU220 ACP220:ACQ220 AML220:AMM220 AWH220:AWI220 BGD220:BGE220 BPZ220:BQA220 BZV220:BZW220 CJR220:CJS220 CTN220:CTO220 DDJ220:DDK220 DNF220:DNG220 DXB220:DXC220 EGX220:EGY220 EQT220:EQU220 FAP220:FAQ220 FKL220:FKM220 FUH220:FUI220 GED220:GEE220 GNZ220:GOA220 GXV220:GXW220 HHR220:HHS220 HRN220:HRO220 IBJ220:IBK220 ILF220:ILG220 IVB220:IVC220 JEX220:JEY220 JOT220:JOU220 JYP220:JYQ220 KIL220:KIM220 KSH220:KSI220 LCD220:LCE220 LLZ220:LMA220 LVV220:LVW220 MFR220:MFS220 MPN220:MPO220 MZJ220:MZK220 NJF220:NJG220 NTB220:NTC220 OCX220:OCY220 OMT220:OMU220 OWP220:OWQ220 PGL220:PGM220 PQH220:PQI220 QAD220:QAE220 QJZ220:QKA220 QTV220:QTW220 RDR220:RDS220 RNN220:RNO220 RXJ220:RXK220 SHF220:SHG220 SRB220:SRC220 TAX220:TAY220 TKT220:TKU220 TUP220:TUQ220 UEL220:UEM220 UOH220:UOI220 UYD220:UYE220 VHZ220:VIA220 VRV220:VRW220 WBR220:WBS220 WLN220:WLO220 WVJ220:WVK220 B65756:C65756 IX65756:IY65756 ST65756:SU65756 ACP65756:ACQ65756 AML65756:AMM65756 AWH65756:AWI65756 BGD65756:BGE65756 BPZ65756:BQA65756 BZV65756:BZW65756 CJR65756:CJS65756 CTN65756:CTO65756 DDJ65756:DDK65756 DNF65756:DNG65756 DXB65756:DXC65756 EGX65756:EGY65756 EQT65756:EQU65756 FAP65756:FAQ65756 FKL65756:FKM65756 FUH65756:FUI65756 GED65756:GEE65756 GNZ65756:GOA65756 GXV65756:GXW65756 HHR65756:HHS65756 HRN65756:HRO65756 IBJ65756:IBK65756 ILF65756:ILG65756 IVB65756:IVC65756 JEX65756:JEY65756 JOT65756:JOU65756 JYP65756:JYQ65756 KIL65756:KIM65756 KSH65756:KSI65756 LCD65756:LCE65756 LLZ65756:LMA65756 LVV65756:LVW65756 MFR65756:MFS65756 MPN65756:MPO65756 MZJ65756:MZK65756 NJF65756:NJG65756 NTB65756:NTC65756 OCX65756:OCY65756 OMT65756:OMU65756 OWP65756:OWQ65756 PGL65756:PGM65756 PQH65756:PQI65756 QAD65756:QAE65756 QJZ65756:QKA65756 QTV65756:QTW65756 RDR65756:RDS65756 RNN65756:RNO65756 RXJ65756:RXK65756 SHF65756:SHG65756 SRB65756:SRC65756 TAX65756:TAY65756 TKT65756:TKU65756 TUP65756:TUQ65756 UEL65756:UEM65756 UOH65756:UOI65756 UYD65756:UYE65756 VHZ65756:VIA65756 VRV65756:VRW65756 WBR65756:WBS65756 WLN65756:WLO65756 WVJ65756:WVK65756 B131292:C131292 IX131292:IY131292 ST131292:SU131292 ACP131292:ACQ131292 AML131292:AMM131292 AWH131292:AWI131292 BGD131292:BGE131292 BPZ131292:BQA131292 BZV131292:BZW131292 CJR131292:CJS131292 CTN131292:CTO131292 DDJ131292:DDK131292 DNF131292:DNG131292 DXB131292:DXC131292 EGX131292:EGY131292 EQT131292:EQU131292 FAP131292:FAQ131292 FKL131292:FKM131292 FUH131292:FUI131292 GED131292:GEE131292 GNZ131292:GOA131292 GXV131292:GXW131292 HHR131292:HHS131292 HRN131292:HRO131292 IBJ131292:IBK131292 ILF131292:ILG131292 IVB131292:IVC131292 JEX131292:JEY131292 JOT131292:JOU131292 JYP131292:JYQ131292 KIL131292:KIM131292 KSH131292:KSI131292 LCD131292:LCE131292 LLZ131292:LMA131292 LVV131292:LVW131292 MFR131292:MFS131292 MPN131292:MPO131292 MZJ131292:MZK131292 NJF131292:NJG131292 NTB131292:NTC131292 OCX131292:OCY131292 OMT131292:OMU131292 OWP131292:OWQ131292 PGL131292:PGM131292 PQH131292:PQI131292 QAD131292:QAE131292 QJZ131292:QKA131292 QTV131292:QTW131292 RDR131292:RDS131292 RNN131292:RNO131292 RXJ131292:RXK131292 SHF131292:SHG131292 SRB131292:SRC131292 TAX131292:TAY131292 TKT131292:TKU131292 TUP131292:TUQ131292 UEL131292:UEM131292 UOH131292:UOI131292 UYD131292:UYE131292 VHZ131292:VIA131292 VRV131292:VRW131292 WBR131292:WBS131292 WLN131292:WLO131292 WVJ131292:WVK131292 B196828:C196828 IX196828:IY196828 ST196828:SU196828 ACP196828:ACQ196828 AML196828:AMM196828 AWH196828:AWI196828 BGD196828:BGE196828 BPZ196828:BQA196828 BZV196828:BZW196828 CJR196828:CJS196828 CTN196828:CTO196828 DDJ196828:DDK196828 DNF196828:DNG196828 DXB196828:DXC196828 EGX196828:EGY196828 EQT196828:EQU196828 FAP196828:FAQ196828 FKL196828:FKM196828 FUH196828:FUI196828 GED196828:GEE196828 GNZ196828:GOA196828 GXV196828:GXW196828 HHR196828:HHS196828 HRN196828:HRO196828 IBJ196828:IBK196828 ILF196828:ILG196828 IVB196828:IVC196828 JEX196828:JEY196828 JOT196828:JOU196828 JYP196828:JYQ196828 KIL196828:KIM196828 KSH196828:KSI196828 LCD196828:LCE196828 LLZ196828:LMA196828 LVV196828:LVW196828 MFR196828:MFS196828 MPN196828:MPO196828 MZJ196828:MZK196828 NJF196828:NJG196828 NTB196828:NTC196828 OCX196828:OCY196828 OMT196828:OMU196828 OWP196828:OWQ196828 PGL196828:PGM196828 PQH196828:PQI196828 QAD196828:QAE196828 QJZ196828:QKA196828 QTV196828:QTW196828 RDR196828:RDS196828 RNN196828:RNO196828 RXJ196828:RXK196828 SHF196828:SHG196828 SRB196828:SRC196828 TAX196828:TAY196828 TKT196828:TKU196828 TUP196828:TUQ196828 UEL196828:UEM196828 UOH196828:UOI196828 UYD196828:UYE196828 VHZ196828:VIA196828 VRV196828:VRW196828 WBR196828:WBS196828 WLN196828:WLO196828 WVJ196828:WVK196828 B262364:C262364 IX262364:IY262364 ST262364:SU262364 ACP262364:ACQ262364 AML262364:AMM262364 AWH262364:AWI262364 BGD262364:BGE262364 BPZ262364:BQA262364 BZV262364:BZW262364 CJR262364:CJS262364 CTN262364:CTO262364 DDJ262364:DDK262364 DNF262364:DNG262364 DXB262364:DXC262364 EGX262364:EGY262364 EQT262364:EQU262364 FAP262364:FAQ262364 FKL262364:FKM262364 FUH262364:FUI262364 GED262364:GEE262364 GNZ262364:GOA262364 GXV262364:GXW262364 HHR262364:HHS262364 HRN262364:HRO262364 IBJ262364:IBK262364 ILF262364:ILG262364 IVB262364:IVC262364 JEX262364:JEY262364 JOT262364:JOU262364 JYP262364:JYQ262364 KIL262364:KIM262364 KSH262364:KSI262364 LCD262364:LCE262364 LLZ262364:LMA262364 LVV262364:LVW262364 MFR262364:MFS262364 MPN262364:MPO262364 MZJ262364:MZK262364 NJF262364:NJG262364 NTB262364:NTC262364 OCX262364:OCY262364 OMT262364:OMU262364 OWP262364:OWQ262364 PGL262364:PGM262364 PQH262364:PQI262364 QAD262364:QAE262364 QJZ262364:QKA262364 QTV262364:QTW262364 RDR262364:RDS262364 RNN262364:RNO262364 RXJ262364:RXK262364 SHF262364:SHG262364 SRB262364:SRC262364 TAX262364:TAY262364 TKT262364:TKU262364 TUP262364:TUQ262364 UEL262364:UEM262364 UOH262364:UOI262364 UYD262364:UYE262364 VHZ262364:VIA262364 VRV262364:VRW262364 WBR262364:WBS262364 WLN262364:WLO262364 WVJ262364:WVK262364 B327900:C327900 IX327900:IY327900 ST327900:SU327900 ACP327900:ACQ327900 AML327900:AMM327900 AWH327900:AWI327900 BGD327900:BGE327900 BPZ327900:BQA327900 BZV327900:BZW327900 CJR327900:CJS327900 CTN327900:CTO327900 DDJ327900:DDK327900 DNF327900:DNG327900 DXB327900:DXC327900 EGX327900:EGY327900 EQT327900:EQU327900 FAP327900:FAQ327900 FKL327900:FKM327900 FUH327900:FUI327900 GED327900:GEE327900 GNZ327900:GOA327900 GXV327900:GXW327900 HHR327900:HHS327900 HRN327900:HRO327900 IBJ327900:IBK327900 ILF327900:ILG327900 IVB327900:IVC327900 JEX327900:JEY327900 JOT327900:JOU327900 JYP327900:JYQ327900 KIL327900:KIM327900 KSH327900:KSI327900 LCD327900:LCE327900 LLZ327900:LMA327900 LVV327900:LVW327900 MFR327900:MFS327900 MPN327900:MPO327900 MZJ327900:MZK327900 NJF327900:NJG327900 NTB327900:NTC327900 OCX327900:OCY327900 OMT327900:OMU327900 OWP327900:OWQ327900 PGL327900:PGM327900 PQH327900:PQI327900 QAD327900:QAE327900 QJZ327900:QKA327900 QTV327900:QTW327900 RDR327900:RDS327900 RNN327900:RNO327900 RXJ327900:RXK327900 SHF327900:SHG327900 SRB327900:SRC327900 TAX327900:TAY327900 TKT327900:TKU327900 TUP327900:TUQ327900 UEL327900:UEM327900 UOH327900:UOI327900 UYD327900:UYE327900 VHZ327900:VIA327900 VRV327900:VRW327900 WBR327900:WBS327900 WLN327900:WLO327900 WVJ327900:WVK327900 B393436:C393436 IX393436:IY393436 ST393436:SU393436 ACP393436:ACQ393436 AML393436:AMM393436 AWH393436:AWI393436 BGD393436:BGE393436 BPZ393436:BQA393436 BZV393436:BZW393436 CJR393436:CJS393436 CTN393436:CTO393436 DDJ393436:DDK393436 DNF393436:DNG393436 DXB393436:DXC393436 EGX393436:EGY393436 EQT393436:EQU393436 FAP393436:FAQ393436 FKL393436:FKM393436 FUH393436:FUI393436 GED393436:GEE393436 GNZ393436:GOA393436 GXV393436:GXW393436 HHR393436:HHS393436 HRN393436:HRO393436 IBJ393436:IBK393436 ILF393436:ILG393436 IVB393436:IVC393436 JEX393436:JEY393436 JOT393436:JOU393436 JYP393436:JYQ393436 KIL393436:KIM393436 KSH393436:KSI393436 LCD393436:LCE393436 LLZ393436:LMA393436 LVV393436:LVW393436 MFR393436:MFS393436 MPN393436:MPO393436 MZJ393436:MZK393436 NJF393436:NJG393436 NTB393436:NTC393436 OCX393436:OCY393436 OMT393436:OMU393436 OWP393436:OWQ393436 PGL393436:PGM393436 PQH393436:PQI393436 QAD393436:QAE393436 QJZ393436:QKA393436 QTV393436:QTW393436 RDR393436:RDS393436 RNN393436:RNO393436 RXJ393436:RXK393436 SHF393436:SHG393436 SRB393436:SRC393436 TAX393436:TAY393436 TKT393436:TKU393436 TUP393436:TUQ393436 UEL393436:UEM393436 UOH393436:UOI393436 UYD393436:UYE393436 VHZ393436:VIA393436 VRV393436:VRW393436 WBR393436:WBS393436 WLN393436:WLO393436 WVJ393436:WVK393436 B458972:C458972 IX458972:IY458972 ST458972:SU458972 ACP458972:ACQ458972 AML458972:AMM458972 AWH458972:AWI458972 BGD458972:BGE458972 BPZ458972:BQA458972 BZV458972:BZW458972 CJR458972:CJS458972 CTN458972:CTO458972 DDJ458972:DDK458972 DNF458972:DNG458972 DXB458972:DXC458972 EGX458972:EGY458972 EQT458972:EQU458972 FAP458972:FAQ458972 FKL458972:FKM458972 FUH458972:FUI458972 GED458972:GEE458972 GNZ458972:GOA458972 GXV458972:GXW458972 HHR458972:HHS458972 HRN458972:HRO458972 IBJ458972:IBK458972 ILF458972:ILG458972 IVB458972:IVC458972 JEX458972:JEY458972 JOT458972:JOU458972 JYP458972:JYQ458972 KIL458972:KIM458972 KSH458972:KSI458972 LCD458972:LCE458972 LLZ458972:LMA458972 LVV458972:LVW458972 MFR458972:MFS458972 MPN458972:MPO458972 MZJ458972:MZK458972 NJF458972:NJG458972 NTB458972:NTC458972 OCX458972:OCY458972 OMT458972:OMU458972 OWP458972:OWQ458972 PGL458972:PGM458972 PQH458972:PQI458972 QAD458972:QAE458972 QJZ458972:QKA458972 QTV458972:QTW458972 RDR458972:RDS458972 RNN458972:RNO458972 RXJ458972:RXK458972 SHF458972:SHG458972 SRB458972:SRC458972 TAX458972:TAY458972 TKT458972:TKU458972 TUP458972:TUQ458972 UEL458972:UEM458972 UOH458972:UOI458972 UYD458972:UYE458972 VHZ458972:VIA458972 VRV458972:VRW458972 WBR458972:WBS458972 WLN458972:WLO458972 WVJ458972:WVK458972 B524508:C524508 IX524508:IY524508 ST524508:SU524508 ACP524508:ACQ524508 AML524508:AMM524508 AWH524508:AWI524508 BGD524508:BGE524508 BPZ524508:BQA524508 BZV524508:BZW524508 CJR524508:CJS524508 CTN524508:CTO524508 DDJ524508:DDK524508 DNF524508:DNG524508 DXB524508:DXC524508 EGX524508:EGY524508 EQT524508:EQU524508 FAP524508:FAQ524508 FKL524508:FKM524508 FUH524508:FUI524508 GED524508:GEE524508 GNZ524508:GOA524508 GXV524508:GXW524508 HHR524508:HHS524508 HRN524508:HRO524508 IBJ524508:IBK524508 ILF524508:ILG524508 IVB524508:IVC524508 JEX524508:JEY524508 JOT524508:JOU524508 JYP524508:JYQ524508 KIL524508:KIM524508 KSH524508:KSI524508 LCD524508:LCE524508 LLZ524508:LMA524508 LVV524508:LVW524508 MFR524508:MFS524508 MPN524508:MPO524508 MZJ524508:MZK524508 NJF524508:NJG524508 NTB524508:NTC524508 OCX524508:OCY524508 OMT524508:OMU524508 OWP524508:OWQ524508 PGL524508:PGM524508 PQH524508:PQI524508 QAD524508:QAE524508 QJZ524508:QKA524508 QTV524508:QTW524508 RDR524508:RDS524508 RNN524508:RNO524508 RXJ524508:RXK524508 SHF524508:SHG524508 SRB524508:SRC524508 TAX524508:TAY524508 TKT524508:TKU524508 TUP524508:TUQ524508 UEL524508:UEM524508 UOH524508:UOI524508 UYD524508:UYE524508 VHZ524508:VIA524508 VRV524508:VRW524508 WBR524508:WBS524508 WLN524508:WLO524508 WVJ524508:WVK524508 B590044:C590044 IX590044:IY590044 ST590044:SU590044 ACP590044:ACQ590044 AML590044:AMM590044 AWH590044:AWI590044 BGD590044:BGE590044 BPZ590044:BQA590044 BZV590044:BZW590044 CJR590044:CJS590044 CTN590044:CTO590044 DDJ590044:DDK590044 DNF590044:DNG590044 DXB590044:DXC590044 EGX590044:EGY590044 EQT590044:EQU590044 FAP590044:FAQ590044 FKL590044:FKM590044 FUH590044:FUI590044 GED590044:GEE590044 GNZ590044:GOA590044 GXV590044:GXW590044 HHR590044:HHS590044 HRN590044:HRO590044 IBJ590044:IBK590044 ILF590044:ILG590044 IVB590044:IVC590044 JEX590044:JEY590044 JOT590044:JOU590044 JYP590044:JYQ590044 KIL590044:KIM590044 KSH590044:KSI590044 LCD590044:LCE590044 LLZ590044:LMA590044 LVV590044:LVW590044 MFR590044:MFS590044 MPN590044:MPO590044 MZJ590044:MZK590044 NJF590044:NJG590044 NTB590044:NTC590044 OCX590044:OCY590044 OMT590044:OMU590044 OWP590044:OWQ590044 PGL590044:PGM590044 PQH590044:PQI590044 QAD590044:QAE590044 QJZ590044:QKA590044 QTV590044:QTW590044 RDR590044:RDS590044 RNN590044:RNO590044 RXJ590044:RXK590044 SHF590044:SHG590044 SRB590044:SRC590044 TAX590044:TAY590044 TKT590044:TKU590044 TUP590044:TUQ590044 UEL590044:UEM590044 UOH590044:UOI590044 UYD590044:UYE590044 VHZ590044:VIA590044 VRV590044:VRW590044 WBR590044:WBS590044 WLN590044:WLO590044 WVJ590044:WVK590044 B655580:C655580 IX655580:IY655580 ST655580:SU655580 ACP655580:ACQ655580 AML655580:AMM655580 AWH655580:AWI655580 BGD655580:BGE655580 BPZ655580:BQA655580 BZV655580:BZW655580 CJR655580:CJS655580 CTN655580:CTO655580 DDJ655580:DDK655580 DNF655580:DNG655580 DXB655580:DXC655580 EGX655580:EGY655580 EQT655580:EQU655580 FAP655580:FAQ655580 FKL655580:FKM655580 FUH655580:FUI655580 GED655580:GEE655580 GNZ655580:GOA655580 GXV655580:GXW655580 HHR655580:HHS655580 HRN655580:HRO655580 IBJ655580:IBK655580 ILF655580:ILG655580 IVB655580:IVC655580 JEX655580:JEY655580 JOT655580:JOU655580 JYP655580:JYQ655580 KIL655580:KIM655580 KSH655580:KSI655580 LCD655580:LCE655580 LLZ655580:LMA655580 LVV655580:LVW655580 MFR655580:MFS655580 MPN655580:MPO655580 MZJ655580:MZK655580 NJF655580:NJG655580 NTB655580:NTC655580 OCX655580:OCY655580 OMT655580:OMU655580 OWP655580:OWQ655580 PGL655580:PGM655580 PQH655580:PQI655580 QAD655580:QAE655580 QJZ655580:QKA655580 QTV655580:QTW655580 RDR655580:RDS655580 RNN655580:RNO655580 RXJ655580:RXK655580 SHF655580:SHG655580 SRB655580:SRC655580 TAX655580:TAY655580 TKT655580:TKU655580 TUP655580:TUQ655580 UEL655580:UEM655580 UOH655580:UOI655580 UYD655580:UYE655580 VHZ655580:VIA655580 VRV655580:VRW655580 WBR655580:WBS655580 WLN655580:WLO655580 WVJ655580:WVK655580 B721116:C721116 IX721116:IY721116 ST721116:SU721116 ACP721116:ACQ721116 AML721116:AMM721116 AWH721116:AWI721116 BGD721116:BGE721116 BPZ721116:BQA721116 BZV721116:BZW721116 CJR721116:CJS721116 CTN721116:CTO721116 DDJ721116:DDK721116 DNF721116:DNG721116 DXB721116:DXC721116 EGX721116:EGY721116 EQT721116:EQU721116 FAP721116:FAQ721116 FKL721116:FKM721116 FUH721116:FUI721116 GED721116:GEE721116 GNZ721116:GOA721116 GXV721116:GXW721116 HHR721116:HHS721116 HRN721116:HRO721116 IBJ721116:IBK721116 ILF721116:ILG721116 IVB721116:IVC721116 JEX721116:JEY721116 JOT721116:JOU721116 JYP721116:JYQ721116 KIL721116:KIM721116 KSH721116:KSI721116 LCD721116:LCE721116 LLZ721116:LMA721116 LVV721116:LVW721116 MFR721116:MFS721116 MPN721116:MPO721116 MZJ721116:MZK721116 NJF721116:NJG721116 NTB721116:NTC721116 OCX721116:OCY721116 OMT721116:OMU721116 OWP721116:OWQ721116 PGL721116:PGM721116 PQH721116:PQI721116 QAD721116:QAE721116 QJZ721116:QKA721116 QTV721116:QTW721116 RDR721116:RDS721116 RNN721116:RNO721116 RXJ721116:RXK721116 SHF721116:SHG721116 SRB721116:SRC721116 TAX721116:TAY721116 TKT721116:TKU721116 TUP721116:TUQ721116 UEL721116:UEM721116 UOH721116:UOI721116 UYD721116:UYE721116 VHZ721116:VIA721116 VRV721116:VRW721116 WBR721116:WBS721116 WLN721116:WLO721116 WVJ721116:WVK721116 B786652:C786652 IX786652:IY786652 ST786652:SU786652 ACP786652:ACQ786652 AML786652:AMM786652 AWH786652:AWI786652 BGD786652:BGE786652 BPZ786652:BQA786652 BZV786652:BZW786652 CJR786652:CJS786652 CTN786652:CTO786652 DDJ786652:DDK786652 DNF786652:DNG786652 DXB786652:DXC786652 EGX786652:EGY786652 EQT786652:EQU786652 FAP786652:FAQ786652 FKL786652:FKM786652 FUH786652:FUI786652 GED786652:GEE786652 GNZ786652:GOA786652 GXV786652:GXW786652 HHR786652:HHS786652 HRN786652:HRO786652 IBJ786652:IBK786652 ILF786652:ILG786652 IVB786652:IVC786652 JEX786652:JEY786652 JOT786652:JOU786652 JYP786652:JYQ786652 KIL786652:KIM786652 KSH786652:KSI786652 LCD786652:LCE786652 LLZ786652:LMA786652 LVV786652:LVW786652 MFR786652:MFS786652 MPN786652:MPO786652 MZJ786652:MZK786652 NJF786652:NJG786652 NTB786652:NTC786652 OCX786652:OCY786652 OMT786652:OMU786652 OWP786652:OWQ786652 PGL786652:PGM786652 PQH786652:PQI786652 QAD786652:QAE786652 QJZ786652:QKA786652 QTV786652:QTW786652 RDR786652:RDS786652 RNN786652:RNO786652 RXJ786652:RXK786652 SHF786652:SHG786652 SRB786652:SRC786652 TAX786652:TAY786652 TKT786652:TKU786652 TUP786652:TUQ786652 UEL786652:UEM786652 UOH786652:UOI786652 UYD786652:UYE786652 VHZ786652:VIA786652 VRV786652:VRW786652 WBR786652:WBS786652 WLN786652:WLO786652 WVJ786652:WVK786652 B852188:C852188 IX852188:IY852188 ST852188:SU852188 ACP852188:ACQ852188 AML852188:AMM852188 AWH852188:AWI852188 BGD852188:BGE852188 BPZ852188:BQA852188 BZV852188:BZW852188 CJR852188:CJS852188 CTN852188:CTO852188 DDJ852188:DDK852188 DNF852188:DNG852188 DXB852188:DXC852188 EGX852188:EGY852188 EQT852188:EQU852188 FAP852188:FAQ852188 FKL852188:FKM852188 FUH852188:FUI852188 GED852188:GEE852188 GNZ852188:GOA852188 GXV852188:GXW852188 HHR852188:HHS852188 HRN852188:HRO852188 IBJ852188:IBK852188 ILF852188:ILG852188 IVB852188:IVC852188 JEX852188:JEY852188 JOT852188:JOU852188 JYP852188:JYQ852188 KIL852188:KIM852188 KSH852188:KSI852188 LCD852188:LCE852188 LLZ852188:LMA852188 LVV852188:LVW852188 MFR852188:MFS852188 MPN852188:MPO852188 MZJ852188:MZK852188 NJF852188:NJG852188 NTB852188:NTC852188 OCX852188:OCY852188 OMT852188:OMU852188 OWP852188:OWQ852188 PGL852188:PGM852188 PQH852188:PQI852188 QAD852188:QAE852188 QJZ852188:QKA852188 QTV852188:QTW852188 RDR852188:RDS852188 RNN852188:RNO852188 RXJ852188:RXK852188 SHF852188:SHG852188 SRB852188:SRC852188 TAX852188:TAY852188 TKT852188:TKU852188 TUP852188:TUQ852188 UEL852188:UEM852188 UOH852188:UOI852188 UYD852188:UYE852188 VHZ852188:VIA852188 VRV852188:VRW852188 WBR852188:WBS852188 WLN852188:WLO852188 WVJ852188:WVK852188 B917724:C917724 IX917724:IY917724 ST917724:SU917724 ACP917724:ACQ917724 AML917724:AMM917724 AWH917724:AWI917724 BGD917724:BGE917724 BPZ917724:BQA917724 BZV917724:BZW917724 CJR917724:CJS917724 CTN917724:CTO917724 DDJ917724:DDK917724 DNF917724:DNG917724 DXB917724:DXC917724 EGX917724:EGY917724 EQT917724:EQU917724 FAP917724:FAQ917724 FKL917724:FKM917724 FUH917724:FUI917724 GED917724:GEE917724 GNZ917724:GOA917724 GXV917724:GXW917724 HHR917724:HHS917724 HRN917724:HRO917724 IBJ917724:IBK917724 ILF917724:ILG917724 IVB917724:IVC917724 JEX917724:JEY917724 JOT917724:JOU917724 JYP917724:JYQ917724 KIL917724:KIM917724 KSH917724:KSI917724 LCD917724:LCE917724 LLZ917724:LMA917724 LVV917724:LVW917724 MFR917724:MFS917724 MPN917724:MPO917724 MZJ917724:MZK917724 NJF917724:NJG917724 NTB917724:NTC917724 OCX917724:OCY917724 OMT917724:OMU917724 OWP917724:OWQ917724 PGL917724:PGM917724 PQH917724:PQI917724 QAD917724:QAE917724 QJZ917724:QKA917724 QTV917724:QTW917724 RDR917724:RDS917724 RNN917724:RNO917724 RXJ917724:RXK917724 SHF917724:SHG917724 SRB917724:SRC917724 TAX917724:TAY917724 TKT917724:TKU917724 TUP917724:TUQ917724 UEL917724:UEM917724 UOH917724:UOI917724 UYD917724:UYE917724 VHZ917724:VIA917724 VRV917724:VRW917724 WBR917724:WBS917724 WLN917724:WLO917724 WVJ917724:WVK917724 B983260:C983260 IX983260:IY983260 ST983260:SU983260 ACP983260:ACQ983260 AML983260:AMM983260 AWH983260:AWI983260 BGD983260:BGE983260 BPZ983260:BQA983260 BZV983260:BZW983260 CJR983260:CJS983260 CTN983260:CTO983260 DDJ983260:DDK983260 DNF983260:DNG983260 DXB983260:DXC983260 EGX983260:EGY983260 EQT983260:EQU983260 FAP983260:FAQ983260 FKL983260:FKM983260 FUH983260:FUI983260 GED983260:GEE983260 GNZ983260:GOA983260 GXV983260:GXW983260 HHR983260:HHS983260 HRN983260:HRO983260 IBJ983260:IBK983260 ILF983260:ILG983260 IVB983260:IVC983260 JEX983260:JEY983260 JOT983260:JOU983260 JYP983260:JYQ983260 KIL983260:KIM983260 KSH983260:KSI983260 LCD983260:LCE983260 LLZ983260:LMA983260 LVV983260:LVW983260 MFR983260:MFS983260 MPN983260:MPO983260 MZJ983260:MZK983260 NJF983260:NJG983260 NTB983260:NTC983260 OCX983260:OCY983260 OMT983260:OMU983260 OWP983260:OWQ983260 PGL983260:PGM983260 PQH983260:PQI983260 QAD983260:QAE983260 QJZ983260:QKA983260 QTV983260:QTW983260 RDR983260:RDS983260 RNN983260:RNO983260 RXJ983260:RXK983260 SHF983260:SHG983260 SRB983260:SRC983260 TAX983260:TAY983260 TKT983260:TKU983260 TUP983260:TUQ983260 UEL983260:UEM983260 UOH983260:UOI983260 UYD983260:UYE983260 VHZ983260:VIA983260 VRV983260:VRW983260 WBR983260:WBS983260 WLN983260:WLO983260 WVJ983260:WVK983260 S76:S223 JO76:JO223 TK76:TK223 ADG76:ADG223 ANC76:ANC223 AWY76:AWY223 BGU76:BGU223 BQQ76:BQQ223 CAM76:CAM223 CKI76:CKI223 CUE76:CUE223 DEA76:DEA223 DNW76:DNW223 DXS76:DXS223 EHO76:EHO223 ERK76:ERK223 FBG76:FBG223 FLC76:FLC223 FUY76:FUY223 GEU76:GEU223 GOQ76:GOQ223 GYM76:GYM223 HII76:HII223 HSE76:HSE223 ICA76:ICA223 ILW76:ILW223 IVS76:IVS223 JFO76:JFO223 JPK76:JPK223 JZG76:JZG223 KJC76:KJC223 KSY76:KSY223 LCU76:LCU223 LMQ76:LMQ223 LWM76:LWM223 MGI76:MGI223 MQE76:MQE223 NAA76:NAA223 NJW76:NJW223 NTS76:NTS223 ODO76:ODO223 ONK76:ONK223 OXG76:OXG223 PHC76:PHC223 PQY76:PQY223 QAU76:QAU223 QKQ76:QKQ223 QUM76:QUM223 REI76:REI223 ROE76:ROE223 RYA76:RYA223 SHW76:SHW223 SRS76:SRS223 TBO76:TBO223 TLK76:TLK223 TVG76:TVG223 UFC76:UFC223 UOY76:UOY223 UYU76:UYU223 VIQ76:VIQ223 VSM76:VSM223 WCI76:WCI223 WME76:WME223 WWA76:WWA223 S65612:S65759 JO65612:JO65759 TK65612:TK65759 ADG65612:ADG65759 ANC65612:ANC65759 AWY65612:AWY65759 BGU65612:BGU65759 BQQ65612:BQQ65759 CAM65612:CAM65759 CKI65612:CKI65759 CUE65612:CUE65759 DEA65612:DEA65759 DNW65612:DNW65759 DXS65612:DXS65759 EHO65612:EHO65759 ERK65612:ERK65759 FBG65612:FBG65759 FLC65612:FLC65759 FUY65612:FUY65759 GEU65612:GEU65759 GOQ65612:GOQ65759 GYM65612:GYM65759 HII65612:HII65759 HSE65612:HSE65759 ICA65612:ICA65759 ILW65612:ILW65759 IVS65612:IVS65759 JFO65612:JFO65759 JPK65612:JPK65759 JZG65612:JZG65759 KJC65612:KJC65759 KSY65612:KSY65759 LCU65612:LCU65759 LMQ65612:LMQ65759 LWM65612:LWM65759 MGI65612:MGI65759 MQE65612:MQE65759 NAA65612:NAA65759 NJW65612:NJW65759 NTS65612:NTS65759 ODO65612:ODO65759 ONK65612:ONK65759 OXG65612:OXG65759 PHC65612:PHC65759 PQY65612:PQY65759 QAU65612:QAU65759 QKQ65612:QKQ65759 QUM65612:QUM65759 REI65612:REI65759 ROE65612:ROE65759 RYA65612:RYA65759 SHW65612:SHW65759 SRS65612:SRS65759 TBO65612:TBO65759 TLK65612:TLK65759 TVG65612:TVG65759 UFC65612:UFC65759 UOY65612:UOY65759 UYU65612:UYU65759 VIQ65612:VIQ65759 VSM65612:VSM65759 WCI65612:WCI65759 WME65612:WME65759 WWA65612:WWA65759 S131148:S131295 JO131148:JO131295 TK131148:TK131295 ADG131148:ADG131295 ANC131148:ANC131295 AWY131148:AWY131295 BGU131148:BGU131295 BQQ131148:BQQ131295 CAM131148:CAM131295 CKI131148:CKI131295 CUE131148:CUE131295 DEA131148:DEA131295 DNW131148:DNW131295 DXS131148:DXS131295 EHO131148:EHO131295 ERK131148:ERK131295 FBG131148:FBG131295 FLC131148:FLC131295 FUY131148:FUY131295 GEU131148:GEU131295 GOQ131148:GOQ131295 GYM131148:GYM131295 HII131148:HII131295 HSE131148:HSE131295 ICA131148:ICA131295 ILW131148:ILW131295 IVS131148:IVS131295 JFO131148:JFO131295 JPK131148:JPK131295 JZG131148:JZG131295 KJC131148:KJC131295 KSY131148:KSY131295 LCU131148:LCU131295 LMQ131148:LMQ131295 LWM131148:LWM131295 MGI131148:MGI131295 MQE131148:MQE131295 NAA131148:NAA131295 NJW131148:NJW131295 NTS131148:NTS131295 ODO131148:ODO131295 ONK131148:ONK131295 OXG131148:OXG131295 PHC131148:PHC131295 PQY131148:PQY131295 QAU131148:QAU131295 QKQ131148:QKQ131295 QUM131148:QUM131295 REI131148:REI131295 ROE131148:ROE131295 RYA131148:RYA131295 SHW131148:SHW131295 SRS131148:SRS131295 TBO131148:TBO131295 TLK131148:TLK131295 TVG131148:TVG131295 UFC131148:UFC131295 UOY131148:UOY131295 UYU131148:UYU131295 VIQ131148:VIQ131295 VSM131148:VSM131295 WCI131148:WCI131295 WME131148:WME131295 WWA131148:WWA131295 S196684:S196831 JO196684:JO196831 TK196684:TK196831 ADG196684:ADG196831 ANC196684:ANC196831 AWY196684:AWY196831 BGU196684:BGU196831 BQQ196684:BQQ196831 CAM196684:CAM196831 CKI196684:CKI196831 CUE196684:CUE196831 DEA196684:DEA196831 DNW196684:DNW196831 DXS196684:DXS196831 EHO196684:EHO196831 ERK196684:ERK196831 FBG196684:FBG196831 FLC196684:FLC196831 FUY196684:FUY196831 GEU196684:GEU196831 GOQ196684:GOQ196831 GYM196684:GYM196831 HII196684:HII196831 HSE196684:HSE196831 ICA196684:ICA196831 ILW196684:ILW196831 IVS196684:IVS196831 JFO196684:JFO196831 JPK196684:JPK196831 JZG196684:JZG196831 KJC196684:KJC196831 KSY196684:KSY196831 LCU196684:LCU196831 LMQ196684:LMQ196831 LWM196684:LWM196831 MGI196684:MGI196831 MQE196684:MQE196831 NAA196684:NAA196831 NJW196684:NJW196831 NTS196684:NTS196831 ODO196684:ODO196831 ONK196684:ONK196831 OXG196684:OXG196831 PHC196684:PHC196831 PQY196684:PQY196831 QAU196684:QAU196831 QKQ196684:QKQ196831 QUM196684:QUM196831 REI196684:REI196831 ROE196684:ROE196831 RYA196684:RYA196831 SHW196684:SHW196831 SRS196684:SRS196831 TBO196684:TBO196831 TLK196684:TLK196831 TVG196684:TVG196831 UFC196684:UFC196831 UOY196684:UOY196831 UYU196684:UYU196831 VIQ196684:VIQ196831 VSM196684:VSM196831 WCI196684:WCI196831 WME196684:WME196831 WWA196684:WWA196831 S262220:S262367 JO262220:JO262367 TK262220:TK262367 ADG262220:ADG262367 ANC262220:ANC262367 AWY262220:AWY262367 BGU262220:BGU262367 BQQ262220:BQQ262367 CAM262220:CAM262367 CKI262220:CKI262367 CUE262220:CUE262367 DEA262220:DEA262367 DNW262220:DNW262367 DXS262220:DXS262367 EHO262220:EHO262367 ERK262220:ERK262367 FBG262220:FBG262367 FLC262220:FLC262367 FUY262220:FUY262367 GEU262220:GEU262367 GOQ262220:GOQ262367 GYM262220:GYM262367 HII262220:HII262367 HSE262220:HSE262367 ICA262220:ICA262367 ILW262220:ILW262367 IVS262220:IVS262367 JFO262220:JFO262367 JPK262220:JPK262367 JZG262220:JZG262367 KJC262220:KJC262367 KSY262220:KSY262367 LCU262220:LCU262367 LMQ262220:LMQ262367 LWM262220:LWM262367 MGI262220:MGI262367 MQE262220:MQE262367 NAA262220:NAA262367 NJW262220:NJW262367 NTS262220:NTS262367 ODO262220:ODO262367 ONK262220:ONK262367 OXG262220:OXG262367 PHC262220:PHC262367 PQY262220:PQY262367 QAU262220:QAU262367 QKQ262220:QKQ262367 QUM262220:QUM262367 REI262220:REI262367 ROE262220:ROE262367 RYA262220:RYA262367 SHW262220:SHW262367 SRS262220:SRS262367 TBO262220:TBO262367 TLK262220:TLK262367 TVG262220:TVG262367 UFC262220:UFC262367 UOY262220:UOY262367 UYU262220:UYU262367 VIQ262220:VIQ262367 VSM262220:VSM262367 WCI262220:WCI262367 WME262220:WME262367 WWA262220:WWA262367 S327756:S327903 JO327756:JO327903 TK327756:TK327903 ADG327756:ADG327903 ANC327756:ANC327903 AWY327756:AWY327903 BGU327756:BGU327903 BQQ327756:BQQ327903 CAM327756:CAM327903 CKI327756:CKI327903 CUE327756:CUE327903 DEA327756:DEA327903 DNW327756:DNW327903 DXS327756:DXS327903 EHO327756:EHO327903 ERK327756:ERK327903 FBG327756:FBG327903 FLC327756:FLC327903 FUY327756:FUY327903 GEU327756:GEU327903 GOQ327756:GOQ327903 GYM327756:GYM327903 HII327756:HII327903 HSE327756:HSE327903 ICA327756:ICA327903 ILW327756:ILW327903 IVS327756:IVS327903 JFO327756:JFO327903 JPK327756:JPK327903 JZG327756:JZG327903 KJC327756:KJC327903 KSY327756:KSY327903 LCU327756:LCU327903 LMQ327756:LMQ327903 LWM327756:LWM327903 MGI327756:MGI327903 MQE327756:MQE327903 NAA327756:NAA327903 NJW327756:NJW327903 NTS327756:NTS327903 ODO327756:ODO327903 ONK327756:ONK327903 OXG327756:OXG327903 PHC327756:PHC327903 PQY327756:PQY327903 QAU327756:QAU327903 QKQ327756:QKQ327903 QUM327756:QUM327903 REI327756:REI327903 ROE327756:ROE327903 RYA327756:RYA327903 SHW327756:SHW327903 SRS327756:SRS327903 TBO327756:TBO327903 TLK327756:TLK327903 TVG327756:TVG327903 UFC327756:UFC327903 UOY327756:UOY327903 UYU327756:UYU327903 VIQ327756:VIQ327903 VSM327756:VSM327903 WCI327756:WCI327903 WME327756:WME327903 WWA327756:WWA327903 S393292:S393439 JO393292:JO393439 TK393292:TK393439 ADG393292:ADG393439 ANC393292:ANC393439 AWY393292:AWY393439 BGU393292:BGU393439 BQQ393292:BQQ393439 CAM393292:CAM393439 CKI393292:CKI393439 CUE393292:CUE393439 DEA393292:DEA393439 DNW393292:DNW393439 DXS393292:DXS393439 EHO393292:EHO393439 ERK393292:ERK393439 FBG393292:FBG393439 FLC393292:FLC393439 FUY393292:FUY393439 GEU393292:GEU393439 GOQ393292:GOQ393439 GYM393292:GYM393439 HII393292:HII393439 HSE393292:HSE393439 ICA393292:ICA393439 ILW393292:ILW393439 IVS393292:IVS393439 JFO393292:JFO393439 JPK393292:JPK393439 JZG393292:JZG393439 KJC393292:KJC393439 KSY393292:KSY393439 LCU393292:LCU393439 LMQ393292:LMQ393439 LWM393292:LWM393439 MGI393292:MGI393439 MQE393292:MQE393439 NAA393292:NAA393439 NJW393292:NJW393439 NTS393292:NTS393439 ODO393292:ODO393439 ONK393292:ONK393439 OXG393292:OXG393439 PHC393292:PHC393439 PQY393292:PQY393439 QAU393292:QAU393439 QKQ393292:QKQ393439 QUM393292:QUM393439 REI393292:REI393439 ROE393292:ROE393439 RYA393292:RYA393439 SHW393292:SHW393439 SRS393292:SRS393439 TBO393292:TBO393439 TLK393292:TLK393439 TVG393292:TVG393439 UFC393292:UFC393439 UOY393292:UOY393439 UYU393292:UYU393439 VIQ393292:VIQ393439 VSM393292:VSM393439 WCI393292:WCI393439 WME393292:WME393439 WWA393292:WWA393439 S458828:S458975 JO458828:JO458975 TK458828:TK458975 ADG458828:ADG458975 ANC458828:ANC458975 AWY458828:AWY458975 BGU458828:BGU458975 BQQ458828:BQQ458975 CAM458828:CAM458975 CKI458828:CKI458975 CUE458828:CUE458975 DEA458828:DEA458975 DNW458828:DNW458975 DXS458828:DXS458975 EHO458828:EHO458975 ERK458828:ERK458975 FBG458828:FBG458975 FLC458828:FLC458975 FUY458828:FUY458975 GEU458828:GEU458975 GOQ458828:GOQ458975 GYM458828:GYM458975 HII458828:HII458975 HSE458828:HSE458975 ICA458828:ICA458975 ILW458828:ILW458975 IVS458828:IVS458975 JFO458828:JFO458975 JPK458828:JPK458975 JZG458828:JZG458975 KJC458828:KJC458975 KSY458828:KSY458975 LCU458828:LCU458975 LMQ458828:LMQ458975 LWM458828:LWM458975 MGI458828:MGI458975 MQE458828:MQE458975 NAA458828:NAA458975 NJW458828:NJW458975 NTS458828:NTS458975 ODO458828:ODO458975 ONK458828:ONK458975 OXG458828:OXG458975 PHC458828:PHC458975 PQY458828:PQY458975 QAU458828:QAU458975 QKQ458828:QKQ458975 QUM458828:QUM458975 REI458828:REI458975 ROE458828:ROE458975 RYA458828:RYA458975 SHW458828:SHW458975 SRS458828:SRS458975 TBO458828:TBO458975 TLK458828:TLK458975 TVG458828:TVG458975 UFC458828:UFC458975 UOY458828:UOY458975 UYU458828:UYU458975 VIQ458828:VIQ458975 VSM458828:VSM458975 WCI458828:WCI458975 WME458828:WME458975 WWA458828:WWA458975 S524364:S524511 JO524364:JO524511 TK524364:TK524511 ADG524364:ADG524511 ANC524364:ANC524511 AWY524364:AWY524511 BGU524364:BGU524511 BQQ524364:BQQ524511 CAM524364:CAM524511 CKI524364:CKI524511 CUE524364:CUE524511 DEA524364:DEA524511 DNW524364:DNW524511 DXS524364:DXS524511 EHO524364:EHO524511 ERK524364:ERK524511 FBG524364:FBG524511 FLC524364:FLC524511 FUY524364:FUY524511 GEU524364:GEU524511 GOQ524364:GOQ524511 GYM524364:GYM524511 HII524364:HII524511 HSE524364:HSE524511 ICA524364:ICA524511 ILW524364:ILW524511 IVS524364:IVS524511 JFO524364:JFO524511 JPK524364:JPK524511 JZG524364:JZG524511 KJC524364:KJC524511 KSY524364:KSY524511 LCU524364:LCU524511 LMQ524364:LMQ524511 LWM524364:LWM524511 MGI524364:MGI524511 MQE524364:MQE524511 NAA524364:NAA524511 NJW524364:NJW524511 NTS524364:NTS524511 ODO524364:ODO524511 ONK524364:ONK524511 OXG524364:OXG524511 PHC524364:PHC524511 PQY524364:PQY524511 QAU524364:QAU524511 QKQ524364:QKQ524511 QUM524364:QUM524511 REI524364:REI524511 ROE524364:ROE524511 RYA524364:RYA524511 SHW524364:SHW524511 SRS524364:SRS524511 TBO524364:TBO524511 TLK524364:TLK524511 TVG524364:TVG524511 UFC524364:UFC524511 UOY524364:UOY524511 UYU524364:UYU524511 VIQ524364:VIQ524511 VSM524364:VSM524511 WCI524364:WCI524511 WME524364:WME524511 WWA524364:WWA524511 S589900:S590047 JO589900:JO590047 TK589900:TK590047 ADG589900:ADG590047 ANC589900:ANC590047 AWY589900:AWY590047 BGU589900:BGU590047 BQQ589900:BQQ590047 CAM589900:CAM590047 CKI589900:CKI590047 CUE589900:CUE590047 DEA589900:DEA590047 DNW589900:DNW590047 DXS589900:DXS590047 EHO589900:EHO590047 ERK589900:ERK590047 FBG589900:FBG590047 FLC589900:FLC590047 FUY589900:FUY590047 GEU589900:GEU590047 GOQ589900:GOQ590047 GYM589900:GYM590047 HII589900:HII590047 HSE589900:HSE590047 ICA589900:ICA590047 ILW589900:ILW590047 IVS589900:IVS590047 JFO589900:JFO590047 JPK589900:JPK590047 JZG589900:JZG590047 KJC589900:KJC590047 KSY589900:KSY590047 LCU589900:LCU590047 LMQ589900:LMQ590047 LWM589900:LWM590047 MGI589900:MGI590047 MQE589900:MQE590047 NAA589900:NAA590047 NJW589900:NJW590047 NTS589900:NTS590047 ODO589900:ODO590047 ONK589900:ONK590047 OXG589900:OXG590047 PHC589900:PHC590047 PQY589900:PQY590047 QAU589900:QAU590047 QKQ589900:QKQ590047 QUM589900:QUM590047 REI589900:REI590047 ROE589900:ROE590047 RYA589900:RYA590047 SHW589900:SHW590047 SRS589900:SRS590047 TBO589900:TBO590047 TLK589900:TLK590047 TVG589900:TVG590047 UFC589900:UFC590047 UOY589900:UOY590047 UYU589900:UYU590047 VIQ589900:VIQ590047 VSM589900:VSM590047 WCI589900:WCI590047 WME589900:WME590047 WWA589900:WWA590047 S655436:S655583 JO655436:JO655583 TK655436:TK655583 ADG655436:ADG655583 ANC655436:ANC655583 AWY655436:AWY655583 BGU655436:BGU655583 BQQ655436:BQQ655583 CAM655436:CAM655583 CKI655436:CKI655583 CUE655436:CUE655583 DEA655436:DEA655583 DNW655436:DNW655583 DXS655436:DXS655583 EHO655436:EHO655583 ERK655436:ERK655583 FBG655436:FBG655583 FLC655436:FLC655583 FUY655436:FUY655583 GEU655436:GEU655583 GOQ655436:GOQ655583 GYM655436:GYM655583 HII655436:HII655583 HSE655436:HSE655583 ICA655436:ICA655583 ILW655436:ILW655583 IVS655436:IVS655583 JFO655436:JFO655583 JPK655436:JPK655583 JZG655436:JZG655583 KJC655436:KJC655583 KSY655436:KSY655583 LCU655436:LCU655583 LMQ655436:LMQ655583 LWM655436:LWM655583 MGI655436:MGI655583 MQE655436:MQE655583 NAA655436:NAA655583 NJW655436:NJW655583 NTS655436:NTS655583 ODO655436:ODO655583 ONK655436:ONK655583 OXG655436:OXG655583 PHC655436:PHC655583 PQY655436:PQY655583 QAU655436:QAU655583 QKQ655436:QKQ655583 QUM655436:QUM655583 REI655436:REI655583 ROE655436:ROE655583 RYA655436:RYA655583 SHW655436:SHW655583 SRS655436:SRS655583 TBO655436:TBO655583 TLK655436:TLK655583 TVG655436:TVG655583 UFC655436:UFC655583 UOY655436:UOY655583 UYU655436:UYU655583 VIQ655436:VIQ655583 VSM655436:VSM655583 WCI655436:WCI655583 WME655436:WME655583 WWA655436:WWA655583 S720972:S721119 JO720972:JO721119 TK720972:TK721119 ADG720972:ADG721119 ANC720972:ANC721119 AWY720972:AWY721119 BGU720972:BGU721119 BQQ720972:BQQ721119 CAM720972:CAM721119 CKI720972:CKI721119 CUE720972:CUE721119 DEA720972:DEA721119 DNW720972:DNW721119 DXS720972:DXS721119 EHO720972:EHO721119 ERK720972:ERK721119 FBG720972:FBG721119 FLC720972:FLC721119 FUY720972:FUY721119 GEU720972:GEU721119 GOQ720972:GOQ721119 GYM720972:GYM721119 HII720972:HII721119 HSE720972:HSE721119 ICA720972:ICA721119 ILW720972:ILW721119 IVS720972:IVS721119 JFO720972:JFO721119 JPK720972:JPK721119 JZG720972:JZG721119 KJC720972:KJC721119 KSY720972:KSY721119 LCU720972:LCU721119 LMQ720972:LMQ721119 LWM720972:LWM721119 MGI720972:MGI721119 MQE720972:MQE721119 NAA720972:NAA721119 NJW720972:NJW721119 NTS720972:NTS721119 ODO720972:ODO721119 ONK720972:ONK721119 OXG720972:OXG721119 PHC720972:PHC721119 PQY720972:PQY721119 QAU720972:QAU721119 QKQ720972:QKQ721119 QUM720972:QUM721119 REI720972:REI721119 ROE720972:ROE721119 RYA720972:RYA721119 SHW720972:SHW721119 SRS720972:SRS721119 TBO720972:TBO721119 TLK720972:TLK721119 TVG720972:TVG721119 UFC720972:UFC721119 UOY720972:UOY721119 UYU720972:UYU721119 VIQ720972:VIQ721119 VSM720972:VSM721119 WCI720972:WCI721119 WME720972:WME721119 WWA720972:WWA721119 S786508:S786655 JO786508:JO786655 TK786508:TK786655 ADG786508:ADG786655 ANC786508:ANC786655 AWY786508:AWY786655 BGU786508:BGU786655 BQQ786508:BQQ786655 CAM786508:CAM786655 CKI786508:CKI786655 CUE786508:CUE786655 DEA786508:DEA786655 DNW786508:DNW786655 DXS786508:DXS786655 EHO786508:EHO786655 ERK786508:ERK786655 FBG786508:FBG786655 FLC786508:FLC786655 FUY786508:FUY786655 GEU786508:GEU786655 GOQ786508:GOQ786655 GYM786508:GYM786655 HII786508:HII786655 HSE786508:HSE786655 ICA786508:ICA786655 ILW786508:ILW786655 IVS786508:IVS786655 JFO786508:JFO786655 JPK786508:JPK786655 JZG786508:JZG786655 KJC786508:KJC786655 KSY786508:KSY786655 LCU786508:LCU786655 LMQ786508:LMQ786655 LWM786508:LWM786655 MGI786508:MGI786655 MQE786508:MQE786655 NAA786508:NAA786655 NJW786508:NJW786655 NTS786508:NTS786655 ODO786508:ODO786655 ONK786508:ONK786655 OXG786508:OXG786655 PHC786508:PHC786655 PQY786508:PQY786655 QAU786508:QAU786655 QKQ786508:QKQ786655 QUM786508:QUM786655 REI786508:REI786655 ROE786508:ROE786655 RYA786508:RYA786655 SHW786508:SHW786655 SRS786508:SRS786655 TBO786508:TBO786655 TLK786508:TLK786655 TVG786508:TVG786655 UFC786508:UFC786655 UOY786508:UOY786655 UYU786508:UYU786655 VIQ786508:VIQ786655 VSM786508:VSM786655 WCI786508:WCI786655 WME786508:WME786655 WWA786508:WWA786655 S852044:S852191 JO852044:JO852191 TK852044:TK852191 ADG852044:ADG852191 ANC852044:ANC852191 AWY852044:AWY852191 BGU852044:BGU852191 BQQ852044:BQQ852191 CAM852044:CAM852191 CKI852044:CKI852191 CUE852044:CUE852191 DEA852044:DEA852191 DNW852044:DNW852191 DXS852044:DXS852191 EHO852044:EHO852191 ERK852044:ERK852191 FBG852044:FBG852191 FLC852044:FLC852191 FUY852044:FUY852191 GEU852044:GEU852191 GOQ852044:GOQ852191 GYM852044:GYM852191 HII852044:HII852191 HSE852044:HSE852191 ICA852044:ICA852191 ILW852044:ILW852191 IVS852044:IVS852191 JFO852044:JFO852191 JPK852044:JPK852191 JZG852044:JZG852191 KJC852044:KJC852191 KSY852044:KSY852191 LCU852044:LCU852191 LMQ852044:LMQ852191 LWM852044:LWM852191 MGI852044:MGI852191 MQE852044:MQE852191 NAA852044:NAA852191 NJW852044:NJW852191 NTS852044:NTS852191 ODO852044:ODO852191 ONK852044:ONK852191 OXG852044:OXG852191 PHC852044:PHC852191 PQY852044:PQY852191 QAU852044:QAU852191 QKQ852044:QKQ852191 QUM852044:QUM852191 REI852044:REI852191 ROE852044:ROE852191 RYA852044:RYA852191 SHW852044:SHW852191 SRS852044:SRS852191 TBO852044:TBO852191 TLK852044:TLK852191 TVG852044:TVG852191 UFC852044:UFC852191 UOY852044:UOY852191 UYU852044:UYU852191 VIQ852044:VIQ852191 VSM852044:VSM852191 WCI852044:WCI852191 WME852044:WME852191 WWA852044:WWA852191 S917580:S917727 JO917580:JO917727 TK917580:TK917727 ADG917580:ADG917727 ANC917580:ANC917727 AWY917580:AWY917727 BGU917580:BGU917727 BQQ917580:BQQ917727 CAM917580:CAM917727 CKI917580:CKI917727 CUE917580:CUE917727 DEA917580:DEA917727 DNW917580:DNW917727 DXS917580:DXS917727 EHO917580:EHO917727 ERK917580:ERK917727 FBG917580:FBG917727 FLC917580:FLC917727 FUY917580:FUY917727 GEU917580:GEU917727 GOQ917580:GOQ917727 GYM917580:GYM917727 HII917580:HII917727 HSE917580:HSE917727 ICA917580:ICA917727 ILW917580:ILW917727 IVS917580:IVS917727 JFO917580:JFO917727 JPK917580:JPK917727 JZG917580:JZG917727 KJC917580:KJC917727 KSY917580:KSY917727 LCU917580:LCU917727 LMQ917580:LMQ917727 LWM917580:LWM917727 MGI917580:MGI917727 MQE917580:MQE917727 NAA917580:NAA917727 NJW917580:NJW917727 NTS917580:NTS917727 ODO917580:ODO917727 ONK917580:ONK917727 OXG917580:OXG917727 PHC917580:PHC917727 PQY917580:PQY917727 QAU917580:QAU917727 QKQ917580:QKQ917727 QUM917580:QUM917727 REI917580:REI917727 ROE917580:ROE917727 RYA917580:RYA917727 SHW917580:SHW917727 SRS917580:SRS917727 TBO917580:TBO917727 TLK917580:TLK917727 TVG917580:TVG917727 UFC917580:UFC917727 UOY917580:UOY917727 UYU917580:UYU917727 VIQ917580:VIQ917727 VSM917580:VSM917727 WCI917580:WCI917727 WME917580:WME917727 WWA917580:WWA917727 S983116:S983263 JO983116:JO983263 TK983116:TK983263 ADG983116:ADG983263 ANC983116:ANC983263 AWY983116:AWY983263 BGU983116:BGU983263 BQQ983116:BQQ983263 CAM983116:CAM983263 CKI983116:CKI983263 CUE983116:CUE983263 DEA983116:DEA983263 DNW983116:DNW983263 DXS983116:DXS983263 EHO983116:EHO983263 ERK983116:ERK983263 FBG983116:FBG983263 FLC983116:FLC983263 FUY983116:FUY983263 GEU983116:GEU983263 GOQ983116:GOQ983263 GYM983116:GYM983263 HII983116:HII983263 HSE983116:HSE983263 ICA983116:ICA983263 ILW983116:ILW983263 IVS983116:IVS983263 JFO983116:JFO983263 JPK983116:JPK983263 JZG983116:JZG983263 KJC983116:KJC983263 KSY983116:KSY983263 LCU983116:LCU983263 LMQ983116:LMQ983263 LWM983116:LWM983263 MGI983116:MGI983263 MQE983116:MQE983263 NAA983116:NAA983263 NJW983116:NJW983263 NTS983116:NTS983263 ODO983116:ODO983263 ONK983116:ONK983263 OXG983116:OXG983263 PHC983116:PHC983263 PQY983116:PQY983263 QAU983116:QAU983263 QKQ983116:QKQ983263 QUM983116:QUM983263 REI983116:REI983263 ROE983116:ROE983263 RYA983116:RYA983263 SHW983116:SHW983263 SRS983116:SRS983263 TBO983116:TBO983263 TLK983116:TLK983263 TVG983116:TVG983263 UFC983116:UFC983263 UOY983116:UOY983263 UYU983116:UYU983263 VIQ983116:VIQ983263 VSM983116:VSM983263 WCI983116:WCI983263 WME983116:WME983263 WWA983116:WWA983263 T10:T223 JP10:JP223 TL10:TL223 ADH10:ADH223 AND10:AND223 AWZ10:AWZ223 BGV10:BGV223 BQR10:BQR223 CAN10:CAN223 CKJ10:CKJ223 CUF10:CUF223 DEB10:DEB223 DNX10:DNX223 DXT10:DXT223 EHP10:EHP223 ERL10:ERL223 FBH10:FBH223 FLD10:FLD223 FUZ10:FUZ223 GEV10:GEV223 GOR10:GOR223 GYN10:GYN223 HIJ10:HIJ223 HSF10:HSF223 ICB10:ICB223 ILX10:ILX223 IVT10:IVT223 JFP10:JFP223 JPL10:JPL223 JZH10:JZH223 KJD10:KJD223 KSZ10:KSZ223 LCV10:LCV223 LMR10:LMR223 LWN10:LWN223 MGJ10:MGJ223 MQF10:MQF223 NAB10:NAB223 NJX10:NJX223 NTT10:NTT223 ODP10:ODP223 ONL10:ONL223 OXH10:OXH223 PHD10:PHD223 PQZ10:PQZ223 QAV10:QAV223 QKR10:QKR223 QUN10:QUN223 REJ10:REJ223 ROF10:ROF223 RYB10:RYB223 SHX10:SHX223 SRT10:SRT223 TBP10:TBP223 TLL10:TLL223 TVH10:TVH223 UFD10:UFD223 UOZ10:UOZ223 UYV10:UYV223 VIR10:VIR223 VSN10:VSN223 WCJ10:WCJ223 WMF10:WMF223 WWB10:WWB223 T65546:T65759 JP65546:JP65759 TL65546:TL65759 ADH65546:ADH65759 AND65546:AND65759 AWZ65546:AWZ65759 BGV65546:BGV65759 BQR65546:BQR65759 CAN65546:CAN65759 CKJ65546:CKJ65759 CUF65546:CUF65759 DEB65546:DEB65759 DNX65546:DNX65759 DXT65546:DXT65759 EHP65546:EHP65759 ERL65546:ERL65759 FBH65546:FBH65759 FLD65546:FLD65759 FUZ65546:FUZ65759 GEV65546:GEV65759 GOR65546:GOR65759 GYN65546:GYN65759 HIJ65546:HIJ65759 HSF65546:HSF65759 ICB65546:ICB65759 ILX65546:ILX65759 IVT65546:IVT65759 JFP65546:JFP65759 JPL65546:JPL65759 JZH65546:JZH65759 KJD65546:KJD65759 KSZ65546:KSZ65759 LCV65546:LCV65759 LMR65546:LMR65759 LWN65546:LWN65759 MGJ65546:MGJ65759 MQF65546:MQF65759 NAB65546:NAB65759 NJX65546:NJX65759 NTT65546:NTT65759 ODP65546:ODP65759 ONL65546:ONL65759 OXH65546:OXH65759 PHD65546:PHD65759 PQZ65546:PQZ65759 QAV65546:QAV65759 QKR65546:QKR65759 QUN65546:QUN65759 REJ65546:REJ65759 ROF65546:ROF65759 RYB65546:RYB65759 SHX65546:SHX65759 SRT65546:SRT65759 TBP65546:TBP65759 TLL65546:TLL65759 TVH65546:TVH65759 UFD65546:UFD65759 UOZ65546:UOZ65759 UYV65546:UYV65759 VIR65546:VIR65759 VSN65546:VSN65759 WCJ65546:WCJ65759 WMF65546:WMF65759 WWB65546:WWB65759 T131082:T131295 JP131082:JP131295 TL131082:TL131295 ADH131082:ADH131295 AND131082:AND131295 AWZ131082:AWZ131295 BGV131082:BGV131295 BQR131082:BQR131295 CAN131082:CAN131295 CKJ131082:CKJ131295 CUF131082:CUF131295 DEB131082:DEB131295 DNX131082:DNX131295 DXT131082:DXT131295 EHP131082:EHP131295 ERL131082:ERL131295 FBH131082:FBH131295 FLD131082:FLD131295 FUZ131082:FUZ131295 GEV131082:GEV131295 GOR131082:GOR131295 GYN131082:GYN131295 HIJ131082:HIJ131295 HSF131082:HSF131295 ICB131082:ICB131295 ILX131082:ILX131295 IVT131082:IVT131295 JFP131082:JFP131295 JPL131082:JPL131295 JZH131082:JZH131295 KJD131082:KJD131295 KSZ131082:KSZ131295 LCV131082:LCV131295 LMR131082:LMR131295 LWN131082:LWN131295 MGJ131082:MGJ131295 MQF131082:MQF131295 NAB131082:NAB131295 NJX131082:NJX131295 NTT131082:NTT131295 ODP131082:ODP131295 ONL131082:ONL131295 OXH131082:OXH131295 PHD131082:PHD131295 PQZ131082:PQZ131295 QAV131082:QAV131295 QKR131082:QKR131295 QUN131082:QUN131295 REJ131082:REJ131295 ROF131082:ROF131295 RYB131082:RYB131295 SHX131082:SHX131295 SRT131082:SRT131295 TBP131082:TBP131295 TLL131082:TLL131295 TVH131082:TVH131295 UFD131082:UFD131295 UOZ131082:UOZ131295 UYV131082:UYV131295 VIR131082:VIR131295 VSN131082:VSN131295 WCJ131082:WCJ131295 WMF131082:WMF131295 WWB131082:WWB131295 T196618:T196831 JP196618:JP196831 TL196618:TL196831 ADH196618:ADH196831 AND196618:AND196831 AWZ196618:AWZ196831 BGV196618:BGV196831 BQR196618:BQR196831 CAN196618:CAN196831 CKJ196618:CKJ196831 CUF196618:CUF196831 DEB196618:DEB196831 DNX196618:DNX196831 DXT196618:DXT196831 EHP196618:EHP196831 ERL196618:ERL196831 FBH196618:FBH196831 FLD196618:FLD196831 FUZ196618:FUZ196831 GEV196618:GEV196831 GOR196618:GOR196831 GYN196618:GYN196831 HIJ196618:HIJ196831 HSF196618:HSF196831 ICB196618:ICB196831 ILX196618:ILX196831 IVT196618:IVT196831 JFP196618:JFP196831 JPL196618:JPL196831 JZH196618:JZH196831 KJD196618:KJD196831 KSZ196618:KSZ196831 LCV196618:LCV196831 LMR196618:LMR196831 LWN196618:LWN196831 MGJ196618:MGJ196831 MQF196618:MQF196831 NAB196618:NAB196831 NJX196618:NJX196831 NTT196618:NTT196831 ODP196618:ODP196831 ONL196618:ONL196831 OXH196618:OXH196831 PHD196618:PHD196831 PQZ196618:PQZ196831 QAV196618:QAV196831 QKR196618:QKR196831 QUN196618:QUN196831 REJ196618:REJ196831 ROF196618:ROF196831 RYB196618:RYB196831 SHX196618:SHX196831 SRT196618:SRT196831 TBP196618:TBP196831 TLL196618:TLL196831 TVH196618:TVH196831 UFD196618:UFD196831 UOZ196618:UOZ196831 UYV196618:UYV196831 VIR196618:VIR196831 VSN196618:VSN196831 WCJ196618:WCJ196831 WMF196618:WMF196831 WWB196618:WWB196831 T262154:T262367 JP262154:JP262367 TL262154:TL262367 ADH262154:ADH262367 AND262154:AND262367 AWZ262154:AWZ262367 BGV262154:BGV262367 BQR262154:BQR262367 CAN262154:CAN262367 CKJ262154:CKJ262367 CUF262154:CUF262367 DEB262154:DEB262367 DNX262154:DNX262367 DXT262154:DXT262367 EHP262154:EHP262367 ERL262154:ERL262367 FBH262154:FBH262367 FLD262154:FLD262367 FUZ262154:FUZ262367 GEV262154:GEV262367 GOR262154:GOR262367 GYN262154:GYN262367 HIJ262154:HIJ262367 HSF262154:HSF262367 ICB262154:ICB262367 ILX262154:ILX262367 IVT262154:IVT262367 JFP262154:JFP262367 JPL262154:JPL262367 JZH262154:JZH262367 KJD262154:KJD262367 KSZ262154:KSZ262367 LCV262154:LCV262367 LMR262154:LMR262367 LWN262154:LWN262367 MGJ262154:MGJ262367 MQF262154:MQF262367 NAB262154:NAB262367 NJX262154:NJX262367 NTT262154:NTT262367 ODP262154:ODP262367 ONL262154:ONL262367 OXH262154:OXH262367 PHD262154:PHD262367 PQZ262154:PQZ262367 QAV262154:QAV262367 QKR262154:QKR262367 QUN262154:QUN262367 REJ262154:REJ262367 ROF262154:ROF262367 RYB262154:RYB262367 SHX262154:SHX262367 SRT262154:SRT262367 TBP262154:TBP262367 TLL262154:TLL262367 TVH262154:TVH262367 UFD262154:UFD262367 UOZ262154:UOZ262367 UYV262154:UYV262367 VIR262154:VIR262367 VSN262154:VSN262367 WCJ262154:WCJ262367 WMF262154:WMF262367 WWB262154:WWB262367 T327690:T327903 JP327690:JP327903 TL327690:TL327903 ADH327690:ADH327903 AND327690:AND327903 AWZ327690:AWZ327903 BGV327690:BGV327903 BQR327690:BQR327903 CAN327690:CAN327903 CKJ327690:CKJ327903 CUF327690:CUF327903 DEB327690:DEB327903 DNX327690:DNX327903 DXT327690:DXT327903 EHP327690:EHP327903 ERL327690:ERL327903 FBH327690:FBH327903 FLD327690:FLD327903 FUZ327690:FUZ327903 GEV327690:GEV327903 GOR327690:GOR327903 GYN327690:GYN327903 HIJ327690:HIJ327903 HSF327690:HSF327903 ICB327690:ICB327903 ILX327690:ILX327903 IVT327690:IVT327903 JFP327690:JFP327903 JPL327690:JPL327903 JZH327690:JZH327903 KJD327690:KJD327903 KSZ327690:KSZ327903 LCV327690:LCV327903 LMR327690:LMR327903 LWN327690:LWN327903 MGJ327690:MGJ327903 MQF327690:MQF327903 NAB327690:NAB327903 NJX327690:NJX327903 NTT327690:NTT327903 ODP327690:ODP327903 ONL327690:ONL327903 OXH327690:OXH327903 PHD327690:PHD327903 PQZ327690:PQZ327903 QAV327690:QAV327903 QKR327690:QKR327903 QUN327690:QUN327903 REJ327690:REJ327903 ROF327690:ROF327903 RYB327690:RYB327903 SHX327690:SHX327903 SRT327690:SRT327903 TBP327690:TBP327903 TLL327690:TLL327903 TVH327690:TVH327903 UFD327690:UFD327903 UOZ327690:UOZ327903 UYV327690:UYV327903 VIR327690:VIR327903 VSN327690:VSN327903 WCJ327690:WCJ327903 WMF327690:WMF327903 WWB327690:WWB327903 T393226:T393439 JP393226:JP393439 TL393226:TL393439 ADH393226:ADH393439 AND393226:AND393439 AWZ393226:AWZ393439 BGV393226:BGV393439 BQR393226:BQR393439 CAN393226:CAN393439 CKJ393226:CKJ393439 CUF393226:CUF393439 DEB393226:DEB393439 DNX393226:DNX393439 DXT393226:DXT393439 EHP393226:EHP393439 ERL393226:ERL393439 FBH393226:FBH393439 FLD393226:FLD393439 FUZ393226:FUZ393439 GEV393226:GEV393439 GOR393226:GOR393439 GYN393226:GYN393439 HIJ393226:HIJ393439 HSF393226:HSF393439 ICB393226:ICB393439 ILX393226:ILX393439 IVT393226:IVT393439 JFP393226:JFP393439 JPL393226:JPL393439 JZH393226:JZH393439 KJD393226:KJD393439 KSZ393226:KSZ393439 LCV393226:LCV393439 LMR393226:LMR393439 LWN393226:LWN393439 MGJ393226:MGJ393439 MQF393226:MQF393439 NAB393226:NAB393439 NJX393226:NJX393439 NTT393226:NTT393439 ODP393226:ODP393439 ONL393226:ONL393439 OXH393226:OXH393439 PHD393226:PHD393439 PQZ393226:PQZ393439 QAV393226:QAV393439 QKR393226:QKR393439 QUN393226:QUN393439 REJ393226:REJ393439 ROF393226:ROF393439 RYB393226:RYB393439 SHX393226:SHX393439 SRT393226:SRT393439 TBP393226:TBP393439 TLL393226:TLL393439 TVH393226:TVH393439 UFD393226:UFD393439 UOZ393226:UOZ393439 UYV393226:UYV393439 VIR393226:VIR393439 VSN393226:VSN393439 WCJ393226:WCJ393439 WMF393226:WMF393439 WWB393226:WWB393439 T458762:T458975 JP458762:JP458975 TL458762:TL458975 ADH458762:ADH458975 AND458762:AND458975 AWZ458762:AWZ458975 BGV458762:BGV458975 BQR458762:BQR458975 CAN458762:CAN458975 CKJ458762:CKJ458975 CUF458762:CUF458975 DEB458762:DEB458975 DNX458762:DNX458975 DXT458762:DXT458975 EHP458762:EHP458975 ERL458762:ERL458975 FBH458762:FBH458975 FLD458762:FLD458975 FUZ458762:FUZ458975 GEV458762:GEV458975 GOR458762:GOR458975 GYN458762:GYN458975 HIJ458762:HIJ458975 HSF458762:HSF458975 ICB458762:ICB458975 ILX458762:ILX458975 IVT458762:IVT458975 JFP458762:JFP458975 JPL458762:JPL458975 JZH458762:JZH458975 KJD458762:KJD458975 KSZ458762:KSZ458975 LCV458762:LCV458975 LMR458762:LMR458975 LWN458762:LWN458975 MGJ458762:MGJ458975 MQF458762:MQF458975 NAB458762:NAB458975 NJX458762:NJX458975 NTT458762:NTT458975 ODP458762:ODP458975 ONL458762:ONL458975 OXH458762:OXH458975 PHD458762:PHD458975 PQZ458762:PQZ458975 QAV458762:QAV458975 QKR458762:QKR458975 QUN458762:QUN458975 REJ458762:REJ458975 ROF458762:ROF458975 RYB458762:RYB458975 SHX458762:SHX458975 SRT458762:SRT458975 TBP458762:TBP458975 TLL458762:TLL458975 TVH458762:TVH458975 UFD458762:UFD458975 UOZ458762:UOZ458975 UYV458762:UYV458975 VIR458762:VIR458975 VSN458762:VSN458975 WCJ458762:WCJ458975 WMF458762:WMF458975 WWB458762:WWB458975 T524298:T524511 JP524298:JP524511 TL524298:TL524511 ADH524298:ADH524511 AND524298:AND524511 AWZ524298:AWZ524511 BGV524298:BGV524511 BQR524298:BQR524511 CAN524298:CAN524511 CKJ524298:CKJ524511 CUF524298:CUF524511 DEB524298:DEB524511 DNX524298:DNX524511 DXT524298:DXT524511 EHP524298:EHP524511 ERL524298:ERL524511 FBH524298:FBH524511 FLD524298:FLD524511 FUZ524298:FUZ524511 GEV524298:GEV524511 GOR524298:GOR524511 GYN524298:GYN524511 HIJ524298:HIJ524511 HSF524298:HSF524511 ICB524298:ICB524511 ILX524298:ILX524511 IVT524298:IVT524511 JFP524298:JFP524511 JPL524298:JPL524511 JZH524298:JZH524511 KJD524298:KJD524511 KSZ524298:KSZ524511 LCV524298:LCV524511 LMR524298:LMR524511 LWN524298:LWN524511 MGJ524298:MGJ524511 MQF524298:MQF524511 NAB524298:NAB524511 NJX524298:NJX524511 NTT524298:NTT524511 ODP524298:ODP524511 ONL524298:ONL524511 OXH524298:OXH524511 PHD524298:PHD524511 PQZ524298:PQZ524511 QAV524298:QAV524511 QKR524298:QKR524511 QUN524298:QUN524511 REJ524298:REJ524511 ROF524298:ROF524511 RYB524298:RYB524511 SHX524298:SHX524511 SRT524298:SRT524511 TBP524298:TBP524511 TLL524298:TLL524511 TVH524298:TVH524511 UFD524298:UFD524511 UOZ524298:UOZ524511 UYV524298:UYV524511 VIR524298:VIR524511 VSN524298:VSN524511 WCJ524298:WCJ524511 WMF524298:WMF524511 WWB524298:WWB524511 T589834:T590047 JP589834:JP590047 TL589834:TL590047 ADH589834:ADH590047 AND589834:AND590047 AWZ589834:AWZ590047 BGV589834:BGV590047 BQR589834:BQR590047 CAN589834:CAN590047 CKJ589834:CKJ590047 CUF589834:CUF590047 DEB589834:DEB590047 DNX589834:DNX590047 DXT589834:DXT590047 EHP589834:EHP590047 ERL589834:ERL590047 FBH589834:FBH590047 FLD589834:FLD590047 FUZ589834:FUZ590047 GEV589834:GEV590047 GOR589834:GOR590047 GYN589834:GYN590047 HIJ589834:HIJ590047 HSF589834:HSF590047 ICB589834:ICB590047 ILX589834:ILX590047 IVT589834:IVT590047 JFP589834:JFP590047 JPL589834:JPL590047 JZH589834:JZH590047 KJD589834:KJD590047 KSZ589834:KSZ590047 LCV589834:LCV590047 LMR589834:LMR590047 LWN589834:LWN590047 MGJ589834:MGJ590047 MQF589834:MQF590047 NAB589834:NAB590047 NJX589834:NJX590047 NTT589834:NTT590047 ODP589834:ODP590047 ONL589834:ONL590047 OXH589834:OXH590047 PHD589834:PHD590047 PQZ589834:PQZ590047 QAV589834:QAV590047 QKR589834:QKR590047 QUN589834:QUN590047 REJ589834:REJ590047 ROF589834:ROF590047 RYB589834:RYB590047 SHX589834:SHX590047 SRT589834:SRT590047 TBP589834:TBP590047 TLL589834:TLL590047 TVH589834:TVH590047 UFD589834:UFD590047 UOZ589834:UOZ590047 UYV589834:UYV590047 VIR589834:VIR590047 VSN589834:VSN590047 WCJ589834:WCJ590047 WMF589834:WMF590047 WWB589834:WWB590047 T655370:T655583 JP655370:JP655583 TL655370:TL655583 ADH655370:ADH655583 AND655370:AND655583 AWZ655370:AWZ655583 BGV655370:BGV655583 BQR655370:BQR655583 CAN655370:CAN655583 CKJ655370:CKJ655583 CUF655370:CUF655583 DEB655370:DEB655583 DNX655370:DNX655583 DXT655370:DXT655583 EHP655370:EHP655583 ERL655370:ERL655583 FBH655370:FBH655583 FLD655370:FLD655583 FUZ655370:FUZ655583 GEV655370:GEV655583 GOR655370:GOR655583 GYN655370:GYN655583 HIJ655370:HIJ655583 HSF655370:HSF655583 ICB655370:ICB655583 ILX655370:ILX655583 IVT655370:IVT655583 JFP655370:JFP655583 JPL655370:JPL655583 JZH655370:JZH655583 KJD655370:KJD655583 KSZ655370:KSZ655583 LCV655370:LCV655583 LMR655370:LMR655583 LWN655370:LWN655583 MGJ655370:MGJ655583 MQF655370:MQF655583 NAB655370:NAB655583 NJX655370:NJX655583 NTT655370:NTT655583 ODP655370:ODP655583 ONL655370:ONL655583 OXH655370:OXH655583 PHD655370:PHD655583 PQZ655370:PQZ655583 QAV655370:QAV655583 QKR655370:QKR655583 QUN655370:QUN655583 REJ655370:REJ655583 ROF655370:ROF655583 RYB655370:RYB655583 SHX655370:SHX655583 SRT655370:SRT655583 TBP655370:TBP655583 TLL655370:TLL655583 TVH655370:TVH655583 UFD655370:UFD655583 UOZ655370:UOZ655583 UYV655370:UYV655583 VIR655370:VIR655583 VSN655370:VSN655583 WCJ655370:WCJ655583 WMF655370:WMF655583 WWB655370:WWB655583 T720906:T721119 JP720906:JP721119 TL720906:TL721119 ADH720906:ADH721119 AND720906:AND721119 AWZ720906:AWZ721119 BGV720906:BGV721119 BQR720906:BQR721119 CAN720906:CAN721119 CKJ720906:CKJ721119 CUF720906:CUF721119 DEB720906:DEB721119 DNX720906:DNX721119 DXT720906:DXT721119 EHP720906:EHP721119 ERL720906:ERL721119 FBH720906:FBH721119 FLD720906:FLD721119 FUZ720906:FUZ721119 GEV720906:GEV721119 GOR720906:GOR721119 GYN720906:GYN721119 HIJ720906:HIJ721119 HSF720906:HSF721119 ICB720906:ICB721119 ILX720906:ILX721119 IVT720906:IVT721119 JFP720906:JFP721119 JPL720906:JPL721119 JZH720906:JZH721119 KJD720906:KJD721119 KSZ720906:KSZ721119 LCV720906:LCV721119 LMR720906:LMR721119 LWN720906:LWN721119 MGJ720906:MGJ721119 MQF720906:MQF721119 NAB720906:NAB721119 NJX720906:NJX721119 NTT720906:NTT721119 ODP720906:ODP721119 ONL720906:ONL721119 OXH720906:OXH721119 PHD720906:PHD721119 PQZ720906:PQZ721119 QAV720906:QAV721119 QKR720906:QKR721119 QUN720906:QUN721119 REJ720906:REJ721119 ROF720906:ROF721119 RYB720906:RYB721119 SHX720906:SHX721119 SRT720906:SRT721119 TBP720906:TBP721119 TLL720906:TLL721119 TVH720906:TVH721119 UFD720906:UFD721119 UOZ720906:UOZ721119 UYV720906:UYV721119 VIR720906:VIR721119 VSN720906:VSN721119 WCJ720906:WCJ721119 WMF720906:WMF721119 WWB720906:WWB721119 T786442:T786655 JP786442:JP786655 TL786442:TL786655 ADH786442:ADH786655 AND786442:AND786655 AWZ786442:AWZ786655 BGV786442:BGV786655 BQR786442:BQR786655 CAN786442:CAN786655 CKJ786442:CKJ786655 CUF786442:CUF786655 DEB786442:DEB786655 DNX786442:DNX786655 DXT786442:DXT786655 EHP786442:EHP786655 ERL786442:ERL786655 FBH786442:FBH786655 FLD786442:FLD786655 FUZ786442:FUZ786655 GEV786442:GEV786655 GOR786442:GOR786655 GYN786442:GYN786655 HIJ786442:HIJ786655 HSF786442:HSF786655 ICB786442:ICB786655 ILX786442:ILX786655 IVT786442:IVT786655 JFP786442:JFP786655 JPL786442:JPL786655 JZH786442:JZH786655 KJD786442:KJD786655 KSZ786442:KSZ786655 LCV786442:LCV786655 LMR786442:LMR786655 LWN786442:LWN786655 MGJ786442:MGJ786655 MQF786442:MQF786655 NAB786442:NAB786655 NJX786442:NJX786655 NTT786442:NTT786655 ODP786442:ODP786655 ONL786442:ONL786655 OXH786442:OXH786655 PHD786442:PHD786655 PQZ786442:PQZ786655 QAV786442:QAV786655 QKR786442:QKR786655 QUN786442:QUN786655 REJ786442:REJ786655 ROF786442:ROF786655 RYB786442:RYB786655 SHX786442:SHX786655 SRT786442:SRT786655 TBP786442:TBP786655 TLL786442:TLL786655 TVH786442:TVH786655 UFD786442:UFD786655 UOZ786442:UOZ786655 UYV786442:UYV786655 VIR786442:VIR786655 VSN786442:VSN786655 WCJ786442:WCJ786655 WMF786442:WMF786655 WWB786442:WWB786655 T851978:T852191 JP851978:JP852191 TL851978:TL852191 ADH851978:ADH852191 AND851978:AND852191 AWZ851978:AWZ852191 BGV851978:BGV852191 BQR851978:BQR852191 CAN851978:CAN852191 CKJ851978:CKJ852191 CUF851978:CUF852191 DEB851978:DEB852191 DNX851978:DNX852191 DXT851978:DXT852191 EHP851978:EHP852191 ERL851978:ERL852191 FBH851978:FBH852191 FLD851978:FLD852191 FUZ851978:FUZ852191 GEV851978:GEV852191 GOR851978:GOR852191 GYN851978:GYN852191 HIJ851978:HIJ852191 HSF851978:HSF852191 ICB851978:ICB852191 ILX851978:ILX852191 IVT851978:IVT852191 JFP851978:JFP852191 JPL851978:JPL852191 JZH851978:JZH852191 KJD851978:KJD852191 KSZ851978:KSZ852191 LCV851978:LCV852191 LMR851978:LMR852191 LWN851978:LWN852191 MGJ851978:MGJ852191 MQF851978:MQF852191 NAB851978:NAB852191 NJX851978:NJX852191 NTT851978:NTT852191 ODP851978:ODP852191 ONL851978:ONL852191 OXH851978:OXH852191 PHD851978:PHD852191 PQZ851978:PQZ852191 QAV851978:QAV852191 QKR851978:QKR852191 QUN851978:QUN852191 REJ851978:REJ852191 ROF851978:ROF852191 RYB851978:RYB852191 SHX851978:SHX852191 SRT851978:SRT852191 TBP851978:TBP852191 TLL851978:TLL852191 TVH851978:TVH852191 UFD851978:UFD852191 UOZ851978:UOZ852191 UYV851978:UYV852191 VIR851978:VIR852191 VSN851978:VSN852191 WCJ851978:WCJ852191 WMF851978:WMF852191 WWB851978:WWB852191 T917514:T917727 JP917514:JP917727 TL917514:TL917727 ADH917514:ADH917727 AND917514:AND917727 AWZ917514:AWZ917727 BGV917514:BGV917727 BQR917514:BQR917727 CAN917514:CAN917727 CKJ917514:CKJ917727 CUF917514:CUF917727 DEB917514:DEB917727 DNX917514:DNX917727 DXT917514:DXT917727 EHP917514:EHP917727 ERL917514:ERL917727 FBH917514:FBH917727 FLD917514:FLD917727 FUZ917514:FUZ917727 GEV917514:GEV917727 GOR917514:GOR917727 GYN917514:GYN917727 HIJ917514:HIJ917727 HSF917514:HSF917727 ICB917514:ICB917727 ILX917514:ILX917727 IVT917514:IVT917727 JFP917514:JFP917727 JPL917514:JPL917727 JZH917514:JZH917727 KJD917514:KJD917727 KSZ917514:KSZ917727 LCV917514:LCV917727 LMR917514:LMR917727 LWN917514:LWN917727 MGJ917514:MGJ917727 MQF917514:MQF917727 NAB917514:NAB917727 NJX917514:NJX917727 NTT917514:NTT917727 ODP917514:ODP917727 ONL917514:ONL917727 OXH917514:OXH917727 PHD917514:PHD917727 PQZ917514:PQZ917727 QAV917514:QAV917727 QKR917514:QKR917727 QUN917514:QUN917727 REJ917514:REJ917727 ROF917514:ROF917727 RYB917514:RYB917727 SHX917514:SHX917727 SRT917514:SRT917727 TBP917514:TBP917727 TLL917514:TLL917727 TVH917514:TVH917727 UFD917514:UFD917727 UOZ917514:UOZ917727 UYV917514:UYV917727 VIR917514:VIR917727 VSN917514:VSN917727 WCJ917514:WCJ917727 WMF917514:WMF917727 WWB917514:WWB917727 T983050:T983263 JP983050:JP983263 TL983050:TL983263 ADH983050:ADH983263 AND983050:AND983263 AWZ983050:AWZ983263 BGV983050:BGV983263 BQR983050:BQR983263 CAN983050:CAN983263 CKJ983050:CKJ983263 CUF983050:CUF983263 DEB983050:DEB983263 DNX983050:DNX983263 DXT983050:DXT983263 EHP983050:EHP983263 ERL983050:ERL983263 FBH983050:FBH983263 FLD983050:FLD983263 FUZ983050:FUZ983263 GEV983050:GEV983263 GOR983050:GOR983263 GYN983050:GYN983263 HIJ983050:HIJ983263 HSF983050:HSF983263 ICB983050:ICB983263 ILX983050:ILX983263 IVT983050:IVT983263 JFP983050:JFP983263 JPL983050:JPL983263 JZH983050:JZH983263 KJD983050:KJD983263 KSZ983050:KSZ983263 LCV983050:LCV983263 LMR983050:LMR983263 LWN983050:LWN983263 MGJ983050:MGJ983263 MQF983050:MQF983263 NAB983050:NAB983263 NJX983050:NJX983263 NTT983050:NTT983263 ODP983050:ODP983263 ONL983050:ONL983263 OXH983050:OXH983263 PHD983050:PHD983263 PQZ983050:PQZ983263 QAV983050:QAV983263 QKR983050:QKR983263 QUN983050:QUN983263 REJ983050:REJ983263 ROF983050:ROF983263 RYB983050:RYB983263 SHX983050:SHX983263 SRT983050:SRT983263 TBP983050:TBP983263 TLL983050:TLL983263 TVH983050:TVH983263 UFD983050:UFD983263 UOZ983050:UOZ983263 UYV983050:UYV983263 VIR983050:VIR983263 VSN983050:VSN983263 WCJ983050:WCJ983263 WMF983050:WMF983263 WWB983050:WWB983263 S10:S73 JO10:JO73 TK10:TK73 ADG10:ADG73 ANC10:ANC73 AWY10:AWY73 BGU10:BGU73 BQQ10:BQQ73 CAM10:CAM73 CKI10:CKI73 CUE10:CUE73 DEA10:DEA73 DNW10:DNW73 DXS10:DXS73 EHO10:EHO73 ERK10:ERK73 FBG10:FBG73 FLC10:FLC73 FUY10:FUY73 GEU10:GEU73 GOQ10:GOQ73 GYM10:GYM73 HII10:HII73 HSE10:HSE73 ICA10:ICA73 ILW10:ILW73 IVS10:IVS73 JFO10:JFO73 JPK10:JPK73 JZG10:JZG73 KJC10:KJC73 KSY10:KSY73 LCU10:LCU73 LMQ10:LMQ73 LWM10:LWM73 MGI10:MGI73 MQE10:MQE73 NAA10:NAA73 NJW10:NJW73 NTS10:NTS73 ODO10:ODO73 ONK10:ONK73 OXG10:OXG73 PHC10:PHC73 PQY10:PQY73 QAU10:QAU73 QKQ10:QKQ73 QUM10:QUM73 REI10:REI73 ROE10:ROE73 RYA10:RYA73 SHW10:SHW73 SRS10:SRS73 TBO10:TBO73 TLK10:TLK73 TVG10:TVG73 UFC10:UFC73 UOY10:UOY73 UYU10:UYU73 VIQ10:VIQ73 VSM10:VSM73 WCI10:WCI73 WME10:WME73 WWA10:WWA73 S65546:S65609 JO65546:JO65609 TK65546:TK65609 ADG65546:ADG65609 ANC65546:ANC65609 AWY65546:AWY65609 BGU65546:BGU65609 BQQ65546:BQQ65609 CAM65546:CAM65609 CKI65546:CKI65609 CUE65546:CUE65609 DEA65546:DEA65609 DNW65546:DNW65609 DXS65546:DXS65609 EHO65546:EHO65609 ERK65546:ERK65609 FBG65546:FBG65609 FLC65546:FLC65609 FUY65546:FUY65609 GEU65546:GEU65609 GOQ65546:GOQ65609 GYM65546:GYM65609 HII65546:HII65609 HSE65546:HSE65609 ICA65546:ICA65609 ILW65546:ILW65609 IVS65546:IVS65609 JFO65546:JFO65609 JPK65546:JPK65609 JZG65546:JZG65609 KJC65546:KJC65609 KSY65546:KSY65609 LCU65546:LCU65609 LMQ65546:LMQ65609 LWM65546:LWM65609 MGI65546:MGI65609 MQE65546:MQE65609 NAA65546:NAA65609 NJW65546:NJW65609 NTS65546:NTS65609 ODO65546:ODO65609 ONK65546:ONK65609 OXG65546:OXG65609 PHC65546:PHC65609 PQY65546:PQY65609 QAU65546:QAU65609 QKQ65546:QKQ65609 QUM65546:QUM65609 REI65546:REI65609 ROE65546:ROE65609 RYA65546:RYA65609 SHW65546:SHW65609 SRS65546:SRS65609 TBO65546:TBO65609 TLK65546:TLK65609 TVG65546:TVG65609 UFC65546:UFC65609 UOY65546:UOY65609 UYU65546:UYU65609 VIQ65546:VIQ65609 VSM65546:VSM65609 WCI65546:WCI65609 WME65546:WME65609 WWA65546:WWA65609 S131082:S131145 JO131082:JO131145 TK131082:TK131145 ADG131082:ADG131145 ANC131082:ANC131145 AWY131082:AWY131145 BGU131082:BGU131145 BQQ131082:BQQ131145 CAM131082:CAM131145 CKI131082:CKI131145 CUE131082:CUE131145 DEA131082:DEA131145 DNW131082:DNW131145 DXS131082:DXS131145 EHO131082:EHO131145 ERK131082:ERK131145 FBG131082:FBG131145 FLC131082:FLC131145 FUY131082:FUY131145 GEU131082:GEU131145 GOQ131082:GOQ131145 GYM131082:GYM131145 HII131082:HII131145 HSE131082:HSE131145 ICA131082:ICA131145 ILW131082:ILW131145 IVS131082:IVS131145 JFO131082:JFO131145 JPK131082:JPK131145 JZG131082:JZG131145 KJC131082:KJC131145 KSY131082:KSY131145 LCU131082:LCU131145 LMQ131082:LMQ131145 LWM131082:LWM131145 MGI131082:MGI131145 MQE131082:MQE131145 NAA131082:NAA131145 NJW131082:NJW131145 NTS131082:NTS131145 ODO131082:ODO131145 ONK131082:ONK131145 OXG131082:OXG131145 PHC131082:PHC131145 PQY131082:PQY131145 QAU131082:QAU131145 QKQ131082:QKQ131145 QUM131082:QUM131145 REI131082:REI131145 ROE131082:ROE131145 RYA131082:RYA131145 SHW131082:SHW131145 SRS131082:SRS131145 TBO131082:TBO131145 TLK131082:TLK131145 TVG131082:TVG131145 UFC131082:UFC131145 UOY131082:UOY131145 UYU131082:UYU131145 VIQ131082:VIQ131145 VSM131082:VSM131145 WCI131082:WCI131145 WME131082:WME131145 WWA131082:WWA131145 S196618:S196681 JO196618:JO196681 TK196618:TK196681 ADG196618:ADG196681 ANC196618:ANC196681 AWY196618:AWY196681 BGU196618:BGU196681 BQQ196618:BQQ196681 CAM196618:CAM196681 CKI196618:CKI196681 CUE196618:CUE196681 DEA196618:DEA196681 DNW196618:DNW196681 DXS196618:DXS196681 EHO196618:EHO196681 ERK196618:ERK196681 FBG196618:FBG196681 FLC196618:FLC196681 FUY196618:FUY196681 GEU196618:GEU196681 GOQ196618:GOQ196681 GYM196618:GYM196681 HII196618:HII196681 HSE196618:HSE196681 ICA196618:ICA196681 ILW196618:ILW196681 IVS196618:IVS196681 JFO196618:JFO196681 JPK196618:JPK196681 JZG196618:JZG196681 KJC196618:KJC196681 KSY196618:KSY196681 LCU196618:LCU196681 LMQ196618:LMQ196681 LWM196618:LWM196681 MGI196618:MGI196681 MQE196618:MQE196681 NAA196618:NAA196681 NJW196618:NJW196681 NTS196618:NTS196681 ODO196618:ODO196681 ONK196618:ONK196681 OXG196618:OXG196681 PHC196618:PHC196681 PQY196618:PQY196681 QAU196618:QAU196681 QKQ196618:QKQ196681 QUM196618:QUM196681 REI196618:REI196681 ROE196618:ROE196681 RYA196618:RYA196681 SHW196618:SHW196681 SRS196618:SRS196681 TBO196618:TBO196681 TLK196618:TLK196681 TVG196618:TVG196681 UFC196618:UFC196681 UOY196618:UOY196681 UYU196618:UYU196681 VIQ196618:VIQ196681 VSM196618:VSM196681 WCI196618:WCI196681 WME196618:WME196681 WWA196618:WWA196681 S262154:S262217 JO262154:JO262217 TK262154:TK262217 ADG262154:ADG262217 ANC262154:ANC262217 AWY262154:AWY262217 BGU262154:BGU262217 BQQ262154:BQQ262217 CAM262154:CAM262217 CKI262154:CKI262217 CUE262154:CUE262217 DEA262154:DEA262217 DNW262154:DNW262217 DXS262154:DXS262217 EHO262154:EHO262217 ERK262154:ERK262217 FBG262154:FBG262217 FLC262154:FLC262217 FUY262154:FUY262217 GEU262154:GEU262217 GOQ262154:GOQ262217 GYM262154:GYM262217 HII262154:HII262217 HSE262154:HSE262217 ICA262154:ICA262217 ILW262154:ILW262217 IVS262154:IVS262217 JFO262154:JFO262217 JPK262154:JPK262217 JZG262154:JZG262217 KJC262154:KJC262217 KSY262154:KSY262217 LCU262154:LCU262217 LMQ262154:LMQ262217 LWM262154:LWM262217 MGI262154:MGI262217 MQE262154:MQE262217 NAA262154:NAA262217 NJW262154:NJW262217 NTS262154:NTS262217 ODO262154:ODO262217 ONK262154:ONK262217 OXG262154:OXG262217 PHC262154:PHC262217 PQY262154:PQY262217 QAU262154:QAU262217 QKQ262154:QKQ262217 QUM262154:QUM262217 REI262154:REI262217 ROE262154:ROE262217 RYA262154:RYA262217 SHW262154:SHW262217 SRS262154:SRS262217 TBO262154:TBO262217 TLK262154:TLK262217 TVG262154:TVG262217 UFC262154:UFC262217 UOY262154:UOY262217 UYU262154:UYU262217 VIQ262154:VIQ262217 VSM262154:VSM262217 WCI262154:WCI262217 WME262154:WME262217 WWA262154:WWA262217 S327690:S327753 JO327690:JO327753 TK327690:TK327753 ADG327690:ADG327753 ANC327690:ANC327753 AWY327690:AWY327753 BGU327690:BGU327753 BQQ327690:BQQ327753 CAM327690:CAM327753 CKI327690:CKI327753 CUE327690:CUE327753 DEA327690:DEA327753 DNW327690:DNW327753 DXS327690:DXS327753 EHO327690:EHO327753 ERK327690:ERK327753 FBG327690:FBG327753 FLC327690:FLC327753 FUY327690:FUY327753 GEU327690:GEU327753 GOQ327690:GOQ327753 GYM327690:GYM327753 HII327690:HII327753 HSE327690:HSE327753 ICA327690:ICA327753 ILW327690:ILW327753 IVS327690:IVS327753 JFO327690:JFO327753 JPK327690:JPK327753 JZG327690:JZG327753 KJC327690:KJC327753 KSY327690:KSY327753 LCU327690:LCU327753 LMQ327690:LMQ327753 LWM327690:LWM327753 MGI327690:MGI327753 MQE327690:MQE327753 NAA327690:NAA327753 NJW327690:NJW327753 NTS327690:NTS327753 ODO327690:ODO327753 ONK327690:ONK327753 OXG327690:OXG327753 PHC327690:PHC327753 PQY327690:PQY327753 QAU327690:QAU327753 QKQ327690:QKQ327753 QUM327690:QUM327753 REI327690:REI327753 ROE327690:ROE327753 RYA327690:RYA327753 SHW327690:SHW327753 SRS327690:SRS327753 TBO327690:TBO327753 TLK327690:TLK327753 TVG327690:TVG327753 UFC327690:UFC327753 UOY327690:UOY327753 UYU327690:UYU327753 VIQ327690:VIQ327753 VSM327690:VSM327753 WCI327690:WCI327753 WME327690:WME327753 WWA327690:WWA327753 S393226:S393289 JO393226:JO393289 TK393226:TK393289 ADG393226:ADG393289 ANC393226:ANC393289 AWY393226:AWY393289 BGU393226:BGU393289 BQQ393226:BQQ393289 CAM393226:CAM393289 CKI393226:CKI393289 CUE393226:CUE393289 DEA393226:DEA393289 DNW393226:DNW393289 DXS393226:DXS393289 EHO393226:EHO393289 ERK393226:ERK393289 FBG393226:FBG393289 FLC393226:FLC393289 FUY393226:FUY393289 GEU393226:GEU393289 GOQ393226:GOQ393289 GYM393226:GYM393289 HII393226:HII393289 HSE393226:HSE393289 ICA393226:ICA393289 ILW393226:ILW393289 IVS393226:IVS393289 JFO393226:JFO393289 JPK393226:JPK393289 JZG393226:JZG393289 KJC393226:KJC393289 KSY393226:KSY393289 LCU393226:LCU393289 LMQ393226:LMQ393289 LWM393226:LWM393289 MGI393226:MGI393289 MQE393226:MQE393289 NAA393226:NAA393289 NJW393226:NJW393289 NTS393226:NTS393289 ODO393226:ODO393289 ONK393226:ONK393289 OXG393226:OXG393289 PHC393226:PHC393289 PQY393226:PQY393289 QAU393226:QAU393289 QKQ393226:QKQ393289 QUM393226:QUM393289 REI393226:REI393289 ROE393226:ROE393289 RYA393226:RYA393289 SHW393226:SHW393289 SRS393226:SRS393289 TBO393226:TBO393289 TLK393226:TLK393289 TVG393226:TVG393289 UFC393226:UFC393289 UOY393226:UOY393289 UYU393226:UYU393289 VIQ393226:VIQ393289 VSM393226:VSM393289 WCI393226:WCI393289 WME393226:WME393289 WWA393226:WWA393289 S458762:S458825 JO458762:JO458825 TK458762:TK458825 ADG458762:ADG458825 ANC458762:ANC458825 AWY458762:AWY458825 BGU458762:BGU458825 BQQ458762:BQQ458825 CAM458762:CAM458825 CKI458762:CKI458825 CUE458762:CUE458825 DEA458762:DEA458825 DNW458762:DNW458825 DXS458762:DXS458825 EHO458762:EHO458825 ERK458762:ERK458825 FBG458762:FBG458825 FLC458762:FLC458825 FUY458762:FUY458825 GEU458762:GEU458825 GOQ458762:GOQ458825 GYM458762:GYM458825 HII458762:HII458825 HSE458762:HSE458825 ICA458762:ICA458825 ILW458762:ILW458825 IVS458762:IVS458825 JFO458762:JFO458825 JPK458762:JPK458825 JZG458762:JZG458825 KJC458762:KJC458825 KSY458762:KSY458825 LCU458762:LCU458825 LMQ458762:LMQ458825 LWM458762:LWM458825 MGI458762:MGI458825 MQE458762:MQE458825 NAA458762:NAA458825 NJW458762:NJW458825 NTS458762:NTS458825 ODO458762:ODO458825 ONK458762:ONK458825 OXG458762:OXG458825 PHC458762:PHC458825 PQY458762:PQY458825 QAU458762:QAU458825 QKQ458762:QKQ458825 QUM458762:QUM458825 REI458762:REI458825 ROE458762:ROE458825 RYA458762:RYA458825 SHW458762:SHW458825 SRS458762:SRS458825 TBO458762:TBO458825 TLK458762:TLK458825 TVG458762:TVG458825 UFC458762:UFC458825 UOY458762:UOY458825 UYU458762:UYU458825 VIQ458762:VIQ458825 VSM458762:VSM458825 WCI458762:WCI458825 WME458762:WME458825 WWA458762:WWA458825 S524298:S524361 JO524298:JO524361 TK524298:TK524361 ADG524298:ADG524361 ANC524298:ANC524361 AWY524298:AWY524361 BGU524298:BGU524361 BQQ524298:BQQ524361 CAM524298:CAM524361 CKI524298:CKI524361 CUE524298:CUE524361 DEA524298:DEA524361 DNW524298:DNW524361 DXS524298:DXS524361 EHO524298:EHO524361 ERK524298:ERK524361 FBG524298:FBG524361 FLC524298:FLC524361 FUY524298:FUY524361 GEU524298:GEU524361 GOQ524298:GOQ524361 GYM524298:GYM524361 HII524298:HII524361 HSE524298:HSE524361 ICA524298:ICA524361 ILW524298:ILW524361 IVS524298:IVS524361 JFO524298:JFO524361 JPK524298:JPK524361 JZG524298:JZG524361 KJC524298:KJC524361 KSY524298:KSY524361 LCU524298:LCU524361 LMQ524298:LMQ524361 LWM524298:LWM524361 MGI524298:MGI524361 MQE524298:MQE524361 NAA524298:NAA524361 NJW524298:NJW524361 NTS524298:NTS524361 ODO524298:ODO524361 ONK524298:ONK524361 OXG524298:OXG524361 PHC524298:PHC524361 PQY524298:PQY524361 QAU524298:QAU524361 QKQ524298:QKQ524361 QUM524298:QUM524361 REI524298:REI524361 ROE524298:ROE524361 RYA524298:RYA524361 SHW524298:SHW524361 SRS524298:SRS524361 TBO524298:TBO524361 TLK524298:TLK524361 TVG524298:TVG524361 UFC524298:UFC524361 UOY524298:UOY524361 UYU524298:UYU524361 VIQ524298:VIQ524361 VSM524298:VSM524361 WCI524298:WCI524361 WME524298:WME524361 WWA524298:WWA524361 S589834:S589897 JO589834:JO589897 TK589834:TK589897 ADG589834:ADG589897 ANC589834:ANC589897 AWY589834:AWY589897 BGU589834:BGU589897 BQQ589834:BQQ589897 CAM589834:CAM589897 CKI589834:CKI589897 CUE589834:CUE589897 DEA589834:DEA589897 DNW589834:DNW589897 DXS589834:DXS589897 EHO589834:EHO589897 ERK589834:ERK589897 FBG589834:FBG589897 FLC589834:FLC589897 FUY589834:FUY589897 GEU589834:GEU589897 GOQ589834:GOQ589897 GYM589834:GYM589897 HII589834:HII589897 HSE589834:HSE589897 ICA589834:ICA589897 ILW589834:ILW589897 IVS589834:IVS589897 JFO589834:JFO589897 JPK589834:JPK589897 JZG589834:JZG589897 KJC589834:KJC589897 KSY589834:KSY589897 LCU589834:LCU589897 LMQ589834:LMQ589897 LWM589834:LWM589897 MGI589834:MGI589897 MQE589834:MQE589897 NAA589834:NAA589897 NJW589834:NJW589897 NTS589834:NTS589897 ODO589834:ODO589897 ONK589834:ONK589897 OXG589834:OXG589897 PHC589834:PHC589897 PQY589834:PQY589897 QAU589834:QAU589897 QKQ589834:QKQ589897 QUM589834:QUM589897 REI589834:REI589897 ROE589834:ROE589897 RYA589834:RYA589897 SHW589834:SHW589897 SRS589834:SRS589897 TBO589834:TBO589897 TLK589834:TLK589897 TVG589834:TVG589897 UFC589834:UFC589897 UOY589834:UOY589897 UYU589834:UYU589897 VIQ589834:VIQ589897 VSM589834:VSM589897 WCI589834:WCI589897 WME589834:WME589897 WWA589834:WWA589897 S655370:S655433 JO655370:JO655433 TK655370:TK655433 ADG655370:ADG655433 ANC655370:ANC655433 AWY655370:AWY655433 BGU655370:BGU655433 BQQ655370:BQQ655433 CAM655370:CAM655433 CKI655370:CKI655433 CUE655370:CUE655433 DEA655370:DEA655433 DNW655370:DNW655433 DXS655370:DXS655433 EHO655370:EHO655433 ERK655370:ERK655433 FBG655370:FBG655433 FLC655370:FLC655433 FUY655370:FUY655433 GEU655370:GEU655433 GOQ655370:GOQ655433 GYM655370:GYM655433 HII655370:HII655433 HSE655370:HSE655433 ICA655370:ICA655433 ILW655370:ILW655433 IVS655370:IVS655433 JFO655370:JFO655433 JPK655370:JPK655433 JZG655370:JZG655433 KJC655370:KJC655433 KSY655370:KSY655433 LCU655370:LCU655433 LMQ655370:LMQ655433 LWM655370:LWM655433 MGI655370:MGI655433 MQE655370:MQE655433 NAA655370:NAA655433 NJW655370:NJW655433 NTS655370:NTS655433 ODO655370:ODO655433 ONK655370:ONK655433 OXG655370:OXG655433 PHC655370:PHC655433 PQY655370:PQY655433 QAU655370:QAU655433 QKQ655370:QKQ655433 QUM655370:QUM655433 REI655370:REI655433 ROE655370:ROE655433 RYA655370:RYA655433 SHW655370:SHW655433 SRS655370:SRS655433 TBO655370:TBO655433 TLK655370:TLK655433 TVG655370:TVG655433 UFC655370:UFC655433 UOY655370:UOY655433 UYU655370:UYU655433 VIQ655370:VIQ655433 VSM655370:VSM655433 WCI655370:WCI655433 WME655370:WME655433 WWA655370:WWA655433 S720906:S720969 JO720906:JO720969 TK720906:TK720969 ADG720906:ADG720969 ANC720906:ANC720969 AWY720906:AWY720969 BGU720906:BGU720969 BQQ720906:BQQ720969 CAM720906:CAM720969 CKI720906:CKI720969 CUE720906:CUE720969 DEA720906:DEA720969 DNW720906:DNW720969 DXS720906:DXS720969 EHO720906:EHO720969 ERK720906:ERK720969 FBG720906:FBG720969 FLC720906:FLC720969 FUY720906:FUY720969 GEU720906:GEU720969 GOQ720906:GOQ720969 GYM720906:GYM720969 HII720906:HII720969 HSE720906:HSE720969 ICA720906:ICA720969 ILW720906:ILW720969 IVS720906:IVS720969 JFO720906:JFO720969 JPK720906:JPK720969 JZG720906:JZG720969 KJC720906:KJC720969 KSY720906:KSY720969 LCU720906:LCU720969 LMQ720906:LMQ720969 LWM720906:LWM720969 MGI720906:MGI720969 MQE720906:MQE720969 NAA720906:NAA720969 NJW720906:NJW720969 NTS720906:NTS720969 ODO720906:ODO720969 ONK720906:ONK720969 OXG720906:OXG720969 PHC720906:PHC720969 PQY720906:PQY720969 QAU720906:QAU720969 QKQ720906:QKQ720969 QUM720906:QUM720969 REI720906:REI720969 ROE720906:ROE720969 RYA720906:RYA720969 SHW720906:SHW720969 SRS720906:SRS720969 TBO720906:TBO720969 TLK720906:TLK720969 TVG720906:TVG720969 UFC720906:UFC720969 UOY720906:UOY720969 UYU720906:UYU720969 VIQ720906:VIQ720969 VSM720906:VSM720969 WCI720906:WCI720969 WME720906:WME720969 WWA720906:WWA720969 S786442:S786505 JO786442:JO786505 TK786442:TK786505 ADG786442:ADG786505 ANC786442:ANC786505 AWY786442:AWY786505 BGU786442:BGU786505 BQQ786442:BQQ786505 CAM786442:CAM786505 CKI786442:CKI786505 CUE786442:CUE786505 DEA786442:DEA786505 DNW786442:DNW786505 DXS786442:DXS786505 EHO786442:EHO786505 ERK786442:ERK786505 FBG786442:FBG786505 FLC786442:FLC786505 FUY786442:FUY786505 GEU786442:GEU786505 GOQ786442:GOQ786505 GYM786442:GYM786505 HII786442:HII786505 HSE786442:HSE786505 ICA786442:ICA786505 ILW786442:ILW786505 IVS786442:IVS786505 JFO786442:JFO786505 JPK786442:JPK786505 JZG786442:JZG786505 KJC786442:KJC786505 KSY786442:KSY786505 LCU786442:LCU786505 LMQ786442:LMQ786505 LWM786442:LWM786505 MGI786442:MGI786505 MQE786442:MQE786505 NAA786442:NAA786505 NJW786442:NJW786505 NTS786442:NTS786505 ODO786442:ODO786505 ONK786442:ONK786505 OXG786442:OXG786505 PHC786442:PHC786505 PQY786442:PQY786505 QAU786442:QAU786505 QKQ786442:QKQ786505 QUM786442:QUM786505 REI786442:REI786505 ROE786442:ROE786505 RYA786442:RYA786505 SHW786442:SHW786505 SRS786442:SRS786505 TBO786442:TBO786505 TLK786442:TLK786505 TVG786442:TVG786505 UFC786442:UFC786505 UOY786442:UOY786505 UYU786442:UYU786505 VIQ786442:VIQ786505 VSM786442:VSM786505 WCI786442:WCI786505 WME786442:WME786505 WWA786442:WWA786505 S851978:S852041 JO851978:JO852041 TK851978:TK852041 ADG851978:ADG852041 ANC851978:ANC852041 AWY851978:AWY852041 BGU851978:BGU852041 BQQ851978:BQQ852041 CAM851978:CAM852041 CKI851978:CKI852041 CUE851978:CUE852041 DEA851978:DEA852041 DNW851978:DNW852041 DXS851978:DXS852041 EHO851978:EHO852041 ERK851978:ERK852041 FBG851978:FBG852041 FLC851978:FLC852041 FUY851978:FUY852041 GEU851978:GEU852041 GOQ851978:GOQ852041 GYM851978:GYM852041 HII851978:HII852041 HSE851978:HSE852041 ICA851978:ICA852041 ILW851978:ILW852041 IVS851978:IVS852041 JFO851978:JFO852041 JPK851978:JPK852041 JZG851978:JZG852041 KJC851978:KJC852041 KSY851978:KSY852041 LCU851978:LCU852041 LMQ851978:LMQ852041 LWM851978:LWM852041 MGI851978:MGI852041 MQE851978:MQE852041 NAA851978:NAA852041 NJW851978:NJW852041 NTS851978:NTS852041 ODO851978:ODO852041 ONK851978:ONK852041 OXG851978:OXG852041 PHC851978:PHC852041 PQY851978:PQY852041 QAU851978:QAU852041 QKQ851978:QKQ852041 QUM851978:QUM852041 REI851978:REI852041 ROE851978:ROE852041 RYA851978:RYA852041 SHW851978:SHW852041 SRS851978:SRS852041 TBO851978:TBO852041 TLK851978:TLK852041 TVG851978:TVG852041 UFC851978:UFC852041 UOY851978:UOY852041 UYU851978:UYU852041 VIQ851978:VIQ852041 VSM851978:VSM852041 WCI851978:WCI852041 WME851978:WME852041 WWA851978:WWA852041 S917514:S917577 JO917514:JO917577 TK917514:TK917577 ADG917514:ADG917577 ANC917514:ANC917577 AWY917514:AWY917577 BGU917514:BGU917577 BQQ917514:BQQ917577 CAM917514:CAM917577 CKI917514:CKI917577 CUE917514:CUE917577 DEA917514:DEA917577 DNW917514:DNW917577 DXS917514:DXS917577 EHO917514:EHO917577 ERK917514:ERK917577 FBG917514:FBG917577 FLC917514:FLC917577 FUY917514:FUY917577 GEU917514:GEU917577 GOQ917514:GOQ917577 GYM917514:GYM917577 HII917514:HII917577 HSE917514:HSE917577 ICA917514:ICA917577 ILW917514:ILW917577 IVS917514:IVS917577 JFO917514:JFO917577 JPK917514:JPK917577 JZG917514:JZG917577 KJC917514:KJC917577 KSY917514:KSY917577 LCU917514:LCU917577 LMQ917514:LMQ917577 LWM917514:LWM917577 MGI917514:MGI917577 MQE917514:MQE917577 NAA917514:NAA917577 NJW917514:NJW917577 NTS917514:NTS917577 ODO917514:ODO917577 ONK917514:ONK917577 OXG917514:OXG917577 PHC917514:PHC917577 PQY917514:PQY917577 QAU917514:QAU917577 QKQ917514:QKQ917577 QUM917514:QUM917577 REI917514:REI917577 ROE917514:ROE917577 RYA917514:RYA917577 SHW917514:SHW917577 SRS917514:SRS917577 TBO917514:TBO917577 TLK917514:TLK917577 TVG917514:TVG917577 UFC917514:UFC917577 UOY917514:UOY917577 UYU917514:UYU917577 VIQ917514:VIQ917577 VSM917514:VSM917577 WCI917514:WCI917577 WME917514:WME917577 WWA917514:WWA917577 S983050:S983113 JO983050:JO983113 TK983050:TK983113 ADG983050:ADG983113 ANC983050:ANC983113 AWY983050:AWY983113 BGU983050:BGU983113 BQQ983050:BQQ983113 CAM983050:CAM983113 CKI983050:CKI983113 CUE983050:CUE983113 DEA983050:DEA983113 DNW983050:DNW983113 DXS983050:DXS983113 EHO983050:EHO983113 ERK983050:ERK983113 FBG983050:FBG983113 FLC983050:FLC983113 FUY983050:FUY983113 GEU983050:GEU983113 GOQ983050:GOQ983113 GYM983050:GYM983113 HII983050:HII983113 HSE983050:HSE983113 ICA983050:ICA983113 ILW983050:ILW983113 IVS983050:IVS983113 JFO983050:JFO983113 JPK983050:JPK983113 JZG983050:JZG983113 KJC983050:KJC983113 KSY983050:KSY983113 LCU983050:LCU983113 LMQ983050:LMQ983113 LWM983050:LWM983113 MGI983050:MGI983113 MQE983050:MQE983113 NAA983050:NAA983113 NJW983050:NJW983113 NTS983050:NTS983113 ODO983050:ODO983113 ONK983050:ONK983113 OXG983050:OXG983113 PHC983050:PHC983113 PQY983050:PQY983113 QAU983050:QAU983113 QKQ983050:QKQ983113 QUM983050:QUM983113 REI983050:REI983113 ROE983050:ROE983113 RYA983050:RYA983113 SHW983050:SHW983113 SRS983050:SRS983113 TBO983050:TBO983113 TLK983050:TLK983113 TVG983050:TVG983113 UFC983050:UFC983113 UOY983050:UOY983113 UYU983050:UYU983113 VIQ983050:VIQ983113 VSM983050:VSM983113 WCI983050:WCI983113 WME983050:WME983113 WWA983050:WWA983113 R109:R223 JN109:JN223 TJ109:TJ223 ADF109:ADF223 ANB109:ANB223 AWX109:AWX223 BGT109:BGT223 BQP109:BQP223 CAL109:CAL223 CKH109:CKH223 CUD109:CUD223 DDZ109:DDZ223 DNV109:DNV223 DXR109:DXR223 EHN109:EHN223 ERJ109:ERJ223 FBF109:FBF223 FLB109:FLB223 FUX109:FUX223 GET109:GET223 GOP109:GOP223 GYL109:GYL223 HIH109:HIH223 HSD109:HSD223 IBZ109:IBZ223 ILV109:ILV223 IVR109:IVR223 JFN109:JFN223 JPJ109:JPJ223 JZF109:JZF223 KJB109:KJB223 KSX109:KSX223 LCT109:LCT223 LMP109:LMP223 LWL109:LWL223 MGH109:MGH223 MQD109:MQD223 MZZ109:MZZ223 NJV109:NJV223 NTR109:NTR223 ODN109:ODN223 ONJ109:ONJ223 OXF109:OXF223 PHB109:PHB223 PQX109:PQX223 QAT109:QAT223 QKP109:QKP223 QUL109:QUL223 REH109:REH223 ROD109:ROD223 RXZ109:RXZ223 SHV109:SHV223 SRR109:SRR223 TBN109:TBN223 TLJ109:TLJ223 TVF109:TVF223 UFB109:UFB223 UOX109:UOX223 UYT109:UYT223 VIP109:VIP223 VSL109:VSL223 WCH109:WCH223 WMD109:WMD223 WVZ109:WVZ223 R65645:R65759 JN65645:JN65759 TJ65645:TJ65759 ADF65645:ADF65759 ANB65645:ANB65759 AWX65645:AWX65759 BGT65645:BGT65759 BQP65645:BQP65759 CAL65645:CAL65759 CKH65645:CKH65759 CUD65645:CUD65759 DDZ65645:DDZ65759 DNV65645:DNV65759 DXR65645:DXR65759 EHN65645:EHN65759 ERJ65645:ERJ65759 FBF65645:FBF65759 FLB65645:FLB65759 FUX65645:FUX65759 GET65645:GET65759 GOP65645:GOP65759 GYL65645:GYL65759 HIH65645:HIH65759 HSD65645:HSD65759 IBZ65645:IBZ65759 ILV65645:ILV65759 IVR65645:IVR65759 JFN65645:JFN65759 JPJ65645:JPJ65759 JZF65645:JZF65759 KJB65645:KJB65759 KSX65645:KSX65759 LCT65645:LCT65759 LMP65645:LMP65759 LWL65645:LWL65759 MGH65645:MGH65759 MQD65645:MQD65759 MZZ65645:MZZ65759 NJV65645:NJV65759 NTR65645:NTR65759 ODN65645:ODN65759 ONJ65645:ONJ65759 OXF65645:OXF65759 PHB65645:PHB65759 PQX65645:PQX65759 QAT65645:QAT65759 QKP65645:QKP65759 QUL65645:QUL65759 REH65645:REH65759 ROD65645:ROD65759 RXZ65645:RXZ65759 SHV65645:SHV65759 SRR65645:SRR65759 TBN65645:TBN65759 TLJ65645:TLJ65759 TVF65645:TVF65759 UFB65645:UFB65759 UOX65645:UOX65759 UYT65645:UYT65759 VIP65645:VIP65759 VSL65645:VSL65759 WCH65645:WCH65759 WMD65645:WMD65759 WVZ65645:WVZ65759 R131181:R131295 JN131181:JN131295 TJ131181:TJ131295 ADF131181:ADF131295 ANB131181:ANB131295 AWX131181:AWX131295 BGT131181:BGT131295 BQP131181:BQP131295 CAL131181:CAL131295 CKH131181:CKH131295 CUD131181:CUD131295 DDZ131181:DDZ131295 DNV131181:DNV131295 DXR131181:DXR131295 EHN131181:EHN131295 ERJ131181:ERJ131295 FBF131181:FBF131295 FLB131181:FLB131295 FUX131181:FUX131295 GET131181:GET131295 GOP131181:GOP131295 GYL131181:GYL131295 HIH131181:HIH131295 HSD131181:HSD131295 IBZ131181:IBZ131295 ILV131181:ILV131295 IVR131181:IVR131295 JFN131181:JFN131295 JPJ131181:JPJ131295 JZF131181:JZF131295 KJB131181:KJB131295 KSX131181:KSX131295 LCT131181:LCT131295 LMP131181:LMP131295 LWL131181:LWL131295 MGH131181:MGH131295 MQD131181:MQD131295 MZZ131181:MZZ131295 NJV131181:NJV131295 NTR131181:NTR131295 ODN131181:ODN131295 ONJ131181:ONJ131295 OXF131181:OXF131295 PHB131181:PHB131295 PQX131181:PQX131295 QAT131181:QAT131295 QKP131181:QKP131295 QUL131181:QUL131295 REH131181:REH131295 ROD131181:ROD131295 RXZ131181:RXZ131295 SHV131181:SHV131295 SRR131181:SRR131295 TBN131181:TBN131295 TLJ131181:TLJ131295 TVF131181:TVF131295 UFB131181:UFB131295 UOX131181:UOX131295 UYT131181:UYT131295 VIP131181:VIP131295 VSL131181:VSL131295 WCH131181:WCH131295 WMD131181:WMD131295 WVZ131181:WVZ131295 R196717:R196831 JN196717:JN196831 TJ196717:TJ196831 ADF196717:ADF196831 ANB196717:ANB196831 AWX196717:AWX196831 BGT196717:BGT196831 BQP196717:BQP196831 CAL196717:CAL196831 CKH196717:CKH196831 CUD196717:CUD196831 DDZ196717:DDZ196831 DNV196717:DNV196831 DXR196717:DXR196831 EHN196717:EHN196831 ERJ196717:ERJ196831 FBF196717:FBF196831 FLB196717:FLB196831 FUX196717:FUX196831 GET196717:GET196831 GOP196717:GOP196831 GYL196717:GYL196831 HIH196717:HIH196831 HSD196717:HSD196831 IBZ196717:IBZ196831 ILV196717:ILV196831 IVR196717:IVR196831 JFN196717:JFN196831 JPJ196717:JPJ196831 JZF196717:JZF196831 KJB196717:KJB196831 KSX196717:KSX196831 LCT196717:LCT196831 LMP196717:LMP196831 LWL196717:LWL196831 MGH196717:MGH196831 MQD196717:MQD196831 MZZ196717:MZZ196831 NJV196717:NJV196831 NTR196717:NTR196831 ODN196717:ODN196831 ONJ196717:ONJ196831 OXF196717:OXF196831 PHB196717:PHB196831 PQX196717:PQX196831 QAT196717:QAT196831 QKP196717:QKP196831 QUL196717:QUL196831 REH196717:REH196831 ROD196717:ROD196831 RXZ196717:RXZ196831 SHV196717:SHV196831 SRR196717:SRR196831 TBN196717:TBN196831 TLJ196717:TLJ196831 TVF196717:TVF196831 UFB196717:UFB196831 UOX196717:UOX196831 UYT196717:UYT196831 VIP196717:VIP196831 VSL196717:VSL196831 WCH196717:WCH196831 WMD196717:WMD196831 WVZ196717:WVZ196831 R262253:R262367 JN262253:JN262367 TJ262253:TJ262367 ADF262253:ADF262367 ANB262253:ANB262367 AWX262253:AWX262367 BGT262253:BGT262367 BQP262253:BQP262367 CAL262253:CAL262367 CKH262253:CKH262367 CUD262253:CUD262367 DDZ262253:DDZ262367 DNV262253:DNV262367 DXR262253:DXR262367 EHN262253:EHN262367 ERJ262253:ERJ262367 FBF262253:FBF262367 FLB262253:FLB262367 FUX262253:FUX262367 GET262253:GET262367 GOP262253:GOP262367 GYL262253:GYL262367 HIH262253:HIH262367 HSD262253:HSD262367 IBZ262253:IBZ262367 ILV262253:ILV262367 IVR262253:IVR262367 JFN262253:JFN262367 JPJ262253:JPJ262367 JZF262253:JZF262367 KJB262253:KJB262367 KSX262253:KSX262367 LCT262253:LCT262367 LMP262253:LMP262367 LWL262253:LWL262367 MGH262253:MGH262367 MQD262253:MQD262367 MZZ262253:MZZ262367 NJV262253:NJV262367 NTR262253:NTR262367 ODN262253:ODN262367 ONJ262253:ONJ262367 OXF262253:OXF262367 PHB262253:PHB262367 PQX262253:PQX262367 QAT262253:QAT262367 QKP262253:QKP262367 QUL262253:QUL262367 REH262253:REH262367 ROD262253:ROD262367 RXZ262253:RXZ262367 SHV262253:SHV262367 SRR262253:SRR262367 TBN262253:TBN262367 TLJ262253:TLJ262367 TVF262253:TVF262367 UFB262253:UFB262367 UOX262253:UOX262367 UYT262253:UYT262367 VIP262253:VIP262367 VSL262253:VSL262367 WCH262253:WCH262367 WMD262253:WMD262367 WVZ262253:WVZ262367 R327789:R327903 JN327789:JN327903 TJ327789:TJ327903 ADF327789:ADF327903 ANB327789:ANB327903 AWX327789:AWX327903 BGT327789:BGT327903 BQP327789:BQP327903 CAL327789:CAL327903 CKH327789:CKH327903 CUD327789:CUD327903 DDZ327789:DDZ327903 DNV327789:DNV327903 DXR327789:DXR327903 EHN327789:EHN327903 ERJ327789:ERJ327903 FBF327789:FBF327903 FLB327789:FLB327903 FUX327789:FUX327903 GET327789:GET327903 GOP327789:GOP327903 GYL327789:GYL327903 HIH327789:HIH327903 HSD327789:HSD327903 IBZ327789:IBZ327903 ILV327789:ILV327903 IVR327789:IVR327903 JFN327789:JFN327903 JPJ327789:JPJ327903 JZF327789:JZF327903 KJB327789:KJB327903 KSX327789:KSX327903 LCT327789:LCT327903 LMP327789:LMP327903 LWL327789:LWL327903 MGH327789:MGH327903 MQD327789:MQD327903 MZZ327789:MZZ327903 NJV327789:NJV327903 NTR327789:NTR327903 ODN327789:ODN327903 ONJ327789:ONJ327903 OXF327789:OXF327903 PHB327789:PHB327903 PQX327789:PQX327903 QAT327789:QAT327903 QKP327789:QKP327903 QUL327789:QUL327903 REH327789:REH327903 ROD327789:ROD327903 RXZ327789:RXZ327903 SHV327789:SHV327903 SRR327789:SRR327903 TBN327789:TBN327903 TLJ327789:TLJ327903 TVF327789:TVF327903 UFB327789:UFB327903 UOX327789:UOX327903 UYT327789:UYT327903 VIP327789:VIP327903 VSL327789:VSL327903 WCH327789:WCH327903 WMD327789:WMD327903 WVZ327789:WVZ327903 R393325:R393439 JN393325:JN393439 TJ393325:TJ393439 ADF393325:ADF393439 ANB393325:ANB393439 AWX393325:AWX393439 BGT393325:BGT393439 BQP393325:BQP393439 CAL393325:CAL393439 CKH393325:CKH393439 CUD393325:CUD393439 DDZ393325:DDZ393439 DNV393325:DNV393439 DXR393325:DXR393439 EHN393325:EHN393439 ERJ393325:ERJ393439 FBF393325:FBF393439 FLB393325:FLB393439 FUX393325:FUX393439 GET393325:GET393439 GOP393325:GOP393439 GYL393325:GYL393439 HIH393325:HIH393439 HSD393325:HSD393439 IBZ393325:IBZ393439 ILV393325:ILV393439 IVR393325:IVR393439 JFN393325:JFN393439 JPJ393325:JPJ393439 JZF393325:JZF393439 KJB393325:KJB393439 KSX393325:KSX393439 LCT393325:LCT393439 LMP393325:LMP393439 LWL393325:LWL393439 MGH393325:MGH393439 MQD393325:MQD393439 MZZ393325:MZZ393439 NJV393325:NJV393439 NTR393325:NTR393439 ODN393325:ODN393439 ONJ393325:ONJ393439 OXF393325:OXF393439 PHB393325:PHB393439 PQX393325:PQX393439 QAT393325:QAT393439 QKP393325:QKP393439 QUL393325:QUL393439 REH393325:REH393439 ROD393325:ROD393439 RXZ393325:RXZ393439 SHV393325:SHV393439 SRR393325:SRR393439 TBN393325:TBN393439 TLJ393325:TLJ393439 TVF393325:TVF393439 UFB393325:UFB393439 UOX393325:UOX393439 UYT393325:UYT393439 VIP393325:VIP393439 VSL393325:VSL393439 WCH393325:WCH393439 WMD393325:WMD393439 WVZ393325:WVZ393439 R458861:R458975 JN458861:JN458975 TJ458861:TJ458975 ADF458861:ADF458975 ANB458861:ANB458975 AWX458861:AWX458975 BGT458861:BGT458975 BQP458861:BQP458975 CAL458861:CAL458975 CKH458861:CKH458975 CUD458861:CUD458975 DDZ458861:DDZ458975 DNV458861:DNV458975 DXR458861:DXR458975 EHN458861:EHN458975 ERJ458861:ERJ458975 FBF458861:FBF458975 FLB458861:FLB458975 FUX458861:FUX458975 GET458861:GET458975 GOP458861:GOP458975 GYL458861:GYL458975 HIH458861:HIH458975 HSD458861:HSD458975 IBZ458861:IBZ458975 ILV458861:ILV458975 IVR458861:IVR458975 JFN458861:JFN458975 JPJ458861:JPJ458975 JZF458861:JZF458975 KJB458861:KJB458975 KSX458861:KSX458975 LCT458861:LCT458975 LMP458861:LMP458975 LWL458861:LWL458975 MGH458861:MGH458975 MQD458861:MQD458975 MZZ458861:MZZ458975 NJV458861:NJV458975 NTR458861:NTR458975 ODN458861:ODN458975 ONJ458861:ONJ458975 OXF458861:OXF458975 PHB458861:PHB458975 PQX458861:PQX458975 QAT458861:QAT458975 QKP458861:QKP458975 QUL458861:QUL458975 REH458861:REH458975 ROD458861:ROD458975 RXZ458861:RXZ458975 SHV458861:SHV458975 SRR458861:SRR458975 TBN458861:TBN458975 TLJ458861:TLJ458975 TVF458861:TVF458975 UFB458861:UFB458975 UOX458861:UOX458975 UYT458861:UYT458975 VIP458861:VIP458975 VSL458861:VSL458975 WCH458861:WCH458975 WMD458861:WMD458975 WVZ458861:WVZ458975 R524397:R524511 JN524397:JN524511 TJ524397:TJ524511 ADF524397:ADF524511 ANB524397:ANB524511 AWX524397:AWX524511 BGT524397:BGT524511 BQP524397:BQP524511 CAL524397:CAL524511 CKH524397:CKH524511 CUD524397:CUD524511 DDZ524397:DDZ524511 DNV524397:DNV524511 DXR524397:DXR524511 EHN524397:EHN524511 ERJ524397:ERJ524511 FBF524397:FBF524511 FLB524397:FLB524511 FUX524397:FUX524511 GET524397:GET524511 GOP524397:GOP524511 GYL524397:GYL524511 HIH524397:HIH524511 HSD524397:HSD524511 IBZ524397:IBZ524511 ILV524397:ILV524511 IVR524397:IVR524511 JFN524397:JFN524511 JPJ524397:JPJ524511 JZF524397:JZF524511 KJB524397:KJB524511 KSX524397:KSX524511 LCT524397:LCT524511 LMP524397:LMP524511 LWL524397:LWL524511 MGH524397:MGH524511 MQD524397:MQD524511 MZZ524397:MZZ524511 NJV524397:NJV524511 NTR524397:NTR524511 ODN524397:ODN524511 ONJ524397:ONJ524511 OXF524397:OXF524511 PHB524397:PHB524511 PQX524397:PQX524511 QAT524397:QAT524511 QKP524397:QKP524511 QUL524397:QUL524511 REH524397:REH524511 ROD524397:ROD524511 RXZ524397:RXZ524511 SHV524397:SHV524511 SRR524397:SRR524511 TBN524397:TBN524511 TLJ524397:TLJ524511 TVF524397:TVF524511 UFB524397:UFB524511 UOX524397:UOX524511 UYT524397:UYT524511 VIP524397:VIP524511 VSL524397:VSL524511 WCH524397:WCH524511 WMD524397:WMD524511 WVZ524397:WVZ524511 R589933:R590047 JN589933:JN590047 TJ589933:TJ590047 ADF589933:ADF590047 ANB589933:ANB590047 AWX589933:AWX590047 BGT589933:BGT590047 BQP589933:BQP590047 CAL589933:CAL590047 CKH589933:CKH590047 CUD589933:CUD590047 DDZ589933:DDZ590047 DNV589933:DNV590047 DXR589933:DXR590047 EHN589933:EHN590047 ERJ589933:ERJ590047 FBF589933:FBF590047 FLB589933:FLB590047 FUX589933:FUX590047 GET589933:GET590047 GOP589933:GOP590047 GYL589933:GYL590047 HIH589933:HIH590047 HSD589933:HSD590047 IBZ589933:IBZ590047 ILV589933:ILV590047 IVR589933:IVR590047 JFN589933:JFN590047 JPJ589933:JPJ590047 JZF589933:JZF590047 KJB589933:KJB590047 KSX589933:KSX590047 LCT589933:LCT590047 LMP589933:LMP590047 LWL589933:LWL590047 MGH589933:MGH590047 MQD589933:MQD590047 MZZ589933:MZZ590047 NJV589933:NJV590047 NTR589933:NTR590047 ODN589933:ODN590047 ONJ589933:ONJ590047 OXF589933:OXF590047 PHB589933:PHB590047 PQX589933:PQX590047 QAT589933:QAT590047 QKP589933:QKP590047 QUL589933:QUL590047 REH589933:REH590047 ROD589933:ROD590047 RXZ589933:RXZ590047 SHV589933:SHV590047 SRR589933:SRR590047 TBN589933:TBN590047 TLJ589933:TLJ590047 TVF589933:TVF590047 UFB589933:UFB590047 UOX589933:UOX590047 UYT589933:UYT590047 VIP589933:VIP590047 VSL589933:VSL590047 WCH589933:WCH590047 WMD589933:WMD590047 WVZ589933:WVZ590047 R655469:R655583 JN655469:JN655583 TJ655469:TJ655583 ADF655469:ADF655583 ANB655469:ANB655583 AWX655469:AWX655583 BGT655469:BGT655583 BQP655469:BQP655583 CAL655469:CAL655583 CKH655469:CKH655583 CUD655469:CUD655583 DDZ655469:DDZ655583 DNV655469:DNV655583 DXR655469:DXR655583 EHN655469:EHN655583 ERJ655469:ERJ655583 FBF655469:FBF655583 FLB655469:FLB655583 FUX655469:FUX655583 GET655469:GET655583 GOP655469:GOP655583 GYL655469:GYL655583 HIH655469:HIH655583 HSD655469:HSD655583 IBZ655469:IBZ655583 ILV655469:ILV655583 IVR655469:IVR655583 JFN655469:JFN655583 JPJ655469:JPJ655583 JZF655469:JZF655583 KJB655469:KJB655583 KSX655469:KSX655583 LCT655469:LCT655583 LMP655469:LMP655583 LWL655469:LWL655583 MGH655469:MGH655583 MQD655469:MQD655583 MZZ655469:MZZ655583 NJV655469:NJV655583 NTR655469:NTR655583 ODN655469:ODN655583 ONJ655469:ONJ655583 OXF655469:OXF655583 PHB655469:PHB655583 PQX655469:PQX655583 QAT655469:QAT655583 QKP655469:QKP655583 QUL655469:QUL655583 REH655469:REH655583 ROD655469:ROD655583 RXZ655469:RXZ655583 SHV655469:SHV655583 SRR655469:SRR655583 TBN655469:TBN655583 TLJ655469:TLJ655583 TVF655469:TVF655583 UFB655469:UFB655583 UOX655469:UOX655583 UYT655469:UYT655583 VIP655469:VIP655583 VSL655469:VSL655583 WCH655469:WCH655583 WMD655469:WMD655583 WVZ655469:WVZ655583 R721005:R721119 JN721005:JN721119 TJ721005:TJ721119 ADF721005:ADF721119 ANB721005:ANB721119 AWX721005:AWX721119 BGT721005:BGT721119 BQP721005:BQP721119 CAL721005:CAL721119 CKH721005:CKH721119 CUD721005:CUD721119 DDZ721005:DDZ721119 DNV721005:DNV721119 DXR721005:DXR721119 EHN721005:EHN721119 ERJ721005:ERJ721119 FBF721005:FBF721119 FLB721005:FLB721119 FUX721005:FUX721119 GET721005:GET721119 GOP721005:GOP721119 GYL721005:GYL721119 HIH721005:HIH721119 HSD721005:HSD721119 IBZ721005:IBZ721119 ILV721005:ILV721119 IVR721005:IVR721119 JFN721005:JFN721119 JPJ721005:JPJ721119 JZF721005:JZF721119 KJB721005:KJB721119 KSX721005:KSX721119 LCT721005:LCT721119 LMP721005:LMP721119 LWL721005:LWL721119 MGH721005:MGH721119 MQD721005:MQD721119 MZZ721005:MZZ721119 NJV721005:NJV721119 NTR721005:NTR721119 ODN721005:ODN721119 ONJ721005:ONJ721119 OXF721005:OXF721119 PHB721005:PHB721119 PQX721005:PQX721119 QAT721005:QAT721119 QKP721005:QKP721119 QUL721005:QUL721119 REH721005:REH721119 ROD721005:ROD721119 RXZ721005:RXZ721119 SHV721005:SHV721119 SRR721005:SRR721119 TBN721005:TBN721119 TLJ721005:TLJ721119 TVF721005:TVF721119 UFB721005:UFB721119 UOX721005:UOX721119 UYT721005:UYT721119 VIP721005:VIP721119 VSL721005:VSL721119 WCH721005:WCH721119 WMD721005:WMD721119 WVZ721005:WVZ721119 R786541:R786655 JN786541:JN786655 TJ786541:TJ786655 ADF786541:ADF786655 ANB786541:ANB786655 AWX786541:AWX786655 BGT786541:BGT786655 BQP786541:BQP786655 CAL786541:CAL786655 CKH786541:CKH786655 CUD786541:CUD786655 DDZ786541:DDZ786655 DNV786541:DNV786655 DXR786541:DXR786655 EHN786541:EHN786655 ERJ786541:ERJ786655 FBF786541:FBF786655 FLB786541:FLB786655 FUX786541:FUX786655 GET786541:GET786655 GOP786541:GOP786655 GYL786541:GYL786655 HIH786541:HIH786655 HSD786541:HSD786655 IBZ786541:IBZ786655 ILV786541:ILV786655 IVR786541:IVR786655 JFN786541:JFN786655 JPJ786541:JPJ786655 JZF786541:JZF786655 KJB786541:KJB786655 KSX786541:KSX786655 LCT786541:LCT786655 LMP786541:LMP786655 LWL786541:LWL786655 MGH786541:MGH786655 MQD786541:MQD786655 MZZ786541:MZZ786655 NJV786541:NJV786655 NTR786541:NTR786655 ODN786541:ODN786655 ONJ786541:ONJ786655 OXF786541:OXF786655 PHB786541:PHB786655 PQX786541:PQX786655 QAT786541:QAT786655 QKP786541:QKP786655 QUL786541:QUL786655 REH786541:REH786655 ROD786541:ROD786655 RXZ786541:RXZ786655 SHV786541:SHV786655 SRR786541:SRR786655 TBN786541:TBN786655 TLJ786541:TLJ786655 TVF786541:TVF786655 UFB786541:UFB786655 UOX786541:UOX786655 UYT786541:UYT786655 VIP786541:VIP786655 VSL786541:VSL786655 WCH786541:WCH786655 WMD786541:WMD786655 WVZ786541:WVZ786655 R852077:R852191 JN852077:JN852191 TJ852077:TJ852191 ADF852077:ADF852191 ANB852077:ANB852191 AWX852077:AWX852191 BGT852077:BGT852191 BQP852077:BQP852191 CAL852077:CAL852191 CKH852077:CKH852191 CUD852077:CUD852191 DDZ852077:DDZ852191 DNV852077:DNV852191 DXR852077:DXR852191 EHN852077:EHN852191 ERJ852077:ERJ852191 FBF852077:FBF852191 FLB852077:FLB852191 FUX852077:FUX852191 GET852077:GET852191 GOP852077:GOP852191 GYL852077:GYL852191 HIH852077:HIH852191 HSD852077:HSD852191 IBZ852077:IBZ852191 ILV852077:ILV852191 IVR852077:IVR852191 JFN852077:JFN852191 JPJ852077:JPJ852191 JZF852077:JZF852191 KJB852077:KJB852191 KSX852077:KSX852191 LCT852077:LCT852191 LMP852077:LMP852191 LWL852077:LWL852191 MGH852077:MGH852191 MQD852077:MQD852191 MZZ852077:MZZ852191 NJV852077:NJV852191 NTR852077:NTR852191 ODN852077:ODN852191 ONJ852077:ONJ852191 OXF852077:OXF852191 PHB852077:PHB852191 PQX852077:PQX852191 QAT852077:QAT852191 QKP852077:QKP852191 QUL852077:QUL852191 REH852077:REH852191 ROD852077:ROD852191 RXZ852077:RXZ852191 SHV852077:SHV852191 SRR852077:SRR852191 TBN852077:TBN852191 TLJ852077:TLJ852191 TVF852077:TVF852191 UFB852077:UFB852191 UOX852077:UOX852191 UYT852077:UYT852191 VIP852077:VIP852191 VSL852077:VSL852191 WCH852077:WCH852191 WMD852077:WMD852191 WVZ852077:WVZ852191 R917613:R917727 JN917613:JN917727 TJ917613:TJ917727 ADF917613:ADF917727 ANB917613:ANB917727 AWX917613:AWX917727 BGT917613:BGT917727 BQP917613:BQP917727 CAL917613:CAL917727 CKH917613:CKH917727 CUD917613:CUD917727 DDZ917613:DDZ917727 DNV917613:DNV917727 DXR917613:DXR917727 EHN917613:EHN917727 ERJ917613:ERJ917727 FBF917613:FBF917727 FLB917613:FLB917727 FUX917613:FUX917727 GET917613:GET917727 GOP917613:GOP917727 GYL917613:GYL917727 HIH917613:HIH917727 HSD917613:HSD917727 IBZ917613:IBZ917727 ILV917613:ILV917727 IVR917613:IVR917727 JFN917613:JFN917727 JPJ917613:JPJ917727 JZF917613:JZF917727 KJB917613:KJB917727 KSX917613:KSX917727 LCT917613:LCT917727 LMP917613:LMP917727 LWL917613:LWL917727 MGH917613:MGH917727 MQD917613:MQD917727 MZZ917613:MZZ917727 NJV917613:NJV917727 NTR917613:NTR917727 ODN917613:ODN917727 ONJ917613:ONJ917727 OXF917613:OXF917727 PHB917613:PHB917727 PQX917613:PQX917727 QAT917613:QAT917727 QKP917613:QKP917727 QUL917613:QUL917727 REH917613:REH917727 ROD917613:ROD917727 RXZ917613:RXZ917727 SHV917613:SHV917727 SRR917613:SRR917727 TBN917613:TBN917727 TLJ917613:TLJ917727 TVF917613:TVF917727 UFB917613:UFB917727 UOX917613:UOX917727 UYT917613:UYT917727 VIP917613:VIP917727 VSL917613:VSL917727 WCH917613:WCH917727 WMD917613:WMD917727 WVZ917613:WVZ917727 R983149:R983263 JN983149:JN983263 TJ983149:TJ983263 ADF983149:ADF983263 ANB983149:ANB983263 AWX983149:AWX983263 BGT983149:BGT983263 BQP983149:BQP983263 CAL983149:CAL983263 CKH983149:CKH983263 CUD983149:CUD983263 DDZ983149:DDZ983263 DNV983149:DNV983263 DXR983149:DXR983263 EHN983149:EHN983263 ERJ983149:ERJ983263 FBF983149:FBF983263 FLB983149:FLB983263 FUX983149:FUX983263 GET983149:GET983263 GOP983149:GOP983263 GYL983149:GYL983263 HIH983149:HIH983263 HSD983149:HSD983263 IBZ983149:IBZ983263 ILV983149:ILV983263 IVR983149:IVR983263 JFN983149:JFN983263 JPJ983149:JPJ983263 JZF983149:JZF983263 KJB983149:KJB983263 KSX983149:KSX983263 LCT983149:LCT983263 LMP983149:LMP983263 LWL983149:LWL983263 MGH983149:MGH983263 MQD983149:MQD983263 MZZ983149:MZZ983263 NJV983149:NJV983263 NTR983149:NTR983263 ODN983149:ODN983263 ONJ983149:ONJ983263 OXF983149:OXF983263 PHB983149:PHB983263 PQX983149:PQX983263 QAT983149:QAT983263 QKP983149:QKP983263 QUL983149:QUL983263 REH983149:REH983263 ROD983149:ROD983263 RXZ983149:RXZ983263 SHV983149:SHV983263 SRR983149:SRR983263 TBN983149:TBN983263 TLJ983149:TLJ983263 TVF983149:TVF983263 UFB983149:UFB983263 UOX983149:UOX983263 UYT983149:UYT983263 VIP983149:VIP983263 VSL983149:VSL983263 WCH983149:WCH983263 WMD983149:WMD983263 WVZ983149:WVZ983263 R10:R106 JN10:JN106 TJ10:TJ106 ADF10:ADF106 ANB10:ANB106 AWX10:AWX106 BGT10:BGT106 BQP10:BQP106 CAL10:CAL106 CKH10:CKH106 CUD10:CUD106 DDZ10:DDZ106 DNV10:DNV106 DXR10:DXR106 EHN10:EHN106 ERJ10:ERJ106 FBF10:FBF106 FLB10:FLB106 FUX10:FUX106 GET10:GET106 GOP10:GOP106 GYL10:GYL106 HIH10:HIH106 HSD10:HSD106 IBZ10:IBZ106 ILV10:ILV106 IVR10:IVR106 JFN10:JFN106 JPJ10:JPJ106 JZF10:JZF106 KJB10:KJB106 KSX10:KSX106 LCT10:LCT106 LMP10:LMP106 LWL10:LWL106 MGH10:MGH106 MQD10:MQD106 MZZ10:MZZ106 NJV10:NJV106 NTR10:NTR106 ODN10:ODN106 ONJ10:ONJ106 OXF10:OXF106 PHB10:PHB106 PQX10:PQX106 QAT10:QAT106 QKP10:QKP106 QUL10:QUL106 REH10:REH106 ROD10:ROD106 RXZ10:RXZ106 SHV10:SHV106 SRR10:SRR106 TBN10:TBN106 TLJ10:TLJ106 TVF10:TVF106 UFB10:UFB106 UOX10:UOX106 UYT10:UYT106 VIP10:VIP106 VSL10:VSL106 WCH10:WCH106 WMD10:WMD106 WVZ10:WVZ106 R65546:R65642 JN65546:JN65642 TJ65546:TJ65642 ADF65546:ADF65642 ANB65546:ANB65642 AWX65546:AWX65642 BGT65546:BGT65642 BQP65546:BQP65642 CAL65546:CAL65642 CKH65546:CKH65642 CUD65546:CUD65642 DDZ65546:DDZ65642 DNV65546:DNV65642 DXR65546:DXR65642 EHN65546:EHN65642 ERJ65546:ERJ65642 FBF65546:FBF65642 FLB65546:FLB65642 FUX65546:FUX65642 GET65546:GET65642 GOP65546:GOP65642 GYL65546:GYL65642 HIH65546:HIH65642 HSD65546:HSD65642 IBZ65546:IBZ65642 ILV65546:ILV65642 IVR65546:IVR65642 JFN65546:JFN65642 JPJ65546:JPJ65642 JZF65546:JZF65642 KJB65546:KJB65642 KSX65546:KSX65642 LCT65546:LCT65642 LMP65546:LMP65642 LWL65546:LWL65642 MGH65546:MGH65642 MQD65546:MQD65642 MZZ65546:MZZ65642 NJV65546:NJV65642 NTR65546:NTR65642 ODN65546:ODN65642 ONJ65546:ONJ65642 OXF65546:OXF65642 PHB65546:PHB65642 PQX65546:PQX65642 QAT65546:QAT65642 QKP65546:QKP65642 QUL65546:QUL65642 REH65546:REH65642 ROD65546:ROD65642 RXZ65546:RXZ65642 SHV65546:SHV65642 SRR65546:SRR65642 TBN65546:TBN65642 TLJ65546:TLJ65642 TVF65546:TVF65642 UFB65546:UFB65642 UOX65546:UOX65642 UYT65546:UYT65642 VIP65546:VIP65642 VSL65546:VSL65642 WCH65546:WCH65642 WMD65546:WMD65642 WVZ65546:WVZ65642 R131082:R131178 JN131082:JN131178 TJ131082:TJ131178 ADF131082:ADF131178 ANB131082:ANB131178 AWX131082:AWX131178 BGT131082:BGT131178 BQP131082:BQP131178 CAL131082:CAL131178 CKH131082:CKH131178 CUD131082:CUD131178 DDZ131082:DDZ131178 DNV131082:DNV131178 DXR131082:DXR131178 EHN131082:EHN131178 ERJ131082:ERJ131178 FBF131082:FBF131178 FLB131082:FLB131178 FUX131082:FUX131178 GET131082:GET131178 GOP131082:GOP131178 GYL131082:GYL131178 HIH131082:HIH131178 HSD131082:HSD131178 IBZ131082:IBZ131178 ILV131082:ILV131178 IVR131082:IVR131178 JFN131082:JFN131178 JPJ131082:JPJ131178 JZF131082:JZF131178 KJB131082:KJB131178 KSX131082:KSX131178 LCT131082:LCT131178 LMP131082:LMP131178 LWL131082:LWL131178 MGH131082:MGH131178 MQD131082:MQD131178 MZZ131082:MZZ131178 NJV131082:NJV131178 NTR131082:NTR131178 ODN131082:ODN131178 ONJ131082:ONJ131178 OXF131082:OXF131178 PHB131082:PHB131178 PQX131082:PQX131178 QAT131082:QAT131178 QKP131082:QKP131178 QUL131082:QUL131178 REH131082:REH131178 ROD131082:ROD131178 RXZ131082:RXZ131178 SHV131082:SHV131178 SRR131082:SRR131178 TBN131082:TBN131178 TLJ131082:TLJ131178 TVF131082:TVF131178 UFB131082:UFB131178 UOX131082:UOX131178 UYT131082:UYT131178 VIP131082:VIP131178 VSL131082:VSL131178 WCH131082:WCH131178 WMD131082:WMD131178 WVZ131082:WVZ131178 R196618:R196714 JN196618:JN196714 TJ196618:TJ196714 ADF196618:ADF196714 ANB196618:ANB196714 AWX196618:AWX196714 BGT196618:BGT196714 BQP196618:BQP196714 CAL196618:CAL196714 CKH196618:CKH196714 CUD196618:CUD196714 DDZ196618:DDZ196714 DNV196618:DNV196714 DXR196618:DXR196714 EHN196618:EHN196714 ERJ196618:ERJ196714 FBF196618:FBF196714 FLB196618:FLB196714 FUX196618:FUX196714 GET196618:GET196714 GOP196618:GOP196714 GYL196618:GYL196714 HIH196618:HIH196714 HSD196618:HSD196714 IBZ196618:IBZ196714 ILV196618:ILV196714 IVR196618:IVR196714 JFN196618:JFN196714 JPJ196618:JPJ196714 JZF196618:JZF196714 KJB196618:KJB196714 KSX196618:KSX196714 LCT196618:LCT196714 LMP196618:LMP196714 LWL196618:LWL196714 MGH196618:MGH196714 MQD196618:MQD196714 MZZ196618:MZZ196714 NJV196618:NJV196714 NTR196618:NTR196714 ODN196618:ODN196714 ONJ196618:ONJ196714 OXF196618:OXF196714 PHB196618:PHB196714 PQX196618:PQX196714 QAT196618:QAT196714 QKP196618:QKP196714 QUL196618:QUL196714 REH196618:REH196714 ROD196618:ROD196714 RXZ196618:RXZ196714 SHV196618:SHV196714 SRR196618:SRR196714 TBN196618:TBN196714 TLJ196618:TLJ196714 TVF196618:TVF196714 UFB196618:UFB196714 UOX196618:UOX196714 UYT196618:UYT196714 VIP196618:VIP196714 VSL196618:VSL196714 WCH196618:WCH196714 WMD196618:WMD196714 WVZ196618:WVZ196714 R262154:R262250 JN262154:JN262250 TJ262154:TJ262250 ADF262154:ADF262250 ANB262154:ANB262250 AWX262154:AWX262250 BGT262154:BGT262250 BQP262154:BQP262250 CAL262154:CAL262250 CKH262154:CKH262250 CUD262154:CUD262250 DDZ262154:DDZ262250 DNV262154:DNV262250 DXR262154:DXR262250 EHN262154:EHN262250 ERJ262154:ERJ262250 FBF262154:FBF262250 FLB262154:FLB262250 FUX262154:FUX262250 GET262154:GET262250 GOP262154:GOP262250 GYL262154:GYL262250 HIH262154:HIH262250 HSD262154:HSD262250 IBZ262154:IBZ262250 ILV262154:ILV262250 IVR262154:IVR262250 JFN262154:JFN262250 JPJ262154:JPJ262250 JZF262154:JZF262250 KJB262154:KJB262250 KSX262154:KSX262250 LCT262154:LCT262250 LMP262154:LMP262250 LWL262154:LWL262250 MGH262154:MGH262250 MQD262154:MQD262250 MZZ262154:MZZ262250 NJV262154:NJV262250 NTR262154:NTR262250 ODN262154:ODN262250 ONJ262154:ONJ262250 OXF262154:OXF262250 PHB262154:PHB262250 PQX262154:PQX262250 QAT262154:QAT262250 QKP262154:QKP262250 QUL262154:QUL262250 REH262154:REH262250 ROD262154:ROD262250 RXZ262154:RXZ262250 SHV262154:SHV262250 SRR262154:SRR262250 TBN262154:TBN262250 TLJ262154:TLJ262250 TVF262154:TVF262250 UFB262154:UFB262250 UOX262154:UOX262250 UYT262154:UYT262250 VIP262154:VIP262250 VSL262154:VSL262250 WCH262154:WCH262250 WMD262154:WMD262250 WVZ262154:WVZ262250 R327690:R327786 JN327690:JN327786 TJ327690:TJ327786 ADF327690:ADF327786 ANB327690:ANB327786 AWX327690:AWX327786 BGT327690:BGT327786 BQP327690:BQP327786 CAL327690:CAL327786 CKH327690:CKH327786 CUD327690:CUD327786 DDZ327690:DDZ327786 DNV327690:DNV327786 DXR327690:DXR327786 EHN327690:EHN327786 ERJ327690:ERJ327786 FBF327690:FBF327786 FLB327690:FLB327786 FUX327690:FUX327786 GET327690:GET327786 GOP327690:GOP327786 GYL327690:GYL327786 HIH327690:HIH327786 HSD327690:HSD327786 IBZ327690:IBZ327786 ILV327690:ILV327786 IVR327690:IVR327786 JFN327690:JFN327786 JPJ327690:JPJ327786 JZF327690:JZF327786 KJB327690:KJB327786 KSX327690:KSX327786 LCT327690:LCT327786 LMP327690:LMP327786 LWL327690:LWL327786 MGH327690:MGH327786 MQD327690:MQD327786 MZZ327690:MZZ327786 NJV327690:NJV327786 NTR327690:NTR327786 ODN327690:ODN327786 ONJ327690:ONJ327786 OXF327690:OXF327786 PHB327690:PHB327786 PQX327690:PQX327786 QAT327690:QAT327786 QKP327690:QKP327786 QUL327690:QUL327786 REH327690:REH327786 ROD327690:ROD327786 RXZ327690:RXZ327786 SHV327690:SHV327786 SRR327690:SRR327786 TBN327690:TBN327786 TLJ327690:TLJ327786 TVF327690:TVF327786 UFB327690:UFB327786 UOX327690:UOX327786 UYT327690:UYT327786 VIP327690:VIP327786 VSL327690:VSL327786 WCH327690:WCH327786 WMD327690:WMD327786 WVZ327690:WVZ327786 R393226:R393322 JN393226:JN393322 TJ393226:TJ393322 ADF393226:ADF393322 ANB393226:ANB393322 AWX393226:AWX393322 BGT393226:BGT393322 BQP393226:BQP393322 CAL393226:CAL393322 CKH393226:CKH393322 CUD393226:CUD393322 DDZ393226:DDZ393322 DNV393226:DNV393322 DXR393226:DXR393322 EHN393226:EHN393322 ERJ393226:ERJ393322 FBF393226:FBF393322 FLB393226:FLB393322 FUX393226:FUX393322 GET393226:GET393322 GOP393226:GOP393322 GYL393226:GYL393322 HIH393226:HIH393322 HSD393226:HSD393322 IBZ393226:IBZ393322 ILV393226:ILV393322 IVR393226:IVR393322 JFN393226:JFN393322 JPJ393226:JPJ393322 JZF393226:JZF393322 KJB393226:KJB393322 KSX393226:KSX393322 LCT393226:LCT393322 LMP393226:LMP393322 LWL393226:LWL393322 MGH393226:MGH393322 MQD393226:MQD393322 MZZ393226:MZZ393322 NJV393226:NJV393322 NTR393226:NTR393322 ODN393226:ODN393322 ONJ393226:ONJ393322 OXF393226:OXF393322 PHB393226:PHB393322 PQX393226:PQX393322 QAT393226:QAT393322 QKP393226:QKP393322 QUL393226:QUL393322 REH393226:REH393322 ROD393226:ROD393322 RXZ393226:RXZ393322 SHV393226:SHV393322 SRR393226:SRR393322 TBN393226:TBN393322 TLJ393226:TLJ393322 TVF393226:TVF393322 UFB393226:UFB393322 UOX393226:UOX393322 UYT393226:UYT393322 VIP393226:VIP393322 VSL393226:VSL393322 WCH393226:WCH393322 WMD393226:WMD393322 WVZ393226:WVZ393322 R458762:R458858 JN458762:JN458858 TJ458762:TJ458858 ADF458762:ADF458858 ANB458762:ANB458858 AWX458762:AWX458858 BGT458762:BGT458858 BQP458762:BQP458858 CAL458762:CAL458858 CKH458762:CKH458858 CUD458762:CUD458858 DDZ458762:DDZ458858 DNV458762:DNV458858 DXR458762:DXR458858 EHN458762:EHN458858 ERJ458762:ERJ458858 FBF458762:FBF458858 FLB458762:FLB458858 FUX458762:FUX458858 GET458762:GET458858 GOP458762:GOP458858 GYL458762:GYL458858 HIH458762:HIH458858 HSD458762:HSD458858 IBZ458762:IBZ458858 ILV458762:ILV458858 IVR458762:IVR458858 JFN458762:JFN458858 JPJ458762:JPJ458858 JZF458762:JZF458858 KJB458762:KJB458858 KSX458762:KSX458858 LCT458762:LCT458858 LMP458762:LMP458858 LWL458762:LWL458858 MGH458762:MGH458858 MQD458762:MQD458858 MZZ458762:MZZ458858 NJV458762:NJV458858 NTR458762:NTR458858 ODN458762:ODN458858 ONJ458762:ONJ458858 OXF458762:OXF458858 PHB458762:PHB458858 PQX458762:PQX458858 QAT458762:QAT458858 QKP458762:QKP458858 QUL458762:QUL458858 REH458762:REH458858 ROD458762:ROD458858 RXZ458762:RXZ458858 SHV458762:SHV458858 SRR458762:SRR458858 TBN458762:TBN458858 TLJ458762:TLJ458858 TVF458762:TVF458858 UFB458762:UFB458858 UOX458762:UOX458858 UYT458762:UYT458858 VIP458762:VIP458858 VSL458762:VSL458858 WCH458762:WCH458858 WMD458762:WMD458858 WVZ458762:WVZ458858 R524298:R524394 JN524298:JN524394 TJ524298:TJ524394 ADF524298:ADF524394 ANB524298:ANB524394 AWX524298:AWX524394 BGT524298:BGT524394 BQP524298:BQP524394 CAL524298:CAL524394 CKH524298:CKH524394 CUD524298:CUD524394 DDZ524298:DDZ524394 DNV524298:DNV524394 DXR524298:DXR524394 EHN524298:EHN524394 ERJ524298:ERJ524394 FBF524298:FBF524394 FLB524298:FLB524394 FUX524298:FUX524394 GET524298:GET524394 GOP524298:GOP524394 GYL524298:GYL524394 HIH524298:HIH524394 HSD524298:HSD524394 IBZ524298:IBZ524394 ILV524298:ILV524394 IVR524298:IVR524394 JFN524298:JFN524394 JPJ524298:JPJ524394 JZF524298:JZF524394 KJB524298:KJB524394 KSX524298:KSX524394 LCT524298:LCT524394 LMP524298:LMP524394 LWL524298:LWL524394 MGH524298:MGH524394 MQD524298:MQD524394 MZZ524298:MZZ524394 NJV524298:NJV524394 NTR524298:NTR524394 ODN524298:ODN524394 ONJ524298:ONJ524394 OXF524298:OXF524394 PHB524298:PHB524394 PQX524298:PQX524394 QAT524298:QAT524394 QKP524298:QKP524394 QUL524298:QUL524394 REH524298:REH524394 ROD524298:ROD524394 RXZ524298:RXZ524394 SHV524298:SHV524394 SRR524298:SRR524394 TBN524298:TBN524394 TLJ524298:TLJ524394 TVF524298:TVF524394 UFB524298:UFB524394 UOX524298:UOX524394 UYT524298:UYT524394 VIP524298:VIP524394 VSL524298:VSL524394 WCH524298:WCH524394 WMD524298:WMD524394 WVZ524298:WVZ524394 R589834:R589930 JN589834:JN589930 TJ589834:TJ589930 ADF589834:ADF589930 ANB589834:ANB589930 AWX589834:AWX589930 BGT589834:BGT589930 BQP589834:BQP589930 CAL589834:CAL589930 CKH589834:CKH589930 CUD589834:CUD589930 DDZ589834:DDZ589930 DNV589834:DNV589930 DXR589834:DXR589930 EHN589834:EHN589930 ERJ589834:ERJ589930 FBF589834:FBF589930 FLB589834:FLB589930 FUX589834:FUX589930 GET589834:GET589930 GOP589834:GOP589930 GYL589834:GYL589930 HIH589834:HIH589930 HSD589834:HSD589930 IBZ589834:IBZ589930 ILV589834:ILV589930 IVR589834:IVR589930 JFN589834:JFN589930 JPJ589834:JPJ589930 JZF589834:JZF589930 KJB589834:KJB589930 KSX589834:KSX589930 LCT589834:LCT589930 LMP589834:LMP589930 LWL589834:LWL589930 MGH589834:MGH589930 MQD589834:MQD589930 MZZ589834:MZZ589930 NJV589834:NJV589930 NTR589834:NTR589930 ODN589834:ODN589930 ONJ589834:ONJ589930 OXF589834:OXF589930 PHB589834:PHB589930 PQX589834:PQX589930 QAT589834:QAT589930 QKP589834:QKP589930 QUL589834:QUL589930 REH589834:REH589930 ROD589834:ROD589930 RXZ589834:RXZ589930 SHV589834:SHV589930 SRR589834:SRR589930 TBN589834:TBN589930 TLJ589834:TLJ589930 TVF589834:TVF589930 UFB589834:UFB589930 UOX589834:UOX589930 UYT589834:UYT589930 VIP589834:VIP589930 VSL589834:VSL589930 WCH589834:WCH589930 WMD589834:WMD589930 WVZ589834:WVZ589930 R655370:R655466 JN655370:JN655466 TJ655370:TJ655466 ADF655370:ADF655466 ANB655370:ANB655466 AWX655370:AWX655466 BGT655370:BGT655466 BQP655370:BQP655466 CAL655370:CAL655466 CKH655370:CKH655466 CUD655370:CUD655466 DDZ655370:DDZ655466 DNV655370:DNV655466 DXR655370:DXR655466 EHN655370:EHN655466 ERJ655370:ERJ655466 FBF655370:FBF655466 FLB655370:FLB655466 FUX655370:FUX655466 GET655370:GET655466 GOP655370:GOP655466 GYL655370:GYL655466 HIH655370:HIH655466 HSD655370:HSD655466 IBZ655370:IBZ655466 ILV655370:ILV655466 IVR655370:IVR655466 JFN655370:JFN655466 JPJ655370:JPJ655466 JZF655370:JZF655466 KJB655370:KJB655466 KSX655370:KSX655466 LCT655370:LCT655466 LMP655370:LMP655466 LWL655370:LWL655466 MGH655370:MGH655466 MQD655370:MQD655466 MZZ655370:MZZ655466 NJV655370:NJV655466 NTR655370:NTR655466 ODN655370:ODN655466 ONJ655370:ONJ655466 OXF655370:OXF655466 PHB655370:PHB655466 PQX655370:PQX655466 QAT655370:QAT655466 QKP655370:QKP655466 QUL655370:QUL655466 REH655370:REH655466 ROD655370:ROD655466 RXZ655370:RXZ655466 SHV655370:SHV655466 SRR655370:SRR655466 TBN655370:TBN655466 TLJ655370:TLJ655466 TVF655370:TVF655466 UFB655370:UFB655466 UOX655370:UOX655466 UYT655370:UYT655466 VIP655370:VIP655466 VSL655370:VSL655466 WCH655370:WCH655466 WMD655370:WMD655466 WVZ655370:WVZ655466 R720906:R721002 JN720906:JN721002 TJ720906:TJ721002 ADF720906:ADF721002 ANB720906:ANB721002 AWX720906:AWX721002 BGT720906:BGT721002 BQP720906:BQP721002 CAL720906:CAL721002 CKH720906:CKH721002 CUD720906:CUD721002 DDZ720906:DDZ721002 DNV720906:DNV721002 DXR720906:DXR721002 EHN720906:EHN721002 ERJ720906:ERJ721002 FBF720906:FBF721002 FLB720906:FLB721002 FUX720906:FUX721002 GET720906:GET721002 GOP720906:GOP721002 GYL720906:GYL721002 HIH720906:HIH721002 HSD720906:HSD721002 IBZ720906:IBZ721002 ILV720906:ILV721002 IVR720906:IVR721002 JFN720906:JFN721002 JPJ720906:JPJ721002 JZF720906:JZF721002 KJB720906:KJB721002 KSX720906:KSX721002 LCT720906:LCT721002 LMP720906:LMP721002 LWL720906:LWL721002 MGH720906:MGH721002 MQD720906:MQD721002 MZZ720906:MZZ721002 NJV720906:NJV721002 NTR720906:NTR721002 ODN720906:ODN721002 ONJ720906:ONJ721002 OXF720906:OXF721002 PHB720906:PHB721002 PQX720906:PQX721002 QAT720906:QAT721002 QKP720906:QKP721002 QUL720906:QUL721002 REH720906:REH721002 ROD720906:ROD721002 RXZ720906:RXZ721002 SHV720906:SHV721002 SRR720906:SRR721002 TBN720906:TBN721002 TLJ720906:TLJ721002 TVF720906:TVF721002 UFB720906:UFB721002 UOX720906:UOX721002 UYT720906:UYT721002 VIP720906:VIP721002 VSL720906:VSL721002 WCH720906:WCH721002 WMD720906:WMD721002 WVZ720906:WVZ721002 R786442:R786538 JN786442:JN786538 TJ786442:TJ786538 ADF786442:ADF786538 ANB786442:ANB786538 AWX786442:AWX786538 BGT786442:BGT786538 BQP786442:BQP786538 CAL786442:CAL786538 CKH786442:CKH786538 CUD786442:CUD786538 DDZ786442:DDZ786538 DNV786442:DNV786538 DXR786442:DXR786538 EHN786442:EHN786538 ERJ786442:ERJ786538 FBF786442:FBF786538 FLB786442:FLB786538 FUX786442:FUX786538 GET786442:GET786538 GOP786442:GOP786538 GYL786442:GYL786538 HIH786442:HIH786538 HSD786442:HSD786538 IBZ786442:IBZ786538 ILV786442:ILV786538 IVR786442:IVR786538 JFN786442:JFN786538 JPJ786442:JPJ786538 JZF786442:JZF786538 KJB786442:KJB786538 KSX786442:KSX786538 LCT786442:LCT786538 LMP786442:LMP786538 LWL786442:LWL786538 MGH786442:MGH786538 MQD786442:MQD786538 MZZ786442:MZZ786538 NJV786442:NJV786538 NTR786442:NTR786538 ODN786442:ODN786538 ONJ786442:ONJ786538 OXF786442:OXF786538 PHB786442:PHB786538 PQX786442:PQX786538 QAT786442:QAT786538 QKP786442:QKP786538 QUL786442:QUL786538 REH786442:REH786538 ROD786442:ROD786538 RXZ786442:RXZ786538 SHV786442:SHV786538 SRR786442:SRR786538 TBN786442:TBN786538 TLJ786442:TLJ786538 TVF786442:TVF786538 UFB786442:UFB786538 UOX786442:UOX786538 UYT786442:UYT786538 VIP786442:VIP786538 VSL786442:VSL786538 WCH786442:WCH786538 WMD786442:WMD786538 WVZ786442:WVZ786538 R851978:R852074 JN851978:JN852074 TJ851978:TJ852074 ADF851978:ADF852074 ANB851978:ANB852074 AWX851978:AWX852074 BGT851978:BGT852074 BQP851978:BQP852074 CAL851978:CAL852074 CKH851978:CKH852074 CUD851978:CUD852074 DDZ851978:DDZ852074 DNV851978:DNV852074 DXR851978:DXR852074 EHN851978:EHN852074 ERJ851978:ERJ852074 FBF851978:FBF852074 FLB851978:FLB852074 FUX851978:FUX852074 GET851978:GET852074 GOP851978:GOP852074 GYL851978:GYL852074 HIH851978:HIH852074 HSD851978:HSD852074 IBZ851978:IBZ852074 ILV851978:ILV852074 IVR851978:IVR852074 JFN851978:JFN852074 JPJ851978:JPJ852074 JZF851978:JZF852074 KJB851978:KJB852074 KSX851978:KSX852074 LCT851978:LCT852074 LMP851978:LMP852074 LWL851978:LWL852074 MGH851978:MGH852074 MQD851978:MQD852074 MZZ851978:MZZ852074 NJV851978:NJV852074 NTR851978:NTR852074 ODN851978:ODN852074 ONJ851978:ONJ852074 OXF851978:OXF852074 PHB851978:PHB852074 PQX851978:PQX852074 QAT851978:QAT852074 QKP851978:QKP852074 QUL851978:QUL852074 REH851978:REH852074 ROD851978:ROD852074 RXZ851978:RXZ852074 SHV851978:SHV852074 SRR851978:SRR852074 TBN851978:TBN852074 TLJ851978:TLJ852074 TVF851978:TVF852074 UFB851978:UFB852074 UOX851978:UOX852074 UYT851978:UYT852074 VIP851978:VIP852074 VSL851978:VSL852074 WCH851978:WCH852074 WMD851978:WMD852074 WVZ851978:WVZ852074 R917514:R917610 JN917514:JN917610 TJ917514:TJ917610 ADF917514:ADF917610 ANB917514:ANB917610 AWX917514:AWX917610 BGT917514:BGT917610 BQP917514:BQP917610 CAL917514:CAL917610 CKH917514:CKH917610 CUD917514:CUD917610 DDZ917514:DDZ917610 DNV917514:DNV917610 DXR917514:DXR917610 EHN917514:EHN917610 ERJ917514:ERJ917610 FBF917514:FBF917610 FLB917514:FLB917610 FUX917514:FUX917610 GET917514:GET917610 GOP917514:GOP917610 GYL917514:GYL917610 HIH917514:HIH917610 HSD917514:HSD917610 IBZ917514:IBZ917610 ILV917514:ILV917610 IVR917514:IVR917610 JFN917514:JFN917610 JPJ917514:JPJ917610 JZF917514:JZF917610 KJB917514:KJB917610 KSX917514:KSX917610 LCT917514:LCT917610 LMP917514:LMP917610 LWL917514:LWL917610 MGH917514:MGH917610 MQD917514:MQD917610 MZZ917514:MZZ917610 NJV917514:NJV917610 NTR917514:NTR917610 ODN917514:ODN917610 ONJ917514:ONJ917610 OXF917514:OXF917610 PHB917514:PHB917610 PQX917514:PQX917610 QAT917514:QAT917610 QKP917514:QKP917610 QUL917514:QUL917610 REH917514:REH917610 ROD917514:ROD917610 RXZ917514:RXZ917610 SHV917514:SHV917610 SRR917514:SRR917610 TBN917514:TBN917610 TLJ917514:TLJ917610 TVF917514:TVF917610 UFB917514:UFB917610 UOX917514:UOX917610 UYT917514:UYT917610 VIP917514:VIP917610 VSL917514:VSL917610 WCH917514:WCH917610 WMD917514:WMD917610 WVZ917514:WVZ917610 R983050:R983146 JN983050:JN983146 TJ983050:TJ983146 ADF983050:ADF983146 ANB983050:ANB983146 AWX983050:AWX983146 BGT983050:BGT983146 BQP983050:BQP983146 CAL983050:CAL983146 CKH983050:CKH983146 CUD983050:CUD983146 DDZ983050:DDZ983146 DNV983050:DNV983146 DXR983050:DXR983146 EHN983050:EHN983146 ERJ983050:ERJ983146 FBF983050:FBF983146 FLB983050:FLB983146 FUX983050:FUX983146 GET983050:GET983146 GOP983050:GOP983146 GYL983050:GYL983146 HIH983050:HIH983146 HSD983050:HSD983146 IBZ983050:IBZ983146 ILV983050:ILV983146 IVR983050:IVR983146 JFN983050:JFN983146 JPJ983050:JPJ983146 JZF983050:JZF983146 KJB983050:KJB983146 KSX983050:KSX983146 LCT983050:LCT983146 LMP983050:LMP983146 LWL983050:LWL983146 MGH983050:MGH983146 MQD983050:MQD983146 MZZ983050:MZZ983146 NJV983050:NJV983146 NTR983050:NTR983146 ODN983050:ODN983146 ONJ983050:ONJ983146 OXF983050:OXF983146 PHB983050:PHB983146 PQX983050:PQX983146 QAT983050:QAT983146 QKP983050:QKP983146 QUL983050:QUL983146 REH983050:REH983146 ROD983050:ROD983146 RXZ983050:RXZ983146 SHV983050:SHV983146 SRR983050:SRR983146 TBN983050:TBN983146 TLJ983050:TLJ983146 TVF983050:TVF983146 UFB983050:UFB983146 UOX983050:UOX983146 UYT983050:UYT983146 VIP983050:VIP983146 VSL983050:VSL983146 WCH983050:WCH983146 WMD983050:WMD983146 WVZ983050:WVZ983146 Q202:Q223 JM202:JM223 TI202:TI223 ADE202:ADE223 ANA202:ANA223 AWW202:AWW223 BGS202:BGS223 BQO202:BQO223 CAK202:CAK223 CKG202:CKG223 CUC202:CUC223 DDY202:DDY223 DNU202:DNU223 DXQ202:DXQ223 EHM202:EHM223 ERI202:ERI223 FBE202:FBE223 FLA202:FLA223 FUW202:FUW223 GES202:GES223 GOO202:GOO223 GYK202:GYK223 HIG202:HIG223 HSC202:HSC223 IBY202:IBY223 ILU202:ILU223 IVQ202:IVQ223 JFM202:JFM223 JPI202:JPI223 JZE202:JZE223 KJA202:KJA223 KSW202:KSW223 LCS202:LCS223 LMO202:LMO223 LWK202:LWK223 MGG202:MGG223 MQC202:MQC223 MZY202:MZY223 NJU202:NJU223 NTQ202:NTQ223 ODM202:ODM223 ONI202:ONI223 OXE202:OXE223 PHA202:PHA223 PQW202:PQW223 QAS202:QAS223 QKO202:QKO223 QUK202:QUK223 REG202:REG223 ROC202:ROC223 RXY202:RXY223 SHU202:SHU223 SRQ202:SRQ223 TBM202:TBM223 TLI202:TLI223 TVE202:TVE223 UFA202:UFA223 UOW202:UOW223 UYS202:UYS223 VIO202:VIO223 VSK202:VSK223 WCG202:WCG223 WMC202:WMC223 WVY202:WVY223 Q65738:Q65759 JM65738:JM65759 TI65738:TI65759 ADE65738:ADE65759 ANA65738:ANA65759 AWW65738:AWW65759 BGS65738:BGS65759 BQO65738:BQO65759 CAK65738:CAK65759 CKG65738:CKG65759 CUC65738:CUC65759 DDY65738:DDY65759 DNU65738:DNU65759 DXQ65738:DXQ65759 EHM65738:EHM65759 ERI65738:ERI65759 FBE65738:FBE65759 FLA65738:FLA65759 FUW65738:FUW65759 GES65738:GES65759 GOO65738:GOO65759 GYK65738:GYK65759 HIG65738:HIG65759 HSC65738:HSC65759 IBY65738:IBY65759 ILU65738:ILU65759 IVQ65738:IVQ65759 JFM65738:JFM65759 JPI65738:JPI65759 JZE65738:JZE65759 KJA65738:KJA65759 KSW65738:KSW65759 LCS65738:LCS65759 LMO65738:LMO65759 LWK65738:LWK65759 MGG65738:MGG65759 MQC65738:MQC65759 MZY65738:MZY65759 NJU65738:NJU65759 NTQ65738:NTQ65759 ODM65738:ODM65759 ONI65738:ONI65759 OXE65738:OXE65759 PHA65738:PHA65759 PQW65738:PQW65759 QAS65738:QAS65759 QKO65738:QKO65759 QUK65738:QUK65759 REG65738:REG65759 ROC65738:ROC65759 RXY65738:RXY65759 SHU65738:SHU65759 SRQ65738:SRQ65759 TBM65738:TBM65759 TLI65738:TLI65759 TVE65738:TVE65759 UFA65738:UFA65759 UOW65738:UOW65759 UYS65738:UYS65759 VIO65738:VIO65759 VSK65738:VSK65759 WCG65738:WCG65759 WMC65738:WMC65759 WVY65738:WVY65759 Q131274:Q131295 JM131274:JM131295 TI131274:TI131295 ADE131274:ADE131295 ANA131274:ANA131295 AWW131274:AWW131295 BGS131274:BGS131295 BQO131274:BQO131295 CAK131274:CAK131295 CKG131274:CKG131295 CUC131274:CUC131295 DDY131274:DDY131295 DNU131274:DNU131295 DXQ131274:DXQ131295 EHM131274:EHM131295 ERI131274:ERI131295 FBE131274:FBE131295 FLA131274:FLA131295 FUW131274:FUW131295 GES131274:GES131295 GOO131274:GOO131295 GYK131274:GYK131295 HIG131274:HIG131295 HSC131274:HSC131295 IBY131274:IBY131295 ILU131274:ILU131295 IVQ131274:IVQ131295 JFM131274:JFM131295 JPI131274:JPI131295 JZE131274:JZE131295 KJA131274:KJA131295 KSW131274:KSW131295 LCS131274:LCS131295 LMO131274:LMO131295 LWK131274:LWK131295 MGG131274:MGG131295 MQC131274:MQC131295 MZY131274:MZY131295 NJU131274:NJU131295 NTQ131274:NTQ131295 ODM131274:ODM131295 ONI131274:ONI131295 OXE131274:OXE131295 PHA131274:PHA131295 PQW131274:PQW131295 QAS131274:QAS131295 QKO131274:QKO131295 QUK131274:QUK131295 REG131274:REG131295 ROC131274:ROC131295 RXY131274:RXY131295 SHU131274:SHU131295 SRQ131274:SRQ131295 TBM131274:TBM131295 TLI131274:TLI131295 TVE131274:TVE131295 UFA131274:UFA131295 UOW131274:UOW131295 UYS131274:UYS131295 VIO131274:VIO131295 VSK131274:VSK131295 WCG131274:WCG131295 WMC131274:WMC131295 WVY131274:WVY131295 Q196810:Q196831 JM196810:JM196831 TI196810:TI196831 ADE196810:ADE196831 ANA196810:ANA196831 AWW196810:AWW196831 BGS196810:BGS196831 BQO196810:BQO196831 CAK196810:CAK196831 CKG196810:CKG196831 CUC196810:CUC196831 DDY196810:DDY196831 DNU196810:DNU196831 DXQ196810:DXQ196831 EHM196810:EHM196831 ERI196810:ERI196831 FBE196810:FBE196831 FLA196810:FLA196831 FUW196810:FUW196831 GES196810:GES196831 GOO196810:GOO196831 GYK196810:GYK196831 HIG196810:HIG196831 HSC196810:HSC196831 IBY196810:IBY196831 ILU196810:ILU196831 IVQ196810:IVQ196831 JFM196810:JFM196831 JPI196810:JPI196831 JZE196810:JZE196831 KJA196810:KJA196831 KSW196810:KSW196831 LCS196810:LCS196831 LMO196810:LMO196831 LWK196810:LWK196831 MGG196810:MGG196831 MQC196810:MQC196831 MZY196810:MZY196831 NJU196810:NJU196831 NTQ196810:NTQ196831 ODM196810:ODM196831 ONI196810:ONI196831 OXE196810:OXE196831 PHA196810:PHA196831 PQW196810:PQW196831 QAS196810:QAS196831 QKO196810:QKO196831 QUK196810:QUK196831 REG196810:REG196831 ROC196810:ROC196831 RXY196810:RXY196831 SHU196810:SHU196831 SRQ196810:SRQ196831 TBM196810:TBM196831 TLI196810:TLI196831 TVE196810:TVE196831 UFA196810:UFA196831 UOW196810:UOW196831 UYS196810:UYS196831 VIO196810:VIO196831 VSK196810:VSK196831 WCG196810:WCG196831 WMC196810:WMC196831 WVY196810:WVY196831 Q262346:Q262367 JM262346:JM262367 TI262346:TI262367 ADE262346:ADE262367 ANA262346:ANA262367 AWW262346:AWW262367 BGS262346:BGS262367 BQO262346:BQO262367 CAK262346:CAK262367 CKG262346:CKG262367 CUC262346:CUC262367 DDY262346:DDY262367 DNU262346:DNU262367 DXQ262346:DXQ262367 EHM262346:EHM262367 ERI262346:ERI262367 FBE262346:FBE262367 FLA262346:FLA262367 FUW262346:FUW262367 GES262346:GES262367 GOO262346:GOO262367 GYK262346:GYK262367 HIG262346:HIG262367 HSC262346:HSC262367 IBY262346:IBY262367 ILU262346:ILU262367 IVQ262346:IVQ262367 JFM262346:JFM262367 JPI262346:JPI262367 JZE262346:JZE262367 KJA262346:KJA262367 KSW262346:KSW262367 LCS262346:LCS262367 LMO262346:LMO262367 LWK262346:LWK262367 MGG262346:MGG262367 MQC262346:MQC262367 MZY262346:MZY262367 NJU262346:NJU262367 NTQ262346:NTQ262367 ODM262346:ODM262367 ONI262346:ONI262367 OXE262346:OXE262367 PHA262346:PHA262367 PQW262346:PQW262367 QAS262346:QAS262367 QKO262346:QKO262367 QUK262346:QUK262367 REG262346:REG262367 ROC262346:ROC262367 RXY262346:RXY262367 SHU262346:SHU262367 SRQ262346:SRQ262367 TBM262346:TBM262367 TLI262346:TLI262367 TVE262346:TVE262367 UFA262346:UFA262367 UOW262346:UOW262367 UYS262346:UYS262367 VIO262346:VIO262367 VSK262346:VSK262367 WCG262346:WCG262367 WMC262346:WMC262367 WVY262346:WVY262367 Q327882:Q327903 JM327882:JM327903 TI327882:TI327903 ADE327882:ADE327903 ANA327882:ANA327903 AWW327882:AWW327903 BGS327882:BGS327903 BQO327882:BQO327903 CAK327882:CAK327903 CKG327882:CKG327903 CUC327882:CUC327903 DDY327882:DDY327903 DNU327882:DNU327903 DXQ327882:DXQ327903 EHM327882:EHM327903 ERI327882:ERI327903 FBE327882:FBE327903 FLA327882:FLA327903 FUW327882:FUW327903 GES327882:GES327903 GOO327882:GOO327903 GYK327882:GYK327903 HIG327882:HIG327903 HSC327882:HSC327903 IBY327882:IBY327903 ILU327882:ILU327903 IVQ327882:IVQ327903 JFM327882:JFM327903 JPI327882:JPI327903 JZE327882:JZE327903 KJA327882:KJA327903 KSW327882:KSW327903 LCS327882:LCS327903 LMO327882:LMO327903 LWK327882:LWK327903 MGG327882:MGG327903 MQC327882:MQC327903 MZY327882:MZY327903 NJU327882:NJU327903 NTQ327882:NTQ327903 ODM327882:ODM327903 ONI327882:ONI327903 OXE327882:OXE327903 PHA327882:PHA327903 PQW327882:PQW327903 QAS327882:QAS327903 QKO327882:QKO327903 QUK327882:QUK327903 REG327882:REG327903 ROC327882:ROC327903 RXY327882:RXY327903 SHU327882:SHU327903 SRQ327882:SRQ327903 TBM327882:TBM327903 TLI327882:TLI327903 TVE327882:TVE327903 UFA327882:UFA327903 UOW327882:UOW327903 UYS327882:UYS327903 VIO327882:VIO327903 VSK327882:VSK327903 WCG327882:WCG327903 WMC327882:WMC327903 WVY327882:WVY327903 Q393418:Q393439 JM393418:JM393439 TI393418:TI393439 ADE393418:ADE393439 ANA393418:ANA393439 AWW393418:AWW393439 BGS393418:BGS393439 BQO393418:BQO393439 CAK393418:CAK393439 CKG393418:CKG393439 CUC393418:CUC393439 DDY393418:DDY393439 DNU393418:DNU393439 DXQ393418:DXQ393439 EHM393418:EHM393439 ERI393418:ERI393439 FBE393418:FBE393439 FLA393418:FLA393439 FUW393418:FUW393439 GES393418:GES393439 GOO393418:GOO393439 GYK393418:GYK393439 HIG393418:HIG393439 HSC393418:HSC393439 IBY393418:IBY393439 ILU393418:ILU393439 IVQ393418:IVQ393439 JFM393418:JFM393439 JPI393418:JPI393439 JZE393418:JZE393439 KJA393418:KJA393439 KSW393418:KSW393439 LCS393418:LCS393439 LMO393418:LMO393439 LWK393418:LWK393439 MGG393418:MGG393439 MQC393418:MQC393439 MZY393418:MZY393439 NJU393418:NJU393439 NTQ393418:NTQ393439 ODM393418:ODM393439 ONI393418:ONI393439 OXE393418:OXE393439 PHA393418:PHA393439 PQW393418:PQW393439 QAS393418:QAS393439 QKO393418:QKO393439 QUK393418:QUK393439 REG393418:REG393439 ROC393418:ROC393439 RXY393418:RXY393439 SHU393418:SHU393439 SRQ393418:SRQ393439 TBM393418:TBM393439 TLI393418:TLI393439 TVE393418:TVE393439 UFA393418:UFA393439 UOW393418:UOW393439 UYS393418:UYS393439 VIO393418:VIO393439 VSK393418:VSK393439 WCG393418:WCG393439 WMC393418:WMC393439 WVY393418:WVY393439 Q458954:Q458975 JM458954:JM458975 TI458954:TI458975 ADE458954:ADE458975 ANA458954:ANA458975 AWW458954:AWW458975 BGS458954:BGS458975 BQO458954:BQO458975 CAK458954:CAK458975 CKG458954:CKG458975 CUC458954:CUC458975 DDY458954:DDY458975 DNU458954:DNU458975 DXQ458954:DXQ458975 EHM458954:EHM458975 ERI458954:ERI458975 FBE458954:FBE458975 FLA458954:FLA458975 FUW458954:FUW458975 GES458954:GES458975 GOO458954:GOO458975 GYK458954:GYK458975 HIG458954:HIG458975 HSC458954:HSC458975 IBY458954:IBY458975 ILU458954:ILU458975 IVQ458954:IVQ458975 JFM458954:JFM458975 JPI458954:JPI458975 JZE458954:JZE458975 KJA458954:KJA458975 KSW458954:KSW458975 LCS458954:LCS458975 LMO458954:LMO458975 LWK458954:LWK458975 MGG458954:MGG458975 MQC458954:MQC458975 MZY458954:MZY458975 NJU458954:NJU458975 NTQ458954:NTQ458975 ODM458954:ODM458975 ONI458954:ONI458975 OXE458954:OXE458975 PHA458954:PHA458975 PQW458954:PQW458975 QAS458954:QAS458975 QKO458954:QKO458975 QUK458954:QUK458975 REG458954:REG458975 ROC458954:ROC458975 RXY458954:RXY458975 SHU458954:SHU458975 SRQ458954:SRQ458975 TBM458954:TBM458975 TLI458954:TLI458975 TVE458954:TVE458975 UFA458954:UFA458975 UOW458954:UOW458975 UYS458954:UYS458975 VIO458954:VIO458975 VSK458954:VSK458975 WCG458954:WCG458975 WMC458954:WMC458975 WVY458954:WVY458975 Q524490:Q524511 JM524490:JM524511 TI524490:TI524511 ADE524490:ADE524511 ANA524490:ANA524511 AWW524490:AWW524511 BGS524490:BGS524511 BQO524490:BQO524511 CAK524490:CAK524511 CKG524490:CKG524511 CUC524490:CUC524511 DDY524490:DDY524511 DNU524490:DNU524511 DXQ524490:DXQ524511 EHM524490:EHM524511 ERI524490:ERI524511 FBE524490:FBE524511 FLA524490:FLA524511 FUW524490:FUW524511 GES524490:GES524511 GOO524490:GOO524511 GYK524490:GYK524511 HIG524490:HIG524511 HSC524490:HSC524511 IBY524490:IBY524511 ILU524490:ILU524511 IVQ524490:IVQ524511 JFM524490:JFM524511 JPI524490:JPI524511 JZE524490:JZE524511 KJA524490:KJA524511 KSW524490:KSW524511 LCS524490:LCS524511 LMO524490:LMO524511 LWK524490:LWK524511 MGG524490:MGG524511 MQC524490:MQC524511 MZY524490:MZY524511 NJU524490:NJU524511 NTQ524490:NTQ524511 ODM524490:ODM524511 ONI524490:ONI524511 OXE524490:OXE524511 PHA524490:PHA524511 PQW524490:PQW524511 QAS524490:QAS524511 QKO524490:QKO524511 QUK524490:QUK524511 REG524490:REG524511 ROC524490:ROC524511 RXY524490:RXY524511 SHU524490:SHU524511 SRQ524490:SRQ524511 TBM524490:TBM524511 TLI524490:TLI524511 TVE524490:TVE524511 UFA524490:UFA524511 UOW524490:UOW524511 UYS524490:UYS524511 VIO524490:VIO524511 VSK524490:VSK524511 WCG524490:WCG524511 WMC524490:WMC524511 WVY524490:WVY524511 Q590026:Q590047 JM590026:JM590047 TI590026:TI590047 ADE590026:ADE590047 ANA590026:ANA590047 AWW590026:AWW590047 BGS590026:BGS590047 BQO590026:BQO590047 CAK590026:CAK590047 CKG590026:CKG590047 CUC590026:CUC590047 DDY590026:DDY590047 DNU590026:DNU590047 DXQ590026:DXQ590047 EHM590026:EHM590047 ERI590026:ERI590047 FBE590026:FBE590047 FLA590026:FLA590047 FUW590026:FUW590047 GES590026:GES590047 GOO590026:GOO590047 GYK590026:GYK590047 HIG590026:HIG590047 HSC590026:HSC590047 IBY590026:IBY590047 ILU590026:ILU590047 IVQ590026:IVQ590047 JFM590026:JFM590047 JPI590026:JPI590047 JZE590026:JZE590047 KJA590026:KJA590047 KSW590026:KSW590047 LCS590026:LCS590047 LMO590026:LMO590047 LWK590026:LWK590047 MGG590026:MGG590047 MQC590026:MQC590047 MZY590026:MZY590047 NJU590026:NJU590047 NTQ590026:NTQ590047 ODM590026:ODM590047 ONI590026:ONI590047 OXE590026:OXE590047 PHA590026:PHA590047 PQW590026:PQW590047 QAS590026:QAS590047 QKO590026:QKO590047 QUK590026:QUK590047 REG590026:REG590047 ROC590026:ROC590047 RXY590026:RXY590047 SHU590026:SHU590047 SRQ590026:SRQ590047 TBM590026:TBM590047 TLI590026:TLI590047 TVE590026:TVE590047 UFA590026:UFA590047 UOW590026:UOW590047 UYS590026:UYS590047 VIO590026:VIO590047 VSK590026:VSK590047 WCG590026:WCG590047 WMC590026:WMC590047 WVY590026:WVY590047 Q655562:Q655583 JM655562:JM655583 TI655562:TI655583 ADE655562:ADE655583 ANA655562:ANA655583 AWW655562:AWW655583 BGS655562:BGS655583 BQO655562:BQO655583 CAK655562:CAK655583 CKG655562:CKG655583 CUC655562:CUC655583 DDY655562:DDY655583 DNU655562:DNU655583 DXQ655562:DXQ655583 EHM655562:EHM655583 ERI655562:ERI655583 FBE655562:FBE655583 FLA655562:FLA655583 FUW655562:FUW655583 GES655562:GES655583 GOO655562:GOO655583 GYK655562:GYK655583 HIG655562:HIG655583 HSC655562:HSC655583 IBY655562:IBY655583 ILU655562:ILU655583 IVQ655562:IVQ655583 JFM655562:JFM655583 JPI655562:JPI655583 JZE655562:JZE655583 KJA655562:KJA655583 KSW655562:KSW655583 LCS655562:LCS655583 LMO655562:LMO655583 LWK655562:LWK655583 MGG655562:MGG655583 MQC655562:MQC655583 MZY655562:MZY655583 NJU655562:NJU655583 NTQ655562:NTQ655583 ODM655562:ODM655583 ONI655562:ONI655583 OXE655562:OXE655583 PHA655562:PHA655583 PQW655562:PQW655583 QAS655562:QAS655583 QKO655562:QKO655583 QUK655562:QUK655583 REG655562:REG655583 ROC655562:ROC655583 RXY655562:RXY655583 SHU655562:SHU655583 SRQ655562:SRQ655583 TBM655562:TBM655583 TLI655562:TLI655583 TVE655562:TVE655583 UFA655562:UFA655583 UOW655562:UOW655583 UYS655562:UYS655583 VIO655562:VIO655583 VSK655562:VSK655583 WCG655562:WCG655583 WMC655562:WMC655583 WVY655562:WVY655583 Q721098:Q721119 JM721098:JM721119 TI721098:TI721119 ADE721098:ADE721119 ANA721098:ANA721119 AWW721098:AWW721119 BGS721098:BGS721119 BQO721098:BQO721119 CAK721098:CAK721119 CKG721098:CKG721119 CUC721098:CUC721119 DDY721098:DDY721119 DNU721098:DNU721119 DXQ721098:DXQ721119 EHM721098:EHM721119 ERI721098:ERI721119 FBE721098:FBE721119 FLA721098:FLA721119 FUW721098:FUW721119 GES721098:GES721119 GOO721098:GOO721119 GYK721098:GYK721119 HIG721098:HIG721119 HSC721098:HSC721119 IBY721098:IBY721119 ILU721098:ILU721119 IVQ721098:IVQ721119 JFM721098:JFM721119 JPI721098:JPI721119 JZE721098:JZE721119 KJA721098:KJA721119 KSW721098:KSW721119 LCS721098:LCS721119 LMO721098:LMO721119 LWK721098:LWK721119 MGG721098:MGG721119 MQC721098:MQC721119 MZY721098:MZY721119 NJU721098:NJU721119 NTQ721098:NTQ721119 ODM721098:ODM721119 ONI721098:ONI721119 OXE721098:OXE721119 PHA721098:PHA721119 PQW721098:PQW721119 QAS721098:QAS721119 QKO721098:QKO721119 QUK721098:QUK721119 REG721098:REG721119 ROC721098:ROC721119 RXY721098:RXY721119 SHU721098:SHU721119 SRQ721098:SRQ721119 TBM721098:TBM721119 TLI721098:TLI721119 TVE721098:TVE721119 UFA721098:UFA721119 UOW721098:UOW721119 UYS721098:UYS721119 VIO721098:VIO721119 VSK721098:VSK721119 WCG721098:WCG721119 WMC721098:WMC721119 WVY721098:WVY721119 Q786634:Q786655 JM786634:JM786655 TI786634:TI786655 ADE786634:ADE786655 ANA786634:ANA786655 AWW786634:AWW786655 BGS786634:BGS786655 BQO786634:BQO786655 CAK786634:CAK786655 CKG786634:CKG786655 CUC786634:CUC786655 DDY786634:DDY786655 DNU786634:DNU786655 DXQ786634:DXQ786655 EHM786634:EHM786655 ERI786634:ERI786655 FBE786634:FBE786655 FLA786634:FLA786655 FUW786634:FUW786655 GES786634:GES786655 GOO786634:GOO786655 GYK786634:GYK786655 HIG786634:HIG786655 HSC786634:HSC786655 IBY786634:IBY786655 ILU786634:ILU786655 IVQ786634:IVQ786655 JFM786634:JFM786655 JPI786634:JPI786655 JZE786634:JZE786655 KJA786634:KJA786655 KSW786634:KSW786655 LCS786634:LCS786655 LMO786634:LMO786655 LWK786634:LWK786655 MGG786634:MGG786655 MQC786634:MQC786655 MZY786634:MZY786655 NJU786634:NJU786655 NTQ786634:NTQ786655 ODM786634:ODM786655 ONI786634:ONI786655 OXE786634:OXE786655 PHA786634:PHA786655 PQW786634:PQW786655 QAS786634:QAS786655 QKO786634:QKO786655 QUK786634:QUK786655 REG786634:REG786655 ROC786634:ROC786655 RXY786634:RXY786655 SHU786634:SHU786655 SRQ786634:SRQ786655 TBM786634:TBM786655 TLI786634:TLI786655 TVE786634:TVE786655 UFA786634:UFA786655 UOW786634:UOW786655 UYS786634:UYS786655 VIO786634:VIO786655 VSK786634:VSK786655 WCG786634:WCG786655 WMC786634:WMC786655 WVY786634:WVY786655 Q852170:Q852191 JM852170:JM852191 TI852170:TI852191 ADE852170:ADE852191 ANA852170:ANA852191 AWW852170:AWW852191 BGS852170:BGS852191 BQO852170:BQO852191 CAK852170:CAK852191 CKG852170:CKG852191 CUC852170:CUC852191 DDY852170:DDY852191 DNU852170:DNU852191 DXQ852170:DXQ852191 EHM852170:EHM852191 ERI852170:ERI852191 FBE852170:FBE852191 FLA852170:FLA852191 FUW852170:FUW852191 GES852170:GES852191 GOO852170:GOO852191 GYK852170:GYK852191 HIG852170:HIG852191 HSC852170:HSC852191 IBY852170:IBY852191 ILU852170:ILU852191 IVQ852170:IVQ852191 JFM852170:JFM852191 JPI852170:JPI852191 JZE852170:JZE852191 KJA852170:KJA852191 KSW852170:KSW852191 LCS852170:LCS852191 LMO852170:LMO852191 LWK852170:LWK852191 MGG852170:MGG852191 MQC852170:MQC852191 MZY852170:MZY852191 NJU852170:NJU852191 NTQ852170:NTQ852191 ODM852170:ODM852191 ONI852170:ONI852191 OXE852170:OXE852191 PHA852170:PHA852191 PQW852170:PQW852191 QAS852170:QAS852191 QKO852170:QKO852191 QUK852170:QUK852191 REG852170:REG852191 ROC852170:ROC852191 RXY852170:RXY852191 SHU852170:SHU852191 SRQ852170:SRQ852191 TBM852170:TBM852191 TLI852170:TLI852191 TVE852170:TVE852191 UFA852170:UFA852191 UOW852170:UOW852191 UYS852170:UYS852191 VIO852170:VIO852191 VSK852170:VSK852191 WCG852170:WCG852191 WMC852170:WMC852191 WVY852170:WVY852191 Q917706:Q917727 JM917706:JM917727 TI917706:TI917727 ADE917706:ADE917727 ANA917706:ANA917727 AWW917706:AWW917727 BGS917706:BGS917727 BQO917706:BQO917727 CAK917706:CAK917727 CKG917706:CKG917727 CUC917706:CUC917727 DDY917706:DDY917727 DNU917706:DNU917727 DXQ917706:DXQ917727 EHM917706:EHM917727 ERI917706:ERI917727 FBE917706:FBE917727 FLA917706:FLA917727 FUW917706:FUW917727 GES917706:GES917727 GOO917706:GOO917727 GYK917706:GYK917727 HIG917706:HIG917727 HSC917706:HSC917727 IBY917706:IBY917727 ILU917706:ILU917727 IVQ917706:IVQ917727 JFM917706:JFM917727 JPI917706:JPI917727 JZE917706:JZE917727 KJA917706:KJA917727 KSW917706:KSW917727 LCS917706:LCS917727 LMO917706:LMO917727 LWK917706:LWK917727 MGG917706:MGG917727 MQC917706:MQC917727 MZY917706:MZY917727 NJU917706:NJU917727 NTQ917706:NTQ917727 ODM917706:ODM917727 ONI917706:ONI917727 OXE917706:OXE917727 PHA917706:PHA917727 PQW917706:PQW917727 QAS917706:QAS917727 QKO917706:QKO917727 QUK917706:QUK917727 REG917706:REG917727 ROC917706:ROC917727 RXY917706:RXY917727 SHU917706:SHU917727 SRQ917706:SRQ917727 TBM917706:TBM917727 TLI917706:TLI917727 TVE917706:TVE917727 UFA917706:UFA917727 UOW917706:UOW917727 UYS917706:UYS917727 VIO917706:VIO917727 VSK917706:VSK917727 WCG917706:WCG917727 WMC917706:WMC917727 WVY917706:WVY917727 Q983242:Q983263 JM983242:JM983263 TI983242:TI983263 ADE983242:ADE983263 ANA983242:ANA983263 AWW983242:AWW983263 BGS983242:BGS983263 BQO983242:BQO983263 CAK983242:CAK983263 CKG983242:CKG983263 CUC983242:CUC983263 DDY983242:DDY983263 DNU983242:DNU983263 DXQ983242:DXQ983263 EHM983242:EHM983263 ERI983242:ERI983263 FBE983242:FBE983263 FLA983242:FLA983263 FUW983242:FUW983263 GES983242:GES983263 GOO983242:GOO983263 GYK983242:GYK983263 HIG983242:HIG983263 HSC983242:HSC983263 IBY983242:IBY983263 ILU983242:ILU983263 IVQ983242:IVQ983263 JFM983242:JFM983263 JPI983242:JPI983263 JZE983242:JZE983263 KJA983242:KJA983263 KSW983242:KSW983263 LCS983242:LCS983263 LMO983242:LMO983263 LWK983242:LWK983263 MGG983242:MGG983263 MQC983242:MQC983263 MZY983242:MZY983263 NJU983242:NJU983263 NTQ983242:NTQ983263 ODM983242:ODM983263 ONI983242:ONI983263 OXE983242:OXE983263 PHA983242:PHA983263 PQW983242:PQW983263 QAS983242:QAS983263 QKO983242:QKO983263 QUK983242:QUK983263 REG983242:REG983263 ROC983242:ROC983263 RXY983242:RXY983263 SHU983242:SHU983263 SRQ983242:SRQ983263 TBM983242:TBM983263 TLI983242:TLI983263 TVE983242:TVE983263 UFA983242:UFA983263 UOW983242:UOW983263 UYS983242:UYS983263 VIO983242:VIO983263 VSK983242:VSK983263 WCG983242:WCG983263 WMC983242:WMC983263 WVY983242:WVY983263 Q10:Q147 JM10:JM147 TI10:TI147 ADE10:ADE147 ANA10:ANA147 AWW10:AWW147 BGS10:BGS147 BQO10:BQO147 CAK10:CAK147 CKG10:CKG147 CUC10:CUC147 DDY10:DDY147 DNU10:DNU147 DXQ10:DXQ147 EHM10:EHM147 ERI10:ERI147 FBE10:FBE147 FLA10:FLA147 FUW10:FUW147 GES10:GES147 GOO10:GOO147 GYK10:GYK147 HIG10:HIG147 HSC10:HSC147 IBY10:IBY147 ILU10:ILU147 IVQ10:IVQ147 JFM10:JFM147 JPI10:JPI147 JZE10:JZE147 KJA10:KJA147 KSW10:KSW147 LCS10:LCS147 LMO10:LMO147 LWK10:LWK147 MGG10:MGG147 MQC10:MQC147 MZY10:MZY147 NJU10:NJU147 NTQ10:NTQ147 ODM10:ODM147 ONI10:ONI147 OXE10:OXE147 PHA10:PHA147 PQW10:PQW147 QAS10:QAS147 QKO10:QKO147 QUK10:QUK147 REG10:REG147 ROC10:ROC147 RXY10:RXY147 SHU10:SHU147 SRQ10:SRQ147 TBM10:TBM147 TLI10:TLI147 TVE10:TVE147 UFA10:UFA147 UOW10:UOW147 UYS10:UYS147 VIO10:VIO147 VSK10:VSK147 WCG10:WCG147 WMC10:WMC147 WVY10:WVY147 Q65546:Q65683 JM65546:JM65683 TI65546:TI65683 ADE65546:ADE65683 ANA65546:ANA65683 AWW65546:AWW65683 BGS65546:BGS65683 BQO65546:BQO65683 CAK65546:CAK65683 CKG65546:CKG65683 CUC65546:CUC65683 DDY65546:DDY65683 DNU65546:DNU65683 DXQ65546:DXQ65683 EHM65546:EHM65683 ERI65546:ERI65683 FBE65546:FBE65683 FLA65546:FLA65683 FUW65546:FUW65683 GES65546:GES65683 GOO65546:GOO65683 GYK65546:GYK65683 HIG65546:HIG65683 HSC65546:HSC65683 IBY65546:IBY65683 ILU65546:ILU65683 IVQ65546:IVQ65683 JFM65546:JFM65683 JPI65546:JPI65683 JZE65546:JZE65683 KJA65546:KJA65683 KSW65546:KSW65683 LCS65546:LCS65683 LMO65546:LMO65683 LWK65546:LWK65683 MGG65546:MGG65683 MQC65546:MQC65683 MZY65546:MZY65683 NJU65546:NJU65683 NTQ65546:NTQ65683 ODM65546:ODM65683 ONI65546:ONI65683 OXE65546:OXE65683 PHA65546:PHA65683 PQW65546:PQW65683 QAS65546:QAS65683 QKO65546:QKO65683 QUK65546:QUK65683 REG65546:REG65683 ROC65546:ROC65683 RXY65546:RXY65683 SHU65546:SHU65683 SRQ65546:SRQ65683 TBM65546:TBM65683 TLI65546:TLI65683 TVE65546:TVE65683 UFA65546:UFA65683 UOW65546:UOW65683 UYS65546:UYS65683 VIO65546:VIO65683 VSK65546:VSK65683 WCG65546:WCG65683 WMC65546:WMC65683 WVY65546:WVY65683 Q131082:Q131219 JM131082:JM131219 TI131082:TI131219 ADE131082:ADE131219 ANA131082:ANA131219 AWW131082:AWW131219 BGS131082:BGS131219 BQO131082:BQO131219 CAK131082:CAK131219 CKG131082:CKG131219 CUC131082:CUC131219 DDY131082:DDY131219 DNU131082:DNU131219 DXQ131082:DXQ131219 EHM131082:EHM131219 ERI131082:ERI131219 FBE131082:FBE131219 FLA131082:FLA131219 FUW131082:FUW131219 GES131082:GES131219 GOO131082:GOO131219 GYK131082:GYK131219 HIG131082:HIG131219 HSC131082:HSC131219 IBY131082:IBY131219 ILU131082:ILU131219 IVQ131082:IVQ131219 JFM131082:JFM131219 JPI131082:JPI131219 JZE131082:JZE131219 KJA131082:KJA131219 KSW131082:KSW131219 LCS131082:LCS131219 LMO131082:LMO131219 LWK131082:LWK131219 MGG131082:MGG131219 MQC131082:MQC131219 MZY131082:MZY131219 NJU131082:NJU131219 NTQ131082:NTQ131219 ODM131082:ODM131219 ONI131082:ONI131219 OXE131082:OXE131219 PHA131082:PHA131219 PQW131082:PQW131219 QAS131082:QAS131219 QKO131082:QKO131219 QUK131082:QUK131219 REG131082:REG131219 ROC131082:ROC131219 RXY131082:RXY131219 SHU131082:SHU131219 SRQ131082:SRQ131219 TBM131082:TBM131219 TLI131082:TLI131219 TVE131082:TVE131219 UFA131082:UFA131219 UOW131082:UOW131219 UYS131082:UYS131219 VIO131082:VIO131219 VSK131082:VSK131219 WCG131082:WCG131219 WMC131082:WMC131219 WVY131082:WVY131219 Q196618:Q196755 JM196618:JM196755 TI196618:TI196755 ADE196618:ADE196755 ANA196618:ANA196755 AWW196618:AWW196755 BGS196618:BGS196755 BQO196618:BQO196755 CAK196618:CAK196755 CKG196618:CKG196755 CUC196618:CUC196755 DDY196618:DDY196755 DNU196618:DNU196755 DXQ196618:DXQ196755 EHM196618:EHM196755 ERI196618:ERI196755 FBE196618:FBE196755 FLA196618:FLA196755 FUW196618:FUW196755 GES196618:GES196755 GOO196618:GOO196755 GYK196618:GYK196755 HIG196618:HIG196755 HSC196618:HSC196755 IBY196618:IBY196755 ILU196618:ILU196755 IVQ196618:IVQ196755 JFM196618:JFM196755 JPI196618:JPI196755 JZE196618:JZE196755 KJA196618:KJA196755 KSW196618:KSW196755 LCS196618:LCS196755 LMO196618:LMO196755 LWK196618:LWK196755 MGG196618:MGG196755 MQC196618:MQC196755 MZY196618:MZY196755 NJU196618:NJU196755 NTQ196618:NTQ196755 ODM196618:ODM196755 ONI196618:ONI196755 OXE196618:OXE196755 PHA196618:PHA196755 PQW196618:PQW196755 QAS196618:QAS196755 QKO196618:QKO196755 QUK196618:QUK196755 REG196618:REG196755 ROC196618:ROC196755 RXY196618:RXY196755 SHU196618:SHU196755 SRQ196618:SRQ196755 TBM196618:TBM196755 TLI196618:TLI196755 TVE196618:TVE196755 UFA196618:UFA196755 UOW196618:UOW196755 UYS196618:UYS196755 VIO196618:VIO196755 VSK196618:VSK196755 WCG196618:WCG196755 WMC196618:WMC196755 WVY196618:WVY196755 Q262154:Q262291 JM262154:JM262291 TI262154:TI262291 ADE262154:ADE262291 ANA262154:ANA262291 AWW262154:AWW262291 BGS262154:BGS262291 BQO262154:BQO262291 CAK262154:CAK262291 CKG262154:CKG262291 CUC262154:CUC262291 DDY262154:DDY262291 DNU262154:DNU262291 DXQ262154:DXQ262291 EHM262154:EHM262291 ERI262154:ERI262291 FBE262154:FBE262291 FLA262154:FLA262291 FUW262154:FUW262291 GES262154:GES262291 GOO262154:GOO262291 GYK262154:GYK262291 HIG262154:HIG262291 HSC262154:HSC262291 IBY262154:IBY262291 ILU262154:ILU262291 IVQ262154:IVQ262291 JFM262154:JFM262291 JPI262154:JPI262291 JZE262154:JZE262291 KJA262154:KJA262291 KSW262154:KSW262291 LCS262154:LCS262291 LMO262154:LMO262291 LWK262154:LWK262291 MGG262154:MGG262291 MQC262154:MQC262291 MZY262154:MZY262291 NJU262154:NJU262291 NTQ262154:NTQ262291 ODM262154:ODM262291 ONI262154:ONI262291 OXE262154:OXE262291 PHA262154:PHA262291 PQW262154:PQW262291 QAS262154:QAS262291 QKO262154:QKO262291 QUK262154:QUK262291 REG262154:REG262291 ROC262154:ROC262291 RXY262154:RXY262291 SHU262154:SHU262291 SRQ262154:SRQ262291 TBM262154:TBM262291 TLI262154:TLI262291 TVE262154:TVE262291 UFA262154:UFA262291 UOW262154:UOW262291 UYS262154:UYS262291 VIO262154:VIO262291 VSK262154:VSK262291 WCG262154:WCG262291 WMC262154:WMC262291 WVY262154:WVY262291 Q327690:Q327827 JM327690:JM327827 TI327690:TI327827 ADE327690:ADE327827 ANA327690:ANA327827 AWW327690:AWW327827 BGS327690:BGS327827 BQO327690:BQO327827 CAK327690:CAK327827 CKG327690:CKG327827 CUC327690:CUC327827 DDY327690:DDY327827 DNU327690:DNU327827 DXQ327690:DXQ327827 EHM327690:EHM327827 ERI327690:ERI327827 FBE327690:FBE327827 FLA327690:FLA327827 FUW327690:FUW327827 GES327690:GES327827 GOO327690:GOO327827 GYK327690:GYK327827 HIG327690:HIG327827 HSC327690:HSC327827 IBY327690:IBY327827 ILU327690:ILU327827 IVQ327690:IVQ327827 JFM327690:JFM327827 JPI327690:JPI327827 JZE327690:JZE327827 KJA327690:KJA327827 KSW327690:KSW327827 LCS327690:LCS327827 LMO327690:LMO327827 LWK327690:LWK327827 MGG327690:MGG327827 MQC327690:MQC327827 MZY327690:MZY327827 NJU327690:NJU327827 NTQ327690:NTQ327827 ODM327690:ODM327827 ONI327690:ONI327827 OXE327690:OXE327827 PHA327690:PHA327827 PQW327690:PQW327827 QAS327690:QAS327827 QKO327690:QKO327827 QUK327690:QUK327827 REG327690:REG327827 ROC327690:ROC327827 RXY327690:RXY327827 SHU327690:SHU327827 SRQ327690:SRQ327827 TBM327690:TBM327827 TLI327690:TLI327827 TVE327690:TVE327827 UFA327690:UFA327827 UOW327690:UOW327827 UYS327690:UYS327827 VIO327690:VIO327827 VSK327690:VSK327827 WCG327690:WCG327827 WMC327690:WMC327827 WVY327690:WVY327827 Q393226:Q393363 JM393226:JM393363 TI393226:TI393363 ADE393226:ADE393363 ANA393226:ANA393363 AWW393226:AWW393363 BGS393226:BGS393363 BQO393226:BQO393363 CAK393226:CAK393363 CKG393226:CKG393363 CUC393226:CUC393363 DDY393226:DDY393363 DNU393226:DNU393363 DXQ393226:DXQ393363 EHM393226:EHM393363 ERI393226:ERI393363 FBE393226:FBE393363 FLA393226:FLA393363 FUW393226:FUW393363 GES393226:GES393363 GOO393226:GOO393363 GYK393226:GYK393363 HIG393226:HIG393363 HSC393226:HSC393363 IBY393226:IBY393363 ILU393226:ILU393363 IVQ393226:IVQ393363 JFM393226:JFM393363 JPI393226:JPI393363 JZE393226:JZE393363 KJA393226:KJA393363 KSW393226:KSW393363 LCS393226:LCS393363 LMO393226:LMO393363 LWK393226:LWK393363 MGG393226:MGG393363 MQC393226:MQC393363 MZY393226:MZY393363 NJU393226:NJU393363 NTQ393226:NTQ393363 ODM393226:ODM393363 ONI393226:ONI393363 OXE393226:OXE393363 PHA393226:PHA393363 PQW393226:PQW393363 QAS393226:QAS393363 QKO393226:QKO393363 QUK393226:QUK393363 REG393226:REG393363 ROC393226:ROC393363 RXY393226:RXY393363 SHU393226:SHU393363 SRQ393226:SRQ393363 TBM393226:TBM393363 TLI393226:TLI393363 TVE393226:TVE393363 UFA393226:UFA393363 UOW393226:UOW393363 UYS393226:UYS393363 VIO393226:VIO393363 VSK393226:VSK393363 WCG393226:WCG393363 WMC393226:WMC393363 WVY393226:WVY393363 Q458762:Q458899 JM458762:JM458899 TI458762:TI458899 ADE458762:ADE458899 ANA458762:ANA458899 AWW458762:AWW458899 BGS458762:BGS458899 BQO458762:BQO458899 CAK458762:CAK458899 CKG458762:CKG458899 CUC458762:CUC458899 DDY458762:DDY458899 DNU458762:DNU458899 DXQ458762:DXQ458899 EHM458762:EHM458899 ERI458762:ERI458899 FBE458762:FBE458899 FLA458762:FLA458899 FUW458762:FUW458899 GES458762:GES458899 GOO458762:GOO458899 GYK458762:GYK458899 HIG458762:HIG458899 HSC458762:HSC458899 IBY458762:IBY458899 ILU458762:ILU458899 IVQ458762:IVQ458899 JFM458762:JFM458899 JPI458762:JPI458899 JZE458762:JZE458899 KJA458762:KJA458899 KSW458762:KSW458899 LCS458762:LCS458899 LMO458762:LMO458899 LWK458762:LWK458899 MGG458762:MGG458899 MQC458762:MQC458899 MZY458762:MZY458899 NJU458762:NJU458899 NTQ458762:NTQ458899 ODM458762:ODM458899 ONI458762:ONI458899 OXE458762:OXE458899 PHA458762:PHA458899 PQW458762:PQW458899 QAS458762:QAS458899 QKO458762:QKO458899 QUK458762:QUK458899 REG458762:REG458899 ROC458762:ROC458899 RXY458762:RXY458899 SHU458762:SHU458899 SRQ458762:SRQ458899 TBM458762:TBM458899 TLI458762:TLI458899 TVE458762:TVE458899 UFA458762:UFA458899 UOW458762:UOW458899 UYS458762:UYS458899 VIO458762:VIO458899 VSK458762:VSK458899 WCG458762:WCG458899 WMC458762:WMC458899 WVY458762:WVY458899 Q524298:Q524435 JM524298:JM524435 TI524298:TI524435 ADE524298:ADE524435 ANA524298:ANA524435 AWW524298:AWW524435 BGS524298:BGS524435 BQO524298:BQO524435 CAK524298:CAK524435 CKG524298:CKG524435 CUC524298:CUC524435 DDY524298:DDY524435 DNU524298:DNU524435 DXQ524298:DXQ524435 EHM524298:EHM524435 ERI524298:ERI524435 FBE524298:FBE524435 FLA524298:FLA524435 FUW524298:FUW524435 GES524298:GES524435 GOO524298:GOO524435 GYK524298:GYK524435 HIG524298:HIG524435 HSC524298:HSC524435 IBY524298:IBY524435 ILU524298:ILU524435 IVQ524298:IVQ524435 JFM524298:JFM524435 JPI524298:JPI524435 JZE524298:JZE524435 KJA524298:KJA524435 KSW524298:KSW524435 LCS524298:LCS524435 LMO524298:LMO524435 LWK524298:LWK524435 MGG524298:MGG524435 MQC524298:MQC524435 MZY524298:MZY524435 NJU524298:NJU524435 NTQ524298:NTQ524435 ODM524298:ODM524435 ONI524298:ONI524435 OXE524298:OXE524435 PHA524298:PHA524435 PQW524298:PQW524435 QAS524298:QAS524435 QKO524298:QKO524435 QUK524298:QUK524435 REG524298:REG524435 ROC524298:ROC524435 RXY524298:RXY524435 SHU524298:SHU524435 SRQ524298:SRQ524435 TBM524298:TBM524435 TLI524298:TLI524435 TVE524298:TVE524435 UFA524298:UFA524435 UOW524298:UOW524435 UYS524298:UYS524435 VIO524298:VIO524435 VSK524298:VSK524435 WCG524298:WCG524435 WMC524298:WMC524435 WVY524298:WVY524435 Q589834:Q589971 JM589834:JM589971 TI589834:TI589971 ADE589834:ADE589971 ANA589834:ANA589971 AWW589834:AWW589971 BGS589834:BGS589971 BQO589834:BQO589971 CAK589834:CAK589971 CKG589834:CKG589971 CUC589834:CUC589971 DDY589834:DDY589971 DNU589834:DNU589971 DXQ589834:DXQ589971 EHM589834:EHM589971 ERI589834:ERI589971 FBE589834:FBE589971 FLA589834:FLA589971 FUW589834:FUW589971 GES589834:GES589971 GOO589834:GOO589971 GYK589834:GYK589971 HIG589834:HIG589971 HSC589834:HSC589971 IBY589834:IBY589971 ILU589834:ILU589971 IVQ589834:IVQ589971 JFM589834:JFM589971 JPI589834:JPI589971 JZE589834:JZE589971 KJA589834:KJA589971 KSW589834:KSW589971 LCS589834:LCS589971 LMO589834:LMO589971 LWK589834:LWK589971 MGG589834:MGG589971 MQC589834:MQC589971 MZY589834:MZY589971 NJU589834:NJU589971 NTQ589834:NTQ589971 ODM589834:ODM589971 ONI589834:ONI589971 OXE589834:OXE589971 PHA589834:PHA589971 PQW589834:PQW589971 QAS589834:QAS589971 QKO589834:QKO589971 QUK589834:QUK589971 REG589834:REG589971 ROC589834:ROC589971 RXY589834:RXY589971 SHU589834:SHU589971 SRQ589834:SRQ589971 TBM589834:TBM589971 TLI589834:TLI589971 TVE589834:TVE589971 UFA589834:UFA589971 UOW589834:UOW589971 UYS589834:UYS589971 VIO589834:VIO589971 VSK589834:VSK589971 WCG589834:WCG589971 WMC589834:WMC589971 WVY589834:WVY589971 Q655370:Q655507 JM655370:JM655507 TI655370:TI655507 ADE655370:ADE655507 ANA655370:ANA655507 AWW655370:AWW655507 BGS655370:BGS655507 BQO655370:BQO655507 CAK655370:CAK655507 CKG655370:CKG655507 CUC655370:CUC655507 DDY655370:DDY655507 DNU655370:DNU655507 DXQ655370:DXQ655507 EHM655370:EHM655507 ERI655370:ERI655507 FBE655370:FBE655507 FLA655370:FLA655507 FUW655370:FUW655507 GES655370:GES655507 GOO655370:GOO655507 GYK655370:GYK655507 HIG655370:HIG655507 HSC655370:HSC655507 IBY655370:IBY655507 ILU655370:ILU655507 IVQ655370:IVQ655507 JFM655370:JFM655507 JPI655370:JPI655507 JZE655370:JZE655507 KJA655370:KJA655507 KSW655370:KSW655507 LCS655370:LCS655507 LMO655370:LMO655507 LWK655370:LWK655507 MGG655370:MGG655507 MQC655370:MQC655507 MZY655370:MZY655507 NJU655370:NJU655507 NTQ655370:NTQ655507 ODM655370:ODM655507 ONI655370:ONI655507 OXE655370:OXE655507 PHA655370:PHA655507 PQW655370:PQW655507 QAS655370:QAS655507 QKO655370:QKO655507 QUK655370:QUK655507 REG655370:REG655507 ROC655370:ROC655507 RXY655370:RXY655507 SHU655370:SHU655507 SRQ655370:SRQ655507 TBM655370:TBM655507 TLI655370:TLI655507 TVE655370:TVE655507 UFA655370:UFA655507 UOW655370:UOW655507 UYS655370:UYS655507 VIO655370:VIO655507 VSK655370:VSK655507 WCG655370:WCG655507 WMC655370:WMC655507 WVY655370:WVY655507 Q720906:Q721043 JM720906:JM721043 TI720906:TI721043 ADE720906:ADE721043 ANA720906:ANA721043 AWW720906:AWW721043 BGS720906:BGS721043 BQO720906:BQO721043 CAK720906:CAK721043 CKG720906:CKG721043 CUC720906:CUC721043 DDY720906:DDY721043 DNU720906:DNU721043 DXQ720906:DXQ721043 EHM720906:EHM721043 ERI720906:ERI721043 FBE720906:FBE721043 FLA720906:FLA721043 FUW720906:FUW721043 GES720906:GES721043 GOO720906:GOO721043 GYK720906:GYK721043 HIG720906:HIG721043 HSC720906:HSC721043 IBY720906:IBY721043 ILU720906:ILU721043 IVQ720906:IVQ721043 JFM720906:JFM721043 JPI720906:JPI721043 JZE720906:JZE721043 KJA720906:KJA721043 KSW720906:KSW721043 LCS720906:LCS721043 LMO720906:LMO721043 LWK720906:LWK721043 MGG720906:MGG721043 MQC720906:MQC721043 MZY720906:MZY721043 NJU720906:NJU721043 NTQ720906:NTQ721043 ODM720906:ODM721043 ONI720906:ONI721043 OXE720906:OXE721043 PHA720906:PHA721043 PQW720906:PQW721043 QAS720906:QAS721043 QKO720906:QKO721043 QUK720906:QUK721043 REG720906:REG721043 ROC720906:ROC721043 RXY720906:RXY721043 SHU720906:SHU721043 SRQ720906:SRQ721043 TBM720906:TBM721043 TLI720906:TLI721043 TVE720906:TVE721043 UFA720906:UFA721043 UOW720906:UOW721043 UYS720906:UYS721043 VIO720906:VIO721043 VSK720906:VSK721043 WCG720906:WCG721043 WMC720906:WMC721043 WVY720906:WVY721043 Q786442:Q786579 JM786442:JM786579 TI786442:TI786579 ADE786442:ADE786579 ANA786442:ANA786579 AWW786442:AWW786579 BGS786442:BGS786579 BQO786442:BQO786579 CAK786442:CAK786579 CKG786442:CKG786579 CUC786442:CUC786579 DDY786442:DDY786579 DNU786442:DNU786579 DXQ786442:DXQ786579 EHM786442:EHM786579 ERI786442:ERI786579 FBE786442:FBE786579 FLA786442:FLA786579 FUW786442:FUW786579 GES786442:GES786579 GOO786442:GOO786579 GYK786442:GYK786579 HIG786442:HIG786579 HSC786442:HSC786579 IBY786442:IBY786579 ILU786442:ILU786579 IVQ786442:IVQ786579 JFM786442:JFM786579 JPI786442:JPI786579 JZE786442:JZE786579 KJA786442:KJA786579 KSW786442:KSW786579 LCS786442:LCS786579 LMO786442:LMO786579 LWK786442:LWK786579 MGG786442:MGG786579 MQC786442:MQC786579 MZY786442:MZY786579 NJU786442:NJU786579 NTQ786442:NTQ786579 ODM786442:ODM786579 ONI786442:ONI786579 OXE786442:OXE786579 PHA786442:PHA786579 PQW786442:PQW786579 QAS786442:QAS786579 QKO786442:QKO786579 QUK786442:QUK786579 REG786442:REG786579 ROC786442:ROC786579 RXY786442:RXY786579 SHU786442:SHU786579 SRQ786442:SRQ786579 TBM786442:TBM786579 TLI786442:TLI786579 TVE786442:TVE786579 UFA786442:UFA786579 UOW786442:UOW786579 UYS786442:UYS786579 VIO786442:VIO786579 VSK786442:VSK786579 WCG786442:WCG786579 WMC786442:WMC786579 WVY786442:WVY786579 Q851978:Q852115 JM851978:JM852115 TI851978:TI852115 ADE851978:ADE852115 ANA851978:ANA852115 AWW851978:AWW852115 BGS851978:BGS852115 BQO851978:BQO852115 CAK851978:CAK852115 CKG851978:CKG852115 CUC851978:CUC852115 DDY851978:DDY852115 DNU851978:DNU852115 DXQ851978:DXQ852115 EHM851978:EHM852115 ERI851978:ERI852115 FBE851978:FBE852115 FLA851978:FLA852115 FUW851978:FUW852115 GES851978:GES852115 GOO851978:GOO852115 GYK851978:GYK852115 HIG851978:HIG852115 HSC851978:HSC852115 IBY851978:IBY852115 ILU851978:ILU852115 IVQ851978:IVQ852115 JFM851978:JFM852115 JPI851978:JPI852115 JZE851978:JZE852115 KJA851978:KJA852115 KSW851978:KSW852115 LCS851978:LCS852115 LMO851978:LMO852115 LWK851978:LWK852115 MGG851978:MGG852115 MQC851978:MQC852115 MZY851978:MZY852115 NJU851978:NJU852115 NTQ851978:NTQ852115 ODM851978:ODM852115 ONI851978:ONI852115 OXE851978:OXE852115 PHA851978:PHA852115 PQW851978:PQW852115 QAS851978:QAS852115 QKO851978:QKO852115 QUK851978:QUK852115 REG851978:REG852115 ROC851978:ROC852115 RXY851978:RXY852115 SHU851978:SHU852115 SRQ851978:SRQ852115 TBM851978:TBM852115 TLI851978:TLI852115 TVE851978:TVE852115 UFA851978:UFA852115 UOW851978:UOW852115 UYS851978:UYS852115 VIO851978:VIO852115 VSK851978:VSK852115 WCG851978:WCG852115 WMC851978:WMC852115 WVY851978:WVY852115 Q917514:Q917651 JM917514:JM917651 TI917514:TI917651 ADE917514:ADE917651 ANA917514:ANA917651 AWW917514:AWW917651 BGS917514:BGS917651 BQO917514:BQO917651 CAK917514:CAK917651 CKG917514:CKG917651 CUC917514:CUC917651 DDY917514:DDY917651 DNU917514:DNU917651 DXQ917514:DXQ917651 EHM917514:EHM917651 ERI917514:ERI917651 FBE917514:FBE917651 FLA917514:FLA917651 FUW917514:FUW917651 GES917514:GES917651 GOO917514:GOO917651 GYK917514:GYK917651 HIG917514:HIG917651 HSC917514:HSC917651 IBY917514:IBY917651 ILU917514:ILU917651 IVQ917514:IVQ917651 JFM917514:JFM917651 JPI917514:JPI917651 JZE917514:JZE917651 KJA917514:KJA917651 KSW917514:KSW917651 LCS917514:LCS917651 LMO917514:LMO917651 LWK917514:LWK917651 MGG917514:MGG917651 MQC917514:MQC917651 MZY917514:MZY917651 NJU917514:NJU917651 NTQ917514:NTQ917651 ODM917514:ODM917651 ONI917514:ONI917651 OXE917514:OXE917651 PHA917514:PHA917651 PQW917514:PQW917651 QAS917514:QAS917651 QKO917514:QKO917651 QUK917514:QUK917651 REG917514:REG917651 ROC917514:ROC917651 RXY917514:RXY917651 SHU917514:SHU917651 SRQ917514:SRQ917651 TBM917514:TBM917651 TLI917514:TLI917651 TVE917514:TVE917651 UFA917514:UFA917651 UOW917514:UOW917651 UYS917514:UYS917651 VIO917514:VIO917651 VSK917514:VSK917651 WCG917514:WCG917651 WMC917514:WMC917651 WVY917514:WVY917651 Q983050:Q983187 JM983050:JM983187 TI983050:TI983187 ADE983050:ADE983187 ANA983050:ANA983187 AWW983050:AWW983187 BGS983050:BGS983187 BQO983050:BQO983187 CAK983050:CAK983187 CKG983050:CKG983187 CUC983050:CUC983187 DDY983050:DDY983187 DNU983050:DNU983187 DXQ983050:DXQ983187 EHM983050:EHM983187 ERI983050:ERI983187 FBE983050:FBE983187 FLA983050:FLA983187 FUW983050:FUW983187 GES983050:GES983187 GOO983050:GOO983187 GYK983050:GYK983187 HIG983050:HIG983187 HSC983050:HSC983187 IBY983050:IBY983187 ILU983050:ILU983187 IVQ983050:IVQ983187 JFM983050:JFM983187 JPI983050:JPI983187 JZE983050:JZE983187 KJA983050:KJA983187 KSW983050:KSW983187 LCS983050:LCS983187 LMO983050:LMO983187 LWK983050:LWK983187 MGG983050:MGG983187 MQC983050:MQC983187 MZY983050:MZY983187 NJU983050:NJU983187 NTQ983050:NTQ983187 ODM983050:ODM983187 ONI983050:ONI983187 OXE983050:OXE983187 PHA983050:PHA983187 PQW983050:PQW983187 QAS983050:QAS983187 QKO983050:QKO983187 QUK983050:QUK983187 REG983050:REG983187 ROC983050:ROC983187 RXY983050:RXY983187 SHU983050:SHU983187 SRQ983050:SRQ983187 TBM983050:TBM983187 TLI983050:TLI983187 TVE983050:TVE983187 UFA983050:UFA983187 UOW983050:UOW983187 UYS983050:UYS983187 VIO983050:VIO983187 VSK983050:VSK983187 WCG983050:WCG983187 WMC983050:WMC983187 WVY983050:WVY983187 D10:P223 IZ10:JL223 SV10:TH223 ACR10:ADD223 AMN10:AMZ223 AWJ10:AWV223 BGF10:BGR223 BQB10:BQN223 BZX10:CAJ223 CJT10:CKF223 CTP10:CUB223 DDL10:DDX223 DNH10:DNT223 DXD10:DXP223 EGZ10:EHL223 EQV10:ERH223 FAR10:FBD223 FKN10:FKZ223 FUJ10:FUV223 GEF10:GER223 GOB10:GON223 GXX10:GYJ223 HHT10:HIF223 HRP10:HSB223 IBL10:IBX223 ILH10:ILT223 IVD10:IVP223 JEZ10:JFL223 JOV10:JPH223 JYR10:JZD223 KIN10:KIZ223 KSJ10:KSV223 LCF10:LCR223 LMB10:LMN223 LVX10:LWJ223 MFT10:MGF223 MPP10:MQB223 MZL10:MZX223 NJH10:NJT223 NTD10:NTP223 OCZ10:ODL223 OMV10:ONH223 OWR10:OXD223 PGN10:PGZ223 PQJ10:PQV223 QAF10:QAR223 QKB10:QKN223 QTX10:QUJ223 RDT10:REF223 RNP10:ROB223 RXL10:RXX223 SHH10:SHT223 SRD10:SRP223 TAZ10:TBL223 TKV10:TLH223 TUR10:TVD223 UEN10:UEZ223 UOJ10:UOV223 UYF10:UYR223 VIB10:VIN223 VRX10:VSJ223 WBT10:WCF223 WLP10:WMB223 WVL10:WVX223 D65546:P65759 IZ65546:JL65759 SV65546:TH65759 ACR65546:ADD65759 AMN65546:AMZ65759 AWJ65546:AWV65759 BGF65546:BGR65759 BQB65546:BQN65759 BZX65546:CAJ65759 CJT65546:CKF65759 CTP65546:CUB65759 DDL65546:DDX65759 DNH65546:DNT65759 DXD65546:DXP65759 EGZ65546:EHL65759 EQV65546:ERH65759 FAR65546:FBD65759 FKN65546:FKZ65759 FUJ65546:FUV65759 GEF65546:GER65759 GOB65546:GON65759 GXX65546:GYJ65759 HHT65546:HIF65759 HRP65546:HSB65759 IBL65546:IBX65759 ILH65546:ILT65759 IVD65546:IVP65759 JEZ65546:JFL65759 JOV65546:JPH65759 JYR65546:JZD65759 KIN65546:KIZ65759 KSJ65546:KSV65759 LCF65546:LCR65759 LMB65546:LMN65759 LVX65546:LWJ65759 MFT65546:MGF65759 MPP65546:MQB65759 MZL65546:MZX65759 NJH65546:NJT65759 NTD65546:NTP65759 OCZ65546:ODL65759 OMV65546:ONH65759 OWR65546:OXD65759 PGN65546:PGZ65759 PQJ65546:PQV65759 QAF65546:QAR65759 QKB65546:QKN65759 QTX65546:QUJ65759 RDT65546:REF65759 RNP65546:ROB65759 RXL65546:RXX65759 SHH65546:SHT65759 SRD65546:SRP65759 TAZ65546:TBL65759 TKV65546:TLH65759 TUR65546:TVD65759 UEN65546:UEZ65759 UOJ65546:UOV65759 UYF65546:UYR65759 VIB65546:VIN65759 VRX65546:VSJ65759 WBT65546:WCF65759 WLP65546:WMB65759 WVL65546:WVX65759 D131082:P131295 IZ131082:JL131295 SV131082:TH131295 ACR131082:ADD131295 AMN131082:AMZ131295 AWJ131082:AWV131295 BGF131082:BGR131295 BQB131082:BQN131295 BZX131082:CAJ131295 CJT131082:CKF131295 CTP131082:CUB131295 DDL131082:DDX131295 DNH131082:DNT131295 DXD131082:DXP131295 EGZ131082:EHL131295 EQV131082:ERH131295 FAR131082:FBD131295 FKN131082:FKZ131295 FUJ131082:FUV131295 GEF131082:GER131295 GOB131082:GON131295 GXX131082:GYJ131295 HHT131082:HIF131295 HRP131082:HSB131295 IBL131082:IBX131295 ILH131082:ILT131295 IVD131082:IVP131295 JEZ131082:JFL131295 JOV131082:JPH131295 JYR131082:JZD131295 KIN131082:KIZ131295 KSJ131082:KSV131295 LCF131082:LCR131295 LMB131082:LMN131295 LVX131082:LWJ131295 MFT131082:MGF131295 MPP131082:MQB131295 MZL131082:MZX131295 NJH131082:NJT131295 NTD131082:NTP131295 OCZ131082:ODL131295 OMV131082:ONH131295 OWR131082:OXD131295 PGN131082:PGZ131295 PQJ131082:PQV131295 QAF131082:QAR131295 QKB131082:QKN131295 QTX131082:QUJ131295 RDT131082:REF131295 RNP131082:ROB131295 RXL131082:RXX131295 SHH131082:SHT131295 SRD131082:SRP131295 TAZ131082:TBL131295 TKV131082:TLH131295 TUR131082:TVD131295 UEN131082:UEZ131295 UOJ131082:UOV131295 UYF131082:UYR131295 VIB131082:VIN131295 VRX131082:VSJ131295 WBT131082:WCF131295 WLP131082:WMB131295 WVL131082:WVX131295 D196618:P196831 IZ196618:JL196831 SV196618:TH196831 ACR196618:ADD196831 AMN196618:AMZ196831 AWJ196618:AWV196831 BGF196618:BGR196831 BQB196618:BQN196831 BZX196618:CAJ196831 CJT196618:CKF196831 CTP196618:CUB196831 DDL196618:DDX196831 DNH196618:DNT196831 DXD196618:DXP196831 EGZ196618:EHL196831 EQV196618:ERH196831 FAR196618:FBD196831 FKN196618:FKZ196831 FUJ196618:FUV196831 GEF196618:GER196831 GOB196618:GON196831 GXX196618:GYJ196831 HHT196618:HIF196831 HRP196618:HSB196831 IBL196618:IBX196831 ILH196618:ILT196831 IVD196618:IVP196831 JEZ196618:JFL196831 JOV196618:JPH196831 JYR196618:JZD196831 KIN196618:KIZ196831 KSJ196618:KSV196831 LCF196618:LCR196831 LMB196618:LMN196831 LVX196618:LWJ196831 MFT196618:MGF196831 MPP196618:MQB196831 MZL196618:MZX196831 NJH196618:NJT196831 NTD196618:NTP196831 OCZ196618:ODL196831 OMV196618:ONH196831 OWR196618:OXD196831 PGN196618:PGZ196831 PQJ196618:PQV196831 QAF196618:QAR196831 QKB196618:QKN196831 QTX196618:QUJ196831 RDT196618:REF196831 RNP196618:ROB196831 RXL196618:RXX196831 SHH196618:SHT196831 SRD196618:SRP196831 TAZ196618:TBL196831 TKV196618:TLH196831 TUR196618:TVD196831 UEN196618:UEZ196831 UOJ196618:UOV196831 UYF196618:UYR196831 VIB196618:VIN196831 VRX196618:VSJ196831 WBT196618:WCF196831 WLP196618:WMB196831 WVL196618:WVX196831 D262154:P262367 IZ262154:JL262367 SV262154:TH262367 ACR262154:ADD262367 AMN262154:AMZ262367 AWJ262154:AWV262367 BGF262154:BGR262367 BQB262154:BQN262367 BZX262154:CAJ262367 CJT262154:CKF262367 CTP262154:CUB262367 DDL262154:DDX262367 DNH262154:DNT262367 DXD262154:DXP262367 EGZ262154:EHL262367 EQV262154:ERH262367 FAR262154:FBD262367 FKN262154:FKZ262367 FUJ262154:FUV262367 GEF262154:GER262367 GOB262154:GON262367 GXX262154:GYJ262367 HHT262154:HIF262367 HRP262154:HSB262367 IBL262154:IBX262367 ILH262154:ILT262367 IVD262154:IVP262367 JEZ262154:JFL262367 JOV262154:JPH262367 JYR262154:JZD262367 KIN262154:KIZ262367 KSJ262154:KSV262367 LCF262154:LCR262367 LMB262154:LMN262367 LVX262154:LWJ262367 MFT262154:MGF262367 MPP262154:MQB262367 MZL262154:MZX262367 NJH262154:NJT262367 NTD262154:NTP262367 OCZ262154:ODL262367 OMV262154:ONH262367 OWR262154:OXD262367 PGN262154:PGZ262367 PQJ262154:PQV262367 QAF262154:QAR262367 QKB262154:QKN262367 QTX262154:QUJ262367 RDT262154:REF262367 RNP262154:ROB262367 RXL262154:RXX262367 SHH262154:SHT262367 SRD262154:SRP262367 TAZ262154:TBL262367 TKV262154:TLH262367 TUR262154:TVD262367 UEN262154:UEZ262367 UOJ262154:UOV262367 UYF262154:UYR262367 VIB262154:VIN262367 VRX262154:VSJ262367 WBT262154:WCF262367 WLP262154:WMB262367 WVL262154:WVX262367 D327690:P327903 IZ327690:JL327903 SV327690:TH327903 ACR327690:ADD327903 AMN327690:AMZ327903 AWJ327690:AWV327903 BGF327690:BGR327903 BQB327690:BQN327903 BZX327690:CAJ327903 CJT327690:CKF327903 CTP327690:CUB327903 DDL327690:DDX327903 DNH327690:DNT327903 DXD327690:DXP327903 EGZ327690:EHL327903 EQV327690:ERH327903 FAR327690:FBD327903 FKN327690:FKZ327903 FUJ327690:FUV327903 GEF327690:GER327903 GOB327690:GON327903 GXX327690:GYJ327903 HHT327690:HIF327903 HRP327690:HSB327903 IBL327690:IBX327903 ILH327690:ILT327903 IVD327690:IVP327903 JEZ327690:JFL327903 JOV327690:JPH327903 JYR327690:JZD327903 KIN327690:KIZ327903 KSJ327690:KSV327903 LCF327690:LCR327903 LMB327690:LMN327903 LVX327690:LWJ327903 MFT327690:MGF327903 MPP327690:MQB327903 MZL327690:MZX327903 NJH327690:NJT327903 NTD327690:NTP327903 OCZ327690:ODL327903 OMV327690:ONH327903 OWR327690:OXD327903 PGN327690:PGZ327903 PQJ327690:PQV327903 QAF327690:QAR327903 QKB327690:QKN327903 QTX327690:QUJ327903 RDT327690:REF327903 RNP327690:ROB327903 RXL327690:RXX327903 SHH327690:SHT327903 SRD327690:SRP327903 TAZ327690:TBL327903 TKV327690:TLH327903 TUR327690:TVD327903 UEN327690:UEZ327903 UOJ327690:UOV327903 UYF327690:UYR327903 VIB327690:VIN327903 VRX327690:VSJ327903 WBT327690:WCF327903 WLP327690:WMB327903 WVL327690:WVX327903 D393226:P393439 IZ393226:JL393439 SV393226:TH393439 ACR393226:ADD393439 AMN393226:AMZ393439 AWJ393226:AWV393439 BGF393226:BGR393439 BQB393226:BQN393439 BZX393226:CAJ393439 CJT393226:CKF393439 CTP393226:CUB393439 DDL393226:DDX393439 DNH393226:DNT393439 DXD393226:DXP393439 EGZ393226:EHL393439 EQV393226:ERH393439 FAR393226:FBD393439 FKN393226:FKZ393439 FUJ393226:FUV393439 GEF393226:GER393439 GOB393226:GON393439 GXX393226:GYJ393439 HHT393226:HIF393439 HRP393226:HSB393439 IBL393226:IBX393439 ILH393226:ILT393439 IVD393226:IVP393439 JEZ393226:JFL393439 JOV393226:JPH393439 JYR393226:JZD393439 KIN393226:KIZ393439 KSJ393226:KSV393439 LCF393226:LCR393439 LMB393226:LMN393439 LVX393226:LWJ393439 MFT393226:MGF393439 MPP393226:MQB393439 MZL393226:MZX393439 NJH393226:NJT393439 NTD393226:NTP393439 OCZ393226:ODL393439 OMV393226:ONH393439 OWR393226:OXD393439 PGN393226:PGZ393439 PQJ393226:PQV393439 QAF393226:QAR393439 QKB393226:QKN393439 QTX393226:QUJ393439 RDT393226:REF393439 RNP393226:ROB393439 RXL393226:RXX393439 SHH393226:SHT393439 SRD393226:SRP393439 TAZ393226:TBL393439 TKV393226:TLH393439 TUR393226:TVD393439 UEN393226:UEZ393439 UOJ393226:UOV393439 UYF393226:UYR393439 VIB393226:VIN393439 VRX393226:VSJ393439 WBT393226:WCF393439 WLP393226:WMB393439 WVL393226:WVX393439 D458762:P458975 IZ458762:JL458975 SV458762:TH458975 ACR458762:ADD458975 AMN458762:AMZ458975 AWJ458762:AWV458975 BGF458762:BGR458975 BQB458762:BQN458975 BZX458762:CAJ458975 CJT458762:CKF458975 CTP458762:CUB458975 DDL458762:DDX458975 DNH458762:DNT458975 DXD458762:DXP458975 EGZ458762:EHL458975 EQV458762:ERH458975 FAR458762:FBD458975 FKN458762:FKZ458975 FUJ458762:FUV458975 GEF458762:GER458975 GOB458762:GON458975 GXX458762:GYJ458975 HHT458762:HIF458975 HRP458762:HSB458975 IBL458762:IBX458975 ILH458762:ILT458975 IVD458762:IVP458975 JEZ458762:JFL458975 JOV458762:JPH458975 JYR458762:JZD458975 KIN458762:KIZ458975 KSJ458762:KSV458975 LCF458762:LCR458975 LMB458762:LMN458975 LVX458762:LWJ458975 MFT458762:MGF458975 MPP458762:MQB458975 MZL458762:MZX458975 NJH458762:NJT458975 NTD458762:NTP458975 OCZ458762:ODL458975 OMV458762:ONH458975 OWR458762:OXD458975 PGN458762:PGZ458975 PQJ458762:PQV458975 QAF458762:QAR458975 QKB458762:QKN458975 QTX458762:QUJ458975 RDT458762:REF458975 RNP458762:ROB458975 RXL458762:RXX458975 SHH458762:SHT458975 SRD458762:SRP458975 TAZ458762:TBL458975 TKV458762:TLH458975 TUR458762:TVD458975 UEN458762:UEZ458975 UOJ458762:UOV458975 UYF458762:UYR458975 VIB458762:VIN458975 VRX458762:VSJ458975 WBT458762:WCF458975 WLP458762:WMB458975 WVL458762:WVX458975 D524298:P524511 IZ524298:JL524511 SV524298:TH524511 ACR524298:ADD524511 AMN524298:AMZ524511 AWJ524298:AWV524511 BGF524298:BGR524511 BQB524298:BQN524511 BZX524298:CAJ524511 CJT524298:CKF524511 CTP524298:CUB524511 DDL524298:DDX524511 DNH524298:DNT524511 DXD524298:DXP524511 EGZ524298:EHL524511 EQV524298:ERH524511 FAR524298:FBD524511 FKN524298:FKZ524511 FUJ524298:FUV524511 GEF524298:GER524511 GOB524298:GON524511 GXX524298:GYJ524511 HHT524298:HIF524511 HRP524298:HSB524511 IBL524298:IBX524511 ILH524298:ILT524511 IVD524298:IVP524511 JEZ524298:JFL524511 JOV524298:JPH524511 JYR524298:JZD524511 KIN524298:KIZ524511 KSJ524298:KSV524511 LCF524298:LCR524511 LMB524298:LMN524511 LVX524298:LWJ524511 MFT524298:MGF524511 MPP524298:MQB524511 MZL524298:MZX524511 NJH524298:NJT524511 NTD524298:NTP524511 OCZ524298:ODL524511 OMV524298:ONH524511 OWR524298:OXD524511 PGN524298:PGZ524511 PQJ524298:PQV524511 QAF524298:QAR524511 QKB524298:QKN524511 QTX524298:QUJ524511 RDT524298:REF524511 RNP524298:ROB524511 RXL524298:RXX524511 SHH524298:SHT524511 SRD524298:SRP524511 TAZ524298:TBL524511 TKV524298:TLH524511 TUR524298:TVD524511 UEN524298:UEZ524511 UOJ524298:UOV524511 UYF524298:UYR524511 VIB524298:VIN524511 VRX524298:VSJ524511 WBT524298:WCF524511 WLP524298:WMB524511 WVL524298:WVX524511 D589834:P590047 IZ589834:JL590047 SV589834:TH590047 ACR589834:ADD590047 AMN589834:AMZ590047 AWJ589834:AWV590047 BGF589834:BGR590047 BQB589834:BQN590047 BZX589834:CAJ590047 CJT589834:CKF590047 CTP589834:CUB590047 DDL589834:DDX590047 DNH589834:DNT590047 DXD589834:DXP590047 EGZ589834:EHL590047 EQV589834:ERH590047 FAR589834:FBD590047 FKN589834:FKZ590047 FUJ589834:FUV590047 GEF589834:GER590047 GOB589834:GON590047 GXX589834:GYJ590047 HHT589834:HIF590047 HRP589834:HSB590047 IBL589834:IBX590047 ILH589834:ILT590047 IVD589834:IVP590047 JEZ589834:JFL590047 JOV589834:JPH590047 JYR589834:JZD590047 KIN589834:KIZ590047 KSJ589834:KSV590047 LCF589834:LCR590047 LMB589834:LMN590047 LVX589834:LWJ590047 MFT589834:MGF590047 MPP589834:MQB590047 MZL589834:MZX590047 NJH589834:NJT590047 NTD589834:NTP590047 OCZ589834:ODL590047 OMV589834:ONH590047 OWR589834:OXD590047 PGN589834:PGZ590047 PQJ589834:PQV590047 QAF589834:QAR590047 QKB589834:QKN590047 QTX589834:QUJ590047 RDT589834:REF590047 RNP589834:ROB590047 RXL589834:RXX590047 SHH589834:SHT590047 SRD589834:SRP590047 TAZ589834:TBL590047 TKV589834:TLH590047 TUR589834:TVD590047 UEN589834:UEZ590047 UOJ589834:UOV590047 UYF589834:UYR590047 VIB589834:VIN590047 VRX589834:VSJ590047 WBT589834:WCF590047 WLP589834:WMB590047 WVL589834:WVX590047 D655370:P655583 IZ655370:JL655583 SV655370:TH655583 ACR655370:ADD655583 AMN655370:AMZ655583 AWJ655370:AWV655583 BGF655370:BGR655583 BQB655370:BQN655583 BZX655370:CAJ655583 CJT655370:CKF655583 CTP655370:CUB655583 DDL655370:DDX655583 DNH655370:DNT655583 DXD655370:DXP655583 EGZ655370:EHL655583 EQV655370:ERH655583 FAR655370:FBD655583 FKN655370:FKZ655583 FUJ655370:FUV655583 GEF655370:GER655583 GOB655370:GON655583 GXX655370:GYJ655583 HHT655370:HIF655583 HRP655370:HSB655583 IBL655370:IBX655583 ILH655370:ILT655583 IVD655370:IVP655583 JEZ655370:JFL655583 JOV655370:JPH655583 JYR655370:JZD655583 KIN655370:KIZ655583 KSJ655370:KSV655583 LCF655370:LCR655583 LMB655370:LMN655583 LVX655370:LWJ655583 MFT655370:MGF655583 MPP655370:MQB655583 MZL655370:MZX655583 NJH655370:NJT655583 NTD655370:NTP655583 OCZ655370:ODL655583 OMV655370:ONH655583 OWR655370:OXD655583 PGN655370:PGZ655583 PQJ655370:PQV655583 QAF655370:QAR655583 QKB655370:QKN655583 QTX655370:QUJ655583 RDT655370:REF655583 RNP655370:ROB655583 RXL655370:RXX655583 SHH655370:SHT655583 SRD655370:SRP655583 TAZ655370:TBL655583 TKV655370:TLH655583 TUR655370:TVD655583 UEN655370:UEZ655583 UOJ655370:UOV655583 UYF655370:UYR655583 VIB655370:VIN655583 VRX655370:VSJ655583 WBT655370:WCF655583 WLP655370:WMB655583 WVL655370:WVX655583 D720906:P721119 IZ720906:JL721119 SV720906:TH721119 ACR720906:ADD721119 AMN720906:AMZ721119 AWJ720906:AWV721119 BGF720906:BGR721119 BQB720906:BQN721119 BZX720906:CAJ721119 CJT720906:CKF721119 CTP720906:CUB721119 DDL720906:DDX721119 DNH720906:DNT721119 DXD720906:DXP721119 EGZ720906:EHL721119 EQV720906:ERH721119 FAR720906:FBD721119 FKN720906:FKZ721119 FUJ720906:FUV721119 GEF720906:GER721119 GOB720906:GON721119 GXX720906:GYJ721119 HHT720906:HIF721119 HRP720906:HSB721119 IBL720906:IBX721119 ILH720906:ILT721119 IVD720906:IVP721119 JEZ720906:JFL721119 JOV720906:JPH721119 JYR720906:JZD721119 KIN720906:KIZ721119 KSJ720906:KSV721119 LCF720906:LCR721119 LMB720906:LMN721119 LVX720906:LWJ721119 MFT720906:MGF721119 MPP720906:MQB721119 MZL720906:MZX721119 NJH720906:NJT721119 NTD720906:NTP721119 OCZ720906:ODL721119 OMV720906:ONH721119 OWR720906:OXD721119 PGN720906:PGZ721119 PQJ720906:PQV721119 QAF720906:QAR721119 QKB720906:QKN721119 QTX720906:QUJ721119 RDT720906:REF721119 RNP720906:ROB721119 RXL720906:RXX721119 SHH720906:SHT721119 SRD720906:SRP721119 TAZ720906:TBL721119 TKV720906:TLH721119 TUR720906:TVD721119 UEN720906:UEZ721119 UOJ720906:UOV721119 UYF720906:UYR721119 VIB720906:VIN721119 VRX720906:VSJ721119 WBT720906:WCF721119 WLP720906:WMB721119 WVL720906:WVX721119 D786442:P786655 IZ786442:JL786655 SV786442:TH786655 ACR786442:ADD786655 AMN786442:AMZ786655 AWJ786442:AWV786655 BGF786442:BGR786655 BQB786442:BQN786655 BZX786442:CAJ786655 CJT786442:CKF786655 CTP786442:CUB786655 DDL786442:DDX786655 DNH786442:DNT786655 DXD786442:DXP786655 EGZ786442:EHL786655 EQV786442:ERH786655 FAR786442:FBD786655 FKN786442:FKZ786655 FUJ786442:FUV786655 GEF786442:GER786655 GOB786442:GON786655 GXX786442:GYJ786655 HHT786442:HIF786655 HRP786442:HSB786655 IBL786442:IBX786655 ILH786442:ILT786655 IVD786442:IVP786655 JEZ786442:JFL786655 JOV786442:JPH786655 JYR786442:JZD786655 KIN786442:KIZ786655 KSJ786442:KSV786655 LCF786442:LCR786655 LMB786442:LMN786655 LVX786442:LWJ786655 MFT786442:MGF786655 MPP786442:MQB786655 MZL786442:MZX786655 NJH786442:NJT786655 NTD786442:NTP786655 OCZ786442:ODL786655 OMV786442:ONH786655 OWR786442:OXD786655 PGN786442:PGZ786655 PQJ786442:PQV786655 QAF786442:QAR786655 QKB786442:QKN786655 QTX786442:QUJ786655 RDT786442:REF786655 RNP786442:ROB786655 RXL786442:RXX786655 SHH786442:SHT786655 SRD786442:SRP786655 TAZ786442:TBL786655 TKV786442:TLH786655 TUR786442:TVD786655 UEN786442:UEZ786655 UOJ786442:UOV786655 UYF786442:UYR786655 VIB786442:VIN786655 VRX786442:VSJ786655 WBT786442:WCF786655 WLP786442:WMB786655 WVL786442:WVX786655 D851978:P852191 IZ851978:JL852191 SV851978:TH852191 ACR851978:ADD852191 AMN851978:AMZ852191 AWJ851978:AWV852191 BGF851978:BGR852191 BQB851978:BQN852191 BZX851978:CAJ852191 CJT851978:CKF852191 CTP851978:CUB852191 DDL851978:DDX852191 DNH851978:DNT852191 DXD851978:DXP852191 EGZ851978:EHL852191 EQV851978:ERH852191 FAR851978:FBD852191 FKN851978:FKZ852191 FUJ851978:FUV852191 GEF851978:GER852191 GOB851978:GON852191 GXX851978:GYJ852191 HHT851978:HIF852191 HRP851978:HSB852191 IBL851978:IBX852191 ILH851978:ILT852191 IVD851978:IVP852191 JEZ851978:JFL852191 JOV851978:JPH852191 JYR851978:JZD852191 KIN851978:KIZ852191 KSJ851978:KSV852191 LCF851978:LCR852191 LMB851978:LMN852191 LVX851978:LWJ852191 MFT851978:MGF852191 MPP851978:MQB852191 MZL851978:MZX852191 NJH851978:NJT852191 NTD851978:NTP852191 OCZ851978:ODL852191 OMV851978:ONH852191 OWR851978:OXD852191 PGN851978:PGZ852191 PQJ851978:PQV852191 QAF851978:QAR852191 QKB851978:QKN852191 QTX851978:QUJ852191 RDT851978:REF852191 RNP851978:ROB852191 RXL851978:RXX852191 SHH851978:SHT852191 SRD851978:SRP852191 TAZ851978:TBL852191 TKV851978:TLH852191 TUR851978:TVD852191 UEN851978:UEZ852191 UOJ851978:UOV852191 UYF851978:UYR852191 VIB851978:VIN852191 VRX851978:VSJ852191 WBT851978:WCF852191 WLP851978:WMB852191 WVL851978:WVX852191 D917514:P917727 IZ917514:JL917727 SV917514:TH917727 ACR917514:ADD917727 AMN917514:AMZ917727 AWJ917514:AWV917727 BGF917514:BGR917727 BQB917514:BQN917727 BZX917514:CAJ917727 CJT917514:CKF917727 CTP917514:CUB917727 DDL917514:DDX917727 DNH917514:DNT917727 DXD917514:DXP917727 EGZ917514:EHL917727 EQV917514:ERH917727 FAR917514:FBD917727 FKN917514:FKZ917727 FUJ917514:FUV917727 GEF917514:GER917727 GOB917514:GON917727 GXX917514:GYJ917727 HHT917514:HIF917727 HRP917514:HSB917727 IBL917514:IBX917727 ILH917514:ILT917727 IVD917514:IVP917727 JEZ917514:JFL917727 JOV917514:JPH917727 JYR917514:JZD917727 KIN917514:KIZ917727 KSJ917514:KSV917727 LCF917514:LCR917727 LMB917514:LMN917727 LVX917514:LWJ917727 MFT917514:MGF917727 MPP917514:MQB917727 MZL917514:MZX917727 NJH917514:NJT917727 NTD917514:NTP917727 OCZ917514:ODL917727 OMV917514:ONH917727 OWR917514:OXD917727 PGN917514:PGZ917727 PQJ917514:PQV917727 QAF917514:QAR917727 QKB917514:QKN917727 QTX917514:QUJ917727 RDT917514:REF917727 RNP917514:ROB917727 RXL917514:RXX917727 SHH917514:SHT917727 SRD917514:SRP917727 TAZ917514:TBL917727 TKV917514:TLH917727 TUR917514:TVD917727 UEN917514:UEZ917727 UOJ917514:UOV917727 UYF917514:UYR917727 VIB917514:VIN917727 VRX917514:VSJ917727 WBT917514:WCF917727 WLP917514:WMB917727 WVL917514:WVX917727 D983050:P983263 IZ983050:JL983263 SV983050:TH983263 ACR983050:ADD983263 AMN983050:AMZ983263 AWJ983050:AWV983263 BGF983050:BGR983263 BQB983050:BQN983263 BZX983050:CAJ983263 CJT983050:CKF983263 CTP983050:CUB983263 DDL983050:DDX983263 DNH983050:DNT983263 DXD983050:DXP983263 EGZ983050:EHL983263 EQV983050:ERH983263 FAR983050:FBD983263 FKN983050:FKZ983263 FUJ983050:FUV983263 GEF983050:GER983263 GOB983050:GON983263 GXX983050:GYJ983263 HHT983050:HIF983263 HRP983050:HSB983263 IBL983050:IBX983263 ILH983050:ILT983263 IVD983050:IVP983263 JEZ983050:JFL983263 JOV983050:JPH983263 JYR983050:JZD983263 KIN983050:KIZ983263 KSJ983050:KSV983263 LCF983050:LCR983263 LMB983050:LMN983263 LVX983050:LWJ983263 MFT983050:MGF983263 MPP983050:MQB983263 MZL983050:MZX983263 NJH983050:NJT983263 NTD983050:NTP983263 OCZ983050:ODL983263 OMV983050:ONH983263 OWR983050:OXD983263 PGN983050:PGZ983263 PQJ983050:PQV983263 QAF983050:QAR983263 QKB983050:QKN983263 QTX983050:QUJ983263 RDT983050:REF983263 RNP983050:ROB983263 RXL983050:RXX983263 SHH983050:SHT983263 SRD983050:SRP983263 TAZ983050:TBL983263 TKV983050:TLH983263 TUR983050:TVD983263 UEN983050:UEZ983263 UOJ983050:UOV983263 UYF983050:UYR983263 VIB983050:VIN983263 VRX983050:VSJ983263 WBT983050:WCF983263 WLP983050:WMB983263 WVL983050:WVX983263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2017-01-25T18:42:03Z</dcterms:modified>
</cp:coreProperties>
</file>